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0" windowWidth="20490" windowHeight="6315"/>
  </bookViews>
  <sheets>
    <sheet name="Matriz de riesgos de Corrupción" sheetId="32" r:id="rId1"/>
    <sheet name="Hoja3" sheetId="36" state="hidden" r:id="rId2"/>
    <sheet name="Definición" sheetId="35" state="hidden" r:id="rId3"/>
    <sheet name="Zona de Riesgo" sheetId="34" r:id="rId4"/>
  </sheets>
  <definedNames>
    <definedName name="_xlnm._FilterDatabase" localSheetId="0" hidden="1">'Matriz de riesgos de Corrupción'!$A$7:$WYJ$22</definedName>
    <definedName name="A">Hoja3!$I$6:$I$7</definedName>
    <definedName name="_xlnm.Print_Area" localSheetId="0">'Matriz de riesgos de Corrupción'!$A$1:$CB$29</definedName>
    <definedName name="B">Hoja3!#REF!</definedName>
    <definedName name="D">Hoja3!$J$6:$J$7</definedName>
    <definedName name="E">Hoja3!$K$6:$K$7</definedName>
    <definedName name="FRECUENCIA">Hoja3!$E$6:$E$10</definedName>
    <definedName name="G">Hoja3!$L$6:$L$7</definedName>
    <definedName name="H">Hoja3!$M$6:$M$7</definedName>
    <definedName name="I">Hoja3!$N$6:$N$7</definedName>
    <definedName name="IMPACTO">Hoja3!$F$8:$F$10</definedName>
    <definedName name="J">Hoja3!$O$6:$O$7</definedName>
    <definedName name="K">Hoja3!$P$6:$P$7</definedName>
    <definedName name="L">Hoja3!$Q$6:$Q$7</definedName>
    <definedName name="M">Hoja3!$R$6:$R$7</definedName>
    <definedName name="MACROPROCESOS">Hoja3!$B$6:$B$9</definedName>
    <definedName name="N">Hoja3!$S$6:$S$7</definedName>
    <definedName name="O">Hoja3!$T$6:$T$7</definedName>
    <definedName name="P">Hoja3!$U$6:$U$7</definedName>
    <definedName name="PROCESOS">Hoja3!$C$6:$C$17</definedName>
    <definedName name="Q">Hoja3!$V$6:$V$7</definedName>
    <definedName name="S">Hoja3!$W$6:$W$7</definedName>
    <definedName name="T">Hoja3!$X$6:$X$7</definedName>
    <definedName name="TIPO">Hoja3!#REF!</definedName>
    <definedName name="TIPO_">Hoja3!$G$6:$G$8</definedName>
    <definedName name="_xlnm.Print_Titles" localSheetId="0">'Matriz de riesgos de Corrupción'!$1:$7</definedName>
    <definedName name="U">Hoja3!$Y$6:$Y$7</definedName>
    <definedName name="V">Hoja3!$Z$23</definedName>
    <definedName name="W">Hoja3!$Z$6:$Z$7</definedName>
  </definedNames>
  <calcPr calcId="145621"/>
  <customWorkbookViews>
    <customWorkbookView name="corrego - Vista personalizada" guid="{F59B7981-C998-45B2-8113-D7819FDD4710}" mergeInterval="0" personalView="1" maximized="1" xWindow="1" yWindow="1" windowWidth="1280" windowHeight="803" activeSheetId="7"/>
    <customWorkbookView name="wtorres - Vista personalizada" guid="{2308C5CE-A417-4D16-9374-34CD2FB10E48}" mergeInterval="0" personalView="1" maximized="1" xWindow="1" yWindow="1" windowWidth="1280" windowHeight="804" tabRatio="596" activeSheetId="4"/>
    <customWorkbookView name="Lucy Escobar - Vista personalizada" guid="{E5D94DCB-B9C1-4672-B6E2-BF3186BFB4C6}" mergeInterval="0" personalView="1" maximized="1" windowWidth="1071" windowHeight="851" tabRatio="596" activeSheetId="10"/>
    <customWorkbookView name="  - Vista personalizada" guid="{048F2F74-0436-49FC-AC18-D73BACDAD374}" mergeInterval="0" personalView="1" maximized="1" xWindow="1" yWindow="1" windowWidth="1280" windowHeight="832" activeSheetId="16"/>
    <customWorkbookView name="lahurtado - Vista personalizada" guid="{26A62766-63B0-4192-8F7C-5797144205CA}" mergeInterval="0" personalView="1" maximized="1" windowWidth="1020" windowHeight="574" activeSheetId="18"/>
    <customWorkbookView name="coorproduccion - Vista personalizada" guid="{22CD3C6D-0878-4970-A46C-36EE932313E8}" mergeInterval="0" personalView="1" xWindow="14" yWindow="43" windowWidth="796" windowHeight="468" activeSheetId="2"/>
    <customWorkbookView name="Sistemas - Vista personalizada" guid="{E51AD8D3-6BF6-469F-B0FB-56F25C4AF3D2}" mergeInterval="0" personalView="1" maximized="1" windowWidth="1276" windowHeight="826" activeSheetId="16"/>
    <customWorkbookView name="Walter Granada - Vista personalizada" guid="{9BD96382-2D67-447C-8CB6-D70A2B893E5B}" mergeInterval="0" personalView="1" maximized="1" windowWidth="1276" windowHeight="826" activeSheetId="15"/>
    <customWorkbookView name="Luz Marina Marin - Vista personalizada" guid="{AD823BBD-C2AD-454D-B8E8-80857CC0CC03}" mergeInterval="0" personalView="1" maximized="1" windowWidth="1276" windowHeight="852" activeSheetId="1"/>
    <customWorkbookView name="Claudia Hernandez - Vista personalizada" guid="{7B2D9A54-7C68-47C1-BD04-9E00735FD40A}" mergeInterval="0" personalView="1" maximized="1" windowWidth="1020" windowHeight="570" activeSheetId="6"/>
    <customWorkbookView name="mpardo - Vista personalizada" guid="{A7A37998-612B-46C0-84C3-8F9ACFE774DD}" mergeInterval="0" personalView="1" maximized="1" windowWidth="1020" windowHeight="596" activeSheetId="11"/>
    <customWorkbookView name="chernandez - Vista personalizada" guid="{9CB718D1-0D34-4460-BF47-EE156DBC038B}" mergeInterval="0" personalView="1" maximized="1" windowWidth="1020" windowHeight="544" activeSheetId="6"/>
    <customWorkbookView name="lyescobar - Vista personalizada" guid="{590344A1-37F3-468F-B8B7-6F2A67434435}" mergeInterval="0" personalView="1" maximized="1" windowWidth="1020" windowHeight="570" activeSheetId="10"/>
    <customWorkbookView name="Canal Capital - Vista personalizada" guid="{4A52D0E4-FCF4-47A0-98FE-ECBDBDEFBF1A}" mergeInterval="0" personalView="1" maximized="1" windowWidth="1276" windowHeight="806" activeSheetId="4"/>
    <customWorkbookView name="aracosta - Vista personalizada" guid="{8A54F37B-C8B0-4990-9C48-E31CC884F9B4}" mergeInterval="0" personalView="1" maximized="1" windowWidth="1276" windowHeight="852" activeSheetId="8"/>
    <customWorkbookView name="servicioalciudadano - Vista personalizada" guid="{DAA99E2B-6CA4-4F2D-979F-3BC493F30CE5}" mergeInterval="0" personalView="1" maximized="1" windowWidth="1276" windowHeight="852" activeSheetId="19"/>
    <customWorkbookView name="controlinterno - Vista personalizada" guid="{6F35DF07-557C-4F7E-8ABB-1EF1226F4839}" mergeInterval="0" personalView="1" maximized="1" windowWidth="1020" windowHeight="539" activeSheetId="1"/>
    <customWorkbookView name="glorialeon - Vista personalizada" guid="{2709691F-069C-4114-A2EE-0005291985EC}" mergeInterval="0" personalView="1" maximized="1" windowWidth="1276" windowHeight="826" activeSheetId="19"/>
    <customWorkbookView name="emangel - Vista personalizada" guid="{620AC136-7C14-4D9D-A6E2-B737BF3E6D16}" mergeInterval="0" personalView="1" maximized="1" windowWidth="1020" windowHeight="596" activeSheetId="9"/>
    <customWorkbookView name="gpespitia - Vista personalizada" guid="{3BEA695D-2561-4BED-B052-DEC3651BB172}" mergeInterval="0" personalView="1" maximized="1" windowWidth="1020" windowHeight="596" activeSheetId="17"/>
    <customWorkbookView name="coorprogramacion - Vista personalizada" guid="{4B1839CB-7CD7-4CC2-8180-9AAF0D973315}" mergeInterval="0" personalView="1" maximized="1" windowWidth="1276" windowHeight="800" activeSheetId="3" showComments="commIndAndComment"/>
    <customWorkbookView name="Liliana Morales - Vista personalizada" guid="{3E3EB1C8-4506-4B50-95A1-263E016B777E}" mergeInterval="0" personalView="1" maximized="1" windowWidth="1020" windowHeight="570" activeSheetId="4"/>
    <customWorkbookView name="ejimenez - Vista personalizada" guid="{971C7446-4E99-4145-84D0-3B6A43C10D9C}" mergeInterval="0" personalView="1" maximized="1" windowWidth="1020" windowHeight="570" activeSheetId="12"/>
    <customWorkbookView name="lmorales - Vista personalizada" guid="{51FE583E-2F5A-4CF3-BA40-9DB53F53C568}" mergeInterval="0" personalView="1" maximized="1" xWindow="1" yWindow="1" windowWidth="1024" windowHeight="548" tabRatio="596" activeSheetId="2"/>
    <customWorkbookView name="sarbelaez - Vista personalizada" guid="{E12C85EB-C051-46E8-885F-5F77CA024EC4}" mergeInterval="0" personalView="1" maximized="1" xWindow="1" yWindow="1" windowWidth="1280" windowHeight="804" tabRatio="596" activeSheetId="3"/>
    <customWorkbookView name="abrosero - Vista personalizada" guid="{1CB73650-788C-4DDE-B366-F218AF7E5106}" mergeInterval="0" personalView="1" maximized="1" xWindow="1" yWindow="1" windowWidth="1280" windowHeight="804" tabRatio="596" activeSheetId="2"/>
    <customWorkbookView name="jmpinzon - Vista personalizada" guid="{DBA8F176-B674-4118-AA2E-7814BE3C8CBA}" mergeInterval="0" personalView="1" maximized="1" xWindow="1" yWindow="1" windowWidth="1280" windowHeight="806" tabRatio="596" activeSheetId="12"/>
    <customWorkbookView name="ssanabria - Vista personalizada" guid="{49310773-9EF6-4582-9E74-35FA65652973}" mergeInterval="0" personalView="1" maximized="1" xWindow="1" yWindow="1" windowWidth="1276" windowHeight="803" tabRatio="596" activeSheetId="13"/>
  </customWorkbookViews>
</workbook>
</file>

<file path=xl/calcChain.xml><?xml version="1.0" encoding="utf-8"?>
<calcChain xmlns="http://schemas.openxmlformats.org/spreadsheetml/2006/main">
  <c r="BR14" i="32" l="1"/>
  <c r="BP14" i="32"/>
  <c r="BM14" i="32"/>
  <c r="BK14" i="32"/>
  <c r="BI14" i="32"/>
  <c r="BG14" i="32"/>
  <c r="BE14" i="32"/>
  <c r="BC14" i="32"/>
  <c r="BA14" i="32"/>
  <c r="BS14" i="32" l="1"/>
  <c r="BT14" i="32" s="1"/>
  <c r="BN14" i="32"/>
  <c r="BR21" i="32"/>
  <c r="BS21" i="32" s="1"/>
  <c r="BR20" i="32"/>
  <c r="BP20" i="32"/>
  <c r="BM21" i="32"/>
  <c r="BK21" i="32"/>
  <c r="BI21" i="32"/>
  <c r="BG21" i="32"/>
  <c r="BE21" i="32"/>
  <c r="BC21" i="32"/>
  <c r="BA21" i="32"/>
  <c r="BM20" i="32"/>
  <c r="BK20" i="32"/>
  <c r="BI20" i="32"/>
  <c r="BG20" i="32"/>
  <c r="BE20" i="32"/>
  <c r="BC20" i="32"/>
  <c r="BA20" i="32"/>
  <c r="AR20" i="32"/>
  <c r="AP20" i="32"/>
  <c r="AN20" i="32"/>
  <c r="AL20" i="32"/>
  <c r="AJ20" i="32"/>
  <c r="AH20" i="32"/>
  <c r="AF20" i="32"/>
  <c r="AD20" i="32"/>
  <c r="AB20" i="32"/>
  <c r="Z20" i="32"/>
  <c r="X20" i="32"/>
  <c r="V20" i="32"/>
  <c r="T20" i="32"/>
  <c r="R20" i="32"/>
  <c r="P20" i="32"/>
  <c r="N20" i="32"/>
  <c r="L20" i="32"/>
  <c r="J20" i="32"/>
  <c r="H20" i="32"/>
  <c r="BN21" i="32" l="1"/>
  <c r="AS20" i="32"/>
  <c r="AT20" i="32" s="1"/>
  <c r="AU20" i="32" s="1"/>
  <c r="AV20" i="32" s="1"/>
  <c r="AW20" i="32" s="1"/>
  <c r="BN20" i="32"/>
  <c r="BS20" i="32"/>
  <c r="BT20" i="32" s="1"/>
  <c r="BR19" i="32"/>
  <c r="BR18" i="32"/>
  <c r="BR17" i="32"/>
  <c r="BR16" i="32"/>
  <c r="BR15" i="32"/>
  <c r="BR13" i="32"/>
  <c r="BR12" i="32"/>
  <c r="BR11" i="32"/>
  <c r="BR10" i="32"/>
  <c r="BR9" i="32"/>
  <c r="BR8" i="32"/>
  <c r="BP19" i="32"/>
  <c r="BP18" i="32"/>
  <c r="BP17" i="32"/>
  <c r="BP16" i="32"/>
  <c r="BP15" i="32"/>
  <c r="BP13" i="32"/>
  <c r="BP12" i="32"/>
  <c r="BP11" i="32"/>
  <c r="BP10" i="32"/>
  <c r="BP9" i="32"/>
  <c r="BP8" i="32"/>
  <c r="BS13" i="32" l="1"/>
  <c r="BT13" i="32" s="1"/>
  <c r="BS11" i="32"/>
  <c r="BT11" i="32" s="1"/>
  <c r="BS9" i="32"/>
  <c r="BT9" i="32" s="1"/>
  <c r="BS18" i="32"/>
  <c r="BT18" i="32" s="1"/>
  <c r="BS19" i="32"/>
  <c r="BT19" i="32" s="1"/>
  <c r="BS16" i="32"/>
  <c r="BT16" i="32" s="1"/>
  <c r="BS15" i="32"/>
  <c r="BT15" i="32" s="1"/>
  <c r="BS10" i="32"/>
  <c r="BT10" i="32" s="1"/>
  <c r="BS8" i="32"/>
  <c r="BT8" i="32" s="1"/>
  <c r="BS12" i="32"/>
  <c r="BT12" i="32" s="1"/>
  <c r="BS17" i="32"/>
  <c r="BT17" i="32" s="1"/>
  <c r="BM9" i="32"/>
  <c r="BM10" i="32"/>
  <c r="BM11" i="32"/>
  <c r="BM12" i="32"/>
  <c r="BM13" i="32"/>
  <c r="BM15" i="32"/>
  <c r="BM16" i="32"/>
  <c r="BM17" i="32"/>
  <c r="BM18" i="32"/>
  <c r="BM19" i="32"/>
  <c r="BK9" i="32"/>
  <c r="BK10" i="32"/>
  <c r="BK11" i="32"/>
  <c r="BK12" i="32"/>
  <c r="BK13" i="32"/>
  <c r="BK15" i="32"/>
  <c r="BK16" i="32"/>
  <c r="BK17" i="32"/>
  <c r="BK18" i="32"/>
  <c r="BK19" i="32"/>
  <c r="BI9" i="32"/>
  <c r="BI10" i="32"/>
  <c r="BI11" i="32"/>
  <c r="BI12" i="32"/>
  <c r="BI13" i="32"/>
  <c r="BI15" i="32"/>
  <c r="BI16" i="32"/>
  <c r="BI17" i="32"/>
  <c r="BI18" i="32"/>
  <c r="BI19" i="32"/>
  <c r="BG9" i="32"/>
  <c r="BG10" i="32"/>
  <c r="BG11" i="32"/>
  <c r="BG12" i="32"/>
  <c r="BG13" i="32"/>
  <c r="BG15" i="32"/>
  <c r="BG16" i="32"/>
  <c r="BG17" i="32"/>
  <c r="BG18" i="32"/>
  <c r="BG19" i="32"/>
  <c r="BE9" i="32"/>
  <c r="BE10" i="32"/>
  <c r="BE11" i="32"/>
  <c r="BE12" i="32"/>
  <c r="BE13" i="32"/>
  <c r="BE15" i="32"/>
  <c r="BE16" i="32"/>
  <c r="BE17" i="32"/>
  <c r="BE18" i="32"/>
  <c r="BE19" i="32"/>
  <c r="BC9" i="32"/>
  <c r="BC10" i="32"/>
  <c r="BC11" i="32"/>
  <c r="BC12" i="32"/>
  <c r="BC13" i="32"/>
  <c r="BC15" i="32"/>
  <c r="BC16" i="32"/>
  <c r="BC17" i="32"/>
  <c r="BC18" i="32"/>
  <c r="BC19" i="32"/>
  <c r="BA9" i="32"/>
  <c r="BA10" i="32"/>
  <c r="BA11" i="32"/>
  <c r="BA12" i="32"/>
  <c r="BA13" i="32"/>
  <c r="BA15" i="32"/>
  <c r="BA16" i="32"/>
  <c r="BA17" i="32"/>
  <c r="BA18" i="32"/>
  <c r="BA19" i="32"/>
  <c r="AR9" i="32"/>
  <c r="AR10" i="32"/>
  <c r="AR11" i="32"/>
  <c r="AR12" i="32"/>
  <c r="AR13" i="32"/>
  <c r="AR16" i="32"/>
  <c r="AR17" i="32"/>
  <c r="AR18" i="32"/>
  <c r="AR19" i="32"/>
  <c r="AP9" i="32"/>
  <c r="AP10" i="32"/>
  <c r="AP11" i="32"/>
  <c r="AP12" i="32"/>
  <c r="AP13" i="32"/>
  <c r="AP16" i="32"/>
  <c r="AP17" i="32"/>
  <c r="AP18" i="32"/>
  <c r="AP19" i="32"/>
  <c r="AN9" i="32"/>
  <c r="AN10" i="32"/>
  <c r="AN11" i="32"/>
  <c r="AN12" i="32"/>
  <c r="AN13" i="32"/>
  <c r="AN16" i="32"/>
  <c r="AN17" i="32"/>
  <c r="AN18" i="32"/>
  <c r="AN19" i="32"/>
  <c r="AL9" i="32"/>
  <c r="AL10" i="32"/>
  <c r="AL11" i="32"/>
  <c r="AL12" i="32"/>
  <c r="AL13" i="32"/>
  <c r="AL16" i="32"/>
  <c r="AL17" i="32"/>
  <c r="AL18" i="32"/>
  <c r="AL19" i="32"/>
  <c r="AJ9" i="32"/>
  <c r="AJ10" i="32"/>
  <c r="AJ11" i="32"/>
  <c r="AJ12" i="32"/>
  <c r="AJ13" i="32"/>
  <c r="AJ16" i="32"/>
  <c r="AJ17" i="32"/>
  <c r="AJ18" i="32"/>
  <c r="AJ19" i="32"/>
  <c r="AH9" i="32"/>
  <c r="AH10" i="32"/>
  <c r="AH11" i="32"/>
  <c r="AH12" i="32"/>
  <c r="AH13" i="32"/>
  <c r="AH16" i="32"/>
  <c r="AH17" i="32"/>
  <c r="AH18" i="32"/>
  <c r="AH19" i="32"/>
  <c r="AF9" i="32"/>
  <c r="AF10" i="32"/>
  <c r="AF11" i="32"/>
  <c r="AF12" i="32"/>
  <c r="AF13" i="32"/>
  <c r="AF16" i="32"/>
  <c r="AF17" i="32"/>
  <c r="AF18" i="32"/>
  <c r="AF19" i="32"/>
  <c r="AD9" i="32"/>
  <c r="AD10" i="32"/>
  <c r="AD11" i="32"/>
  <c r="AD12" i="32"/>
  <c r="AD13" i="32"/>
  <c r="AD16" i="32"/>
  <c r="AD17" i="32"/>
  <c r="AD18" i="32"/>
  <c r="AD19" i="32"/>
  <c r="AB9" i="32"/>
  <c r="AB10" i="32"/>
  <c r="AB11" i="32"/>
  <c r="AB12" i="32"/>
  <c r="AB13" i="32"/>
  <c r="AB16" i="32"/>
  <c r="AB17" i="32"/>
  <c r="AB18" i="32"/>
  <c r="AB19" i="32"/>
  <c r="Z9" i="32"/>
  <c r="Z10" i="32"/>
  <c r="Z11" i="32"/>
  <c r="Z12" i="32"/>
  <c r="Z13" i="32"/>
  <c r="Z16" i="32"/>
  <c r="Z17" i="32"/>
  <c r="Z18" i="32"/>
  <c r="Z19" i="32"/>
  <c r="X9" i="32"/>
  <c r="X10" i="32"/>
  <c r="X11" i="32"/>
  <c r="X12" i="32"/>
  <c r="X13" i="32"/>
  <c r="X16" i="32"/>
  <c r="X17" i="32"/>
  <c r="X18" i="32"/>
  <c r="X19" i="32"/>
  <c r="V9" i="32"/>
  <c r="V10" i="32"/>
  <c r="V11" i="32"/>
  <c r="V12" i="32"/>
  <c r="V13" i="32"/>
  <c r="V16" i="32"/>
  <c r="V17" i="32"/>
  <c r="V18" i="32"/>
  <c r="V19" i="32"/>
  <c r="T9" i="32"/>
  <c r="T10" i="32"/>
  <c r="T11" i="32"/>
  <c r="T12" i="32"/>
  <c r="T13" i="32"/>
  <c r="T16" i="32"/>
  <c r="T17" i="32"/>
  <c r="T18" i="32"/>
  <c r="T19" i="32"/>
  <c r="R9" i="32"/>
  <c r="R10" i="32"/>
  <c r="R11" i="32"/>
  <c r="R12" i="32"/>
  <c r="R13" i="32"/>
  <c r="R16" i="32"/>
  <c r="R17" i="32"/>
  <c r="R18" i="32"/>
  <c r="R19" i="32"/>
  <c r="P9" i="32"/>
  <c r="P10" i="32"/>
  <c r="P11" i="32"/>
  <c r="P12" i="32"/>
  <c r="P13" i="32"/>
  <c r="P16" i="32"/>
  <c r="P17" i="32"/>
  <c r="P18" i="32"/>
  <c r="P19" i="32"/>
  <c r="N9" i="32"/>
  <c r="N10" i="32"/>
  <c r="N11" i="32"/>
  <c r="N12" i="32"/>
  <c r="N13" i="32"/>
  <c r="N16" i="32"/>
  <c r="N17" i="32"/>
  <c r="N18" i="32"/>
  <c r="N19" i="32"/>
  <c r="L9" i="32"/>
  <c r="L10" i="32"/>
  <c r="L11" i="32"/>
  <c r="L12" i="32"/>
  <c r="L13" i="32"/>
  <c r="L16" i="32"/>
  <c r="L17" i="32"/>
  <c r="L18" i="32"/>
  <c r="L19" i="32"/>
  <c r="J11" i="32"/>
  <c r="J12" i="32"/>
  <c r="J13" i="32"/>
  <c r="J16" i="32"/>
  <c r="J17" i="32"/>
  <c r="J18" i="32"/>
  <c r="J19" i="32"/>
  <c r="J9" i="32"/>
  <c r="J10" i="32"/>
  <c r="H9" i="32"/>
  <c r="H10" i="32"/>
  <c r="H11" i="32"/>
  <c r="H12" i="32"/>
  <c r="H13" i="32"/>
  <c r="H16" i="32"/>
  <c r="H17" i="32"/>
  <c r="H18" i="32"/>
  <c r="H19" i="32"/>
  <c r="AS10" i="32" l="1"/>
  <c r="AS17" i="32"/>
  <c r="AS9" i="32"/>
  <c r="AS19" i="32"/>
  <c r="AS13" i="32"/>
  <c r="BN19" i="32"/>
  <c r="BN15" i="32"/>
  <c r="BN10" i="32"/>
  <c r="BN17" i="32"/>
  <c r="BN12" i="32"/>
  <c r="AS16" i="32"/>
  <c r="AS18" i="32"/>
  <c r="AS12" i="32"/>
  <c r="BN18" i="32"/>
  <c r="BN13" i="32"/>
  <c r="BN9" i="32"/>
  <c r="BN16" i="32"/>
  <c r="BN11" i="32"/>
  <c r="AS11" i="32"/>
  <c r="H8" i="32"/>
  <c r="J8" i="32"/>
  <c r="L8" i="32"/>
  <c r="N8" i="32"/>
  <c r="P8" i="32"/>
  <c r="R8" i="32"/>
  <c r="T8" i="32"/>
  <c r="V8" i="32"/>
  <c r="X8" i="32"/>
  <c r="Z8" i="32"/>
  <c r="AB8" i="32"/>
  <c r="AD8" i="32"/>
  <c r="AF8" i="32"/>
  <c r="AH8" i="32"/>
  <c r="AJ8" i="32"/>
  <c r="AL8" i="32"/>
  <c r="AN8" i="32"/>
  <c r="AP8" i="32"/>
  <c r="AR8" i="32"/>
  <c r="BA8" i="32"/>
  <c r="BC8" i="32"/>
  <c r="BE8" i="32"/>
  <c r="BG8" i="32"/>
  <c r="BI8" i="32"/>
  <c r="BK8" i="32"/>
  <c r="BM8" i="32"/>
  <c r="AS8" i="32" l="1"/>
  <c r="AT8" i="32" s="1"/>
  <c r="AU8" i="32" s="1"/>
  <c r="AV8" i="32" s="1"/>
  <c r="AW8" i="32" s="1"/>
  <c r="AT9" i="32"/>
  <c r="AU9" i="32" s="1"/>
  <c r="AV9" i="32" s="1"/>
  <c r="AW9" i="32" s="1"/>
  <c r="AT12" i="32"/>
  <c r="AU12" i="32" s="1"/>
  <c r="AV12" i="32" s="1"/>
  <c r="AW12" i="32" s="1"/>
  <c r="BN8" i="32"/>
  <c r="AT18" i="32" l="1"/>
  <c r="AU18" i="32" s="1"/>
  <c r="AV18" i="32" s="1"/>
  <c r="AW18" i="32" s="1"/>
  <c r="AT11" i="32"/>
  <c r="AU11" i="32" s="1"/>
  <c r="AV11" i="32" s="1"/>
  <c r="AW11" i="32" s="1"/>
  <c r="AT16" i="32"/>
  <c r="AU16" i="32" s="1"/>
  <c r="AV16" i="32" s="1"/>
  <c r="AW16" i="32" s="1"/>
  <c r="AT17" i="32"/>
  <c r="AU17" i="32" s="1"/>
  <c r="AV17" i="32" s="1"/>
  <c r="AW17" i="32" s="1"/>
  <c r="AT19" i="32"/>
  <c r="AU19" i="32" s="1"/>
  <c r="AV19" i="32" s="1"/>
  <c r="AW19" i="32" s="1"/>
  <c r="AT13" i="32"/>
  <c r="AU13" i="32" s="1"/>
  <c r="AV13" i="32" s="1"/>
  <c r="AW13" i="32" s="1"/>
  <c r="AT10" i="32"/>
  <c r="AU10" i="32" s="1"/>
  <c r="AV10" i="32" s="1"/>
  <c r="AW10" i="32" s="1"/>
</calcChain>
</file>

<file path=xl/comments1.xml><?xml version="1.0" encoding="utf-8"?>
<comments xmlns="http://schemas.openxmlformats.org/spreadsheetml/2006/main">
  <authors>
    <author>John Fredy Garcia Lopez</author>
  </authors>
  <commentList>
    <comment ref="BT6" authorId="0">
      <text>
        <r>
          <rPr>
            <b/>
            <sz val="9"/>
            <color indexed="81"/>
            <rFont val="Tahoma"/>
            <family val="2"/>
          </rPr>
          <t>Un control preventivo disminuye el riesgo residual desde su frecuencia (desplazamiento vertical); un control correctivo lo reduce desde su impacto (desplazamiento horizontal).</t>
        </r>
      </text>
    </comment>
  </commentList>
</comments>
</file>

<file path=xl/sharedStrings.xml><?xml version="1.0" encoding="utf-8"?>
<sst xmlns="http://schemas.openxmlformats.org/spreadsheetml/2006/main" count="663" uniqueCount="231">
  <si>
    <t>Estratégico</t>
  </si>
  <si>
    <t>OBJETIVO DEL PROCESO</t>
  </si>
  <si>
    <t>ZONA DE RIESGO INHERENTE</t>
  </si>
  <si>
    <t>TIPO DE CONTROL</t>
  </si>
  <si>
    <t>MACROPROCESOS</t>
  </si>
  <si>
    <t xml:space="preserve">PROCESOS </t>
  </si>
  <si>
    <t>Misional</t>
  </si>
  <si>
    <t>Apoyo</t>
  </si>
  <si>
    <t>Control Seguimiento y Evaluación</t>
  </si>
  <si>
    <t>Planeación Estratégica</t>
  </si>
  <si>
    <t xml:space="preserve">Gestión de las Comunicaciones </t>
  </si>
  <si>
    <t>Diseño y Creación de Contenidos</t>
  </si>
  <si>
    <t>Emisión de Contenidos</t>
  </si>
  <si>
    <t xml:space="preserve">Comercialización </t>
  </si>
  <si>
    <t>Producción de Televisión</t>
  </si>
  <si>
    <t xml:space="preserve">Gestión Financiera y Facturación </t>
  </si>
  <si>
    <t xml:space="preserve">Gestión Jurídica y Contractual </t>
  </si>
  <si>
    <t xml:space="preserve">Gestión de Recursos y Administración de la Información </t>
  </si>
  <si>
    <t>Gestión del Talento Humano</t>
  </si>
  <si>
    <t xml:space="preserve">Control, Seguimiento y Evaluación </t>
  </si>
  <si>
    <t>FRECUENCIA</t>
  </si>
  <si>
    <t>IMPROBABLE</t>
  </si>
  <si>
    <t>POSIBLE</t>
  </si>
  <si>
    <t>PROBABLE</t>
  </si>
  <si>
    <t>IMPACTO</t>
  </si>
  <si>
    <t>MODERADO</t>
  </si>
  <si>
    <t>MAYOR</t>
  </si>
  <si>
    <t>CATASTROFICO</t>
  </si>
  <si>
    <t>CASI SEGURO</t>
  </si>
  <si>
    <t>DESCRIPCIÓN DEL CONTROL</t>
  </si>
  <si>
    <t>PREVENTIVO</t>
  </si>
  <si>
    <t>CORRECTIVO</t>
  </si>
  <si>
    <t>SI</t>
  </si>
  <si>
    <t>NO</t>
  </si>
  <si>
    <t>TOTAL</t>
  </si>
  <si>
    <t>RIESGO</t>
  </si>
  <si>
    <t>ANÁLISIS DE RIESGO INHERENTE</t>
  </si>
  <si>
    <t>Servicio a la Ciudadania y Defensor del Televidente</t>
  </si>
  <si>
    <t xml:space="preserve">Moderado </t>
  </si>
  <si>
    <t xml:space="preserve">Mayor </t>
  </si>
  <si>
    <t>Matriz de definicion del riesgo de corrupción</t>
  </si>
  <si>
    <t xml:space="preserve">Descripción del riesgo </t>
  </si>
  <si>
    <t>Acción y Omisión</t>
  </si>
  <si>
    <t xml:space="preserve">Uso del poder </t>
  </si>
  <si>
    <t xml:space="preserve"> Desviar la gestión de lo público </t>
  </si>
  <si>
    <t>Beneficio particular</t>
  </si>
  <si>
    <t>CAUSA</t>
  </si>
  <si>
    <t>RARA VEZ</t>
  </si>
  <si>
    <t>IMPACTO 
Si el riesgo de corrupción se materializa podría…</t>
  </si>
  <si>
    <t>DETERMINAR IMPACTO</t>
  </si>
  <si>
    <t>DETECTIVO</t>
  </si>
  <si>
    <t>¿Existen manuales, instructivos o procedimientos
para el manejo del control?</t>
  </si>
  <si>
    <t>¿Está(n) definido(s) el(los) responsable(s) de la
ejecución del control y del seguimiento?</t>
  </si>
  <si>
    <t>¿La frecuencia de ejecución del control y
seguimiento es adecuada?</t>
  </si>
  <si>
    <t>Que se realicen contrataciones no programadas o planeadas o que no se actualicen las versiones de ser necesarias.</t>
  </si>
  <si>
    <t>Hurto de los bienes durante su
uso, almacenamiento o suministro.</t>
  </si>
  <si>
    <t>Estudios de conveniencia y opotunidad superficiales, o con
fallas en su contenido.</t>
  </si>
  <si>
    <t>Adendas u otrosis que cambian condiciones generales de los
procesos contractuales para favorecer a un tercero</t>
  </si>
  <si>
    <t>Detrimento patrimonial
Investigaciones Penales y Fiscales</t>
  </si>
  <si>
    <t>¿Afecta la generación de los productos o la prestación de servicios?</t>
  </si>
  <si>
    <t xml:space="preserve">TIPO </t>
  </si>
  <si>
    <t>RIESGO RESIDUAL</t>
  </si>
  <si>
    <t>BAJA</t>
  </si>
  <si>
    <t>MODERADA</t>
  </si>
  <si>
    <t>ALTA</t>
  </si>
  <si>
    <t>EXTREMA</t>
  </si>
  <si>
    <t>Atender los requerimientos y necesidades en materia salarial, prestacional, de protección social, salud ocupacional, bienestar social y el desarrollo de competencias, a partir de herramientas de gestión y control que permitan ofrecer una respuesta ágil y oportuna a los servidores de Canal Capital.</t>
  </si>
  <si>
    <t>Gestionar, administrar, garantizar oportunidad y eficiencia en el suministro de los recursos físicos, tecnológicos mediante la entrega y control de los insumos, bienes y soporte para el cumplimiento de los objetivos misionales y el normal funcionamiento de los procesos del Canal Capital.</t>
  </si>
  <si>
    <t>RESPONSABLE</t>
  </si>
  <si>
    <t>x</t>
  </si>
  <si>
    <t>Determinar las directrices económicas y financieras  de la entidad, con el fin de establecer oportunidad, claridad y efectividad en los diferentes procesos y actividades que administra cada uno de los responsables del área Financiera.</t>
  </si>
  <si>
    <t>INDICADOR</t>
  </si>
  <si>
    <t>MONITOREO Y SEGUIMIENTO</t>
  </si>
  <si>
    <t>PERIODO DE EJECUCIÓN</t>
  </si>
  <si>
    <t>ACCIONES</t>
  </si>
  <si>
    <t>REGISTRO</t>
  </si>
  <si>
    <t xml:space="preserve">ACCIONES ASOCIADAS AL CONTROL </t>
  </si>
  <si>
    <t>ACCIÓN</t>
  </si>
  <si>
    <t>FECHA</t>
  </si>
  <si>
    <t>RESPONSABLE: PLANEACIÓN</t>
  </si>
  <si>
    <t>MATRIZ DE RIEGOS DE CORRUPCIÓN</t>
  </si>
  <si>
    <t>VERSIÓN: 1</t>
  </si>
  <si>
    <t>(Acciones ejecutadas/acciones programadas)*100</t>
  </si>
  <si>
    <t>¿Afecta al grupo de funcionarios del proceso?</t>
  </si>
  <si>
    <t>¿Afecta el cumplimiento de metas y objetivos de la dependencia?</t>
  </si>
  <si>
    <t>¿Afecta el cumplimiento de misión de la Entidad?</t>
  </si>
  <si>
    <t>¿Afecta el cumplimiento de la misión del sector al que pertenece la Entidad?</t>
  </si>
  <si>
    <t>¿Genera pérdida de confianza de la Entidad, afectando su reputación?</t>
  </si>
  <si>
    <t>¿Genera pérdida de recursos económicos?</t>
  </si>
  <si>
    <t>¿Genera pérdida de información de la Entidad?</t>
  </si>
  <si>
    <t>¿Genera intervención de los órganos de control, de la Fiscalía, u otro ente?</t>
  </si>
  <si>
    <t>¿Da lugar a procesos sancionatorios?</t>
  </si>
  <si>
    <t>¿Da lugar a procesos disciplinarios?</t>
  </si>
  <si>
    <t>¿Da lugar a procesos fiscales?</t>
  </si>
  <si>
    <t>¿Da lugar a procesos penales?</t>
  </si>
  <si>
    <t>¿Genera pérdida de credibilidad del sector?</t>
  </si>
  <si>
    <t>¿Ocasiona lesiones físicas o pérdida de vidas humanas?</t>
  </si>
  <si>
    <t>¿Afecta la imagen regional?</t>
  </si>
  <si>
    <t>¿Afecta la imagen nacional?</t>
  </si>
  <si>
    <t>Revisar los riesgos asociados al proceso 
1. Reunión de revisión 
2. Realizar acta</t>
  </si>
  <si>
    <t>Profesional Universitario de Planeación</t>
  </si>
  <si>
    <t>Inicia con el planteamiento de las necesidades de contratación desde las diferentes unidades funcionales del canal, continua con el respectivo análisis y asesoría en torno a los procedimientos a seguir dependiendo del tipo de contratación que deba realizarse. Incluye acompañamiento en la ejecución y liquidación de los procesos contractuales.</t>
  </si>
  <si>
    <t xml:space="preserve">Profesional Universitario de Talento humano </t>
  </si>
  <si>
    <t>Ejecutar AGJC-CN-MN-001 MANUAL DE CONTRATACIÓN, SUPERVISIÓN E INTERVENTORÍA</t>
  </si>
  <si>
    <t>Coordinadora jurídica y contractual</t>
  </si>
  <si>
    <t>Detrimento patrimonial
Investigaciones Disciplinarias, Penales y Fiscales</t>
  </si>
  <si>
    <t>CÓDIGO: EPLE-FT-026</t>
  </si>
  <si>
    <t>FECHA DE APROBACIÓN: 31/01/17</t>
  </si>
  <si>
    <t>MACROPROCESO</t>
  </si>
  <si>
    <t>1. Interés de vincular a una persona por influencia externa
2. Presión de superiores para vincular a un tercero</t>
  </si>
  <si>
    <t>Procedimientos actualizados y publicados</t>
  </si>
  <si>
    <t>Revisar los riesgos asociados al proceso 
1. Reunión de revisión en la Subdirección Financiera
2. Realizar acta de reunión con lo acordado en la misma.</t>
  </si>
  <si>
    <t>Subdirectora Financiera</t>
  </si>
  <si>
    <t>Incio:01/07/2018
Fin: 31/07/2018</t>
  </si>
  <si>
    <t xml:space="preserve">Incio:01/07/2018
Fin: 31/07/2018
</t>
  </si>
  <si>
    <t>Generar canales de comunicación internos y externos para fortalecer la gestión de la entidad ,mediante estrategias comunicacional organizacional interna y estrategias de comunicación masiva de forma externa.</t>
  </si>
  <si>
    <t>Gestión de las Comunicaciones</t>
  </si>
  <si>
    <t>Total</t>
  </si>
  <si>
    <t>Dar cumplimiento con lo definido en el artículo 2 de la resolución 106 de 2017, con relación a la delegación para la aplicación de descuentos.</t>
  </si>
  <si>
    <t>Inicio: 01/02/2018
Fin: 31/12/2018</t>
  </si>
  <si>
    <t>Coordinación de Prensa y Comunicaciones</t>
  </si>
  <si>
    <t>Profesional Universitario de Ventas y Mercadeo</t>
  </si>
  <si>
    <t>¿Da lugar al detrimento de calidad de vida de la comunidad por la pérdida del bien o servicios o los recursos públicos?</t>
  </si>
  <si>
    <t xml:space="preserve">¿El control es automático? </t>
  </si>
  <si>
    <t>¿El control es manual?</t>
  </si>
  <si>
    <t>¿Se cuenta con evidencias de ejecución y seguimiento del control?</t>
  </si>
  <si>
    <t>¿En el tiempo que lleva la herramienta ha demostrado ser efectiva?</t>
  </si>
  <si>
    <t>Establecer disposiciones en los estudios de conveniencia y oportunidad y/o en los en los pliegos de condiciones direccionados hacia un grupo y/o firma en particular.</t>
  </si>
  <si>
    <t>Manipulación de  los documentos de vinculación y/o requisitos de ingreso de personal de planta para favorecer su contratación.</t>
  </si>
  <si>
    <t>Registrar operaciones contables no ciertas con el fin de beneficiar a un tercero.</t>
  </si>
  <si>
    <t>Inicio:01/02/2018
Fin :31/12/2018</t>
  </si>
  <si>
    <t>IDENTIFICACIÓN DEL RIESGO</t>
  </si>
  <si>
    <t>VALORACIÓN DEL RIESGO Y RIESGO RESIDUAL</t>
  </si>
  <si>
    <t>* Documentación de política de monetización digital.
* Informes mensuales.</t>
  </si>
  <si>
    <t>Hacer seguimiento mensual al estado del indicador de monetización digital</t>
  </si>
  <si>
    <t>Ingresos por monetización digital para el Canal.</t>
  </si>
  <si>
    <t>Omisión  de los requisitos de vinculación de personal de planta  para favorecer a un particular</t>
  </si>
  <si>
    <t>Manipulación de  los documentos de vinculación de personal de planta  para favorecer a un particular</t>
  </si>
  <si>
    <t>PROBABILIDAD</t>
  </si>
  <si>
    <t>Casi Seguro</t>
  </si>
  <si>
    <t>Probable</t>
  </si>
  <si>
    <t>Posible</t>
  </si>
  <si>
    <t>Improbable</t>
  </si>
  <si>
    <t>Rara vez</t>
  </si>
  <si>
    <t>Catastrófico</t>
  </si>
  <si>
    <t>CALIFICACIÓN DEL RIESGO DE CORRUPCIÓN</t>
  </si>
  <si>
    <t>Procedimientos financieros</t>
  </si>
  <si>
    <t>Subdirector Administrativo - Profesional Universitaria de Recursos Humanos</t>
  </si>
  <si>
    <t>Subdirector Administrativo - Técnico de Servicios Administrativos</t>
  </si>
  <si>
    <t>FRECUENCIA O PROBABILIDAD</t>
  </si>
  <si>
    <t>CATASTRÓFICO</t>
  </si>
  <si>
    <t>TOTAL NIVEL DE EXPOSICIÓN (RESIDUAL)</t>
  </si>
  <si>
    <t>TOTAL NIVEL DE EXPOSICIÓN (INHERENTE)</t>
  </si>
  <si>
    <t>Incio:01/02/2018
Fin:31/12/2018</t>
  </si>
  <si>
    <t>* Formatos de cotizaciones
* Ofertas Comerciales</t>
  </si>
  <si>
    <t>* Manual de Funciones actualizado 
* Acta de asistencia a jornada de capacitación.</t>
  </si>
  <si>
    <t>Ofrecer los productos y servicios de Canal Capital a clientes públicos y privados a través de diversas estrategias de mercadeo, con el fin de posicionar al canal y generar beneficios económicos y sociales.</t>
  </si>
  <si>
    <t>Se vinculan personas que no son competentes ni idóneas a las funciones a desempeñar</t>
  </si>
  <si>
    <t>Secretario(a) General - Coordinador (a) Jurídico (a)</t>
  </si>
  <si>
    <t>1. Interés de obtener comisiones o beneficiar a terceros</t>
  </si>
  <si>
    <t>Mantener actualizados los procedimientos de la Subdirección Financiera, principalmente Estados Financieros, Elaboración de facturas y liquidación de ordenes de pago.</t>
  </si>
  <si>
    <t>Inicio: 01/02/2018
Fin:31/12/2018</t>
  </si>
  <si>
    <t>Subdirección Financiera</t>
  </si>
  <si>
    <t>Inicio: 01/02/2018
Fin: 31/07/2018</t>
  </si>
  <si>
    <r>
      <rPr>
        <b/>
        <sz val="11"/>
        <rFont val="Arial"/>
        <family val="2"/>
      </rPr>
      <t>Nota:</t>
    </r>
    <r>
      <rPr>
        <sz val="11"/>
        <rFont val="Arial"/>
        <family val="2"/>
      </rPr>
      <t xml:space="preserve"> Este mapa de riesgos será revisado y ajustado de acuerdo con los compromisos definidos con las áreas; así mismo podrán ser incluidos nuevos riesgos de corrupción en la medida que los mismos sean revisados, valorados y se identifiquen sus respectivas acciones de control.</t>
    </r>
  </si>
  <si>
    <t>PROCESO</t>
  </si>
  <si>
    <t>CONSECUENCIA</t>
  </si>
  <si>
    <t>ZONA DE  RIESGO RESIDUAL</t>
  </si>
  <si>
    <t>Inicio:01/02/2018
Fin: 31/12/2018</t>
  </si>
  <si>
    <t>Medir y evaluar en forma independiente la eficiencia, eficacia y economía de los controles establecidos para el cumplimiento de las metas y objetivos institucionales y asesorar a la Alta Dirección en la implementación, evaluación y mejoramiento del Sistema Integrado de Gestión bajo los principios de autocontrol, autogestión y autorregulación</t>
  </si>
  <si>
    <t xml:space="preserve">Revisión de los procedimientos de formulación de auditorias y seguimiento.  </t>
  </si>
  <si>
    <t>Incio: 01/02/2018
Fin:31/12/2018</t>
  </si>
  <si>
    <t xml:space="preserve">Oficina Control Interno </t>
  </si>
  <si>
    <t xml:space="preserve">Procedimientos actualizados y publicados. </t>
  </si>
  <si>
    <t>Revisar los riesgos asociados al proceso 
1. Reunión de revisión y seguimiento de los resultados de las auditorias en la oficina de control interno.
2. Reuniones bimestrales de seguimiento a las activiaddes de la OCI</t>
  </si>
  <si>
    <t xml:space="preserve">2. Revisiones previas sin formalización de las observaciones. </t>
  </si>
  <si>
    <t xml:space="preserve"> FORMULACIÓN, SEGUIMIENTO Y EVALUACIÓN DEL PROGRAMA ANUAL DE AUDITORÍAS  (CCSE-PD-004) Actividades No. 2 </t>
  </si>
  <si>
    <t>3. Desconocimiento de normatividad  y procedimientos aplicables al tema de la auditoria ejecutada.</t>
  </si>
  <si>
    <t>Control</t>
  </si>
  <si>
    <t>Incio:01/02/2018
Fin: 31/12/2018</t>
  </si>
  <si>
    <t>Control, Seguimiento y Evaluación</t>
  </si>
  <si>
    <t xml:space="preserve">No </t>
  </si>
  <si>
    <t xml:space="preserve">Resolución 005 de 2017 "Por medio de la cual se fijan las tarifas de Canal Capital" 
Resolución 106 de 2017 "Por medio de la cual se modifica la Resolución 005-2017 y se hace una delegación" </t>
  </si>
  <si>
    <t xml:space="preserve">Detrimento patrimonial
Investigaciones Penales y Fiscales
Daño de la imagen institucional </t>
  </si>
  <si>
    <t>Obtención de comisiones u otro tipo de ventajas con los anunciantes favoreciendo intereses personales</t>
  </si>
  <si>
    <t xml:space="preserve">Favorecimiento a los anunciantes
para dar descuentos no
permitidos o autorizados
Desconocimiento y/o aplicación indebida de las resoluciones internas  de tarifas 
</t>
  </si>
  <si>
    <t>Transferir fondos de la monetización automática a cuentas personales o que no son propiedad del Canal.</t>
  </si>
  <si>
    <t xml:space="preserve">Presiones externas. 
Tráfico de influencias para obtener beneficios económicos
  </t>
  </si>
  <si>
    <t xml:space="preserve">
* Generar informes de seguimiento y control sobre la monetización digital.</t>
  </si>
  <si>
    <t>si</t>
  </si>
  <si>
    <r>
      <t>Sistema de seguridad física y tecnológica para la custodia de los bienes de la entidad. (</t>
    </r>
    <r>
      <rPr>
        <b/>
        <sz val="10"/>
        <rFont val="Arial Narrow"/>
        <family val="2"/>
      </rPr>
      <t>Contrato de vigilancia</t>
    </r>
    <r>
      <rPr>
        <sz val="10"/>
        <rFont val="Arial Narrow"/>
        <family val="2"/>
      </rPr>
      <t>).
1. Personal capacitado
2. Cámaras de monitoreo en HD
3. Sistema de comunicación</t>
    </r>
  </si>
  <si>
    <t>Procedimientos actualizados</t>
  </si>
  <si>
    <t xml:space="preserve">Técnico de Servicios Administrativos  </t>
  </si>
  <si>
    <t>Ejecutar el procedimiento AGRI-SA-PD-010 TOMA FÍSICA DE INVENTARIOS 
Puntos de control: 6, 7 y 9</t>
  </si>
  <si>
    <t xml:space="preserve"> Posibilidad de recibir o solicitar cualquier dádiva o beneficio a nombre propio o de terceros, por destinar recursos de la entidad; impactando de forma negativa los intereses del Canal.</t>
  </si>
  <si>
    <t>1. Inadecuado manejo de los recursos del Canal por desvío intencional de recursos a título propio o a favor de terceros</t>
  </si>
  <si>
    <t xml:space="preserve">Revisión  de  procedimientos  AGRI-SA-PD-008 SALIDA DE ELEMENTOS
</t>
  </si>
  <si>
    <t xml:space="preserve">Investigaciones Penales y Fiscales, información errada para la toma de decisiones, daño de la imagen institucional </t>
  </si>
  <si>
    <t>Informes de seguimiento de proyectos de inversión de la entidad</t>
  </si>
  <si>
    <t>Presentación de resultados sin contar con el flujo de la revisión o aprobación.
Presiones por parte de los responsables del proceso evaluado a los auditores encargados de la auditoría. 
Prevalencia de los intereses particulares sobre los institucionales.
Ausencia de una cultura ética del Equipo de la OCI.</t>
  </si>
  <si>
    <t>Favorecimiento en la presentación de resultados de auditorías, omitiendo en los informes observaciones detectadas en el marco de una Auditoría o seguimiento.</t>
  </si>
  <si>
    <t>AUDITORIAS DE GESTIÓN (CCSE-PD-002, versión 8) Actividades No.3,8,10,12.
Código de Ética del Auditor.
Reuniones mensuales del Equipo de Control Interno
Capacitaciones Internas</t>
  </si>
  <si>
    <t>Omisión de los requisitos de vinculación de personal de planta  para favorecer a un particular.
Manipulación de  los documentos de vinculación y/o requisitos de ingreso de personal de planta para favorecer su contratación.
2. Presión de superiores para vincular a un tercero</t>
  </si>
  <si>
    <t>Interés de vincular a una persona por influencia externa o por presión de un tercero.</t>
  </si>
  <si>
    <t>Perdida de los recursos financieros de la empresa e inadecuado manejo de los mismos. 
Detrimento patrimonial
Investigaciones Disciplinarias, Penales y Fiscales</t>
  </si>
  <si>
    <t>1. Presiones por parte de terceros o superiores
2. Ocultamiento de fallas en las operaciones contables.</t>
  </si>
  <si>
    <t xml:space="preserve">Reportes de avances manipulados e inconsistentes respecto a la ejecución real de presupuesto y de metas de la Entidad. </t>
  </si>
  <si>
    <t xml:space="preserve">1. Planeación inadecuada 
2. Presiones por parte de superiores para reportar infomación diferente a la exigida. </t>
  </si>
  <si>
    <t xml:space="preserve">Realizar y enviar informes trimestrales de ejecución de proyectos. </t>
  </si>
  <si>
    <t>Inicio: 01/08/2018
Fin:31/12/2018</t>
  </si>
  <si>
    <t>Cuenta bancaria del canal asociada a dos cuentas de correo electrónico para acceder a la monetización de contenidos digitales.</t>
  </si>
  <si>
    <r>
      <t xml:space="preserve">Ejecutar procedimiento AGTH-PD-005 INGRESO DE SERVIDORES PUBLICOS : </t>
    </r>
    <r>
      <rPr>
        <b/>
        <sz val="10"/>
        <rFont val="Arial Narrow"/>
        <family val="2"/>
      </rPr>
      <t>Puntos de control: 5 Actividades: 3 (Formato AGTH-FT-036 VERIFICACIÓN DEL CUMPLIMIENTO DE PERFIL DEL CARGO)
(Revisión del proceso de ingreso de servidores público es responsabilidad del técnico y profesional del área de recursos humanos, con la aprobación del subdirector administrativo).</t>
    </r>
  </si>
  <si>
    <t xml:space="preserve">1. Revisar y actualizar (si es necesario) los perfiles y requisitos de los cargos en el Manual de Funciones
2. Realizar una capacitación al equipo de recursos humanos,  en la "temática de selección de personal". </t>
  </si>
  <si>
    <t>1. Fallas en los mecanismos de seguridad del almacén
2. excesiva discrecionalidad.
3. Falta de filtros en los roles definidos en la administración del aplicativo de inventarios</t>
  </si>
  <si>
    <t xml:space="preserve">Apropiarse de manera particular de los elementos y/o activos para las actividades institucionales 
</t>
  </si>
  <si>
    <r>
      <t xml:space="preserve">Ejecutar procedimiento: AGRI-SA-PD-008 SALIDA DE ELEMENTOS. 
</t>
    </r>
    <r>
      <rPr>
        <b/>
        <sz val="10"/>
        <rFont val="Arial Narrow"/>
        <family val="2"/>
      </rPr>
      <t>Puntos de Control</t>
    </r>
    <r>
      <rPr>
        <sz val="10"/>
        <rFont val="Arial Narrow"/>
        <family val="2"/>
      </rPr>
      <t>:</t>
    </r>
    <r>
      <rPr>
        <b/>
        <sz val="10"/>
        <rFont val="Arial Narrow"/>
        <family val="2"/>
      </rPr>
      <t xml:space="preserve"> 2,3,6,7 y 8
</t>
    </r>
  </si>
  <si>
    <t xml:space="preserve">
AGRI-SA-PD-010
TOMA FÍSICA DE INVENTARIOS</t>
  </si>
  <si>
    <t xml:space="preserve">Revisión de las obligaciones contractuales
Solicitar anualmente un estudiuo de seguridad para el Canal.  </t>
  </si>
  <si>
    <t xml:space="preserve">Contrato de seguridad firmado y estudios de seguridad </t>
  </si>
  <si>
    <t xml:space="preserve">
1. Desviación de recursos 
2. Investigaciones disciplinarias, penales y fiscales
</t>
  </si>
  <si>
    <t xml:space="preserve">1. Intereses de personal del canal en favorecer a un tercero.
2. Desconocimiento de procedimientos y manual de contratación y normatividad vigente en materia de contratación </t>
  </si>
  <si>
    <t xml:space="preserve">Adjudicación de contratos a personas naturales y jurídicas que no cumplen con los requisitos establecidos por el Canal 
</t>
  </si>
  <si>
    <t xml:space="preserve">Realizar una jornada de  socialización sobre el Manual de contratación, supervisión e interventoría y los procedimientos asociados.
Realizar la actualización del manual de contratación </t>
  </si>
  <si>
    <t xml:space="preserve">Acta de asistencia a jornada de socialización
Manual de contratación actualizado </t>
  </si>
  <si>
    <t xml:space="preserve">1. Detrimento patrimonial
Investigaciones Disciplinarias, Penales y Fiscales
2. Que no se adelanten acciones correctivas para eliminar las causas de las observaciones omitidas. 
3. Perdida de credibilidad de la Oficina de Control Interno </t>
  </si>
  <si>
    <r>
      <t xml:space="preserve">Revisión periódica (trimestralmente) de las metas de la entidad EPLE-PD-006 FORMULACIÓN, REGISTRO Y ACTUALIZACIÓN DE
PROYECTOS DE INVERSIÓN: Registro en el Sistema SEGPLAN </t>
    </r>
    <r>
      <rPr>
        <b/>
        <sz val="10"/>
        <rFont val="Arial Narrow"/>
        <family val="2"/>
      </rPr>
      <t>Puntos de control 18, 25, 26.</t>
    </r>
  </si>
  <si>
    <t>Ejecutar AGJC-CN-MN-001 MANUAL DE CONTRATACIÓN, SUPERVISIÓN E INTERVENTORÍA
Para procesos de selección se tendrá en cuenta los siguientes factores: 
Título IV etapas de la contratación en Canal Capital principalmente: 
4.1 ETAPA DE PLANEACIÓN
4.1.2.1.1 ESTUDIOS DE MERCADO 
Para personas naturales realizar la verificación de idoneidad y experiencia de conformidad con la necesidad a contratar</t>
  </si>
  <si>
    <r>
      <t xml:space="preserve">Aplicar procedimiento: AGFF-PD-010 LIQUIDACIÓN ÓRDENES DE PAGO 
</t>
    </r>
    <r>
      <rPr>
        <b/>
        <sz val="10"/>
        <rFont val="Arial Narrow"/>
        <family val="2"/>
      </rPr>
      <t>Puntos de control: 1, 2, 4,5 8,9, 11, 12.</t>
    </r>
  </si>
  <si>
    <r>
      <rPr>
        <b/>
        <sz val="11"/>
        <rFont val="Arial"/>
        <family val="2"/>
      </rPr>
      <t>Versión:</t>
    </r>
    <r>
      <rPr>
        <sz val="11"/>
        <rFont val="Arial"/>
        <family val="2"/>
      </rPr>
      <t xml:space="preserve"> 2</t>
    </r>
  </si>
  <si>
    <r>
      <t xml:space="preserve">Fecha de Publicación: </t>
    </r>
    <r>
      <rPr>
        <sz val="11"/>
        <rFont val="Arial"/>
        <family val="2"/>
      </rPr>
      <t>10/08/2018</t>
    </r>
  </si>
  <si>
    <t>Se realiza la actualización de la matriz de riesgos de corrupción tomando como base las modificaciones realizadas en los siguientes componentes: 
1. Revisión y ajustes de las causas 
2. Revisión y ajustes de los Riesgos
3. Revisión y ajustes de las consecuencias asociadas al riesgo 
4. Revisión y ajustes en el análisis de Riego Inherente y la valoración del Riesgo Residual 
5. Revisión y ajustes de las acciones asociadas al Control 
Las anteriores modificaciones se llevaron a cabo teniendo en cuenta las observaciones realizadas por la Secretaría de Transparencia de la Presidencia de la República y la acción de monitoreo y seguimiento a cargo de Planeación, así como un ejercicio conjunto con los responsables de la Gestión de los Riesgos de Corrupción de cada proceso del Canal.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</si>
</sst>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$&quot;\ * #,##0.00_ ;_ &quot;$&quot;\ * \-#,##0.00_ ;_ &quot;$&quot;\ * &quot;-&quot;??_ ;_ @_ "/>
  </numFmts>
  <fonts count="16" x14ac:knownFonts="1">
    <font>
      <sz val="10"/>
      <name val="Arial"/>
    </font>
    <font>
      <sz val="7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7"/>
      <color rgb="FFFF0000"/>
      <name val="Arial"/>
      <family val="2"/>
    </font>
    <font>
      <b/>
      <sz val="10"/>
      <color theme="1"/>
      <name val="Arial Narrow"/>
      <family val="2"/>
    </font>
    <font>
      <b/>
      <sz val="12"/>
      <name val="Arial Narrow"/>
      <family val="2"/>
    </font>
    <font>
      <b/>
      <sz val="9"/>
      <color indexed="81"/>
      <name val="Tahoma"/>
      <family val="2"/>
    </font>
    <font>
      <b/>
      <sz val="11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6" fillId="0" borderId="0"/>
  </cellStyleXfs>
  <cellXfs count="1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5" fillId="2" borderId="0" xfId="0" applyFont="1" applyFill="1"/>
    <xf numFmtId="0" fontId="1" fillId="2" borderId="0" xfId="0" applyFont="1" applyFill="1"/>
    <xf numFmtId="0" fontId="4" fillId="2" borderId="0" xfId="0" applyFont="1" applyFill="1"/>
    <xf numFmtId="49" fontId="1" fillId="2" borderId="0" xfId="0" applyNumberFormat="1" applyFont="1" applyFill="1"/>
    <xf numFmtId="0" fontId="8" fillId="2" borderId="0" xfId="0" applyFont="1" applyFill="1"/>
    <xf numFmtId="0" fontId="0" fillId="0" borderId="1" xfId="0" applyBorder="1"/>
    <xf numFmtId="0" fontId="3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2" xfId="0" applyFont="1" applyFill="1" applyBorder="1"/>
    <xf numFmtId="0" fontId="0" fillId="0" borderId="0" xfId="0" applyBorder="1"/>
    <xf numFmtId="0" fontId="11" fillId="0" borderId="0" xfId="0" applyFont="1" applyFill="1"/>
    <xf numFmtId="0" fontId="7" fillId="6" borderId="9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1" fillId="0" borderId="0" xfId="0" applyFont="1" applyFill="1"/>
    <xf numFmtId="0" fontId="3" fillId="0" borderId="4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4" fontId="3" fillId="0" borderId="16" xfId="0" applyNumberFormat="1" applyFont="1" applyFill="1" applyBorder="1" applyAlignment="1">
      <alignment horizontal="center" vertical="center" wrapText="1"/>
    </xf>
    <xf numFmtId="14" fontId="3" fillId="0" borderId="17" xfId="0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21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20" xfId="0" quotePrefix="1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7" fontId="3" fillId="0" borderId="21" xfId="0" applyNumberFormat="1" applyFont="1" applyFill="1" applyBorder="1" applyAlignment="1">
      <alignment horizontal="center" vertical="center" wrapText="1"/>
    </xf>
    <xf numFmtId="17" fontId="3" fillId="0" borderId="24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17" fontId="3" fillId="0" borderId="23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8" xfId="0" applyFont="1" applyFill="1" applyBorder="1" applyAlignment="1">
      <alignment horizontal="center" vertical="center" wrapText="1"/>
    </xf>
    <xf numFmtId="0" fontId="15" fillId="15" borderId="29" xfId="0" applyFont="1" applyFill="1" applyBorder="1" applyAlignment="1">
      <alignment horizontal="center" vertical="center" wrapText="1"/>
    </xf>
    <xf numFmtId="0" fontId="2" fillId="13" borderId="16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21" xfId="0" applyNumberFormat="1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3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0" fontId="2" fillId="16" borderId="27" xfId="0" applyFont="1" applyFill="1" applyBorder="1" applyAlignment="1">
      <alignment horizontal="center" vertical="center" wrapText="1"/>
    </xf>
    <xf numFmtId="0" fontId="2" fillId="16" borderId="25" xfId="0" applyFont="1" applyFill="1" applyBorder="1" applyAlignment="1">
      <alignment horizontal="center" vertical="center" wrapText="1"/>
    </xf>
    <xf numFmtId="0" fontId="15" fillId="17" borderId="27" xfId="0" applyFont="1" applyFill="1" applyBorder="1" applyAlignment="1">
      <alignment horizontal="center" vertical="center"/>
    </xf>
    <xf numFmtId="0" fontId="15" fillId="17" borderId="28" xfId="0" applyFont="1" applyFill="1" applyBorder="1" applyAlignment="1">
      <alignment horizontal="center" vertical="center"/>
    </xf>
    <xf numFmtId="0" fontId="15" fillId="17" borderId="29" xfId="0" applyFont="1" applyFill="1" applyBorder="1" applyAlignment="1">
      <alignment horizontal="center" vertical="center"/>
    </xf>
    <xf numFmtId="0" fontId="2" fillId="9" borderId="33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15" fillId="12" borderId="27" xfId="0" applyFont="1" applyFill="1" applyBorder="1" applyAlignment="1">
      <alignment horizontal="center" vertical="center" wrapText="1"/>
    </xf>
    <xf numFmtId="0" fontId="15" fillId="12" borderId="28" xfId="0" applyFont="1" applyFill="1" applyBorder="1" applyAlignment="1">
      <alignment horizontal="center" vertical="center" wrapText="1"/>
    </xf>
    <xf numFmtId="0" fontId="15" fillId="12" borderId="2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16" borderId="28" xfId="0" applyFont="1" applyFill="1" applyBorder="1" applyAlignment="1">
      <alignment horizontal="center" vertical="center" wrapText="1"/>
    </xf>
    <xf numFmtId="0" fontId="2" fillId="16" borderId="14" xfId="0" applyFont="1" applyFill="1" applyBorder="1" applyAlignment="1">
      <alignment horizontal="center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2" fillId="16" borderId="38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40" xfId="0" applyFont="1" applyFill="1" applyBorder="1" applyAlignment="1">
      <alignment horizontal="center" vertical="center" wrapText="1"/>
    </xf>
    <xf numFmtId="0" fontId="15" fillId="11" borderId="26" xfId="0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8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2" fillId="14" borderId="15" xfId="0" applyFont="1" applyFill="1" applyBorder="1" applyAlignment="1">
      <alignment horizontal="center" vertical="center" wrapText="1"/>
    </xf>
    <xf numFmtId="0" fontId="2" fillId="14" borderId="18" xfId="0" applyFont="1" applyFill="1" applyBorder="1" applyAlignment="1">
      <alignment horizontal="center" vertical="center" wrapText="1"/>
    </xf>
    <xf numFmtId="0" fontId="2" fillId="14" borderId="16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center" vertical="center" wrapText="1"/>
    </xf>
    <xf numFmtId="0" fontId="2" fillId="10" borderId="4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2" fillId="14" borderId="17" xfId="0" applyFont="1" applyFill="1" applyBorder="1" applyAlignment="1">
      <alignment horizontal="center" vertical="center" wrapText="1"/>
    </xf>
    <xf numFmtId="0" fontId="2" fillId="14" borderId="19" xfId="0" applyFont="1" applyFill="1" applyBorder="1" applyAlignment="1">
      <alignment horizontal="center" vertical="center" wrapText="1"/>
    </xf>
    <xf numFmtId="164" fontId="2" fillId="5" borderId="27" xfId="0" applyNumberFormat="1" applyFont="1" applyFill="1" applyBorder="1" applyAlignment="1">
      <alignment horizontal="center" vertical="center" wrapText="1"/>
    </xf>
    <xf numFmtId="164" fontId="2" fillId="5" borderId="25" xfId="0" applyNumberFormat="1" applyFont="1" applyFill="1" applyBorder="1" applyAlignment="1">
      <alignment horizontal="center" vertical="center" wrapText="1"/>
    </xf>
    <xf numFmtId="164" fontId="2" fillId="5" borderId="28" xfId="0" applyNumberFormat="1" applyFont="1" applyFill="1" applyBorder="1" applyAlignment="1">
      <alignment horizontal="center" vertical="center" wrapText="1"/>
    </xf>
    <xf numFmtId="164" fontId="2" fillId="5" borderId="14" xfId="0" applyNumberFormat="1" applyFont="1" applyFill="1" applyBorder="1" applyAlignment="1">
      <alignment horizontal="center" vertical="center" wrapText="1"/>
    </xf>
    <xf numFmtId="164" fontId="2" fillId="5" borderId="29" xfId="0" applyNumberFormat="1" applyFont="1" applyFill="1" applyBorder="1" applyAlignment="1">
      <alignment horizontal="center" vertical="center" wrapText="1"/>
    </xf>
    <xf numFmtId="164" fontId="2" fillId="5" borderId="38" xfId="0" applyNumberFormat="1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9" fillId="19" borderId="26" xfId="0" applyFont="1" applyFill="1" applyBorder="1" applyAlignment="1">
      <alignment horizontal="center" vertical="center" textRotation="90"/>
    </xf>
    <xf numFmtId="0" fontId="9" fillId="19" borderId="34" xfId="0" applyFont="1" applyFill="1" applyBorder="1" applyAlignment="1">
      <alignment horizontal="center" vertical="center" textRotation="90"/>
    </xf>
    <xf numFmtId="0" fontId="9" fillId="19" borderId="35" xfId="0" applyFont="1" applyFill="1" applyBorder="1" applyAlignment="1">
      <alignment horizontal="center" vertical="center" textRotation="90"/>
    </xf>
    <xf numFmtId="0" fontId="7" fillId="6" borderId="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78"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f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f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9" tint="-0.499984740745262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f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f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f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f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f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f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f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f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f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f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f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fgColor rgb="FFFFC000"/>
        </patternFill>
      </fill>
    </dxf>
  </dxfs>
  <tableStyles count="0" defaultTableStyle="TableStyleMedium9" defaultPivotStyle="PivotStyleLight16"/>
  <colors>
    <mruColors>
      <color rgb="FF00FFFF"/>
      <color rgb="FFFFCCFF"/>
      <color rgb="FFFF99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341876</xdr:colOff>
      <xdr:row>0</xdr:row>
      <xdr:rowOff>65903</xdr:rowOff>
    </xdr:from>
    <xdr:to>
      <xdr:col>1</xdr:col>
      <xdr:colOff>614020</xdr:colOff>
      <xdr:row>3</xdr:row>
      <xdr:rowOff>175281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76" y="65903"/>
          <a:ext cx="1343707" cy="71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77</xdr:col>
      <xdr:colOff>790575</xdr:colOff>
      <xdr:row>0</xdr:row>
      <xdr:rowOff>73140</xdr:rowOff>
    </xdr:from>
    <xdr:to>
      <xdr:col>79</xdr:col>
      <xdr:colOff>305199</xdr:colOff>
      <xdr:row>3</xdr:row>
      <xdr:rowOff>137092</xdr:rowOff>
    </xdr:to>
    <xdr:pic>
      <xdr:nvPicPr>
        <xdr:cNvPr id="5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8981" y="73140"/>
          <a:ext cx="1705374" cy="671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42"/>
  <sheetViews>
    <sheetView tabSelected="1" zoomScale="85" zoomScaleNormal="85" zoomScaleSheetLayoutView="80" workbookViewId="0">
      <pane ySplit="7" topLeftCell="A8" activePane="bottomLeft" state="frozen"/>
      <selection pane="bottomLeft" activeCell="A28" sqref="A28:F34"/>
    </sheetView>
  </sheetViews>
  <sheetFormatPr baseColWidth="10" defaultRowHeight="12.75" x14ac:dyDescent="0.2"/>
  <cols>
    <col min="1" max="1" width="16" style="4" customWidth="1"/>
    <col min="2" max="2" width="15.28515625" style="4" customWidth="1"/>
    <col min="3" max="3" width="40.140625" style="4" customWidth="1"/>
    <col min="4" max="4" width="20.85546875" style="4" customWidth="1"/>
    <col min="5" max="5" width="25.28515625" style="4" customWidth="1"/>
    <col min="6" max="6" width="18.7109375" style="4" customWidth="1"/>
    <col min="7" max="7" width="14.85546875" style="4" customWidth="1"/>
    <col min="8" max="8" width="2.28515625" style="4" hidden="1" customWidth="1"/>
    <col min="9" max="9" width="14.42578125" style="4" hidden="1" customWidth="1"/>
    <col min="10" max="10" width="2.140625" style="4" hidden="1" customWidth="1"/>
    <col min="11" max="11" width="17.28515625" style="4" hidden="1" customWidth="1"/>
    <col min="12" max="12" width="2.140625" style="4" hidden="1" customWidth="1"/>
    <col min="13" max="13" width="12.7109375" style="4" hidden="1" customWidth="1"/>
    <col min="14" max="14" width="2.140625" style="4" hidden="1" customWidth="1"/>
    <col min="15" max="15" width="16.7109375" style="4" hidden="1" customWidth="1"/>
    <col min="16" max="16" width="2.140625" style="4" hidden="1" customWidth="1"/>
    <col min="17" max="17" width="16" style="4" hidden="1" customWidth="1"/>
    <col min="18" max="18" width="2.140625" style="4" hidden="1" customWidth="1"/>
    <col min="19" max="19" width="15.140625" style="4" hidden="1" customWidth="1"/>
    <col min="20" max="20" width="2.140625" style="4" hidden="1" customWidth="1"/>
    <col min="21" max="21" width="15.28515625" style="4" hidden="1" customWidth="1"/>
    <col min="22" max="22" width="2.140625" style="4" hidden="1" customWidth="1"/>
    <col min="23" max="23" width="21.140625" style="4" hidden="1" customWidth="1"/>
    <col min="24" max="24" width="2.140625" style="4" hidden="1" customWidth="1"/>
    <col min="25" max="25" width="14.7109375" style="4" hidden="1" customWidth="1"/>
    <col min="26" max="26" width="2.140625" style="4" hidden="1" customWidth="1"/>
    <col min="27" max="27" width="15.85546875" style="4" hidden="1" customWidth="1"/>
    <col min="28" max="28" width="2.140625" style="4" hidden="1" customWidth="1"/>
    <col min="29" max="29" width="14.42578125" style="4" hidden="1" customWidth="1"/>
    <col min="30" max="30" width="2.140625" style="4" hidden="1" customWidth="1"/>
    <col min="31" max="31" width="13.140625" style="4" hidden="1" customWidth="1"/>
    <col min="32" max="32" width="2.140625" style="4" hidden="1" customWidth="1"/>
    <col min="33" max="33" width="12.28515625" style="4" hidden="1" customWidth="1"/>
    <col min="34" max="34" width="2.140625" style="4" hidden="1" customWidth="1"/>
    <col min="35" max="35" width="11.140625" style="4" hidden="1" customWidth="1"/>
    <col min="36" max="36" width="2.140625" style="4" hidden="1" customWidth="1"/>
    <col min="37" max="37" width="11.5703125" style="4" hidden="1" customWidth="1"/>
    <col min="38" max="38" width="2.140625" style="4" hidden="1" customWidth="1"/>
    <col min="39" max="39" width="14.7109375" style="4" hidden="1" customWidth="1"/>
    <col min="40" max="40" width="2.140625" style="4" hidden="1" customWidth="1"/>
    <col min="41" max="41" width="10" style="4" hidden="1" customWidth="1"/>
    <col min="42" max="42" width="2.140625" style="4" hidden="1" customWidth="1"/>
    <col min="43" max="43" width="10.28515625" style="4" hidden="1" customWidth="1"/>
    <col min="44" max="44" width="2.140625" style="4" hidden="1" customWidth="1"/>
    <col min="45" max="45" width="7.140625" style="4" hidden="1" customWidth="1"/>
    <col min="46" max="46" width="15" style="4" customWidth="1"/>
    <col min="47" max="47" width="3" style="4" hidden="1" customWidth="1"/>
    <col min="48" max="48" width="12" style="4" customWidth="1"/>
    <col min="49" max="49" width="11.42578125" style="4" customWidth="1"/>
    <col min="50" max="50" width="24.7109375" style="2" customWidth="1"/>
    <col min="51" max="51" width="12" style="2" customWidth="1"/>
    <col min="52" max="52" width="18" style="1" hidden="1" customWidth="1"/>
    <col min="53" max="53" width="3" style="1" hidden="1" customWidth="1"/>
    <col min="54" max="54" width="17.28515625" style="1" hidden="1" customWidth="1"/>
    <col min="55" max="55" width="2.140625" style="1" hidden="1" customWidth="1"/>
    <col min="56" max="56" width="16" style="1" hidden="1" customWidth="1"/>
    <col min="57" max="57" width="3" style="1" hidden="1" customWidth="1"/>
    <col min="58" max="58" width="16" style="1" hidden="1" customWidth="1"/>
    <col min="59" max="59" width="3" style="1" hidden="1" customWidth="1"/>
    <col min="60" max="60" width="16" style="1" hidden="1" customWidth="1"/>
    <col min="61" max="61" width="3" style="1" hidden="1" customWidth="1"/>
    <col min="62" max="62" width="16" style="1" hidden="1" customWidth="1"/>
    <col min="63" max="63" width="3" style="1" hidden="1" customWidth="1"/>
    <col min="64" max="64" width="16" style="1" hidden="1" customWidth="1"/>
    <col min="65" max="65" width="3" style="1" hidden="1" customWidth="1"/>
    <col min="66" max="66" width="6.5703125" style="1" hidden="1" customWidth="1"/>
    <col min="67" max="67" width="14.5703125" style="1" hidden="1" customWidth="1"/>
    <col min="68" max="68" width="3.7109375" style="1" hidden="1" customWidth="1"/>
    <col min="69" max="69" width="15.85546875" style="1" hidden="1" customWidth="1"/>
    <col min="70" max="70" width="5" style="1" hidden="1" customWidth="1"/>
    <col min="71" max="71" width="11.7109375" style="1" customWidth="1"/>
    <col min="72" max="72" width="11.28515625" style="1" customWidth="1"/>
    <col min="73" max="73" width="25.5703125" style="1" customWidth="1"/>
    <col min="74" max="74" width="15" style="1" customWidth="1"/>
    <col min="75" max="75" width="15.140625" style="1" customWidth="1"/>
    <col min="76" max="76" width="19.7109375" style="1" customWidth="1"/>
    <col min="77" max="77" width="18.140625" style="1" customWidth="1"/>
    <col min="78" max="78" width="17.7109375" style="1" customWidth="1"/>
    <col min="79" max="79" width="15.140625" style="4" customWidth="1"/>
    <col min="80" max="80" width="14.85546875" style="4" customWidth="1"/>
    <col min="81" max="91" width="11.42578125" style="4" customWidth="1"/>
    <col min="92" max="284" width="11.42578125" style="4"/>
    <col min="285" max="285" width="18.5703125" style="4" customWidth="1"/>
    <col min="286" max="286" width="11" style="4" customWidth="1"/>
    <col min="287" max="287" width="29.85546875" style="4" customWidth="1"/>
    <col min="288" max="288" width="19" style="4" customWidth="1"/>
    <col min="289" max="289" width="21.85546875" style="4" customWidth="1"/>
    <col min="290" max="290" width="20" style="4" customWidth="1"/>
    <col min="291" max="292" width="33.28515625" style="4" customWidth="1"/>
    <col min="293" max="293" width="20.42578125" style="4" customWidth="1"/>
    <col min="294" max="294" width="26.140625" style="4" customWidth="1"/>
    <col min="295" max="295" width="34" style="4" customWidth="1"/>
    <col min="296" max="296" width="18.28515625" style="4" customWidth="1"/>
    <col min="297" max="297" width="18.7109375" style="4" customWidth="1"/>
    <col min="298" max="298" width="22" style="4" customWidth="1"/>
    <col min="299" max="299" width="20.5703125" style="4" customWidth="1"/>
    <col min="300" max="300" width="22" style="4" customWidth="1"/>
    <col min="301" max="301" width="20.5703125" style="4" customWidth="1"/>
    <col min="302" max="302" width="24" style="4" customWidth="1"/>
    <col min="303" max="303" width="33" style="4" customWidth="1"/>
    <col min="304" max="304" width="20.5703125" style="4" customWidth="1"/>
    <col min="305" max="305" width="46.85546875" style="4" customWidth="1"/>
    <col min="306" max="306" width="32.7109375" style="4" customWidth="1"/>
    <col min="307" max="312" width="11.42578125" style="4"/>
    <col min="313" max="336" width="11.42578125" style="4" customWidth="1"/>
    <col min="337" max="540" width="11.42578125" style="4"/>
    <col min="541" max="541" width="18.5703125" style="4" customWidth="1"/>
    <col min="542" max="542" width="11" style="4" customWidth="1"/>
    <col min="543" max="543" width="29.85546875" style="4" customWidth="1"/>
    <col min="544" max="544" width="19" style="4" customWidth="1"/>
    <col min="545" max="545" width="21.85546875" style="4" customWidth="1"/>
    <col min="546" max="546" width="20" style="4" customWidth="1"/>
    <col min="547" max="548" width="33.28515625" style="4" customWidth="1"/>
    <col min="549" max="549" width="20.42578125" style="4" customWidth="1"/>
    <col min="550" max="550" width="26.140625" style="4" customWidth="1"/>
    <col min="551" max="551" width="34" style="4" customWidth="1"/>
    <col min="552" max="552" width="18.28515625" style="4" customWidth="1"/>
    <col min="553" max="553" width="18.7109375" style="4" customWidth="1"/>
    <col min="554" max="554" width="22" style="4" customWidth="1"/>
    <col min="555" max="555" width="20.5703125" style="4" customWidth="1"/>
    <col min="556" max="556" width="22" style="4" customWidth="1"/>
    <col min="557" max="557" width="20.5703125" style="4" customWidth="1"/>
    <col min="558" max="558" width="24" style="4" customWidth="1"/>
    <col min="559" max="559" width="33" style="4" customWidth="1"/>
    <col min="560" max="560" width="20.5703125" style="4" customWidth="1"/>
    <col min="561" max="561" width="46.85546875" style="4" customWidth="1"/>
    <col min="562" max="562" width="32.7109375" style="4" customWidth="1"/>
    <col min="563" max="568" width="11.42578125" style="4"/>
    <col min="569" max="592" width="11.42578125" style="4" customWidth="1"/>
    <col min="593" max="796" width="11.42578125" style="4"/>
    <col min="797" max="797" width="18.5703125" style="4" customWidth="1"/>
    <col min="798" max="798" width="11" style="4" customWidth="1"/>
    <col min="799" max="799" width="29.85546875" style="4" customWidth="1"/>
    <col min="800" max="800" width="19" style="4" customWidth="1"/>
    <col min="801" max="801" width="21.85546875" style="4" customWidth="1"/>
    <col min="802" max="802" width="20" style="4" customWidth="1"/>
    <col min="803" max="804" width="33.28515625" style="4" customWidth="1"/>
    <col min="805" max="805" width="20.42578125" style="4" customWidth="1"/>
    <col min="806" max="806" width="26.140625" style="4" customWidth="1"/>
    <col min="807" max="807" width="34" style="4" customWidth="1"/>
    <col min="808" max="808" width="18.28515625" style="4" customWidth="1"/>
    <col min="809" max="809" width="18.7109375" style="4" customWidth="1"/>
    <col min="810" max="810" width="22" style="4" customWidth="1"/>
    <col min="811" max="811" width="20.5703125" style="4" customWidth="1"/>
    <col min="812" max="812" width="22" style="4" customWidth="1"/>
    <col min="813" max="813" width="20.5703125" style="4" customWidth="1"/>
    <col min="814" max="814" width="24" style="4" customWidth="1"/>
    <col min="815" max="815" width="33" style="4" customWidth="1"/>
    <col min="816" max="816" width="20.5703125" style="4" customWidth="1"/>
    <col min="817" max="817" width="46.85546875" style="4" customWidth="1"/>
    <col min="818" max="818" width="32.7109375" style="4" customWidth="1"/>
    <col min="819" max="824" width="11.42578125" style="4"/>
    <col min="825" max="848" width="11.42578125" style="4" customWidth="1"/>
    <col min="849" max="1052" width="11.42578125" style="4"/>
    <col min="1053" max="1053" width="18.5703125" style="4" customWidth="1"/>
    <col min="1054" max="1054" width="11" style="4" customWidth="1"/>
    <col min="1055" max="1055" width="29.85546875" style="4" customWidth="1"/>
    <col min="1056" max="1056" width="19" style="4" customWidth="1"/>
    <col min="1057" max="1057" width="21.85546875" style="4" customWidth="1"/>
    <col min="1058" max="1058" width="20" style="4" customWidth="1"/>
    <col min="1059" max="1060" width="33.28515625" style="4" customWidth="1"/>
    <col min="1061" max="1061" width="20.42578125" style="4" customWidth="1"/>
    <col min="1062" max="1062" width="26.140625" style="4" customWidth="1"/>
    <col min="1063" max="1063" width="34" style="4" customWidth="1"/>
    <col min="1064" max="1064" width="18.28515625" style="4" customWidth="1"/>
    <col min="1065" max="1065" width="18.7109375" style="4" customWidth="1"/>
    <col min="1066" max="1066" width="22" style="4" customWidth="1"/>
    <col min="1067" max="1067" width="20.5703125" style="4" customWidth="1"/>
    <col min="1068" max="1068" width="22" style="4" customWidth="1"/>
    <col min="1069" max="1069" width="20.5703125" style="4" customWidth="1"/>
    <col min="1070" max="1070" width="24" style="4" customWidth="1"/>
    <col min="1071" max="1071" width="33" style="4" customWidth="1"/>
    <col min="1072" max="1072" width="20.5703125" style="4" customWidth="1"/>
    <col min="1073" max="1073" width="46.85546875" style="4" customWidth="1"/>
    <col min="1074" max="1074" width="32.7109375" style="4" customWidth="1"/>
    <col min="1075" max="1080" width="11.42578125" style="4"/>
    <col min="1081" max="1104" width="11.42578125" style="4" customWidth="1"/>
    <col min="1105" max="1308" width="11.42578125" style="4"/>
    <col min="1309" max="1309" width="18.5703125" style="4" customWidth="1"/>
    <col min="1310" max="1310" width="11" style="4" customWidth="1"/>
    <col min="1311" max="1311" width="29.85546875" style="4" customWidth="1"/>
    <col min="1312" max="1312" width="19" style="4" customWidth="1"/>
    <col min="1313" max="1313" width="21.85546875" style="4" customWidth="1"/>
    <col min="1314" max="1314" width="20" style="4" customWidth="1"/>
    <col min="1315" max="1316" width="33.28515625" style="4" customWidth="1"/>
    <col min="1317" max="1317" width="20.42578125" style="4" customWidth="1"/>
    <col min="1318" max="1318" width="26.140625" style="4" customWidth="1"/>
    <col min="1319" max="1319" width="34" style="4" customWidth="1"/>
    <col min="1320" max="1320" width="18.28515625" style="4" customWidth="1"/>
    <col min="1321" max="1321" width="18.7109375" style="4" customWidth="1"/>
    <col min="1322" max="1322" width="22" style="4" customWidth="1"/>
    <col min="1323" max="1323" width="20.5703125" style="4" customWidth="1"/>
    <col min="1324" max="1324" width="22" style="4" customWidth="1"/>
    <col min="1325" max="1325" width="20.5703125" style="4" customWidth="1"/>
    <col min="1326" max="1326" width="24" style="4" customWidth="1"/>
    <col min="1327" max="1327" width="33" style="4" customWidth="1"/>
    <col min="1328" max="1328" width="20.5703125" style="4" customWidth="1"/>
    <col min="1329" max="1329" width="46.85546875" style="4" customWidth="1"/>
    <col min="1330" max="1330" width="32.7109375" style="4" customWidth="1"/>
    <col min="1331" max="1336" width="11.42578125" style="4"/>
    <col min="1337" max="1360" width="11.42578125" style="4" customWidth="1"/>
    <col min="1361" max="1564" width="11.42578125" style="4"/>
    <col min="1565" max="1565" width="18.5703125" style="4" customWidth="1"/>
    <col min="1566" max="1566" width="11" style="4" customWidth="1"/>
    <col min="1567" max="1567" width="29.85546875" style="4" customWidth="1"/>
    <col min="1568" max="1568" width="19" style="4" customWidth="1"/>
    <col min="1569" max="1569" width="21.85546875" style="4" customWidth="1"/>
    <col min="1570" max="1570" width="20" style="4" customWidth="1"/>
    <col min="1571" max="1572" width="33.28515625" style="4" customWidth="1"/>
    <col min="1573" max="1573" width="20.42578125" style="4" customWidth="1"/>
    <col min="1574" max="1574" width="26.140625" style="4" customWidth="1"/>
    <col min="1575" max="1575" width="34" style="4" customWidth="1"/>
    <col min="1576" max="1576" width="18.28515625" style="4" customWidth="1"/>
    <col min="1577" max="1577" width="18.7109375" style="4" customWidth="1"/>
    <col min="1578" max="1578" width="22" style="4" customWidth="1"/>
    <col min="1579" max="1579" width="20.5703125" style="4" customWidth="1"/>
    <col min="1580" max="1580" width="22" style="4" customWidth="1"/>
    <col min="1581" max="1581" width="20.5703125" style="4" customWidth="1"/>
    <col min="1582" max="1582" width="24" style="4" customWidth="1"/>
    <col min="1583" max="1583" width="33" style="4" customWidth="1"/>
    <col min="1584" max="1584" width="20.5703125" style="4" customWidth="1"/>
    <col min="1585" max="1585" width="46.85546875" style="4" customWidth="1"/>
    <col min="1586" max="1586" width="32.7109375" style="4" customWidth="1"/>
    <col min="1587" max="1592" width="11.42578125" style="4"/>
    <col min="1593" max="1616" width="11.42578125" style="4" customWidth="1"/>
    <col min="1617" max="1820" width="11.42578125" style="4"/>
    <col min="1821" max="1821" width="18.5703125" style="4" customWidth="1"/>
    <col min="1822" max="1822" width="11" style="4" customWidth="1"/>
    <col min="1823" max="1823" width="29.85546875" style="4" customWidth="1"/>
    <col min="1824" max="1824" width="19" style="4" customWidth="1"/>
    <col min="1825" max="1825" width="21.85546875" style="4" customWidth="1"/>
    <col min="1826" max="1826" width="20" style="4" customWidth="1"/>
    <col min="1827" max="1828" width="33.28515625" style="4" customWidth="1"/>
    <col min="1829" max="1829" width="20.42578125" style="4" customWidth="1"/>
    <col min="1830" max="1830" width="26.140625" style="4" customWidth="1"/>
    <col min="1831" max="1831" width="34" style="4" customWidth="1"/>
    <col min="1832" max="1832" width="18.28515625" style="4" customWidth="1"/>
    <col min="1833" max="1833" width="18.7109375" style="4" customWidth="1"/>
    <col min="1834" max="1834" width="22" style="4" customWidth="1"/>
    <col min="1835" max="1835" width="20.5703125" style="4" customWidth="1"/>
    <col min="1836" max="1836" width="22" style="4" customWidth="1"/>
    <col min="1837" max="1837" width="20.5703125" style="4" customWidth="1"/>
    <col min="1838" max="1838" width="24" style="4" customWidth="1"/>
    <col min="1839" max="1839" width="33" style="4" customWidth="1"/>
    <col min="1840" max="1840" width="20.5703125" style="4" customWidth="1"/>
    <col min="1841" max="1841" width="46.85546875" style="4" customWidth="1"/>
    <col min="1842" max="1842" width="32.7109375" style="4" customWidth="1"/>
    <col min="1843" max="1848" width="11.42578125" style="4"/>
    <col min="1849" max="1872" width="11.42578125" style="4" customWidth="1"/>
    <col min="1873" max="2076" width="11.42578125" style="4"/>
    <col min="2077" max="2077" width="18.5703125" style="4" customWidth="1"/>
    <col min="2078" max="2078" width="11" style="4" customWidth="1"/>
    <col min="2079" max="2079" width="29.85546875" style="4" customWidth="1"/>
    <col min="2080" max="2080" width="19" style="4" customWidth="1"/>
    <col min="2081" max="2081" width="21.85546875" style="4" customWidth="1"/>
    <col min="2082" max="2082" width="20" style="4" customWidth="1"/>
    <col min="2083" max="2084" width="33.28515625" style="4" customWidth="1"/>
    <col min="2085" max="2085" width="20.42578125" style="4" customWidth="1"/>
    <col min="2086" max="2086" width="26.140625" style="4" customWidth="1"/>
    <col min="2087" max="2087" width="34" style="4" customWidth="1"/>
    <col min="2088" max="2088" width="18.28515625" style="4" customWidth="1"/>
    <col min="2089" max="2089" width="18.7109375" style="4" customWidth="1"/>
    <col min="2090" max="2090" width="22" style="4" customWidth="1"/>
    <col min="2091" max="2091" width="20.5703125" style="4" customWidth="1"/>
    <col min="2092" max="2092" width="22" style="4" customWidth="1"/>
    <col min="2093" max="2093" width="20.5703125" style="4" customWidth="1"/>
    <col min="2094" max="2094" width="24" style="4" customWidth="1"/>
    <col min="2095" max="2095" width="33" style="4" customWidth="1"/>
    <col min="2096" max="2096" width="20.5703125" style="4" customWidth="1"/>
    <col min="2097" max="2097" width="46.85546875" style="4" customWidth="1"/>
    <col min="2098" max="2098" width="32.7109375" style="4" customWidth="1"/>
    <col min="2099" max="2104" width="11.42578125" style="4"/>
    <col min="2105" max="2128" width="11.42578125" style="4" customWidth="1"/>
    <col min="2129" max="2332" width="11.42578125" style="4"/>
    <col min="2333" max="2333" width="18.5703125" style="4" customWidth="1"/>
    <col min="2334" max="2334" width="11" style="4" customWidth="1"/>
    <col min="2335" max="2335" width="29.85546875" style="4" customWidth="1"/>
    <col min="2336" max="2336" width="19" style="4" customWidth="1"/>
    <col min="2337" max="2337" width="21.85546875" style="4" customWidth="1"/>
    <col min="2338" max="2338" width="20" style="4" customWidth="1"/>
    <col min="2339" max="2340" width="33.28515625" style="4" customWidth="1"/>
    <col min="2341" max="2341" width="20.42578125" style="4" customWidth="1"/>
    <col min="2342" max="2342" width="26.140625" style="4" customWidth="1"/>
    <col min="2343" max="2343" width="34" style="4" customWidth="1"/>
    <col min="2344" max="2344" width="18.28515625" style="4" customWidth="1"/>
    <col min="2345" max="2345" width="18.7109375" style="4" customWidth="1"/>
    <col min="2346" max="2346" width="22" style="4" customWidth="1"/>
    <col min="2347" max="2347" width="20.5703125" style="4" customWidth="1"/>
    <col min="2348" max="2348" width="22" style="4" customWidth="1"/>
    <col min="2349" max="2349" width="20.5703125" style="4" customWidth="1"/>
    <col min="2350" max="2350" width="24" style="4" customWidth="1"/>
    <col min="2351" max="2351" width="33" style="4" customWidth="1"/>
    <col min="2352" max="2352" width="20.5703125" style="4" customWidth="1"/>
    <col min="2353" max="2353" width="46.85546875" style="4" customWidth="1"/>
    <col min="2354" max="2354" width="32.7109375" style="4" customWidth="1"/>
    <col min="2355" max="2360" width="11.42578125" style="4"/>
    <col min="2361" max="2384" width="11.42578125" style="4" customWidth="1"/>
    <col min="2385" max="2588" width="11.42578125" style="4"/>
    <col min="2589" max="2589" width="18.5703125" style="4" customWidth="1"/>
    <col min="2590" max="2590" width="11" style="4" customWidth="1"/>
    <col min="2591" max="2591" width="29.85546875" style="4" customWidth="1"/>
    <col min="2592" max="2592" width="19" style="4" customWidth="1"/>
    <col min="2593" max="2593" width="21.85546875" style="4" customWidth="1"/>
    <col min="2594" max="2594" width="20" style="4" customWidth="1"/>
    <col min="2595" max="2596" width="33.28515625" style="4" customWidth="1"/>
    <col min="2597" max="2597" width="20.42578125" style="4" customWidth="1"/>
    <col min="2598" max="2598" width="26.140625" style="4" customWidth="1"/>
    <col min="2599" max="2599" width="34" style="4" customWidth="1"/>
    <col min="2600" max="2600" width="18.28515625" style="4" customWidth="1"/>
    <col min="2601" max="2601" width="18.7109375" style="4" customWidth="1"/>
    <col min="2602" max="2602" width="22" style="4" customWidth="1"/>
    <col min="2603" max="2603" width="20.5703125" style="4" customWidth="1"/>
    <col min="2604" max="2604" width="22" style="4" customWidth="1"/>
    <col min="2605" max="2605" width="20.5703125" style="4" customWidth="1"/>
    <col min="2606" max="2606" width="24" style="4" customWidth="1"/>
    <col min="2607" max="2607" width="33" style="4" customWidth="1"/>
    <col min="2608" max="2608" width="20.5703125" style="4" customWidth="1"/>
    <col min="2609" max="2609" width="46.85546875" style="4" customWidth="1"/>
    <col min="2610" max="2610" width="32.7109375" style="4" customWidth="1"/>
    <col min="2611" max="2616" width="11.42578125" style="4"/>
    <col min="2617" max="2640" width="11.42578125" style="4" customWidth="1"/>
    <col min="2641" max="2844" width="11.42578125" style="4"/>
    <col min="2845" max="2845" width="18.5703125" style="4" customWidth="1"/>
    <col min="2846" max="2846" width="11" style="4" customWidth="1"/>
    <col min="2847" max="2847" width="29.85546875" style="4" customWidth="1"/>
    <col min="2848" max="2848" width="19" style="4" customWidth="1"/>
    <col min="2849" max="2849" width="21.85546875" style="4" customWidth="1"/>
    <col min="2850" max="2850" width="20" style="4" customWidth="1"/>
    <col min="2851" max="2852" width="33.28515625" style="4" customWidth="1"/>
    <col min="2853" max="2853" width="20.42578125" style="4" customWidth="1"/>
    <col min="2854" max="2854" width="26.140625" style="4" customWidth="1"/>
    <col min="2855" max="2855" width="34" style="4" customWidth="1"/>
    <col min="2856" max="2856" width="18.28515625" style="4" customWidth="1"/>
    <col min="2857" max="2857" width="18.7109375" style="4" customWidth="1"/>
    <col min="2858" max="2858" width="22" style="4" customWidth="1"/>
    <col min="2859" max="2859" width="20.5703125" style="4" customWidth="1"/>
    <col min="2860" max="2860" width="22" style="4" customWidth="1"/>
    <col min="2861" max="2861" width="20.5703125" style="4" customWidth="1"/>
    <col min="2862" max="2862" width="24" style="4" customWidth="1"/>
    <col min="2863" max="2863" width="33" style="4" customWidth="1"/>
    <col min="2864" max="2864" width="20.5703125" style="4" customWidth="1"/>
    <col min="2865" max="2865" width="46.85546875" style="4" customWidth="1"/>
    <col min="2866" max="2866" width="32.7109375" style="4" customWidth="1"/>
    <col min="2867" max="2872" width="11.42578125" style="4"/>
    <col min="2873" max="2896" width="11.42578125" style="4" customWidth="1"/>
    <col min="2897" max="3100" width="11.42578125" style="4"/>
    <col min="3101" max="3101" width="18.5703125" style="4" customWidth="1"/>
    <col min="3102" max="3102" width="11" style="4" customWidth="1"/>
    <col min="3103" max="3103" width="29.85546875" style="4" customWidth="1"/>
    <col min="3104" max="3104" width="19" style="4" customWidth="1"/>
    <col min="3105" max="3105" width="21.85546875" style="4" customWidth="1"/>
    <col min="3106" max="3106" width="20" style="4" customWidth="1"/>
    <col min="3107" max="3108" width="33.28515625" style="4" customWidth="1"/>
    <col min="3109" max="3109" width="20.42578125" style="4" customWidth="1"/>
    <col min="3110" max="3110" width="26.140625" style="4" customWidth="1"/>
    <col min="3111" max="3111" width="34" style="4" customWidth="1"/>
    <col min="3112" max="3112" width="18.28515625" style="4" customWidth="1"/>
    <col min="3113" max="3113" width="18.7109375" style="4" customWidth="1"/>
    <col min="3114" max="3114" width="22" style="4" customWidth="1"/>
    <col min="3115" max="3115" width="20.5703125" style="4" customWidth="1"/>
    <col min="3116" max="3116" width="22" style="4" customWidth="1"/>
    <col min="3117" max="3117" width="20.5703125" style="4" customWidth="1"/>
    <col min="3118" max="3118" width="24" style="4" customWidth="1"/>
    <col min="3119" max="3119" width="33" style="4" customWidth="1"/>
    <col min="3120" max="3120" width="20.5703125" style="4" customWidth="1"/>
    <col min="3121" max="3121" width="46.85546875" style="4" customWidth="1"/>
    <col min="3122" max="3122" width="32.7109375" style="4" customWidth="1"/>
    <col min="3123" max="3128" width="11.42578125" style="4"/>
    <col min="3129" max="3152" width="11.42578125" style="4" customWidth="1"/>
    <col min="3153" max="3356" width="11.42578125" style="4"/>
    <col min="3357" max="3357" width="18.5703125" style="4" customWidth="1"/>
    <col min="3358" max="3358" width="11" style="4" customWidth="1"/>
    <col min="3359" max="3359" width="29.85546875" style="4" customWidth="1"/>
    <col min="3360" max="3360" width="19" style="4" customWidth="1"/>
    <col min="3361" max="3361" width="21.85546875" style="4" customWidth="1"/>
    <col min="3362" max="3362" width="20" style="4" customWidth="1"/>
    <col min="3363" max="3364" width="33.28515625" style="4" customWidth="1"/>
    <col min="3365" max="3365" width="20.42578125" style="4" customWidth="1"/>
    <col min="3366" max="3366" width="26.140625" style="4" customWidth="1"/>
    <col min="3367" max="3367" width="34" style="4" customWidth="1"/>
    <col min="3368" max="3368" width="18.28515625" style="4" customWidth="1"/>
    <col min="3369" max="3369" width="18.7109375" style="4" customWidth="1"/>
    <col min="3370" max="3370" width="22" style="4" customWidth="1"/>
    <col min="3371" max="3371" width="20.5703125" style="4" customWidth="1"/>
    <col min="3372" max="3372" width="22" style="4" customWidth="1"/>
    <col min="3373" max="3373" width="20.5703125" style="4" customWidth="1"/>
    <col min="3374" max="3374" width="24" style="4" customWidth="1"/>
    <col min="3375" max="3375" width="33" style="4" customWidth="1"/>
    <col min="3376" max="3376" width="20.5703125" style="4" customWidth="1"/>
    <col min="3377" max="3377" width="46.85546875" style="4" customWidth="1"/>
    <col min="3378" max="3378" width="32.7109375" style="4" customWidth="1"/>
    <col min="3379" max="3384" width="11.42578125" style="4"/>
    <col min="3385" max="3408" width="11.42578125" style="4" customWidth="1"/>
    <col min="3409" max="3612" width="11.42578125" style="4"/>
    <col min="3613" max="3613" width="18.5703125" style="4" customWidth="1"/>
    <col min="3614" max="3614" width="11" style="4" customWidth="1"/>
    <col min="3615" max="3615" width="29.85546875" style="4" customWidth="1"/>
    <col min="3616" max="3616" width="19" style="4" customWidth="1"/>
    <col min="3617" max="3617" width="21.85546875" style="4" customWidth="1"/>
    <col min="3618" max="3618" width="20" style="4" customWidth="1"/>
    <col min="3619" max="3620" width="33.28515625" style="4" customWidth="1"/>
    <col min="3621" max="3621" width="20.42578125" style="4" customWidth="1"/>
    <col min="3622" max="3622" width="26.140625" style="4" customWidth="1"/>
    <col min="3623" max="3623" width="34" style="4" customWidth="1"/>
    <col min="3624" max="3624" width="18.28515625" style="4" customWidth="1"/>
    <col min="3625" max="3625" width="18.7109375" style="4" customWidth="1"/>
    <col min="3626" max="3626" width="22" style="4" customWidth="1"/>
    <col min="3627" max="3627" width="20.5703125" style="4" customWidth="1"/>
    <col min="3628" max="3628" width="22" style="4" customWidth="1"/>
    <col min="3629" max="3629" width="20.5703125" style="4" customWidth="1"/>
    <col min="3630" max="3630" width="24" style="4" customWidth="1"/>
    <col min="3631" max="3631" width="33" style="4" customWidth="1"/>
    <col min="3632" max="3632" width="20.5703125" style="4" customWidth="1"/>
    <col min="3633" max="3633" width="46.85546875" style="4" customWidth="1"/>
    <col min="3634" max="3634" width="32.7109375" style="4" customWidth="1"/>
    <col min="3635" max="3640" width="11.42578125" style="4"/>
    <col min="3641" max="3664" width="11.42578125" style="4" customWidth="1"/>
    <col min="3665" max="3868" width="11.42578125" style="4"/>
    <col min="3869" max="3869" width="18.5703125" style="4" customWidth="1"/>
    <col min="3870" max="3870" width="11" style="4" customWidth="1"/>
    <col min="3871" max="3871" width="29.85546875" style="4" customWidth="1"/>
    <col min="3872" max="3872" width="19" style="4" customWidth="1"/>
    <col min="3873" max="3873" width="21.85546875" style="4" customWidth="1"/>
    <col min="3874" max="3874" width="20" style="4" customWidth="1"/>
    <col min="3875" max="3876" width="33.28515625" style="4" customWidth="1"/>
    <col min="3877" max="3877" width="20.42578125" style="4" customWidth="1"/>
    <col min="3878" max="3878" width="26.140625" style="4" customWidth="1"/>
    <col min="3879" max="3879" width="34" style="4" customWidth="1"/>
    <col min="3880" max="3880" width="18.28515625" style="4" customWidth="1"/>
    <col min="3881" max="3881" width="18.7109375" style="4" customWidth="1"/>
    <col min="3882" max="3882" width="22" style="4" customWidth="1"/>
    <col min="3883" max="3883" width="20.5703125" style="4" customWidth="1"/>
    <col min="3884" max="3884" width="22" style="4" customWidth="1"/>
    <col min="3885" max="3885" width="20.5703125" style="4" customWidth="1"/>
    <col min="3886" max="3886" width="24" style="4" customWidth="1"/>
    <col min="3887" max="3887" width="33" style="4" customWidth="1"/>
    <col min="3888" max="3888" width="20.5703125" style="4" customWidth="1"/>
    <col min="3889" max="3889" width="46.85546875" style="4" customWidth="1"/>
    <col min="3890" max="3890" width="32.7109375" style="4" customWidth="1"/>
    <col min="3891" max="3896" width="11.42578125" style="4"/>
    <col min="3897" max="3920" width="11.42578125" style="4" customWidth="1"/>
    <col min="3921" max="4124" width="11.42578125" style="4"/>
    <col min="4125" max="4125" width="18.5703125" style="4" customWidth="1"/>
    <col min="4126" max="4126" width="11" style="4" customWidth="1"/>
    <col min="4127" max="4127" width="29.85546875" style="4" customWidth="1"/>
    <col min="4128" max="4128" width="19" style="4" customWidth="1"/>
    <col min="4129" max="4129" width="21.85546875" style="4" customWidth="1"/>
    <col min="4130" max="4130" width="20" style="4" customWidth="1"/>
    <col min="4131" max="4132" width="33.28515625" style="4" customWidth="1"/>
    <col min="4133" max="4133" width="20.42578125" style="4" customWidth="1"/>
    <col min="4134" max="4134" width="26.140625" style="4" customWidth="1"/>
    <col min="4135" max="4135" width="34" style="4" customWidth="1"/>
    <col min="4136" max="4136" width="18.28515625" style="4" customWidth="1"/>
    <col min="4137" max="4137" width="18.7109375" style="4" customWidth="1"/>
    <col min="4138" max="4138" width="22" style="4" customWidth="1"/>
    <col min="4139" max="4139" width="20.5703125" style="4" customWidth="1"/>
    <col min="4140" max="4140" width="22" style="4" customWidth="1"/>
    <col min="4141" max="4141" width="20.5703125" style="4" customWidth="1"/>
    <col min="4142" max="4142" width="24" style="4" customWidth="1"/>
    <col min="4143" max="4143" width="33" style="4" customWidth="1"/>
    <col min="4144" max="4144" width="20.5703125" style="4" customWidth="1"/>
    <col min="4145" max="4145" width="46.85546875" style="4" customWidth="1"/>
    <col min="4146" max="4146" width="32.7109375" style="4" customWidth="1"/>
    <col min="4147" max="4152" width="11.42578125" style="4"/>
    <col min="4153" max="4176" width="11.42578125" style="4" customWidth="1"/>
    <col min="4177" max="4380" width="11.42578125" style="4"/>
    <col min="4381" max="4381" width="18.5703125" style="4" customWidth="1"/>
    <col min="4382" max="4382" width="11" style="4" customWidth="1"/>
    <col min="4383" max="4383" width="29.85546875" style="4" customWidth="1"/>
    <col min="4384" max="4384" width="19" style="4" customWidth="1"/>
    <col min="4385" max="4385" width="21.85546875" style="4" customWidth="1"/>
    <col min="4386" max="4386" width="20" style="4" customWidth="1"/>
    <col min="4387" max="4388" width="33.28515625" style="4" customWidth="1"/>
    <col min="4389" max="4389" width="20.42578125" style="4" customWidth="1"/>
    <col min="4390" max="4390" width="26.140625" style="4" customWidth="1"/>
    <col min="4391" max="4391" width="34" style="4" customWidth="1"/>
    <col min="4392" max="4392" width="18.28515625" style="4" customWidth="1"/>
    <col min="4393" max="4393" width="18.7109375" style="4" customWidth="1"/>
    <col min="4394" max="4394" width="22" style="4" customWidth="1"/>
    <col min="4395" max="4395" width="20.5703125" style="4" customWidth="1"/>
    <col min="4396" max="4396" width="22" style="4" customWidth="1"/>
    <col min="4397" max="4397" width="20.5703125" style="4" customWidth="1"/>
    <col min="4398" max="4398" width="24" style="4" customWidth="1"/>
    <col min="4399" max="4399" width="33" style="4" customWidth="1"/>
    <col min="4400" max="4400" width="20.5703125" style="4" customWidth="1"/>
    <col min="4401" max="4401" width="46.85546875" style="4" customWidth="1"/>
    <col min="4402" max="4402" width="32.7109375" style="4" customWidth="1"/>
    <col min="4403" max="4408" width="11.42578125" style="4"/>
    <col min="4409" max="4432" width="11.42578125" style="4" customWidth="1"/>
    <col min="4433" max="4636" width="11.42578125" style="4"/>
    <col min="4637" max="4637" width="18.5703125" style="4" customWidth="1"/>
    <col min="4638" max="4638" width="11" style="4" customWidth="1"/>
    <col min="4639" max="4639" width="29.85546875" style="4" customWidth="1"/>
    <col min="4640" max="4640" width="19" style="4" customWidth="1"/>
    <col min="4641" max="4641" width="21.85546875" style="4" customWidth="1"/>
    <col min="4642" max="4642" width="20" style="4" customWidth="1"/>
    <col min="4643" max="4644" width="33.28515625" style="4" customWidth="1"/>
    <col min="4645" max="4645" width="20.42578125" style="4" customWidth="1"/>
    <col min="4646" max="4646" width="26.140625" style="4" customWidth="1"/>
    <col min="4647" max="4647" width="34" style="4" customWidth="1"/>
    <col min="4648" max="4648" width="18.28515625" style="4" customWidth="1"/>
    <col min="4649" max="4649" width="18.7109375" style="4" customWidth="1"/>
    <col min="4650" max="4650" width="22" style="4" customWidth="1"/>
    <col min="4651" max="4651" width="20.5703125" style="4" customWidth="1"/>
    <col min="4652" max="4652" width="22" style="4" customWidth="1"/>
    <col min="4653" max="4653" width="20.5703125" style="4" customWidth="1"/>
    <col min="4654" max="4654" width="24" style="4" customWidth="1"/>
    <col min="4655" max="4655" width="33" style="4" customWidth="1"/>
    <col min="4656" max="4656" width="20.5703125" style="4" customWidth="1"/>
    <col min="4657" max="4657" width="46.85546875" style="4" customWidth="1"/>
    <col min="4658" max="4658" width="32.7109375" style="4" customWidth="1"/>
    <col min="4659" max="4664" width="11.42578125" style="4"/>
    <col min="4665" max="4688" width="11.42578125" style="4" customWidth="1"/>
    <col min="4689" max="4892" width="11.42578125" style="4"/>
    <col min="4893" max="4893" width="18.5703125" style="4" customWidth="1"/>
    <col min="4894" max="4894" width="11" style="4" customWidth="1"/>
    <col min="4895" max="4895" width="29.85546875" style="4" customWidth="1"/>
    <col min="4896" max="4896" width="19" style="4" customWidth="1"/>
    <col min="4897" max="4897" width="21.85546875" style="4" customWidth="1"/>
    <col min="4898" max="4898" width="20" style="4" customWidth="1"/>
    <col min="4899" max="4900" width="33.28515625" style="4" customWidth="1"/>
    <col min="4901" max="4901" width="20.42578125" style="4" customWidth="1"/>
    <col min="4902" max="4902" width="26.140625" style="4" customWidth="1"/>
    <col min="4903" max="4903" width="34" style="4" customWidth="1"/>
    <col min="4904" max="4904" width="18.28515625" style="4" customWidth="1"/>
    <col min="4905" max="4905" width="18.7109375" style="4" customWidth="1"/>
    <col min="4906" max="4906" width="22" style="4" customWidth="1"/>
    <col min="4907" max="4907" width="20.5703125" style="4" customWidth="1"/>
    <col min="4908" max="4908" width="22" style="4" customWidth="1"/>
    <col min="4909" max="4909" width="20.5703125" style="4" customWidth="1"/>
    <col min="4910" max="4910" width="24" style="4" customWidth="1"/>
    <col min="4911" max="4911" width="33" style="4" customWidth="1"/>
    <col min="4912" max="4912" width="20.5703125" style="4" customWidth="1"/>
    <col min="4913" max="4913" width="46.85546875" style="4" customWidth="1"/>
    <col min="4914" max="4914" width="32.7109375" style="4" customWidth="1"/>
    <col min="4915" max="4920" width="11.42578125" style="4"/>
    <col min="4921" max="4944" width="11.42578125" style="4" customWidth="1"/>
    <col min="4945" max="5148" width="11.42578125" style="4"/>
    <col min="5149" max="5149" width="18.5703125" style="4" customWidth="1"/>
    <col min="5150" max="5150" width="11" style="4" customWidth="1"/>
    <col min="5151" max="5151" width="29.85546875" style="4" customWidth="1"/>
    <col min="5152" max="5152" width="19" style="4" customWidth="1"/>
    <col min="5153" max="5153" width="21.85546875" style="4" customWidth="1"/>
    <col min="5154" max="5154" width="20" style="4" customWidth="1"/>
    <col min="5155" max="5156" width="33.28515625" style="4" customWidth="1"/>
    <col min="5157" max="5157" width="20.42578125" style="4" customWidth="1"/>
    <col min="5158" max="5158" width="26.140625" style="4" customWidth="1"/>
    <col min="5159" max="5159" width="34" style="4" customWidth="1"/>
    <col min="5160" max="5160" width="18.28515625" style="4" customWidth="1"/>
    <col min="5161" max="5161" width="18.7109375" style="4" customWidth="1"/>
    <col min="5162" max="5162" width="22" style="4" customWidth="1"/>
    <col min="5163" max="5163" width="20.5703125" style="4" customWidth="1"/>
    <col min="5164" max="5164" width="22" style="4" customWidth="1"/>
    <col min="5165" max="5165" width="20.5703125" style="4" customWidth="1"/>
    <col min="5166" max="5166" width="24" style="4" customWidth="1"/>
    <col min="5167" max="5167" width="33" style="4" customWidth="1"/>
    <col min="5168" max="5168" width="20.5703125" style="4" customWidth="1"/>
    <col min="5169" max="5169" width="46.85546875" style="4" customWidth="1"/>
    <col min="5170" max="5170" width="32.7109375" style="4" customWidth="1"/>
    <col min="5171" max="5176" width="11.42578125" style="4"/>
    <col min="5177" max="5200" width="11.42578125" style="4" customWidth="1"/>
    <col min="5201" max="5404" width="11.42578125" style="4"/>
    <col min="5405" max="5405" width="18.5703125" style="4" customWidth="1"/>
    <col min="5406" max="5406" width="11" style="4" customWidth="1"/>
    <col min="5407" max="5407" width="29.85546875" style="4" customWidth="1"/>
    <col min="5408" max="5408" width="19" style="4" customWidth="1"/>
    <col min="5409" max="5409" width="21.85546875" style="4" customWidth="1"/>
    <col min="5410" max="5410" width="20" style="4" customWidth="1"/>
    <col min="5411" max="5412" width="33.28515625" style="4" customWidth="1"/>
    <col min="5413" max="5413" width="20.42578125" style="4" customWidth="1"/>
    <col min="5414" max="5414" width="26.140625" style="4" customWidth="1"/>
    <col min="5415" max="5415" width="34" style="4" customWidth="1"/>
    <col min="5416" max="5416" width="18.28515625" style="4" customWidth="1"/>
    <col min="5417" max="5417" width="18.7109375" style="4" customWidth="1"/>
    <col min="5418" max="5418" width="22" style="4" customWidth="1"/>
    <col min="5419" max="5419" width="20.5703125" style="4" customWidth="1"/>
    <col min="5420" max="5420" width="22" style="4" customWidth="1"/>
    <col min="5421" max="5421" width="20.5703125" style="4" customWidth="1"/>
    <col min="5422" max="5422" width="24" style="4" customWidth="1"/>
    <col min="5423" max="5423" width="33" style="4" customWidth="1"/>
    <col min="5424" max="5424" width="20.5703125" style="4" customWidth="1"/>
    <col min="5425" max="5425" width="46.85546875" style="4" customWidth="1"/>
    <col min="5426" max="5426" width="32.7109375" style="4" customWidth="1"/>
    <col min="5427" max="5432" width="11.42578125" style="4"/>
    <col min="5433" max="5456" width="11.42578125" style="4" customWidth="1"/>
    <col min="5457" max="5660" width="11.42578125" style="4"/>
    <col min="5661" max="5661" width="18.5703125" style="4" customWidth="1"/>
    <col min="5662" max="5662" width="11" style="4" customWidth="1"/>
    <col min="5663" max="5663" width="29.85546875" style="4" customWidth="1"/>
    <col min="5664" max="5664" width="19" style="4" customWidth="1"/>
    <col min="5665" max="5665" width="21.85546875" style="4" customWidth="1"/>
    <col min="5666" max="5666" width="20" style="4" customWidth="1"/>
    <col min="5667" max="5668" width="33.28515625" style="4" customWidth="1"/>
    <col min="5669" max="5669" width="20.42578125" style="4" customWidth="1"/>
    <col min="5670" max="5670" width="26.140625" style="4" customWidth="1"/>
    <col min="5671" max="5671" width="34" style="4" customWidth="1"/>
    <col min="5672" max="5672" width="18.28515625" style="4" customWidth="1"/>
    <col min="5673" max="5673" width="18.7109375" style="4" customWidth="1"/>
    <col min="5674" max="5674" width="22" style="4" customWidth="1"/>
    <col min="5675" max="5675" width="20.5703125" style="4" customWidth="1"/>
    <col min="5676" max="5676" width="22" style="4" customWidth="1"/>
    <col min="5677" max="5677" width="20.5703125" style="4" customWidth="1"/>
    <col min="5678" max="5678" width="24" style="4" customWidth="1"/>
    <col min="5679" max="5679" width="33" style="4" customWidth="1"/>
    <col min="5680" max="5680" width="20.5703125" style="4" customWidth="1"/>
    <col min="5681" max="5681" width="46.85546875" style="4" customWidth="1"/>
    <col min="5682" max="5682" width="32.7109375" style="4" customWidth="1"/>
    <col min="5683" max="5688" width="11.42578125" style="4"/>
    <col min="5689" max="5712" width="11.42578125" style="4" customWidth="1"/>
    <col min="5713" max="5916" width="11.42578125" style="4"/>
    <col min="5917" max="5917" width="18.5703125" style="4" customWidth="1"/>
    <col min="5918" max="5918" width="11" style="4" customWidth="1"/>
    <col min="5919" max="5919" width="29.85546875" style="4" customWidth="1"/>
    <col min="5920" max="5920" width="19" style="4" customWidth="1"/>
    <col min="5921" max="5921" width="21.85546875" style="4" customWidth="1"/>
    <col min="5922" max="5922" width="20" style="4" customWidth="1"/>
    <col min="5923" max="5924" width="33.28515625" style="4" customWidth="1"/>
    <col min="5925" max="5925" width="20.42578125" style="4" customWidth="1"/>
    <col min="5926" max="5926" width="26.140625" style="4" customWidth="1"/>
    <col min="5927" max="5927" width="34" style="4" customWidth="1"/>
    <col min="5928" max="5928" width="18.28515625" style="4" customWidth="1"/>
    <col min="5929" max="5929" width="18.7109375" style="4" customWidth="1"/>
    <col min="5930" max="5930" width="22" style="4" customWidth="1"/>
    <col min="5931" max="5931" width="20.5703125" style="4" customWidth="1"/>
    <col min="5932" max="5932" width="22" style="4" customWidth="1"/>
    <col min="5933" max="5933" width="20.5703125" style="4" customWidth="1"/>
    <col min="5934" max="5934" width="24" style="4" customWidth="1"/>
    <col min="5935" max="5935" width="33" style="4" customWidth="1"/>
    <col min="5936" max="5936" width="20.5703125" style="4" customWidth="1"/>
    <col min="5937" max="5937" width="46.85546875" style="4" customWidth="1"/>
    <col min="5938" max="5938" width="32.7109375" style="4" customWidth="1"/>
    <col min="5939" max="5944" width="11.42578125" style="4"/>
    <col min="5945" max="5968" width="11.42578125" style="4" customWidth="1"/>
    <col min="5969" max="6172" width="11.42578125" style="4"/>
    <col min="6173" max="6173" width="18.5703125" style="4" customWidth="1"/>
    <col min="6174" max="6174" width="11" style="4" customWidth="1"/>
    <col min="6175" max="6175" width="29.85546875" style="4" customWidth="1"/>
    <col min="6176" max="6176" width="19" style="4" customWidth="1"/>
    <col min="6177" max="6177" width="21.85546875" style="4" customWidth="1"/>
    <col min="6178" max="6178" width="20" style="4" customWidth="1"/>
    <col min="6179" max="6180" width="33.28515625" style="4" customWidth="1"/>
    <col min="6181" max="6181" width="20.42578125" style="4" customWidth="1"/>
    <col min="6182" max="6182" width="26.140625" style="4" customWidth="1"/>
    <col min="6183" max="6183" width="34" style="4" customWidth="1"/>
    <col min="6184" max="6184" width="18.28515625" style="4" customWidth="1"/>
    <col min="6185" max="6185" width="18.7109375" style="4" customWidth="1"/>
    <col min="6186" max="6186" width="22" style="4" customWidth="1"/>
    <col min="6187" max="6187" width="20.5703125" style="4" customWidth="1"/>
    <col min="6188" max="6188" width="22" style="4" customWidth="1"/>
    <col min="6189" max="6189" width="20.5703125" style="4" customWidth="1"/>
    <col min="6190" max="6190" width="24" style="4" customWidth="1"/>
    <col min="6191" max="6191" width="33" style="4" customWidth="1"/>
    <col min="6192" max="6192" width="20.5703125" style="4" customWidth="1"/>
    <col min="6193" max="6193" width="46.85546875" style="4" customWidth="1"/>
    <col min="6194" max="6194" width="32.7109375" style="4" customWidth="1"/>
    <col min="6195" max="6200" width="11.42578125" style="4"/>
    <col min="6201" max="6224" width="11.42578125" style="4" customWidth="1"/>
    <col min="6225" max="6428" width="11.42578125" style="4"/>
    <col min="6429" max="6429" width="18.5703125" style="4" customWidth="1"/>
    <col min="6430" max="6430" width="11" style="4" customWidth="1"/>
    <col min="6431" max="6431" width="29.85546875" style="4" customWidth="1"/>
    <col min="6432" max="6432" width="19" style="4" customWidth="1"/>
    <col min="6433" max="6433" width="21.85546875" style="4" customWidth="1"/>
    <col min="6434" max="6434" width="20" style="4" customWidth="1"/>
    <col min="6435" max="6436" width="33.28515625" style="4" customWidth="1"/>
    <col min="6437" max="6437" width="20.42578125" style="4" customWidth="1"/>
    <col min="6438" max="6438" width="26.140625" style="4" customWidth="1"/>
    <col min="6439" max="6439" width="34" style="4" customWidth="1"/>
    <col min="6440" max="6440" width="18.28515625" style="4" customWidth="1"/>
    <col min="6441" max="6441" width="18.7109375" style="4" customWidth="1"/>
    <col min="6442" max="6442" width="22" style="4" customWidth="1"/>
    <col min="6443" max="6443" width="20.5703125" style="4" customWidth="1"/>
    <col min="6444" max="6444" width="22" style="4" customWidth="1"/>
    <col min="6445" max="6445" width="20.5703125" style="4" customWidth="1"/>
    <col min="6446" max="6446" width="24" style="4" customWidth="1"/>
    <col min="6447" max="6447" width="33" style="4" customWidth="1"/>
    <col min="6448" max="6448" width="20.5703125" style="4" customWidth="1"/>
    <col min="6449" max="6449" width="46.85546875" style="4" customWidth="1"/>
    <col min="6450" max="6450" width="32.7109375" style="4" customWidth="1"/>
    <col min="6451" max="6456" width="11.42578125" style="4"/>
    <col min="6457" max="6480" width="11.42578125" style="4" customWidth="1"/>
    <col min="6481" max="6684" width="11.42578125" style="4"/>
    <col min="6685" max="6685" width="18.5703125" style="4" customWidth="1"/>
    <col min="6686" max="6686" width="11" style="4" customWidth="1"/>
    <col min="6687" max="6687" width="29.85546875" style="4" customWidth="1"/>
    <col min="6688" max="6688" width="19" style="4" customWidth="1"/>
    <col min="6689" max="6689" width="21.85546875" style="4" customWidth="1"/>
    <col min="6690" max="6690" width="20" style="4" customWidth="1"/>
    <col min="6691" max="6692" width="33.28515625" style="4" customWidth="1"/>
    <col min="6693" max="6693" width="20.42578125" style="4" customWidth="1"/>
    <col min="6694" max="6694" width="26.140625" style="4" customWidth="1"/>
    <col min="6695" max="6695" width="34" style="4" customWidth="1"/>
    <col min="6696" max="6696" width="18.28515625" style="4" customWidth="1"/>
    <col min="6697" max="6697" width="18.7109375" style="4" customWidth="1"/>
    <col min="6698" max="6698" width="22" style="4" customWidth="1"/>
    <col min="6699" max="6699" width="20.5703125" style="4" customWidth="1"/>
    <col min="6700" max="6700" width="22" style="4" customWidth="1"/>
    <col min="6701" max="6701" width="20.5703125" style="4" customWidth="1"/>
    <col min="6702" max="6702" width="24" style="4" customWidth="1"/>
    <col min="6703" max="6703" width="33" style="4" customWidth="1"/>
    <col min="6704" max="6704" width="20.5703125" style="4" customWidth="1"/>
    <col min="6705" max="6705" width="46.85546875" style="4" customWidth="1"/>
    <col min="6706" max="6706" width="32.7109375" style="4" customWidth="1"/>
    <col min="6707" max="6712" width="11.42578125" style="4"/>
    <col min="6713" max="6736" width="11.42578125" style="4" customWidth="1"/>
    <col min="6737" max="6940" width="11.42578125" style="4"/>
    <col min="6941" max="6941" width="18.5703125" style="4" customWidth="1"/>
    <col min="6942" max="6942" width="11" style="4" customWidth="1"/>
    <col min="6943" max="6943" width="29.85546875" style="4" customWidth="1"/>
    <col min="6944" max="6944" width="19" style="4" customWidth="1"/>
    <col min="6945" max="6945" width="21.85546875" style="4" customWidth="1"/>
    <col min="6946" max="6946" width="20" style="4" customWidth="1"/>
    <col min="6947" max="6948" width="33.28515625" style="4" customWidth="1"/>
    <col min="6949" max="6949" width="20.42578125" style="4" customWidth="1"/>
    <col min="6950" max="6950" width="26.140625" style="4" customWidth="1"/>
    <col min="6951" max="6951" width="34" style="4" customWidth="1"/>
    <col min="6952" max="6952" width="18.28515625" style="4" customWidth="1"/>
    <col min="6953" max="6953" width="18.7109375" style="4" customWidth="1"/>
    <col min="6954" max="6954" width="22" style="4" customWidth="1"/>
    <col min="6955" max="6955" width="20.5703125" style="4" customWidth="1"/>
    <col min="6956" max="6956" width="22" style="4" customWidth="1"/>
    <col min="6957" max="6957" width="20.5703125" style="4" customWidth="1"/>
    <col min="6958" max="6958" width="24" style="4" customWidth="1"/>
    <col min="6959" max="6959" width="33" style="4" customWidth="1"/>
    <col min="6960" max="6960" width="20.5703125" style="4" customWidth="1"/>
    <col min="6961" max="6961" width="46.85546875" style="4" customWidth="1"/>
    <col min="6962" max="6962" width="32.7109375" style="4" customWidth="1"/>
    <col min="6963" max="6968" width="11.42578125" style="4"/>
    <col min="6969" max="6992" width="11.42578125" style="4" customWidth="1"/>
    <col min="6993" max="7196" width="11.42578125" style="4"/>
    <col min="7197" max="7197" width="18.5703125" style="4" customWidth="1"/>
    <col min="7198" max="7198" width="11" style="4" customWidth="1"/>
    <col min="7199" max="7199" width="29.85546875" style="4" customWidth="1"/>
    <col min="7200" max="7200" width="19" style="4" customWidth="1"/>
    <col min="7201" max="7201" width="21.85546875" style="4" customWidth="1"/>
    <col min="7202" max="7202" width="20" style="4" customWidth="1"/>
    <col min="7203" max="7204" width="33.28515625" style="4" customWidth="1"/>
    <col min="7205" max="7205" width="20.42578125" style="4" customWidth="1"/>
    <col min="7206" max="7206" width="26.140625" style="4" customWidth="1"/>
    <col min="7207" max="7207" width="34" style="4" customWidth="1"/>
    <col min="7208" max="7208" width="18.28515625" style="4" customWidth="1"/>
    <col min="7209" max="7209" width="18.7109375" style="4" customWidth="1"/>
    <col min="7210" max="7210" width="22" style="4" customWidth="1"/>
    <col min="7211" max="7211" width="20.5703125" style="4" customWidth="1"/>
    <col min="7212" max="7212" width="22" style="4" customWidth="1"/>
    <col min="7213" max="7213" width="20.5703125" style="4" customWidth="1"/>
    <col min="7214" max="7214" width="24" style="4" customWidth="1"/>
    <col min="7215" max="7215" width="33" style="4" customWidth="1"/>
    <col min="7216" max="7216" width="20.5703125" style="4" customWidth="1"/>
    <col min="7217" max="7217" width="46.85546875" style="4" customWidth="1"/>
    <col min="7218" max="7218" width="32.7109375" style="4" customWidth="1"/>
    <col min="7219" max="7224" width="11.42578125" style="4"/>
    <col min="7225" max="7248" width="11.42578125" style="4" customWidth="1"/>
    <col min="7249" max="7452" width="11.42578125" style="4"/>
    <col min="7453" max="7453" width="18.5703125" style="4" customWidth="1"/>
    <col min="7454" max="7454" width="11" style="4" customWidth="1"/>
    <col min="7455" max="7455" width="29.85546875" style="4" customWidth="1"/>
    <col min="7456" max="7456" width="19" style="4" customWidth="1"/>
    <col min="7457" max="7457" width="21.85546875" style="4" customWidth="1"/>
    <col min="7458" max="7458" width="20" style="4" customWidth="1"/>
    <col min="7459" max="7460" width="33.28515625" style="4" customWidth="1"/>
    <col min="7461" max="7461" width="20.42578125" style="4" customWidth="1"/>
    <col min="7462" max="7462" width="26.140625" style="4" customWidth="1"/>
    <col min="7463" max="7463" width="34" style="4" customWidth="1"/>
    <col min="7464" max="7464" width="18.28515625" style="4" customWidth="1"/>
    <col min="7465" max="7465" width="18.7109375" style="4" customWidth="1"/>
    <col min="7466" max="7466" width="22" style="4" customWidth="1"/>
    <col min="7467" max="7467" width="20.5703125" style="4" customWidth="1"/>
    <col min="7468" max="7468" width="22" style="4" customWidth="1"/>
    <col min="7469" max="7469" width="20.5703125" style="4" customWidth="1"/>
    <col min="7470" max="7470" width="24" style="4" customWidth="1"/>
    <col min="7471" max="7471" width="33" style="4" customWidth="1"/>
    <col min="7472" max="7472" width="20.5703125" style="4" customWidth="1"/>
    <col min="7473" max="7473" width="46.85546875" style="4" customWidth="1"/>
    <col min="7474" max="7474" width="32.7109375" style="4" customWidth="1"/>
    <col min="7475" max="7480" width="11.42578125" style="4"/>
    <col min="7481" max="7504" width="11.42578125" style="4" customWidth="1"/>
    <col min="7505" max="7708" width="11.42578125" style="4"/>
    <col min="7709" max="7709" width="18.5703125" style="4" customWidth="1"/>
    <col min="7710" max="7710" width="11" style="4" customWidth="1"/>
    <col min="7711" max="7711" width="29.85546875" style="4" customWidth="1"/>
    <col min="7712" max="7712" width="19" style="4" customWidth="1"/>
    <col min="7713" max="7713" width="21.85546875" style="4" customWidth="1"/>
    <col min="7714" max="7714" width="20" style="4" customWidth="1"/>
    <col min="7715" max="7716" width="33.28515625" style="4" customWidth="1"/>
    <col min="7717" max="7717" width="20.42578125" style="4" customWidth="1"/>
    <col min="7718" max="7718" width="26.140625" style="4" customWidth="1"/>
    <col min="7719" max="7719" width="34" style="4" customWidth="1"/>
    <col min="7720" max="7720" width="18.28515625" style="4" customWidth="1"/>
    <col min="7721" max="7721" width="18.7109375" style="4" customWidth="1"/>
    <col min="7722" max="7722" width="22" style="4" customWidth="1"/>
    <col min="7723" max="7723" width="20.5703125" style="4" customWidth="1"/>
    <col min="7724" max="7724" width="22" style="4" customWidth="1"/>
    <col min="7725" max="7725" width="20.5703125" style="4" customWidth="1"/>
    <col min="7726" max="7726" width="24" style="4" customWidth="1"/>
    <col min="7727" max="7727" width="33" style="4" customWidth="1"/>
    <col min="7728" max="7728" width="20.5703125" style="4" customWidth="1"/>
    <col min="7729" max="7729" width="46.85546875" style="4" customWidth="1"/>
    <col min="7730" max="7730" width="32.7109375" style="4" customWidth="1"/>
    <col min="7731" max="7736" width="11.42578125" style="4"/>
    <col min="7737" max="7760" width="11.42578125" style="4" customWidth="1"/>
    <col min="7761" max="7964" width="11.42578125" style="4"/>
    <col min="7965" max="7965" width="18.5703125" style="4" customWidth="1"/>
    <col min="7966" max="7966" width="11" style="4" customWidth="1"/>
    <col min="7967" max="7967" width="29.85546875" style="4" customWidth="1"/>
    <col min="7968" max="7968" width="19" style="4" customWidth="1"/>
    <col min="7969" max="7969" width="21.85546875" style="4" customWidth="1"/>
    <col min="7970" max="7970" width="20" style="4" customWidth="1"/>
    <col min="7971" max="7972" width="33.28515625" style="4" customWidth="1"/>
    <col min="7973" max="7973" width="20.42578125" style="4" customWidth="1"/>
    <col min="7974" max="7974" width="26.140625" style="4" customWidth="1"/>
    <col min="7975" max="7975" width="34" style="4" customWidth="1"/>
    <col min="7976" max="7976" width="18.28515625" style="4" customWidth="1"/>
    <col min="7977" max="7977" width="18.7109375" style="4" customWidth="1"/>
    <col min="7978" max="7978" width="22" style="4" customWidth="1"/>
    <col min="7979" max="7979" width="20.5703125" style="4" customWidth="1"/>
    <col min="7980" max="7980" width="22" style="4" customWidth="1"/>
    <col min="7981" max="7981" width="20.5703125" style="4" customWidth="1"/>
    <col min="7982" max="7982" width="24" style="4" customWidth="1"/>
    <col min="7983" max="7983" width="33" style="4" customWidth="1"/>
    <col min="7984" max="7984" width="20.5703125" style="4" customWidth="1"/>
    <col min="7985" max="7985" width="46.85546875" style="4" customWidth="1"/>
    <col min="7986" max="7986" width="32.7109375" style="4" customWidth="1"/>
    <col min="7987" max="7992" width="11.42578125" style="4"/>
    <col min="7993" max="8016" width="11.42578125" style="4" customWidth="1"/>
    <col min="8017" max="8220" width="11.42578125" style="4"/>
    <col min="8221" max="8221" width="18.5703125" style="4" customWidth="1"/>
    <col min="8222" max="8222" width="11" style="4" customWidth="1"/>
    <col min="8223" max="8223" width="29.85546875" style="4" customWidth="1"/>
    <col min="8224" max="8224" width="19" style="4" customWidth="1"/>
    <col min="8225" max="8225" width="21.85546875" style="4" customWidth="1"/>
    <col min="8226" max="8226" width="20" style="4" customWidth="1"/>
    <col min="8227" max="8228" width="33.28515625" style="4" customWidth="1"/>
    <col min="8229" max="8229" width="20.42578125" style="4" customWidth="1"/>
    <col min="8230" max="8230" width="26.140625" style="4" customWidth="1"/>
    <col min="8231" max="8231" width="34" style="4" customWidth="1"/>
    <col min="8232" max="8232" width="18.28515625" style="4" customWidth="1"/>
    <col min="8233" max="8233" width="18.7109375" style="4" customWidth="1"/>
    <col min="8234" max="8234" width="22" style="4" customWidth="1"/>
    <col min="8235" max="8235" width="20.5703125" style="4" customWidth="1"/>
    <col min="8236" max="8236" width="22" style="4" customWidth="1"/>
    <col min="8237" max="8237" width="20.5703125" style="4" customWidth="1"/>
    <col min="8238" max="8238" width="24" style="4" customWidth="1"/>
    <col min="8239" max="8239" width="33" style="4" customWidth="1"/>
    <col min="8240" max="8240" width="20.5703125" style="4" customWidth="1"/>
    <col min="8241" max="8241" width="46.85546875" style="4" customWidth="1"/>
    <col min="8242" max="8242" width="32.7109375" style="4" customWidth="1"/>
    <col min="8243" max="8248" width="11.42578125" style="4"/>
    <col min="8249" max="8272" width="11.42578125" style="4" customWidth="1"/>
    <col min="8273" max="8476" width="11.42578125" style="4"/>
    <col min="8477" max="8477" width="18.5703125" style="4" customWidth="1"/>
    <col min="8478" max="8478" width="11" style="4" customWidth="1"/>
    <col min="8479" max="8479" width="29.85546875" style="4" customWidth="1"/>
    <col min="8480" max="8480" width="19" style="4" customWidth="1"/>
    <col min="8481" max="8481" width="21.85546875" style="4" customWidth="1"/>
    <col min="8482" max="8482" width="20" style="4" customWidth="1"/>
    <col min="8483" max="8484" width="33.28515625" style="4" customWidth="1"/>
    <col min="8485" max="8485" width="20.42578125" style="4" customWidth="1"/>
    <col min="8486" max="8486" width="26.140625" style="4" customWidth="1"/>
    <col min="8487" max="8487" width="34" style="4" customWidth="1"/>
    <col min="8488" max="8488" width="18.28515625" style="4" customWidth="1"/>
    <col min="8489" max="8489" width="18.7109375" style="4" customWidth="1"/>
    <col min="8490" max="8490" width="22" style="4" customWidth="1"/>
    <col min="8491" max="8491" width="20.5703125" style="4" customWidth="1"/>
    <col min="8492" max="8492" width="22" style="4" customWidth="1"/>
    <col min="8493" max="8493" width="20.5703125" style="4" customWidth="1"/>
    <col min="8494" max="8494" width="24" style="4" customWidth="1"/>
    <col min="8495" max="8495" width="33" style="4" customWidth="1"/>
    <col min="8496" max="8496" width="20.5703125" style="4" customWidth="1"/>
    <col min="8497" max="8497" width="46.85546875" style="4" customWidth="1"/>
    <col min="8498" max="8498" width="32.7109375" style="4" customWidth="1"/>
    <col min="8499" max="8504" width="11.42578125" style="4"/>
    <col min="8505" max="8528" width="11.42578125" style="4" customWidth="1"/>
    <col min="8529" max="8732" width="11.42578125" style="4"/>
    <col min="8733" max="8733" width="18.5703125" style="4" customWidth="1"/>
    <col min="8734" max="8734" width="11" style="4" customWidth="1"/>
    <col min="8735" max="8735" width="29.85546875" style="4" customWidth="1"/>
    <col min="8736" max="8736" width="19" style="4" customWidth="1"/>
    <col min="8737" max="8737" width="21.85546875" style="4" customWidth="1"/>
    <col min="8738" max="8738" width="20" style="4" customWidth="1"/>
    <col min="8739" max="8740" width="33.28515625" style="4" customWidth="1"/>
    <col min="8741" max="8741" width="20.42578125" style="4" customWidth="1"/>
    <col min="8742" max="8742" width="26.140625" style="4" customWidth="1"/>
    <col min="8743" max="8743" width="34" style="4" customWidth="1"/>
    <col min="8744" max="8744" width="18.28515625" style="4" customWidth="1"/>
    <col min="8745" max="8745" width="18.7109375" style="4" customWidth="1"/>
    <col min="8746" max="8746" width="22" style="4" customWidth="1"/>
    <col min="8747" max="8747" width="20.5703125" style="4" customWidth="1"/>
    <col min="8748" max="8748" width="22" style="4" customWidth="1"/>
    <col min="8749" max="8749" width="20.5703125" style="4" customWidth="1"/>
    <col min="8750" max="8750" width="24" style="4" customWidth="1"/>
    <col min="8751" max="8751" width="33" style="4" customWidth="1"/>
    <col min="8752" max="8752" width="20.5703125" style="4" customWidth="1"/>
    <col min="8753" max="8753" width="46.85546875" style="4" customWidth="1"/>
    <col min="8754" max="8754" width="32.7109375" style="4" customWidth="1"/>
    <col min="8755" max="8760" width="11.42578125" style="4"/>
    <col min="8761" max="8784" width="11.42578125" style="4" customWidth="1"/>
    <col min="8785" max="8988" width="11.42578125" style="4"/>
    <col min="8989" max="8989" width="18.5703125" style="4" customWidth="1"/>
    <col min="8990" max="8990" width="11" style="4" customWidth="1"/>
    <col min="8991" max="8991" width="29.85546875" style="4" customWidth="1"/>
    <col min="8992" max="8992" width="19" style="4" customWidth="1"/>
    <col min="8993" max="8993" width="21.85546875" style="4" customWidth="1"/>
    <col min="8994" max="8994" width="20" style="4" customWidth="1"/>
    <col min="8995" max="8996" width="33.28515625" style="4" customWidth="1"/>
    <col min="8997" max="8997" width="20.42578125" style="4" customWidth="1"/>
    <col min="8998" max="8998" width="26.140625" style="4" customWidth="1"/>
    <col min="8999" max="8999" width="34" style="4" customWidth="1"/>
    <col min="9000" max="9000" width="18.28515625" style="4" customWidth="1"/>
    <col min="9001" max="9001" width="18.7109375" style="4" customWidth="1"/>
    <col min="9002" max="9002" width="22" style="4" customWidth="1"/>
    <col min="9003" max="9003" width="20.5703125" style="4" customWidth="1"/>
    <col min="9004" max="9004" width="22" style="4" customWidth="1"/>
    <col min="9005" max="9005" width="20.5703125" style="4" customWidth="1"/>
    <col min="9006" max="9006" width="24" style="4" customWidth="1"/>
    <col min="9007" max="9007" width="33" style="4" customWidth="1"/>
    <col min="9008" max="9008" width="20.5703125" style="4" customWidth="1"/>
    <col min="9009" max="9009" width="46.85546875" style="4" customWidth="1"/>
    <col min="9010" max="9010" width="32.7109375" style="4" customWidth="1"/>
    <col min="9011" max="9016" width="11.42578125" style="4"/>
    <col min="9017" max="9040" width="11.42578125" style="4" customWidth="1"/>
    <col min="9041" max="9244" width="11.42578125" style="4"/>
    <col min="9245" max="9245" width="18.5703125" style="4" customWidth="1"/>
    <col min="9246" max="9246" width="11" style="4" customWidth="1"/>
    <col min="9247" max="9247" width="29.85546875" style="4" customWidth="1"/>
    <col min="9248" max="9248" width="19" style="4" customWidth="1"/>
    <col min="9249" max="9249" width="21.85546875" style="4" customWidth="1"/>
    <col min="9250" max="9250" width="20" style="4" customWidth="1"/>
    <col min="9251" max="9252" width="33.28515625" style="4" customWidth="1"/>
    <col min="9253" max="9253" width="20.42578125" style="4" customWidth="1"/>
    <col min="9254" max="9254" width="26.140625" style="4" customWidth="1"/>
    <col min="9255" max="9255" width="34" style="4" customWidth="1"/>
    <col min="9256" max="9256" width="18.28515625" style="4" customWidth="1"/>
    <col min="9257" max="9257" width="18.7109375" style="4" customWidth="1"/>
    <col min="9258" max="9258" width="22" style="4" customWidth="1"/>
    <col min="9259" max="9259" width="20.5703125" style="4" customWidth="1"/>
    <col min="9260" max="9260" width="22" style="4" customWidth="1"/>
    <col min="9261" max="9261" width="20.5703125" style="4" customWidth="1"/>
    <col min="9262" max="9262" width="24" style="4" customWidth="1"/>
    <col min="9263" max="9263" width="33" style="4" customWidth="1"/>
    <col min="9264" max="9264" width="20.5703125" style="4" customWidth="1"/>
    <col min="9265" max="9265" width="46.85546875" style="4" customWidth="1"/>
    <col min="9266" max="9266" width="32.7109375" style="4" customWidth="1"/>
    <col min="9267" max="9272" width="11.42578125" style="4"/>
    <col min="9273" max="9296" width="11.42578125" style="4" customWidth="1"/>
    <col min="9297" max="9500" width="11.42578125" style="4"/>
    <col min="9501" max="9501" width="18.5703125" style="4" customWidth="1"/>
    <col min="9502" max="9502" width="11" style="4" customWidth="1"/>
    <col min="9503" max="9503" width="29.85546875" style="4" customWidth="1"/>
    <col min="9504" max="9504" width="19" style="4" customWidth="1"/>
    <col min="9505" max="9505" width="21.85546875" style="4" customWidth="1"/>
    <col min="9506" max="9506" width="20" style="4" customWidth="1"/>
    <col min="9507" max="9508" width="33.28515625" style="4" customWidth="1"/>
    <col min="9509" max="9509" width="20.42578125" style="4" customWidth="1"/>
    <col min="9510" max="9510" width="26.140625" style="4" customWidth="1"/>
    <col min="9511" max="9511" width="34" style="4" customWidth="1"/>
    <col min="9512" max="9512" width="18.28515625" style="4" customWidth="1"/>
    <col min="9513" max="9513" width="18.7109375" style="4" customWidth="1"/>
    <col min="9514" max="9514" width="22" style="4" customWidth="1"/>
    <col min="9515" max="9515" width="20.5703125" style="4" customWidth="1"/>
    <col min="9516" max="9516" width="22" style="4" customWidth="1"/>
    <col min="9517" max="9517" width="20.5703125" style="4" customWidth="1"/>
    <col min="9518" max="9518" width="24" style="4" customWidth="1"/>
    <col min="9519" max="9519" width="33" style="4" customWidth="1"/>
    <col min="9520" max="9520" width="20.5703125" style="4" customWidth="1"/>
    <col min="9521" max="9521" width="46.85546875" style="4" customWidth="1"/>
    <col min="9522" max="9522" width="32.7109375" style="4" customWidth="1"/>
    <col min="9523" max="9528" width="11.42578125" style="4"/>
    <col min="9529" max="9552" width="11.42578125" style="4" customWidth="1"/>
    <col min="9553" max="9756" width="11.42578125" style="4"/>
    <col min="9757" max="9757" width="18.5703125" style="4" customWidth="1"/>
    <col min="9758" max="9758" width="11" style="4" customWidth="1"/>
    <col min="9759" max="9759" width="29.85546875" style="4" customWidth="1"/>
    <col min="9760" max="9760" width="19" style="4" customWidth="1"/>
    <col min="9761" max="9761" width="21.85546875" style="4" customWidth="1"/>
    <col min="9762" max="9762" width="20" style="4" customWidth="1"/>
    <col min="9763" max="9764" width="33.28515625" style="4" customWidth="1"/>
    <col min="9765" max="9765" width="20.42578125" style="4" customWidth="1"/>
    <col min="9766" max="9766" width="26.140625" style="4" customWidth="1"/>
    <col min="9767" max="9767" width="34" style="4" customWidth="1"/>
    <col min="9768" max="9768" width="18.28515625" style="4" customWidth="1"/>
    <col min="9769" max="9769" width="18.7109375" style="4" customWidth="1"/>
    <col min="9770" max="9770" width="22" style="4" customWidth="1"/>
    <col min="9771" max="9771" width="20.5703125" style="4" customWidth="1"/>
    <col min="9772" max="9772" width="22" style="4" customWidth="1"/>
    <col min="9773" max="9773" width="20.5703125" style="4" customWidth="1"/>
    <col min="9774" max="9774" width="24" style="4" customWidth="1"/>
    <col min="9775" max="9775" width="33" style="4" customWidth="1"/>
    <col min="9776" max="9776" width="20.5703125" style="4" customWidth="1"/>
    <col min="9777" max="9777" width="46.85546875" style="4" customWidth="1"/>
    <col min="9778" max="9778" width="32.7109375" style="4" customWidth="1"/>
    <col min="9779" max="9784" width="11.42578125" style="4"/>
    <col min="9785" max="9808" width="11.42578125" style="4" customWidth="1"/>
    <col min="9809" max="10012" width="11.42578125" style="4"/>
    <col min="10013" max="10013" width="18.5703125" style="4" customWidth="1"/>
    <col min="10014" max="10014" width="11" style="4" customWidth="1"/>
    <col min="10015" max="10015" width="29.85546875" style="4" customWidth="1"/>
    <col min="10016" max="10016" width="19" style="4" customWidth="1"/>
    <col min="10017" max="10017" width="21.85546875" style="4" customWidth="1"/>
    <col min="10018" max="10018" width="20" style="4" customWidth="1"/>
    <col min="10019" max="10020" width="33.28515625" style="4" customWidth="1"/>
    <col min="10021" max="10021" width="20.42578125" style="4" customWidth="1"/>
    <col min="10022" max="10022" width="26.140625" style="4" customWidth="1"/>
    <col min="10023" max="10023" width="34" style="4" customWidth="1"/>
    <col min="10024" max="10024" width="18.28515625" style="4" customWidth="1"/>
    <col min="10025" max="10025" width="18.7109375" style="4" customWidth="1"/>
    <col min="10026" max="10026" width="22" style="4" customWidth="1"/>
    <col min="10027" max="10027" width="20.5703125" style="4" customWidth="1"/>
    <col min="10028" max="10028" width="22" style="4" customWidth="1"/>
    <col min="10029" max="10029" width="20.5703125" style="4" customWidth="1"/>
    <col min="10030" max="10030" width="24" style="4" customWidth="1"/>
    <col min="10031" max="10031" width="33" style="4" customWidth="1"/>
    <col min="10032" max="10032" width="20.5703125" style="4" customWidth="1"/>
    <col min="10033" max="10033" width="46.85546875" style="4" customWidth="1"/>
    <col min="10034" max="10034" width="32.7109375" style="4" customWidth="1"/>
    <col min="10035" max="10040" width="11.42578125" style="4"/>
    <col min="10041" max="10064" width="11.42578125" style="4" customWidth="1"/>
    <col min="10065" max="10268" width="11.42578125" style="4"/>
    <col min="10269" max="10269" width="18.5703125" style="4" customWidth="1"/>
    <col min="10270" max="10270" width="11" style="4" customWidth="1"/>
    <col min="10271" max="10271" width="29.85546875" style="4" customWidth="1"/>
    <col min="10272" max="10272" width="19" style="4" customWidth="1"/>
    <col min="10273" max="10273" width="21.85546875" style="4" customWidth="1"/>
    <col min="10274" max="10274" width="20" style="4" customWidth="1"/>
    <col min="10275" max="10276" width="33.28515625" style="4" customWidth="1"/>
    <col min="10277" max="10277" width="20.42578125" style="4" customWidth="1"/>
    <col min="10278" max="10278" width="26.140625" style="4" customWidth="1"/>
    <col min="10279" max="10279" width="34" style="4" customWidth="1"/>
    <col min="10280" max="10280" width="18.28515625" style="4" customWidth="1"/>
    <col min="10281" max="10281" width="18.7109375" style="4" customWidth="1"/>
    <col min="10282" max="10282" width="22" style="4" customWidth="1"/>
    <col min="10283" max="10283" width="20.5703125" style="4" customWidth="1"/>
    <col min="10284" max="10284" width="22" style="4" customWidth="1"/>
    <col min="10285" max="10285" width="20.5703125" style="4" customWidth="1"/>
    <col min="10286" max="10286" width="24" style="4" customWidth="1"/>
    <col min="10287" max="10287" width="33" style="4" customWidth="1"/>
    <col min="10288" max="10288" width="20.5703125" style="4" customWidth="1"/>
    <col min="10289" max="10289" width="46.85546875" style="4" customWidth="1"/>
    <col min="10290" max="10290" width="32.7109375" style="4" customWidth="1"/>
    <col min="10291" max="10296" width="11.42578125" style="4"/>
    <col min="10297" max="10320" width="11.42578125" style="4" customWidth="1"/>
    <col min="10321" max="10524" width="11.42578125" style="4"/>
    <col min="10525" max="10525" width="18.5703125" style="4" customWidth="1"/>
    <col min="10526" max="10526" width="11" style="4" customWidth="1"/>
    <col min="10527" max="10527" width="29.85546875" style="4" customWidth="1"/>
    <col min="10528" max="10528" width="19" style="4" customWidth="1"/>
    <col min="10529" max="10529" width="21.85546875" style="4" customWidth="1"/>
    <col min="10530" max="10530" width="20" style="4" customWidth="1"/>
    <col min="10531" max="10532" width="33.28515625" style="4" customWidth="1"/>
    <col min="10533" max="10533" width="20.42578125" style="4" customWidth="1"/>
    <col min="10534" max="10534" width="26.140625" style="4" customWidth="1"/>
    <col min="10535" max="10535" width="34" style="4" customWidth="1"/>
    <col min="10536" max="10536" width="18.28515625" style="4" customWidth="1"/>
    <col min="10537" max="10537" width="18.7109375" style="4" customWidth="1"/>
    <col min="10538" max="10538" width="22" style="4" customWidth="1"/>
    <col min="10539" max="10539" width="20.5703125" style="4" customWidth="1"/>
    <col min="10540" max="10540" width="22" style="4" customWidth="1"/>
    <col min="10541" max="10541" width="20.5703125" style="4" customWidth="1"/>
    <col min="10542" max="10542" width="24" style="4" customWidth="1"/>
    <col min="10543" max="10543" width="33" style="4" customWidth="1"/>
    <col min="10544" max="10544" width="20.5703125" style="4" customWidth="1"/>
    <col min="10545" max="10545" width="46.85546875" style="4" customWidth="1"/>
    <col min="10546" max="10546" width="32.7109375" style="4" customWidth="1"/>
    <col min="10547" max="10552" width="11.42578125" style="4"/>
    <col min="10553" max="10576" width="11.42578125" style="4" customWidth="1"/>
    <col min="10577" max="10780" width="11.42578125" style="4"/>
    <col min="10781" max="10781" width="18.5703125" style="4" customWidth="1"/>
    <col min="10782" max="10782" width="11" style="4" customWidth="1"/>
    <col min="10783" max="10783" width="29.85546875" style="4" customWidth="1"/>
    <col min="10784" max="10784" width="19" style="4" customWidth="1"/>
    <col min="10785" max="10785" width="21.85546875" style="4" customWidth="1"/>
    <col min="10786" max="10786" width="20" style="4" customWidth="1"/>
    <col min="10787" max="10788" width="33.28515625" style="4" customWidth="1"/>
    <col min="10789" max="10789" width="20.42578125" style="4" customWidth="1"/>
    <col min="10790" max="10790" width="26.140625" style="4" customWidth="1"/>
    <col min="10791" max="10791" width="34" style="4" customWidth="1"/>
    <col min="10792" max="10792" width="18.28515625" style="4" customWidth="1"/>
    <col min="10793" max="10793" width="18.7109375" style="4" customWidth="1"/>
    <col min="10794" max="10794" width="22" style="4" customWidth="1"/>
    <col min="10795" max="10795" width="20.5703125" style="4" customWidth="1"/>
    <col min="10796" max="10796" width="22" style="4" customWidth="1"/>
    <col min="10797" max="10797" width="20.5703125" style="4" customWidth="1"/>
    <col min="10798" max="10798" width="24" style="4" customWidth="1"/>
    <col min="10799" max="10799" width="33" style="4" customWidth="1"/>
    <col min="10800" max="10800" width="20.5703125" style="4" customWidth="1"/>
    <col min="10801" max="10801" width="46.85546875" style="4" customWidth="1"/>
    <col min="10802" max="10802" width="32.7109375" style="4" customWidth="1"/>
    <col min="10803" max="10808" width="11.42578125" style="4"/>
    <col min="10809" max="10832" width="11.42578125" style="4" customWidth="1"/>
    <col min="10833" max="11036" width="11.42578125" style="4"/>
    <col min="11037" max="11037" width="18.5703125" style="4" customWidth="1"/>
    <col min="11038" max="11038" width="11" style="4" customWidth="1"/>
    <col min="11039" max="11039" width="29.85546875" style="4" customWidth="1"/>
    <col min="11040" max="11040" width="19" style="4" customWidth="1"/>
    <col min="11041" max="11041" width="21.85546875" style="4" customWidth="1"/>
    <col min="11042" max="11042" width="20" style="4" customWidth="1"/>
    <col min="11043" max="11044" width="33.28515625" style="4" customWidth="1"/>
    <col min="11045" max="11045" width="20.42578125" style="4" customWidth="1"/>
    <col min="11046" max="11046" width="26.140625" style="4" customWidth="1"/>
    <col min="11047" max="11047" width="34" style="4" customWidth="1"/>
    <col min="11048" max="11048" width="18.28515625" style="4" customWidth="1"/>
    <col min="11049" max="11049" width="18.7109375" style="4" customWidth="1"/>
    <col min="11050" max="11050" width="22" style="4" customWidth="1"/>
    <col min="11051" max="11051" width="20.5703125" style="4" customWidth="1"/>
    <col min="11052" max="11052" width="22" style="4" customWidth="1"/>
    <col min="11053" max="11053" width="20.5703125" style="4" customWidth="1"/>
    <col min="11054" max="11054" width="24" style="4" customWidth="1"/>
    <col min="11055" max="11055" width="33" style="4" customWidth="1"/>
    <col min="11056" max="11056" width="20.5703125" style="4" customWidth="1"/>
    <col min="11057" max="11057" width="46.85546875" style="4" customWidth="1"/>
    <col min="11058" max="11058" width="32.7109375" style="4" customWidth="1"/>
    <col min="11059" max="11064" width="11.42578125" style="4"/>
    <col min="11065" max="11088" width="11.42578125" style="4" customWidth="1"/>
    <col min="11089" max="11292" width="11.42578125" style="4"/>
    <col min="11293" max="11293" width="18.5703125" style="4" customWidth="1"/>
    <col min="11294" max="11294" width="11" style="4" customWidth="1"/>
    <col min="11295" max="11295" width="29.85546875" style="4" customWidth="1"/>
    <col min="11296" max="11296" width="19" style="4" customWidth="1"/>
    <col min="11297" max="11297" width="21.85546875" style="4" customWidth="1"/>
    <col min="11298" max="11298" width="20" style="4" customWidth="1"/>
    <col min="11299" max="11300" width="33.28515625" style="4" customWidth="1"/>
    <col min="11301" max="11301" width="20.42578125" style="4" customWidth="1"/>
    <col min="11302" max="11302" width="26.140625" style="4" customWidth="1"/>
    <col min="11303" max="11303" width="34" style="4" customWidth="1"/>
    <col min="11304" max="11304" width="18.28515625" style="4" customWidth="1"/>
    <col min="11305" max="11305" width="18.7109375" style="4" customWidth="1"/>
    <col min="11306" max="11306" width="22" style="4" customWidth="1"/>
    <col min="11307" max="11307" width="20.5703125" style="4" customWidth="1"/>
    <col min="11308" max="11308" width="22" style="4" customWidth="1"/>
    <col min="11309" max="11309" width="20.5703125" style="4" customWidth="1"/>
    <col min="11310" max="11310" width="24" style="4" customWidth="1"/>
    <col min="11311" max="11311" width="33" style="4" customWidth="1"/>
    <col min="11312" max="11312" width="20.5703125" style="4" customWidth="1"/>
    <col min="11313" max="11313" width="46.85546875" style="4" customWidth="1"/>
    <col min="11314" max="11314" width="32.7109375" style="4" customWidth="1"/>
    <col min="11315" max="11320" width="11.42578125" style="4"/>
    <col min="11321" max="11344" width="11.42578125" style="4" customWidth="1"/>
    <col min="11345" max="11548" width="11.42578125" style="4"/>
    <col min="11549" max="11549" width="18.5703125" style="4" customWidth="1"/>
    <col min="11550" max="11550" width="11" style="4" customWidth="1"/>
    <col min="11551" max="11551" width="29.85546875" style="4" customWidth="1"/>
    <col min="11552" max="11552" width="19" style="4" customWidth="1"/>
    <col min="11553" max="11553" width="21.85546875" style="4" customWidth="1"/>
    <col min="11554" max="11554" width="20" style="4" customWidth="1"/>
    <col min="11555" max="11556" width="33.28515625" style="4" customWidth="1"/>
    <col min="11557" max="11557" width="20.42578125" style="4" customWidth="1"/>
    <col min="11558" max="11558" width="26.140625" style="4" customWidth="1"/>
    <col min="11559" max="11559" width="34" style="4" customWidth="1"/>
    <col min="11560" max="11560" width="18.28515625" style="4" customWidth="1"/>
    <col min="11561" max="11561" width="18.7109375" style="4" customWidth="1"/>
    <col min="11562" max="11562" width="22" style="4" customWidth="1"/>
    <col min="11563" max="11563" width="20.5703125" style="4" customWidth="1"/>
    <col min="11564" max="11564" width="22" style="4" customWidth="1"/>
    <col min="11565" max="11565" width="20.5703125" style="4" customWidth="1"/>
    <col min="11566" max="11566" width="24" style="4" customWidth="1"/>
    <col min="11567" max="11567" width="33" style="4" customWidth="1"/>
    <col min="11568" max="11568" width="20.5703125" style="4" customWidth="1"/>
    <col min="11569" max="11569" width="46.85546875" style="4" customWidth="1"/>
    <col min="11570" max="11570" width="32.7109375" style="4" customWidth="1"/>
    <col min="11571" max="11576" width="11.42578125" style="4"/>
    <col min="11577" max="11600" width="11.42578125" style="4" customWidth="1"/>
    <col min="11601" max="11804" width="11.42578125" style="4"/>
    <col min="11805" max="11805" width="18.5703125" style="4" customWidth="1"/>
    <col min="11806" max="11806" width="11" style="4" customWidth="1"/>
    <col min="11807" max="11807" width="29.85546875" style="4" customWidth="1"/>
    <col min="11808" max="11808" width="19" style="4" customWidth="1"/>
    <col min="11809" max="11809" width="21.85546875" style="4" customWidth="1"/>
    <col min="11810" max="11810" width="20" style="4" customWidth="1"/>
    <col min="11811" max="11812" width="33.28515625" style="4" customWidth="1"/>
    <col min="11813" max="11813" width="20.42578125" style="4" customWidth="1"/>
    <col min="11814" max="11814" width="26.140625" style="4" customWidth="1"/>
    <col min="11815" max="11815" width="34" style="4" customWidth="1"/>
    <col min="11816" max="11816" width="18.28515625" style="4" customWidth="1"/>
    <col min="11817" max="11817" width="18.7109375" style="4" customWidth="1"/>
    <col min="11818" max="11818" width="22" style="4" customWidth="1"/>
    <col min="11819" max="11819" width="20.5703125" style="4" customWidth="1"/>
    <col min="11820" max="11820" width="22" style="4" customWidth="1"/>
    <col min="11821" max="11821" width="20.5703125" style="4" customWidth="1"/>
    <col min="11822" max="11822" width="24" style="4" customWidth="1"/>
    <col min="11823" max="11823" width="33" style="4" customWidth="1"/>
    <col min="11824" max="11824" width="20.5703125" style="4" customWidth="1"/>
    <col min="11825" max="11825" width="46.85546875" style="4" customWidth="1"/>
    <col min="11826" max="11826" width="32.7109375" style="4" customWidth="1"/>
    <col min="11827" max="11832" width="11.42578125" style="4"/>
    <col min="11833" max="11856" width="11.42578125" style="4" customWidth="1"/>
    <col min="11857" max="12060" width="11.42578125" style="4"/>
    <col min="12061" max="12061" width="18.5703125" style="4" customWidth="1"/>
    <col min="12062" max="12062" width="11" style="4" customWidth="1"/>
    <col min="12063" max="12063" width="29.85546875" style="4" customWidth="1"/>
    <col min="12064" max="12064" width="19" style="4" customWidth="1"/>
    <col min="12065" max="12065" width="21.85546875" style="4" customWidth="1"/>
    <col min="12066" max="12066" width="20" style="4" customWidth="1"/>
    <col min="12067" max="12068" width="33.28515625" style="4" customWidth="1"/>
    <col min="12069" max="12069" width="20.42578125" style="4" customWidth="1"/>
    <col min="12070" max="12070" width="26.140625" style="4" customWidth="1"/>
    <col min="12071" max="12071" width="34" style="4" customWidth="1"/>
    <col min="12072" max="12072" width="18.28515625" style="4" customWidth="1"/>
    <col min="12073" max="12073" width="18.7109375" style="4" customWidth="1"/>
    <col min="12074" max="12074" width="22" style="4" customWidth="1"/>
    <col min="12075" max="12075" width="20.5703125" style="4" customWidth="1"/>
    <col min="12076" max="12076" width="22" style="4" customWidth="1"/>
    <col min="12077" max="12077" width="20.5703125" style="4" customWidth="1"/>
    <col min="12078" max="12078" width="24" style="4" customWidth="1"/>
    <col min="12079" max="12079" width="33" style="4" customWidth="1"/>
    <col min="12080" max="12080" width="20.5703125" style="4" customWidth="1"/>
    <col min="12081" max="12081" width="46.85546875" style="4" customWidth="1"/>
    <col min="12082" max="12082" width="32.7109375" style="4" customWidth="1"/>
    <col min="12083" max="12088" width="11.42578125" style="4"/>
    <col min="12089" max="12112" width="11.42578125" style="4" customWidth="1"/>
    <col min="12113" max="12316" width="11.42578125" style="4"/>
    <col min="12317" max="12317" width="18.5703125" style="4" customWidth="1"/>
    <col min="12318" max="12318" width="11" style="4" customWidth="1"/>
    <col min="12319" max="12319" width="29.85546875" style="4" customWidth="1"/>
    <col min="12320" max="12320" width="19" style="4" customWidth="1"/>
    <col min="12321" max="12321" width="21.85546875" style="4" customWidth="1"/>
    <col min="12322" max="12322" width="20" style="4" customWidth="1"/>
    <col min="12323" max="12324" width="33.28515625" style="4" customWidth="1"/>
    <col min="12325" max="12325" width="20.42578125" style="4" customWidth="1"/>
    <col min="12326" max="12326" width="26.140625" style="4" customWidth="1"/>
    <col min="12327" max="12327" width="34" style="4" customWidth="1"/>
    <col min="12328" max="12328" width="18.28515625" style="4" customWidth="1"/>
    <col min="12329" max="12329" width="18.7109375" style="4" customWidth="1"/>
    <col min="12330" max="12330" width="22" style="4" customWidth="1"/>
    <col min="12331" max="12331" width="20.5703125" style="4" customWidth="1"/>
    <col min="12332" max="12332" width="22" style="4" customWidth="1"/>
    <col min="12333" max="12333" width="20.5703125" style="4" customWidth="1"/>
    <col min="12334" max="12334" width="24" style="4" customWidth="1"/>
    <col min="12335" max="12335" width="33" style="4" customWidth="1"/>
    <col min="12336" max="12336" width="20.5703125" style="4" customWidth="1"/>
    <col min="12337" max="12337" width="46.85546875" style="4" customWidth="1"/>
    <col min="12338" max="12338" width="32.7109375" style="4" customWidth="1"/>
    <col min="12339" max="12344" width="11.42578125" style="4"/>
    <col min="12345" max="12368" width="11.42578125" style="4" customWidth="1"/>
    <col min="12369" max="12572" width="11.42578125" style="4"/>
    <col min="12573" max="12573" width="18.5703125" style="4" customWidth="1"/>
    <col min="12574" max="12574" width="11" style="4" customWidth="1"/>
    <col min="12575" max="12575" width="29.85546875" style="4" customWidth="1"/>
    <col min="12576" max="12576" width="19" style="4" customWidth="1"/>
    <col min="12577" max="12577" width="21.85546875" style="4" customWidth="1"/>
    <col min="12578" max="12578" width="20" style="4" customWidth="1"/>
    <col min="12579" max="12580" width="33.28515625" style="4" customWidth="1"/>
    <col min="12581" max="12581" width="20.42578125" style="4" customWidth="1"/>
    <col min="12582" max="12582" width="26.140625" style="4" customWidth="1"/>
    <col min="12583" max="12583" width="34" style="4" customWidth="1"/>
    <col min="12584" max="12584" width="18.28515625" style="4" customWidth="1"/>
    <col min="12585" max="12585" width="18.7109375" style="4" customWidth="1"/>
    <col min="12586" max="12586" width="22" style="4" customWidth="1"/>
    <col min="12587" max="12587" width="20.5703125" style="4" customWidth="1"/>
    <col min="12588" max="12588" width="22" style="4" customWidth="1"/>
    <col min="12589" max="12589" width="20.5703125" style="4" customWidth="1"/>
    <col min="12590" max="12590" width="24" style="4" customWidth="1"/>
    <col min="12591" max="12591" width="33" style="4" customWidth="1"/>
    <col min="12592" max="12592" width="20.5703125" style="4" customWidth="1"/>
    <col min="12593" max="12593" width="46.85546875" style="4" customWidth="1"/>
    <col min="12594" max="12594" width="32.7109375" style="4" customWidth="1"/>
    <col min="12595" max="12600" width="11.42578125" style="4"/>
    <col min="12601" max="12624" width="11.42578125" style="4" customWidth="1"/>
    <col min="12625" max="12828" width="11.42578125" style="4"/>
    <col min="12829" max="12829" width="18.5703125" style="4" customWidth="1"/>
    <col min="12830" max="12830" width="11" style="4" customWidth="1"/>
    <col min="12831" max="12831" width="29.85546875" style="4" customWidth="1"/>
    <col min="12832" max="12832" width="19" style="4" customWidth="1"/>
    <col min="12833" max="12833" width="21.85546875" style="4" customWidth="1"/>
    <col min="12834" max="12834" width="20" style="4" customWidth="1"/>
    <col min="12835" max="12836" width="33.28515625" style="4" customWidth="1"/>
    <col min="12837" max="12837" width="20.42578125" style="4" customWidth="1"/>
    <col min="12838" max="12838" width="26.140625" style="4" customWidth="1"/>
    <col min="12839" max="12839" width="34" style="4" customWidth="1"/>
    <col min="12840" max="12840" width="18.28515625" style="4" customWidth="1"/>
    <col min="12841" max="12841" width="18.7109375" style="4" customWidth="1"/>
    <col min="12842" max="12842" width="22" style="4" customWidth="1"/>
    <col min="12843" max="12843" width="20.5703125" style="4" customWidth="1"/>
    <col min="12844" max="12844" width="22" style="4" customWidth="1"/>
    <col min="12845" max="12845" width="20.5703125" style="4" customWidth="1"/>
    <col min="12846" max="12846" width="24" style="4" customWidth="1"/>
    <col min="12847" max="12847" width="33" style="4" customWidth="1"/>
    <col min="12848" max="12848" width="20.5703125" style="4" customWidth="1"/>
    <col min="12849" max="12849" width="46.85546875" style="4" customWidth="1"/>
    <col min="12850" max="12850" width="32.7109375" style="4" customWidth="1"/>
    <col min="12851" max="12856" width="11.42578125" style="4"/>
    <col min="12857" max="12880" width="11.42578125" style="4" customWidth="1"/>
    <col min="12881" max="13084" width="11.42578125" style="4"/>
    <col min="13085" max="13085" width="18.5703125" style="4" customWidth="1"/>
    <col min="13086" max="13086" width="11" style="4" customWidth="1"/>
    <col min="13087" max="13087" width="29.85546875" style="4" customWidth="1"/>
    <col min="13088" max="13088" width="19" style="4" customWidth="1"/>
    <col min="13089" max="13089" width="21.85546875" style="4" customWidth="1"/>
    <col min="13090" max="13090" width="20" style="4" customWidth="1"/>
    <col min="13091" max="13092" width="33.28515625" style="4" customWidth="1"/>
    <col min="13093" max="13093" width="20.42578125" style="4" customWidth="1"/>
    <col min="13094" max="13094" width="26.140625" style="4" customWidth="1"/>
    <col min="13095" max="13095" width="34" style="4" customWidth="1"/>
    <col min="13096" max="13096" width="18.28515625" style="4" customWidth="1"/>
    <col min="13097" max="13097" width="18.7109375" style="4" customWidth="1"/>
    <col min="13098" max="13098" width="22" style="4" customWidth="1"/>
    <col min="13099" max="13099" width="20.5703125" style="4" customWidth="1"/>
    <col min="13100" max="13100" width="22" style="4" customWidth="1"/>
    <col min="13101" max="13101" width="20.5703125" style="4" customWidth="1"/>
    <col min="13102" max="13102" width="24" style="4" customWidth="1"/>
    <col min="13103" max="13103" width="33" style="4" customWidth="1"/>
    <col min="13104" max="13104" width="20.5703125" style="4" customWidth="1"/>
    <col min="13105" max="13105" width="46.85546875" style="4" customWidth="1"/>
    <col min="13106" max="13106" width="32.7109375" style="4" customWidth="1"/>
    <col min="13107" max="13112" width="11.42578125" style="4"/>
    <col min="13113" max="13136" width="11.42578125" style="4" customWidth="1"/>
    <col min="13137" max="13340" width="11.42578125" style="4"/>
    <col min="13341" max="13341" width="18.5703125" style="4" customWidth="1"/>
    <col min="13342" max="13342" width="11" style="4" customWidth="1"/>
    <col min="13343" max="13343" width="29.85546875" style="4" customWidth="1"/>
    <col min="13344" max="13344" width="19" style="4" customWidth="1"/>
    <col min="13345" max="13345" width="21.85546875" style="4" customWidth="1"/>
    <col min="13346" max="13346" width="20" style="4" customWidth="1"/>
    <col min="13347" max="13348" width="33.28515625" style="4" customWidth="1"/>
    <col min="13349" max="13349" width="20.42578125" style="4" customWidth="1"/>
    <col min="13350" max="13350" width="26.140625" style="4" customWidth="1"/>
    <col min="13351" max="13351" width="34" style="4" customWidth="1"/>
    <col min="13352" max="13352" width="18.28515625" style="4" customWidth="1"/>
    <col min="13353" max="13353" width="18.7109375" style="4" customWidth="1"/>
    <col min="13354" max="13354" width="22" style="4" customWidth="1"/>
    <col min="13355" max="13355" width="20.5703125" style="4" customWidth="1"/>
    <col min="13356" max="13356" width="22" style="4" customWidth="1"/>
    <col min="13357" max="13357" width="20.5703125" style="4" customWidth="1"/>
    <col min="13358" max="13358" width="24" style="4" customWidth="1"/>
    <col min="13359" max="13359" width="33" style="4" customWidth="1"/>
    <col min="13360" max="13360" width="20.5703125" style="4" customWidth="1"/>
    <col min="13361" max="13361" width="46.85546875" style="4" customWidth="1"/>
    <col min="13362" max="13362" width="32.7109375" style="4" customWidth="1"/>
    <col min="13363" max="13368" width="11.42578125" style="4"/>
    <col min="13369" max="13392" width="11.42578125" style="4" customWidth="1"/>
    <col min="13393" max="13596" width="11.42578125" style="4"/>
    <col min="13597" max="13597" width="18.5703125" style="4" customWidth="1"/>
    <col min="13598" max="13598" width="11" style="4" customWidth="1"/>
    <col min="13599" max="13599" width="29.85546875" style="4" customWidth="1"/>
    <col min="13600" max="13600" width="19" style="4" customWidth="1"/>
    <col min="13601" max="13601" width="21.85546875" style="4" customWidth="1"/>
    <col min="13602" max="13602" width="20" style="4" customWidth="1"/>
    <col min="13603" max="13604" width="33.28515625" style="4" customWidth="1"/>
    <col min="13605" max="13605" width="20.42578125" style="4" customWidth="1"/>
    <col min="13606" max="13606" width="26.140625" style="4" customWidth="1"/>
    <col min="13607" max="13607" width="34" style="4" customWidth="1"/>
    <col min="13608" max="13608" width="18.28515625" style="4" customWidth="1"/>
    <col min="13609" max="13609" width="18.7109375" style="4" customWidth="1"/>
    <col min="13610" max="13610" width="22" style="4" customWidth="1"/>
    <col min="13611" max="13611" width="20.5703125" style="4" customWidth="1"/>
    <col min="13612" max="13612" width="22" style="4" customWidth="1"/>
    <col min="13613" max="13613" width="20.5703125" style="4" customWidth="1"/>
    <col min="13614" max="13614" width="24" style="4" customWidth="1"/>
    <col min="13615" max="13615" width="33" style="4" customWidth="1"/>
    <col min="13616" max="13616" width="20.5703125" style="4" customWidth="1"/>
    <col min="13617" max="13617" width="46.85546875" style="4" customWidth="1"/>
    <col min="13618" max="13618" width="32.7109375" style="4" customWidth="1"/>
    <col min="13619" max="13624" width="11.42578125" style="4"/>
    <col min="13625" max="13648" width="11.42578125" style="4" customWidth="1"/>
    <col min="13649" max="13852" width="11.42578125" style="4"/>
    <col min="13853" max="13853" width="18.5703125" style="4" customWidth="1"/>
    <col min="13854" max="13854" width="11" style="4" customWidth="1"/>
    <col min="13855" max="13855" width="29.85546875" style="4" customWidth="1"/>
    <col min="13856" max="13856" width="19" style="4" customWidth="1"/>
    <col min="13857" max="13857" width="21.85546875" style="4" customWidth="1"/>
    <col min="13858" max="13858" width="20" style="4" customWidth="1"/>
    <col min="13859" max="13860" width="33.28515625" style="4" customWidth="1"/>
    <col min="13861" max="13861" width="20.42578125" style="4" customWidth="1"/>
    <col min="13862" max="13862" width="26.140625" style="4" customWidth="1"/>
    <col min="13863" max="13863" width="34" style="4" customWidth="1"/>
    <col min="13864" max="13864" width="18.28515625" style="4" customWidth="1"/>
    <col min="13865" max="13865" width="18.7109375" style="4" customWidth="1"/>
    <col min="13866" max="13866" width="22" style="4" customWidth="1"/>
    <col min="13867" max="13867" width="20.5703125" style="4" customWidth="1"/>
    <col min="13868" max="13868" width="22" style="4" customWidth="1"/>
    <col min="13869" max="13869" width="20.5703125" style="4" customWidth="1"/>
    <col min="13870" max="13870" width="24" style="4" customWidth="1"/>
    <col min="13871" max="13871" width="33" style="4" customWidth="1"/>
    <col min="13872" max="13872" width="20.5703125" style="4" customWidth="1"/>
    <col min="13873" max="13873" width="46.85546875" style="4" customWidth="1"/>
    <col min="13874" max="13874" width="32.7109375" style="4" customWidth="1"/>
    <col min="13875" max="13880" width="11.42578125" style="4"/>
    <col min="13881" max="13904" width="11.42578125" style="4" customWidth="1"/>
    <col min="13905" max="14108" width="11.42578125" style="4"/>
    <col min="14109" max="14109" width="18.5703125" style="4" customWidth="1"/>
    <col min="14110" max="14110" width="11" style="4" customWidth="1"/>
    <col min="14111" max="14111" width="29.85546875" style="4" customWidth="1"/>
    <col min="14112" max="14112" width="19" style="4" customWidth="1"/>
    <col min="14113" max="14113" width="21.85546875" style="4" customWidth="1"/>
    <col min="14114" max="14114" width="20" style="4" customWidth="1"/>
    <col min="14115" max="14116" width="33.28515625" style="4" customWidth="1"/>
    <col min="14117" max="14117" width="20.42578125" style="4" customWidth="1"/>
    <col min="14118" max="14118" width="26.140625" style="4" customWidth="1"/>
    <col min="14119" max="14119" width="34" style="4" customWidth="1"/>
    <col min="14120" max="14120" width="18.28515625" style="4" customWidth="1"/>
    <col min="14121" max="14121" width="18.7109375" style="4" customWidth="1"/>
    <col min="14122" max="14122" width="22" style="4" customWidth="1"/>
    <col min="14123" max="14123" width="20.5703125" style="4" customWidth="1"/>
    <col min="14124" max="14124" width="22" style="4" customWidth="1"/>
    <col min="14125" max="14125" width="20.5703125" style="4" customWidth="1"/>
    <col min="14126" max="14126" width="24" style="4" customWidth="1"/>
    <col min="14127" max="14127" width="33" style="4" customWidth="1"/>
    <col min="14128" max="14128" width="20.5703125" style="4" customWidth="1"/>
    <col min="14129" max="14129" width="46.85546875" style="4" customWidth="1"/>
    <col min="14130" max="14130" width="32.7109375" style="4" customWidth="1"/>
    <col min="14131" max="14136" width="11.42578125" style="4"/>
    <col min="14137" max="14160" width="11.42578125" style="4" customWidth="1"/>
    <col min="14161" max="14364" width="11.42578125" style="4"/>
    <col min="14365" max="14365" width="18.5703125" style="4" customWidth="1"/>
    <col min="14366" max="14366" width="11" style="4" customWidth="1"/>
    <col min="14367" max="14367" width="29.85546875" style="4" customWidth="1"/>
    <col min="14368" max="14368" width="19" style="4" customWidth="1"/>
    <col min="14369" max="14369" width="21.85546875" style="4" customWidth="1"/>
    <col min="14370" max="14370" width="20" style="4" customWidth="1"/>
    <col min="14371" max="14372" width="33.28515625" style="4" customWidth="1"/>
    <col min="14373" max="14373" width="20.42578125" style="4" customWidth="1"/>
    <col min="14374" max="14374" width="26.140625" style="4" customWidth="1"/>
    <col min="14375" max="14375" width="34" style="4" customWidth="1"/>
    <col min="14376" max="14376" width="18.28515625" style="4" customWidth="1"/>
    <col min="14377" max="14377" width="18.7109375" style="4" customWidth="1"/>
    <col min="14378" max="14378" width="22" style="4" customWidth="1"/>
    <col min="14379" max="14379" width="20.5703125" style="4" customWidth="1"/>
    <col min="14380" max="14380" width="22" style="4" customWidth="1"/>
    <col min="14381" max="14381" width="20.5703125" style="4" customWidth="1"/>
    <col min="14382" max="14382" width="24" style="4" customWidth="1"/>
    <col min="14383" max="14383" width="33" style="4" customWidth="1"/>
    <col min="14384" max="14384" width="20.5703125" style="4" customWidth="1"/>
    <col min="14385" max="14385" width="46.85546875" style="4" customWidth="1"/>
    <col min="14386" max="14386" width="32.7109375" style="4" customWidth="1"/>
    <col min="14387" max="14392" width="11.42578125" style="4"/>
    <col min="14393" max="14416" width="11.42578125" style="4" customWidth="1"/>
    <col min="14417" max="14620" width="11.42578125" style="4"/>
    <col min="14621" max="14621" width="18.5703125" style="4" customWidth="1"/>
    <col min="14622" max="14622" width="11" style="4" customWidth="1"/>
    <col min="14623" max="14623" width="29.85546875" style="4" customWidth="1"/>
    <col min="14624" max="14624" width="19" style="4" customWidth="1"/>
    <col min="14625" max="14625" width="21.85546875" style="4" customWidth="1"/>
    <col min="14626" max="14626" width="20" style="4" customWidth="1"/>
    <col min="14627" max="14628" width="33.28515625" style="4" customWidth="1"/>
    <col min="14629" max="14629" width="20.42578125" style="4" customWidth="1"/>
    <col min="14630" max="14630" width="26.140625" style="4" customWidth="1"/>
    <col min="14631" max="14631" width="34" style="4" customWidth="1"/>
    <col min="14632" max="14632" width="18.28515625" style="4" customWidth="1"/>
    <col min="14633" max="14633" width="18.7109375" style="4" customWidth="1"/>
    <col min="14634" max="14634" width="22" style="4" customWidth="1"/>
    <col min="14635" max="14635" width="20.5703125" style="4" customWidth="1"/>
    <col min="14636" max="14636" width="22" style="4" customWidth="1"/>
    <col min="14637" max="14637" width="20.5703125" style="4" customWidth="1"/>
    <col min="14638" max="14638" width="24" style="4" customWidth="1"/>
    <col min="14639" max="14639" width="33" style="4" customWidth="1"/>
    <col min="14640" max="14640" width="20.5703125" style="4" customWidth="1"/>
    <col min="14641" max="14641" width="46.85546875" style="4" customWidth="1"/>
    <col min="14642" max="14642" width="32.7109375" style="4" customWidth="1"/>
    <col min="14643" max="14648" width="11.42578125" style="4"/>
    <col min="14649" max="14672" width="11.42578125" style="4" customWidth="1"/>
    <col min="14673" max="14876" width="11.42578125" style="4"/>
    <col min="14877" max="14877" width="18.5703125" style="4" customWidth="1"/>
    <col min="14878" max="14878" width="11" style="4" customWidth="1"/>
    <col min="14879" max="14879" width="29.85546875" style="4" customWidth="1"/>
    <col min="14880" max="14880" width="19" style="4" customWidth="1"/>
    <col min="14881" max="14881" width="21.85546875" style="4" customWidth="1"/>
    <col min="14882" max="14882" width="20" style="4" customWidth="1"/>
    <col min="14883" max="14884" width="33.28515625" style="4" customWidth="1"/>
    <col min="14885" max="14885" width="20.42578125" style="4" customWidth="1"/>
    <col min="14886" max="14886" width="26.140625" style="4" customWidth="1"/>
    <col min="14887" max="14887" width="34" style="4" customWidth="1"/>
    <col min="14888" max="14888" width="18.28515625" style="4" customWidth="1"/>
    <col min="14889" max="14889" width="18.7109375" style="4" customWidth="1"/>
    <col min="14890" max="14890" width="22" style="4" customWidth="1"/>
    <col min="14891" max="14891" width="20.5703125" style="4" customWidth="1"/>
    <col min="14892" max="14892" width="22" style="4" customWidth="1"/>
    <col min="14893" max="14893" width="20.5703125" style="4" customWidth="1"/>
    <col min="14894" max="14894" width="24" style="4" customWidth="1"/>
    <col min="14895" max="14895" width="33" style="4" customWidth="1"/>
    <col min="14896" max="14896" width="20.5703125" style="4" customWidth="1"/>
    <col min="14897" max="14897" width="46.85546875" style="4" customWidth="1"/>
    <col min="14898" max="14898" width="32.7109375" style="4" customWidth="1"/>
    <col min="14899" max="14904" width="11.42578125" style="4"/>
    <col min="14905" max="14928" width="11.42578125" style="4" customWidth="1"/>
    <col min="14929" max="15132" width="11.42578125" style="4"/>
    <col min="15133" max="15133" width="18.5703125" style="4" customWidth="1"/>
    <col min="15134" max="15134" width="11" style="4" customWidth="1"/>
    <col min="15135" max="15135" width="29.85546875" style="4" customWidth="1"/>
    <col min="15136" max="15136" width="19" style="4" customWidth="1"/>
    <col min="15137" max="15137" width="21.85546875" style="4" customWidth="1"/>
    <col min="15138" max="15138" width="20" style="4" customWidth="1"/>
    <col min="15139" max="15140" width="33.28515625" style="4" customWidth="1"/>
    <col min="15141" max="15141" width="20.42578125" style="4" customWidth="1"/>
    <col min="15142" max="15142" width="26.140625" style="4" customWidth="1"/>
    <col min="15143" max="15143" width="34" style="4" customWidth="1"/>
    <col min="15144" max="15144" width="18.28515625" style="4" customWidth="1"/>
    <col min="15145" max="15145" width="18.7109375" style="4" customWidth="1"/>
    <col min="15146" max="15146" width="22" style="4" customWidth="1"/>
    <col min="15147" max="15147" width="20.5703125" style="4" customWidth="1"/>
    <col min="15148" max="15148" width="22" style="4" customWidth="1"/>
    <col min="15149" max="15149" width="20.5703125" style="4" customWidth="1"/>
    <col min="15150" max="15150" width="24" style="4" customWidth="1"/>
    <col min="15151" max="15151" width="33" style="4" customWidth="1"/>
    <col min="15152" max="15152" width="20.5703125" style="4" customWidth="1"/>
    <col min="15153" max="15153" width="46.85546875" style="4" customWidth="1"/>
    <col min="15154" max="15154" width="32.7109375" style="4" customWidth="1"/>
    <col min="15155" max="15160" width="11.42578125" style="4"/>
    <col min="15161" max="15184" width="11.42578125" style="4" customWidth="1"/>
    <col min="15185" max="15388" width="11.42578125" style="4"/>
    <col min="15389" max="15389" width="18.5703125" style="4" customWidth="1"/>
    <col min="15390" max="15390" width="11" style="4" customWidth="1"/>
    <col min="15391" max="15391" width="29.85546875" style="4" customWidth="1"/>
    <col min="15392" max="15392" width="19" style="4" customWidth="1"/>
    <col min="15393" max="15393" width="21.85546875" style="4" customWidth="1"/>
    <col min="15394" max="15394" width="20" style="4" customWidth="1"/>
    <col min="15395" max="15396" width="33.28515625" style="4" customWidth="1"/>
    <col min="15397" max="15397" width="20.42578125" style="4" customWidth="1"/>
    <col min="15398" max="15398" width="26.140625" style="4" customWidth="1"/>
    <col min="15399" max="15399" width="34" style="4" customWidth="1"/>
    <col min="15400" max="15400" width="18.28515625" style="4" customWidth="1"/>
    <col min="15401" max="15401" width="18.7109375" style="4" customWidth="1"/>
    <col min="15402" max="15402" width="22" style="4" customWidth="1"/>
    <col min="15403" max="15403" width="20.5703125" style="4" customWidth="1"/>
    <col min="15404" max="15404" width="22" style="4" customWidth="1"/>
    <col min="15405" max="15405" width="20.5703125" style="4" customWidth="1"/>
    <col min="15406" max="15406" width="24" style="4" customWidth="1"/>
    <col min="15407" max="15407" width="33" style="4" customWidth="1"/>
    <col min="15408" max="15408" width="20.5703125" style="4" customWidth="1"/>
    <col min="15409" max="15409" width="46.85546875" style="4" customWidth="1"/>
    <col min="15410" max="15410" width="32.7109375" style="4" customWidth="1"/>
    <col min="15411" max="15416" width="11.42578125" style="4"/>
    <col min="15417" max="15440" width="11.42578125" style="4" customWidth="1"/>
    <col min="15441" max="15644" width="11.42578125" style="4"/>
    <col min="15645" max="15645" width="18.5703125" style="4" customWidth="1"/>
    <col min="15646" max="15646" width="11" style="4" customWidth="1"/>
    <col min="15647" max="15647" width="29.85546875" style="4" customWidth="1"/>
    <col min="15648" max="15648" width="19" style="4" customWidth="1"/>
    <col min="15649" max="15649" width="21.85546875" style="4" customWidth="1"/>
    <col min="15650" max="15650" width="20" style="4" customWidth="1"/>
    <col min="15651" max="15652" width="33.28515625" style="4" customWidth="1"/>
    <col min="15653" max="15653" width="20.42578125" style="4" customWidth="1"/>
    <col min="15654" max="15654" width="26.140625" style="4" customWidth="1"/>
    <col min="15655" max="15655" width="34" style="4" customWidth="1"/>
    <col min="15656" max="15656" width="18.28515625" style="4" customWidth="1"/>
    <col min="15657" max="15657" width="18.7109375" style="4" customWidth="1"/>
    <col min="15658" max="15658" width="22" style="4" customWidth="1"/>
    <col min="15659" max="15659" width="20.5703125" style="4" customWidth="1"/>
    <col min="15660" max="15660" width="22" style="4" customWidth="1"/>
    <col min="15661" max="15661" width="20.5703125" style="4" customWidth="1"/>
    <col min="15662" max="15662" width="24" style="4" customWidth="1"/>
    <col min="15663" max="15663" width="33" style="4" customWidth="1"/>
    <col min="15664" max="15664" width="20.5703125" style="4" customWidth="1"/>
    <col min="15665" max="15665" width="46.85546875" style="4" customWidth="1"/>
    <col min="15666" max="15666" width="32.7109375" style="4" customWidth="1"/>
    <col min="15667" max="15672" width="11.42578125" style="4"/>
    <col min="15673" max="15696" width="11.42578125" style="4" customWidth="1"/>
    <col min="15697" max="15900" width="11.42578125" style="4"/>
    <col min="15901" max="15901" width="18.5703125" style="4" customWidth="1"/>
    <col min="15902" max="15902" width="11" style="4" customWidth="1"/>
    <col min="15903" max="15903" width="29.85546875" style="4" customWidth="1"/>
    <col min="15904" max="15904" width="19" style="4" customWidth="1"/>
    <col min="15905" max="15905" width="21.85546875" style="4" customWidth="1"/>
    <col min="15906" max="15906" width="20" style="4" customWidth="1"/>
    <col min="15907" max="15908" width="33.28515625" style="4" customWidth="1"/>
    <col min="15909" max="15909" width="20.42578125" style="4" customWidth="1"/>
    <col min="15910" max="15910" width="26.140625" style="4" customWidth="1"/>
    <col min="15911" max="15911" width="34" style="4" customWidth="1"/>
    <col min="15912" max="15912" width="18.28515625" style="4" customWidth="1"/>
    <col min="15913" max="15913" width="18.7109375" style="4" customWidth="1"/>
    <col min="15914" max="15914" width="22" style="4" customWidth="1"/>
    <col min="15915" max="15915" width="20.5703125" style="4" customWidth="1"/>
    <col min="15916" max="15916" width="22" style="4" customWidth="1"/>
    <col min="15917" max="15917" width="20.5703125" style="4" customWidth="1"/>
    <col min="15918" max="15918" width="24" style="4" customWidth="1"/>
    <col min="15919" max="15919" width="33" style="4" customWidth="1"/>
    <col min="15920" max="15920" width="20.5703125" style="4" customWidth="1"/>
    <col min="15921" max="15921" width="46.85546875" style="4" customWidth="1"/>
    <col min="15922" max="15922" width="32.7109375" style="4" customWidth="1"/>
    <col min="15923" max="15928" width="11.42578125" style="4"/>
    <col min="15929" max="15952" width="11.42578125" style="4" customWidth="1"/>
    <col min="15953" max="16156" width="11.42578125" style="4"/>
    <col min="16157" max="16157" width="18.5703125" style="4" customWidth="1"/>
    <col min="16158" max="16158" width="11" style="4" customWidth="1"/>
    <col min="16159" max="16159" width="29.85546875" style="4" customWidth="1"/>
    <col min="16160" max="16160" width="19" style="4" customWidth="1"/>
    <col min="16161" max="16161" width="21.85546875" style="4" customWidth="1"/>
    <col min="16162" max="16162" width="20" style="4" customWidth="1"/>
    <col min="16163" max="16164" width="33.28515625" style="4" customWidth="1"/>
    <col min="16165" max="16165" width="20.42578125" style="4" customWidth="1"/>
    <col min="16166" max="16166" width="26.140625" style="4" customWidth="1"/>
    <col min="16167" max="16167" width="34" style="4" customWidth="1"/>
    <col min="16168" max="16168" width="18.28515625" style="4" customWidth="1"/>
    <col min="16169" max="16169" width="18.7109375" style="4" customWidth="1"/>
    <col min="16170" max="16170" width="22" style="4" customWidth="1"/>
    <col min="16171" max="16171" width="20.5703125" style="4" customWidth="1"/>
    <col min="16172" max="16172" width="22" style="4" customWidth="1"/>
    <col min="16173" max="16173" width="20.5703125" style="4" customWidth="1"/>
    <col min="16174" max="16174" width="24" style="4" customWidth="1"/>
    <col min="16175" max="16175" width="33" style="4" customWidth="1"/>
    <col min="16176" max="16176" width="20.5703125" style="4" customWidth="1"/>
    <col min="16177" max="16177" width="46.85546875" style="4" customWidth="1"/>
    <col min="16178" max="16178" width="32.7109375" style="4" customWidth="1"/>
    <col min="16179" max="16184" width="11.42578125" style="4"/>
    <col min="16185" max="16208" width="11.42578125" style="4" customWidth="1"/>
    <col min="16209" max="16384" width="11.42578125" style="4"/>
  </cols>
  <sheetData>
    <row r="1" spans="1:80" ht="15.75" customHeight="1" x14ac:dyDescent="0.15">
      <c r="A1" s="96"/>
      <c r="B1" s="96"/>
      <c r="C1" s="117" t="s">
        <v>80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98" t="s">
        <v>106</v>
      </c>
      <c r="BX1" s="98"/>
      <c r="BY1" s="98"/>
      <c r="BZ1" s="111"/>
      <c r="CA1" s="111"/>
      <c r="CB1" s="112"/>
    </row>
    <row r="2" spans="1:80" ht="15.75" customHeight="1" x14ac:dyDescent="0.15">
      <c r="A2" s="96"/>
      <c r="B2" s="96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5" t="s">
        <v>81</v>
      </c>
      <c r="BX2" s="115"/>
      <c r="BY2" s="115"/>
      <c r="BZ2" s="113"/>
      <c r="CA2" s="113"/>
      <c r="CB2" s="114"/>
    </row>
    <row r="3" spans="1:80" ht="15.75" customHeight="1" x14ac:dyDescent="0.15">
      <c r="A3" s="96"/>
      <c r="B3" s="9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5" t="s">
        <v>107</v>
      </c>
      <c r="BX3" s="115"/>
      <c r="BY3" s="115"/>
      <c r="BZ3" s="113"/>
      <c r="CA3" s="113"/>
      <c r="CB3" s="114"/>
    </row>
    <row r="4" spans="1:80" ht="21.75" customHeight="1" thickBot="1" x14ac:dyDescent="0.2">
      <c r="A4" s="97"/>
      <c r="B4" s="97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6" t="s">
        <v>79</v>
      </c>
      <c r="BX4" s="116"/>
      <c r="BY4" s="116"/>
      <c r="BZ4" s="113"/>
      <c r="CA4" s="113"/>
      <c r="CB4" s="114"/>
    </row>
    <row r="5" spans="1:80" s="3" customFormat="1" ht="39" customHeight="1" thickBot="1" x14ac:dyDescent="0.25">
      <c r="A5" s="130" t="s">
        <v>131</v>
      </c>
      <c r="B5" s="131"/>
      <c r="C5" s="131"/>
      <c r="D5" s="131"/>
      <c r="E5" s="131"/>
      <c r="F5" s="132"/>
      <c r="G5" s="108" t="s">
        <v>36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10"/>
      <c r="AX5" s="133" t="s">
        <v>132</v>
      </c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5"/>
      <c r="BS5" s="135"/>
      <c r="BT5" s="136"/>
      <c r="BU5" s="87" t="s">
        <v>76</v>
      </c>
      <c r="BV5" s="88"/>
      <c r="BW5" s="88"/>
      <c r="BX5" s="89"/>
      <c r="BY5" s="101" t="s">
        <v>72</v>
      </c>
      <c r="BZ5" s="102"/>
      <c r="CA5" s="102"/>
      <c r="CB5" s="103"/>
    </row>
    <row r="6" spans="1:80" s="3" customFormat="1" ht="39" customHeight="1" x14ac:dyDescent="0.2">
      <c r="A6" s="153" t="s">
        <v>108</v>
      </c>
      <c r="B6" s="155" t="s">
        <v>165</v>
      </c>
      <c r="C6" s="155" t="s">
        <v>1</v>
      </c>
      <c r="D6" s="155" t="s">
        <v>46</v>
      </c>
      <c r="E6" s="155" t="s">
        <v>35</v>
      </c>
      <c r="F6" s="157" t="s">
        <v>166</v>
      </c>
      <c r="G6" s="148" t="s">
        <v>149</v>
      </c>
      <c r="H6" s="128"/>
      <c r="I6" s="127" t="s">
        <v>48</v>
      </c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04" t="s">
        <v>24</v>
      </c>
      <c r="AU6" s="128"/>
      <c r="AV6" s="104" t="s">
        <v>152</v>
      </c>
      <c r="AW6" s="106" t="s">
        <v>2</v>
      </c>
      <c r="AX6" s="125" t="s">
        <v>29</v>
      </c>
      <c r="AY6" s="123" t="s">
        <v>3</v>
      </c>
      <c r="AZ6" s="123" t="s">
        <v>51</v>
      </c>
      <c r="BA6" s="123"/>
      <c r="BB6" s="123" t="s">
        <v>52</v>
      </c>
      <c r="BC6" s="123"/>
      <c r="BD6" s="123" t="s">
        <v>123</v>
      </c>
      <c r="BE6" s="123"/>
      <c r="BF6" s="123" t="s">
        <v>124</v>
      </c>
      <c r="BG6" s="123"/>
      <c r="BH6" s="123" t="s">
        <v>53</v>
      </c>
      <c r="BI6" s="123"/>
      <c r="BJ6" s="123" t="s">
        <v>125</v>
      </c>
      <c r="BK6" s="123"/>
      <c r="BL6" s="123" t="s">
        <v>126</v>
      </c>
      <c r="BM6" s="123"/>
      <c r="BN6" s="90" t="s">
        <v>34</v>
      </c>
      <c r="BO6" s="144" t="s">
        <v>149</v>
      </c>
      <c r="BP6" s="146"/>
      <c r="BQ6" s="144" t="s">
        <v>24</v>
      </c>
      <c r="BR6" s="146"/>
      <c r="BS6" s="144" t="s">
        <v>151</v>
      </c>
      <c r="BT6" s="94" t="s">
        <v>167</v>
      </c>
      <c r="BU6" s="137" t="s">
        <v>74</v>
      </c>
      <c r="BV6" s="139" t="s">
        <v>73</v>
      </c>
      <c r="BW6" s="139" t="s">
        <v>68</v>
      </c>
      <c r="BX6" s="151" t="s">
        <v>75</v>
      </c>
      <c r="BY6" s="99" t="s">
        <v>77</v>
      </c>
      <c r="BZ6" s="119" t="s">
        <v>71</v>
      </c>
      <c r="CA6" s="119" t="s">
        <v>68</v>
      </c>
      <c r="CB6" s="121" t="s">
        <v>78</v>
      </c>
    </row>
    <row r="7" spans="1:80" s="3" customFormat="1" ht="89.25" customHeight="1" thickBot="1" x14ac:dyDescent="0.25">
      <c r="A7" s="154"/>
      <c r="B7" s="156"/>
      <c r="C7" s="156"/>
      <c r="D7" s="156"/>
      <c r="E7" s="156"/>
      <c r="F7" s="158"/>
      <c r="G7" s="149"/>
      <c r="H7" s="129"/>
      <c r="I7" s="39" t="s">
        <v>83</v>
      </c>
      <c r="J7" s="40"/>
      <c r="K7" s="39" t="s">
        <v>84</v>
      </c>
      <c r="L7" s="40"/>
      <c r="M7" s="39" t="s">
        <v>85</v>
      </c>
      <c r="N7" s="40"/>
      <c r="O7" s="39" t="s">
        <v>86</v>
      </c>
      <c r="P7" s="40"/>
      <c r="Q7" s="39" t="s">
        <v>87</v>
      </c>
      <c r="R7" s="40"/>
      <c r="S7" s="39" t="s">
        <v>88</v>
      </c>
      <c r="T7" s="40"/>
      <c r="U7" s="39" t="s">
        <v>59</v>
      </c>
      <c r="V7" s="40"/>
      <c r="W7" s="39" t="s">
        <v>122</v>
      </c>
      <c r="X7" s="40"/>
      <c r="Y7" s="39" t="s">
        <v>89</v>
      </c>
      <c r="Z7" s="40"/>
      <c r="AA7" s="39" t="s">
        <v>90</v>
      </c>
      <c r="AB7" s="40"/>
      <c r="AC7" s="39" t="s">
        <v>91</v>
      </c>
      <c r="AD7" s="40"/>
      <c r="AE7" s="39" t="s">
        <v>92</v>
      </c>
      <c r="AF7" s="40"/>
      <c r="AG7" s="39" t="s">
        <v>93</v>
      </c>
      <c r="AH7" s="40"/>
      <c r="AI7" s="39" t="s">
        <v>94</v>
      </c>
      <c r="AJ7" s="40"/>
      <c r="AK7" s="39" t="s">
        <v>95</v>
      </c>
      <c r="AL7" s="40"/>
      <c r="AM7" s="39" t="s">
        <v>96</v>
      </c>
      <c r="AN7" s="40"/>
      <c r="AO7" s="39" t="s">
        <v>97</v>
      </c>
      <c r="AP7" s="40"/>
      <c r="AQ7" s="39" t="s">
        <v>98</v>
      </c>
      <c r="AR7" s="40"/>
      <c r="AS7" s="41" t="s">
        <v>117</v>
      </c>
      <c r="AT7" s="105"/>
      <c r="AU7" s="129"/>
      <c r="AV7" s="105"/>
      <c r="AW7" s="107"/>
      <c r="AX7" s="126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91"/>
      <c r="BO7" s="145"/>
      <c r="BP7" s="147"/>
      <c r="BQ7" s="145"/>
      <c r="BR7" s="147"/>
      <c r="BS7" s="145"/>
      <c r="BT7" s="95"/>
      <c r="BU7" s="138"/>
      <c r="BV7" s="140"/>
      <c r="BW7" s="140"/>
      <c r="BX7" s="152"/>
      <c r="BY7" s="100"/>
      <c r="BZ7" s="120"/>
      <c r="CA7" s="120"/>
      <c r="CB7" s="122"/>
    </row>
    <row r="8" spans="1:80" ht="111" customHeight="1" x14ac:dyDescent="0.15">
      <c r="A8" s="43" t="s">
        <v>0</v>
      </c>
      <c r="B8" s="44" t="s">
        <v>9</v>
      </c>
      <c r="C8" s="44" t="s">
        <v>67</v>
      </c>
      <c r="D8" s="45" t="s">
        <v>207</v>
      </c>
      <c r="E8" s="45" t="s">
        <v>206</v>
      </c>
      <c r="F8" s="60" t="s">
        <v>197</v>
      </c>
      <c r="G8" s="49" t="s">
        <v>47</v>
      </c>
      <c r="H8" s="45">
        <f>IF(G8="RARA VEZ",1,IF(G8="IMPROBABLE",2,IF(G8="POSIBLE",3,IF(G8="PROBABLE",4,IF(G8="CASI SEGURO",5)))))</f>
        <v>1</v>
      </c>
      <c r="I8" s="45" t="s">
        <v>32</v>
      </c>
      <c r="J8" s="45">
        <f>IF(I8="si",1,0)</f>
        <v>1</v>
      </c>
      <c r="K8" s="45" t="s">
        <v>32</v>
      </c>
      <c r="L8" s="45">
        <f>IF(K8="si",1,0)</f>
        <v>1</v>
      </c>
      <c r="M8" s="45" t="s">
        <v>33</v>
      </c>
      <c r="N8" s="45">
        <f>IF(M8="si",1,0)</f>
        <v>0</v>
      </c>
      <c r="O8" s="45" t="s">
        <v>33</v>
      </c>
      <c r="P8" s="45">
        <f>IF(O8="si",1,0)</f>
        <v>0</v>
      </c>
      <c r="Q8" s="45" t="s">
        <v>32</v>
      </c>
      <c r="R8" s="45">
        <f>IF(Q8="si",1,0)</f>
        <v>1</v>
      </c>
      <c r="S8" s="45" t="s">
        <v>32</v>
      </c>
      <c r="T8" s="45">
        <f>IF(S8="si",1,0)</f>
        <v>1</v>
      </c>
      <c r="U8" s="45" t="s">
        <v>33</v>
      </c>
      <c r="V8" s="45">
        <f>IF(U8="si",1,0)</f>
        <v>0</v>
      </c>
      <c r="W8" s="45" t="s">
        <v>33</v>
      </c>
      <c r="X8" s="45">
        <f>IF(W8="si",1,0)</f>
        <v>0</v>
      </c>
      <c r="Y8" s="45" t="s">
        <v>32</v>
      </c>
      <c r="Z8" s="45">
        <f>IF(Y8="si",1,0)</f>
        <v>1</v>
      </c>
      <c r="AA8" s="45" t="s">
        <v>32</v>
      </c>
      <c r="AB8" s="45">
        <f>IF(AA8="si",1,0)</f>
        <v>1</v>
      </c>
      <c r="AC8" s="45" t="s">
        <v>32</v>
      </c>
      <c r="AD8" s="45">
        <f>IF(AC8="si",1,0)</f>
        <v>1</v>
      </c>
      <c r="AE8" s="45" t="s">
        <v>32</v>
      </c>
      <c r="AF8" s="45">
        <f>IF(AE8="si",1,0)</f>
        <v>1</v>
      </c>
      <c r="AG8" s="45" t="s">
        <v>32</v>
      </c>
      <c r="AH8" s="45">
        <f>IF(AG8="si",1,0)</f>
        <v>1</v>
      </c>
      <c r="AI8" s="45" t="s">
        <v>32</v>
      </c>
      <c r="AJ8" s="45">
        <f>IF(AI8="si",1,0)</f>
        <v>1</v>
      </c>
      <c r="AK8" s="45" t="s">
        <v>32</v>
      </c>
      <c r="AL8" s="45">
        <f>IF(AK8="si",1,0)</f>
        <v>1</v>
      </c>
      <c r="AM8" s="45" t="s">
        <v>33</v>
      </c>
      <c r="AN8" s="45">
        <f>IF(AM8="si",1,0)</f>
        <v>0</v>
      </c>
      <c r="AO8" s="45" t="s">
        <v>32</v>
      </c>
      <c r="AP8" s="45">
        <f>IF(AO8="si",1,0)</f>
        <v>1</v>
      </c>
      <c r="AQ8" s="45" t="s">
        <v>33</v>
      </c>
      <c r="AR8" s="45">
        <f>IF(AQ8="si",1,0)</f>
        <v>0</v>
      </c>
      <c r="AS8" s="45">
        <f>J8+L8+N8+P8+R8+T8+V8+X8+Z8+AB8+AD8+AF8+AH8+AJ8+AL8+AN8+AP8+AR8</f>
        <v>12</v>
      </c>
      <c r="AT8" s="45" t="str">
        <f>IF(AS8&lt;=5,"MODERADO",IF(AS8&lt;=11,"MAYOR",IF(AS8&lt;=19,"CATASTRÓFICO")))</f>
        <v>CATASTRÓFICO</v>
      </c>
      <c r="AU8" s="45">
        <f>IF(AT8="MODERADO",5,IF(AT8="MAYOR",10,IF(AT8="CATASTRÓFICO",20)))</f>
        <v>20</v>
      </c>
      <c r="AV8" s="48">
        <f>H8*AU8</f>
        <v>20</v>
      </c>
      <c r="AW8" s="38" t="str">
        <f>IF(AV8&lt;=10,"BAJA",IF(AV8&lt;=25,"MODERADA",IF(AV8&lt;=50,"ALTA","EXTREMA")))</f>
        <v>MODERADA</v>
      </c>
      <c r="AX8" s="50" t="s">
        <v>225</v>
      </c>
      <c r="AY8" s="45" t="s">
        <v>30</v>
      </c>
      <c r="AZ8" s="45" t="s">
        <v>32</v>
      </c>
      <c r="BA8" s="45">
        <f>IF(AZ8="si",15,0)</f>
        <v>15</v>
      </c>
      <c r="BB8" s="45" t="s">
        <v>32</v>
      </c>
      <c r="BC8" s="45">
        <f>IF(BB8="si",5,0)</f>
        <v>5</v>
      </c>
      <c r="BD8" s="45" t="s">
        <v>32</v>
      </c>
      <c r="BE8" s="45">
        <f>IF(BD8="si",15,0)</f>
        <v>15</v>
      </c>
      <c r="BF8" s="45" t="s">
        <v>32</v>
      </c>
      <c r="BG8" s="45">
        <f>IF(BF8="si",10,0)</f>
        <v>10</v>
      </c>
      <c r="BH8" s="45" t="s">
        <v>32</v>
      </c>
      <c r="BI8" s="45">
        <f>IF(BH8="si",15,0)</f>
        <v>15</v>
      </c>
      <c r="BJ8" s="45" t="s">
        <v>32</v>
      </c>
      <c r="BK8" s="45">
        <f>IF(BJ8="si",10,0)</f>
        <v>10</v>
      </c>
      <c r="BL8" s="45" t="s">
        <v>32</v>
      </c>
      <c r="BM8" s="45">
        <f>IF(BL8="si",30,0)</f>
        <v>30</v>
      </c>
      <c r="BN8" s="45">
        <f>+BA8+BC8+BE8+BG8+BI8+BK8+BM8</f>
        <v>100</v>
      </c>
      <c r="BO8" s="45" t="s">
        <v>47</v>
      </c>
      <c r="BP8" s="45">
        <f t="shared" ref="BP8:BP20" si="0">IF(BO8="RARA VEZ",1,IF(BO8="IMPROBABLE",2,IF(BO8="POSIBLE",3,IF(BO8="PROBABLE",4,IF(BO8="CASI SEGURO",5)))))</f>
        <v>1</v>
      </c>
      <c r="BQ8" s="45" t="s">
        <v>150</v>
      </c>
      <c r="BR8" s="45">
        <f t="shared" ref="BR8:BR21" si="1">IF(BQ8="MODERADO",5,IF(BQ8="MAYOR",10,IF(BQ8="CATASTRÓFICO",20)))</f>
        <v>20</v>
      </c>
      <c r="BS8" s="48">
        <f t="shared" ref="BS8:BS21" si="2">BP8*BR8</f>
        <v>20</v>
      </c>
      <c r="BT8" s="38" t="str">
        <f t="shared" ref="BT8:BT20" si="3">IF(BS8&lt;=10,"BAJA",IF(BS8&lt;=25,"MODERADA",IF(BS8&lt;=50,"ALTA","EXTREMA")))</f>
        <v>MODERADA</v>
      </c>
      <c r="BU8" s="49" t="s">
        <v>208</v>
      </c>
      <c r="BV8" s="46" t="s">
        <v>209</v>
      </c>
      <c r="BW8" s="45" t="s">
        <v>100</v>
      </c>
      <c r="BX8" s="60" t="s">
        <v>198</v>
      </c>
      <c r="BY8" s="49" t="s">
        <v>99</v>
      </c>
      <c r="BZ8" s="45" t="s">
        <v>82</v>
      </c>
      <c r="CA8" s="45" t="s">
        <v>100</v>
      </c>
      <c r="CB8" s="47" t="s">
        <v>113</v>
      </c>
    </row>
    <row r="9" spans="1:80" ht="102.75" customHeight="1" x14ac:dyDescent="0.15">
      <c r="A9" s="61" t="s">
        <v>0</v>
      </c>
      <c r="B9" s="62" t="s">
        <v>116</v>
      </c>
      <c r="C9" s="62" t="s">
        <v>115</v>
      </c>
      <c r="D9" s="42" t="s">
        <v>187</v>
      </c>
      <c r="E9" s="42" t="s">
        <v>186</v>
      </c>
      <c r="F9" s="63" t="s">
        <v>58</v>
      </c>
      <c r="G9" s="57" t="s">
        <v>21</v>
      </c>
      <c r="H9" s="51">
        <f t="shared" ref="H9:H20" si="4">IF(G9="RARA VEZ",1,IF(G9="IMPROBABLE",2,IF(G9="POSIBLE",3,IF(G9="PROBABLE",4,IF(G9="CASI SEGURO",5)))))</f>
        <v>2</v>
      </c>
      <c r="I9" s="42" t="s">
        <v>33</v>
      </c>
      <c r="J9" s="51">
        <f t="shared" ref="J9:J20" si="5">IF(I9="si",1,0)</f>
        <v>0</v>
      </c>
      <c r="K9" s="42" t="s">
        <v>32</v>
      </c>
      <c r="L9" s="51">
        <f t="shared" ref="L9:L20" si="6">IF(K9="si",1,0)</f>
        <v>1</v>
      </c>
      <c r="M9" s="42" t="s">
        <v>33</v>
      </c>
      <c r="N9" s="51">
        <f t="shared" ref="N9:N20" si="7">IF(M9="si",1,0)</f>
        <v>0</v>
      </c>
      <c r="O9" s="42" t="s">
        <v>33</v>
      </c>
      <c r="P9" s="51">
        <f t="shared" ref="P9:P20" si="8">IF(O9="si",1,0)</f>
        <v>0</v>
      </c>
      <c r="Q9" s="42" t="s">
        <v>32</v>
      </c>
      <c r="R9" s="51">
        <f t="shared" ref="R9:R20" si="9">IF(Q9="si",1,0)</f>
        <v>1</v>
      </c>
      <c r="S9" s="42" t="s">
        <v>32</v>
      </c>
      <c r="T9" s="51">
        <f t="shared" ref="T9:T20" si="10">IF(S9="si",1,0)</f>
        <v>1</v>
      </c>
      <c r="U9" s="42" t="s">
        <v>33</v>
      </c>
      <c r="V9" s="51">
        <f t="shared" ref="V9:V20" si="11">IF(U9="si",1,0)</f>
        <v>0</v>
      </c>
      <c r="W9" s="42" t="s">
        <v>32</v>
      </c>
      <c r="X9" s="51">
        <f t="shared" ref="X9:X20" si="12">IF(W9="si",1,0)</f>
        <v>1</v>
      </c>
      <c r="Y9" s="42" t="s">
        <v>33</v>
      </c>
      <c r="Z9" s="51">
        <f t="shared" ref="Z9:Z20" si="13">IF(Y9="si",1,0)</f>
        <v>0</v>
      </c>
      <c r="AA9" s="42" t="s">
        <v>32</v>
      </c>
      <c r="AB9" s="51">
        <f t="shared" ref="AB9:AB20" si="14">IF(AA9="si",1,0)</f>
        <v>1</v>
      </c>
      <c r="AC9" s="42" t="s">
        <v>32</v>
      </c>
      <c r="AD9" s="51">
        <f t="shared" ref="AD9:AD20" si="15">IF(AC9="si",1,0)</f>
        <v>1</v>
      </c>
      <c r="AE9" s="42" t="s">
        <v>32</v>
      </c>
      <c r="AF9" s="51">
        <f t="shared" ref="AF9:AF20" si="16">IF(AE9="si",1,0)</f>
        <v>1</v>
      </c>
      <c r="AG9" s="42" t="s">
        <v>32</v>
      </c>
      <c r="AH9" s="51">
        <f t="shared" ref="AH9:AH20" si="17">IF(AG9="si",1,0)</f>
        <v>1</v>
      </c>
      <c r="AI9" s="42" t="s">
        <v>32</v>
      </c>
      <c r="AJ9" s="51">
        <f t="shared" ref="AJ9:AJ20" si="18">IF(AI9="si",1,0)</f>
        <v>1</v>
      </c>
      <c r="AK9" s="42" t="s">
        <v>32</v>
      </c>
      <c r="AL9" s="51">
        <f t="shared" ref="AL9:AL20" si="19">IF(AK9="si",1,0)</f>
        <v>1</v>
      </c>
      <c r="AM9" s="42" t="s">
        <v>33</v>
      </c>
      <c r="AN9" s="51">
        <f t="shared" ref="AN9:AN20" si="20">IF(AM9="si",1,0)</f>
        <v>0</v>
      </c>
      <c r="AO9" s="42" t="s">
        <v>32</v>
      </c>
      <c r="AP9" s="51">
        <f t="shared" ref="AP9:AP20" si="21">IF(AO9="si",1,0)</f>
        <v>1</v>
      </c>
      <c r="AQ9" s="42" t="s">
        <v>33</v>
      </c>
      <c r="AR9" s="51">
        <f t="shared" ref="AR9:AR20" si="22">IF(AQ9="si",1,0)</f>
        <v>0</v>
      </c>
      <c r="AS9" s="51">
        <f t="shared" ref="AS9:AS20" si="23">J9+L9+N9+P9+R9+T9+V9+X9+Z9+AB9+AD9+AF9+AH9+AJ9+AL9+AN9+AP9+AR9</f>
        <v>11</v>
      </c>
      <c r="AT9" s="51" t="str">
        <f t="shared" ref="AT9:AT20" si="24">IF(AS9&lt;=5,"MODERADO",IF(AS9&lt;=11,"MAYOR",IF(AS9&lt;=19,"CATASTRÓFICO")))</f>
        <v>MAYOR</v>
      </c>
      <c r="AU9" s="51">
        <f t="shared" ref="AU9:AU20" si="25">IF(AT9="MODERADO",5,IF(AT9="MAYOR",10,IF(AT9="CATASTRÓFICO",20)))</f>
        <v>10</v>
      </c>
      <c r="AV9" s="53">
        <f>H9*AU9</f>
        <v>20</v>
      </c>
      <c r="AW9" s="52" t="str">
        <f t="shared" ref="AW9:AW20" si="26">IF(AV9&lt;=10,"BAJA",IF(AV9&lt;=25,"MODERADA",IF(AV9&lt;=50,"ALTA","EXTREMA")))</f>
        <v>MODERADA</v>
      </c>
      <c r="AX9" s="64" t="s">
        <v>210</v>
      </c>
      <c r="AY9" s="51" t="s">
        <v>30</v>
      </c>
      <c r="AZ9" s="42" t="s">
        <v>33</v>
      </c>
      <c r="BA9" s="51">
        <f t="shared" ref="BA9:BA20" si="27">IF(AZ9="si",15,0)</f>
        <v>0</v>
      </c>
      <c r="BB9" s="42" t="s">
        <v>32</v>
      </c>
      <c r="BC9" s="51">
        <f t="shared" ref="BC9:BC20" si="28">IF(BB9="si",5,0)</f>
        <v>5</v>
      </c>
      <c r="BD9" s="42" t="s">
        <v>33</v>
      </c>
      <c r="BE9" s="51">
        <f t="shared" ref="BE9:BE20" si="29">IF(BD9="si",15,0)</f>
        <v>0</v>
      </c>
      <c r="BF9" s="42" t="s">
        <v>32</v>
      </c>
      <c r="BG9" s="51">
        <f t="shared" ref="BG9:BG20" si="30">IF(BF9="si",10,0)</f>
        <v>10</v>
      </c>
      <c r="BH9" s="42" t="s">
        <v>32</v>
      </c>
      <c r="BI9" s="51">
        <f t="shared" ref="BI9:BI20" si="31">IF(BH9="si",15,0)</f>
        <v>15</v>
      </c>
      <c r="BJ9" s="42" t="s">
        <v>32</v>
      </c>
      <c r="BK9" s="51">
        <f t="shared" ref="BK9:BK20" si="32">IF(BJ9="si",10,0)</f>
        <v>10</v>
      </c>
      <c r="BL9" s="42" t="s">
        <v>32</v>
      </c>
      <c r="BM9" s="51">
        <f t="shared" ref="BM9:BM20" si="33">IF(BL9="si",30,0)</f>
        <v>30</v>
      </c>
      <c r="BN9" s="51">
        <f t="shared" ref="BN9:BN20" si="34">+BA9+BC9+BE9+BG9+BI9+BK9+BM9</f>
        <v>70</v>
      </c>
      <c r="BO9" s="51" t="s">
        <v>47</v>
      </c>
      <c r="BP9" s="51">
        <f t="shared" si="0"/>
        <v>1</v>
      </c>
      <c r="BQ9" s="42" t="s">
        <v>26</v>
      </c>
      <c r="BR9" s="51">
        <f t="shared" si="1"/>
        <v>10</v>
      </c>
      <c r="BS9" s="53">
        <f t="shared" si="2"/>
        <v>10</v>
      </c>
      <c r="BT9" s="52" t="str">
        <f t="shared" si="3"/>
        <v>BAJA</v>
      </c>
      <c r="BU9" s="64" t="s">
        <v>188</v>
      </c>
      <c r="BV9" s="58" t="s">
        <v>119</v>
      </c>
      <c r="BW9" s="42" t="s">
        <v>120</v>
      </c>
      <c r="BX9" s="63" t="s">
        <v>133</v>
      </c>
      <c r="BY9" s="65" t="s">
        <v>134</v>
      </c>
      <c r="BZ9" s="42" t="s">
        <v>135</v>
      </c>
      <c r="CA9" s="42" t="s">
        <v>120</v>
      </c>
      <c r="CB9" s="63" t="s">
        <v>163</v>
      </c>
    </row>
    <row r="10" spans="1:80" ht="130.5" customHeight="1" x14ac:dyDescent="0.15">
      <c r="A10" s="55" t="s">
        <v>6</v>
      </c>
      <c r="B10" s="56" t="s">
        <v>13</v>
      </c>
      <c r="C10" s="56" t="s">
        <v>156</v>
      </c>
      <c r="D10" s="51" t="s">
        <v>185</v>
      </c>
      <c r="E10" s="51" t="s">
        <v>184</v>
      </c>
      <c r="F10" s="54" t="s">
        <v>183</v>
      </c>
      <c r="G10" s="57" t="s">
        <v>47</v>
      </c>
      <c r="H10" s="51">
        <f t="shared" si="4"/>
        <v>1</v>
      </c>
      <c r="I10" s="51" t="s">
        <v>32</v>
      </c>
      <c r="J10" s="51">
        <f t="shared" si="5"/>
        <v>1</v>
      </c>
      <c r="K10" s="51" t="s">
        <v>32</v>
      </c>
      <c r="L10" s="51">
        <f t="shared" si="6"/>
        <v>1</v>
      </c>
      <c r="M10" s="51" t="s">
        <v>181</v>
      </c>
      <c r="N10" s="51">
        <f t="shared" si="7"/>
        <v>0</v>
      </c>
      <c r="O10" s="51" t="s">
        <v>33</v>
      </c>
      <c r="P10" s="51">
        <f t="shared" si="8"/>
        <v>0</v>
      </c>
      <c r="Q10" s="51" t="s">
        <v>32</v>
      </c>
      <c r="R10" s="51">
        <f t="shared" si="9"/>
        <v>1</v>
      </c>
      <c r="S10" s="51" t="s">
        <v>32</v>
      </c>
      <c r="T10" s="51">
        <f t="shared" si="10"/>
        <v>1</v>
      </c>
      <c r="U10" s="51" t="s">
        <v>32</v>
      </c>
      <c r="V10" s="51">
        <f t="shared" si="11"/>
        <v>1</v>
      </c>
      <c r="W10" s="51" t="s">
        <v>33</v>
      </c>
      <c r="X10" s="51">
        <f t="shared" si="12"/>
        <v>0</v>
      </c>
      <c r="Y10" s="51" t="s">
        <v>33</v>
      </c>
      <c r="Z10" s="51">
        <f t="shared" si="13"/>
        <v>0</v>
      </c>
      <c r="AA10" s="51" t="s">
        <v>32</v>
      </c>
      <c r="AB10" s="51">
        <f t="shared" si="14"/>
        <v>1</v>
      </c>
      <c r="AC10" s="51" t="s">
        <v>32</v>
      </c>
      <c r="AD10" s="51">
        <f t="shared" si="15"/>
        <v>1</v>
      </c>
      <c r="AE10" s="51" t="s">
        <v>32</v>
      </c>
      <c r="AF10" s="51">
        <f t="shared" si="16"/>
        <v>1</v>
      </c>
      <c r="AG10" s="51" t="s">
        <v>32</v>
      </c>
      <c r="AH10" s="51">
        <f t="shared" si="17"/>
        <v>1</v>
      </c>
      <c r="AI10" s="51" t="s">
        <v>33</v>
      </c>
      <c r="AJ10" s="51">
        <f t="shared" si="18"/>
        <v>0</v>
      </c>
      <c r="AK10" s="51" t="s">
        <v>33</v>
      </c>
      <c r="AL10" s="51">
        <f t="shared" si="19"/>
        <v>0</v>
      </c>
      <c r="AM10" s="51" t="s">
        <v>33</v>
      </c>
      <c r="AN10" s="51">
        <f t="shared" si="20"/>
        <v>0</v>
      </c>
      <c r="AO10" s="51" t="s">
        <v>33</v>
      </c>
      <c r="AP10" s="51">
        <f t="shared" si="21"/>
        <v>0</v>
      </c>
      <c r="AQ10" s="51" t="s">
        <v>33</v>
      </c>
      <c r="AR10" s="51">
        <f t="shared" si="22"/>
        <v>0</v>
      </c>
      <c r="AS10" s="51">
        <f t="shared" si="23"/>
        <v>9</v>
      </c>
      <c r="AT10" s="51" t="str">
        <f t="shared" si="24"/>
        <v>MAYOR</v>
      </c>
      <c r="AU10" s="51">
        <f t="shared" si="25"/>
        <v>10</v>
      </c>
      <c r="AV10" s="53">
        <f>H10*AU10</f>
        <v>10</v>
      </c>
      <c r="AW10" s="52" t="str">
        <f t="shared" si="26"/>
        <v>BAJA</v>
      </c>
      <c r="AX10" s="17" t="s">
        <v>182</v>
      </c>
      <c r="AY10" s="51" t="s">
        <v>30</v>
      </c>
      <c r="AZ10" s="51" t="s">
        <v>32</v>
      </c>
      <c r="BA10" s="51">
        <f t="shared" si="27"/>
        <v>15</v>
      </c>
      <c r="BB10" s="51" t="s">
        <v>32</v>
      </c>
      <c r="BC10" s="51">
        <f t="shared" si="28"/>
        <v>5</v>
      </c>
      <c r="BD10" s="51" t="s">
        <v>33</v>
      </c>
      <c r="BE10" s="51">
        <f t="shared" si="29"/>
        <v>0</v>
      </c>
      <c r="BF10" s="51" t="s">
        <v>32</v>
      </c>
      <c r="BG10" s="51">
        <f t="shared" si="30"/>
        <v>10</v>
      </c>
      <c r="BH10" s="51" t="s">
        <v>32</v>
      </c>
      <c r="BI10" s="51">
        <f t="shared" si="31"/>
        <v>15</v>
      </c>
      <c r="BJ10" s="51" t="s">
        <v>32</v>
      </c>
      <c r="BK10" s="51">
        <f t="shared" si="32"/>
        <v>10</v>
      </c>
      <c r="BL10" s="51" t="s">
        <v>32</v>
      </c>
      <c r="BM10" s="51">
        <f t="shared" si="33"/>
        <v>30</v>
      </c>
      <c r="BN10" s="51">
        <f t="shared" si="34"/>
        <v>85</v>
      </c>
      <c r="BO10" s="51" t="s">
        <v>47</v>
      </c>
      <c r="BP10" s="51">
        <f t="shared" si="0"/>
        <v>1</v>
      </c>
      <c r="BQ10" s="51" t="s">
        <v>26</v>
      </c>
      <c r="BR10" s="51">
        <f t="shared" si="1"/>
        <v>10</v>
      </c>
      <c r="BS10" s="53">
        <f t="shared" si="2"/>
        <v>10</v>
      </c>
      <c r="BT10" s="52" t="str">
        <f t="shared" si="3"/>
        <v>BAJA</v>
      </c>
      <c r="BU10" s="57" t="s">
        <v>118</v>
      </c>
      <c r="BV10" s="58" t="s">
        <v>119</v>
      </c>
      <c r="BW10" s="51" t="s">
        <v>121</v>
      </c>
      <c r="BX10" s="54" t="s">
        <v>154</v>
      </c>
      <c r="BY10" s="57" t="s">
        <v>99</v>
      </c>
      <c r="BZ10" s="51" t="s">
        <v>82</v>
      </c>
      <c r="CA10" s="51" t="s">
        <v>121</v>
      </c>
      <c r="CB10" s="59" t="s">
        <v>113</v>
      </c>
    </row>
    <row r="11" spans="1:80" ht="192" customHeight="1" x14ac:dyDescent="0.15">
      <c r="A11" s="141" t="s">
        <v>7</v>
      </c>
      <c r="B11" s="143" t="s">
        <v>18</v>
      </c>
      <c r="C11" s="143" t="s">
        <v>66</v>
      </c>
      <c r="D11" s="51" t="s">
        <v>202</v>
      </c>
      <c r="E11" s="51" t="s">
        <v>203</v>
      </c>
      <c r="F11" s="54" t="s">
        <v>157</v>
      </c>
      <c r="G11" s="57" t="s">
        <v>47</v>
      </c>
      <c r="H11" s="51">
        <f t="shared" si="4"/>
        <v>1</v>
      </c>
      <c r="I11" s="51" t="s">
        <v>32</v>
      </c>
      <c r="J11" s="51">
        <f t="shared" si="5"/>
        <v>1</v>
      </c>
      <c r="K11" s="51" t="s">
        <v>32</v>
      </c>
      <c r="L11" s="51">
        <f t="shared" si="6"/>
        <v>1</v>
      </c>
      <c r="M11" s="51" t="s">
        <v>33</v>
      </c>
      <c r="N11" s="51">
        <f t="shared" si="7"/>
        <v>0</v>
      </c>
      <c r="O11" s="51" t="s">
        <v>33</v>
      </c>
      <c r="P11" s="51">
        <f t="shared" si="8"/>
        <v>0</v>
      </c>
      <c r="Q11" s="51" t="s">
        <v>32</v>
      </c>
      <c r="R11" s="51">
        <f t="shared" si="9"/>
        <v>1</v>
      </c>
      <c r="S11" s="51" t="s">
        <v>32</v>
      </c>
      <c r="T11" s="51">
        <f t="shared" si="10"/>
        <v>1</v>
      </c>
      <c r="U11" s="51" t="s">
        <v>32</v>
      </c>
      <c r="V11" s="51">
        <f t="shared" si="11"/>
        <v>1</v>
      </c>
      <c r="W11" s="51" t="s">
        <v>33</v>
      </c>
      <c r="X11" s="51">
        <f t="shared" si="12"/>
        <v>0</v>
      </c>
      <c r="Y11" s="51" t="s">
        <v>33</v>
      </c>
      <c r="Z11" s="51">
        <f t="shared" si="13"/>
        <v>0</v>
      </c>
      <c r="AA11" s="51" t="s">
        <v>32</v>
      </c>
      <c r="AB11" s="51">
        <f t="shared" si="14"/>
        <v>1</v>
      </c>
      <c r="AC11" s="51" t="s">
        <v>32</v>
      </c>
      <c r="AD11" s="51">
        <f t="shared" si="15"/>
        <v>1</v>
      </c>
      <c r="AE11" s="51" t="s">
        <v>32</v>
      </c>
      <c r="AF11" s="51">
        <f t="shared" si="16"/>
        <v>1</v>
      </c>
      <c r="AG11" s="51" t="s">
        <v>32</v>
      </c>
      <c r="AH11" s="51">
        <f t="shared" si="17"/>
        <v>1</v>
      </c>
      <c r="AI11" s="51" t="s">
        <v>33</v>
      </c>
      <c r="AJ11" s="51">
        <f t="shared" si="18"/>
        <v>0</v>
      </c>
      <c r="AK11" s="51" t="s">
        <v>33</v>
      </c>
      <c r="AL11" s="51">
        <f t="shared" si="19"/>
        <v>0</v>
      </c>
      <c r="AM11" s="51" t="s">
        <v>33</v>
      </c>
      <c r="AN11" s="51">
        <f t="shared" si="20"/>
        <v>0</v>
      </c>
      <c r="AO11" s="51" t="s">
        <v>33</v>
      </c>
      <c r="AP11" s="51">
        <f t="shared" si="21"/>
        <v>0</v>
      </c>
      <c r="AQ11" s="51" t="s">
        <v>33</v>
      </c>
      <c r="AR11" s="51">
        <f t="shared" si="22"/>
        <v>0</v>
      </c>
      <c r="AS11" s="51">
        <f t="shared" si="23"/>
        <v>9</v>
      </c>
      <c r="AT11" s="51" t="str">
        <f t="shared" si="24"/>
        <v>MAYOR</v>
      </c>
      <c r="AU11" s="51">
        <f t="shared" si="25"/>
        <v>10</v>
      </c>
      <c r="AV11" s="53">
        <f t="shared" ref="AV11:AV13" si="35">H11*AU11</f>
        <v>10</v>
      </c>
      <c r="AW11" s="52" t="str">
        <f t="shared" si="26"/>
        <v>BAJA</v>
      </c>
      <c r="AX11" s="17" t="s">
        <v>211</v>
      </c>
      <c r="AY11" s="51" t="s">
        <v>30</v>
      </c>
      <c r="AZ11" s="51" t="s">
        <v>32</v>
      </c>
      <c r="BA11" s="51">
        <f t="shared" si="27"/>
        <v>15</v>
      </c>
      <c r="BB11" s="51" t="s">
        <v>32</v>
      </c>
      <c r="BC11" s="51">
        <f t="shared" si="28"/>
        <v>5</v>
      </c>
      <c r="BD11" s="51" t="s">
        <v>33</v>
      </c>
      <c r="BE11" s="51">
        <f t="shared" si="29"/>
        <v>0</v>
      </c>
      <c r="BF11" s="51" t="s">
        <v>32</v>
      </c>
      <c r="BG11" s="51">
        <f t="shared" si="30"/>
        <v>10</v>
      </c>
      <c r="BH11" s="51" t="s">
        <v>32</v>
      </c>
      <c r="BI11" s="51">
        <f t="shared" si="31"/>
        <v>15</v>
      </c>
      <c r="BJ11" s="51" t="s">
        <v>32</v>
      </c>
      <c r="BK11" s="51">
        <f t="shared" si="32"/>
        <v>10</v>
      </c>
      <c r="BL11" s="51" t="s">
        <v>32</v>
      </c>
      <c r="BM11" s="51">
        <f t="shared" si="33"/>
        <v>30</v>
      </c>
      <c r="BN11" s="51">
        <f t="shared" si="34"/>
        <v>85</v>
      </c>
      <c r="BO11" s="51" t="s">
        <v>47</v>
      </c>
      <c r="BP11" s="51">
        <f t="shared" si="0"/>
        <v>1</v>
      </c>
      <c r="BQ11" s="51" t="s">
        <v>26</v>
      </c>
      <c r="BR11" s="51">
        <f t="shared" si="1"/>
        <v>10</v>
      </c>
      <c r="BS11" s="53">
        <f t="shared" si="2"/>
        <v>10</v>
      </c>
      <c r="BT11" s="52" t="str">
        <f t="shared" si="3"/>
        <v>BAJA</v>
      </c>
      <c r="BU11" s="77" t="s">
        <v>212</v>
      </c>
      <c r="BV11" s="92" t="s">
        <v>168</v>
      </c>
      <c r="BW11" s="69" t="s">
        <v>102</v>
      </c>
      <c r="BX11" s="75" t="s">
        <v>155</v>
      </c>
      <c r="BY11" s="77" t="s">
        <v>99</v>
      </c>
      <c r="BZ11" s="69" t="s">
        <v>82</v>
      </c>
      <c r="CA11" s="69" t="s">
        <v>147</v>
      </c>
      <c r="CB11" s="93" t="s">
        <v>113</v>
      </c>
    </row>
    <row r="12" spans="1:80" ht="190.5" customHeight="1" x14ac:dyDescent="0.15">
      <c r="A12" s="141"/>
      <c r="B12" s="143"/>
      <c r="C12" s="143"/>
      <c r="D12" s="51" t="s">
        <v>109</v>
      </c>
      <c r="E12" s="51" t="s">
        <v>128</v>
      </c>
      <c r="F12" s="54" t="s">
        <v>157</v>
      </c>
      <c r="G12" s="57" t="s">
        <v>22</v>
      </c>
      <c r="H12" s="51">
        <f t="shared" si="4"/>
        <v>3</v>
      </c>
      <c r="I12" s="51" t="s">
        <v>32</v>
      </c>
      <c r="J12" s="51">
        <f t="shared" si="5"/>
        <v>1</v>
      </c>
      <c r="K12" s="51" t="s">
        <v>32</v>
      </c>
      <c r="L12" s="51">
        <f t="shared" si="6"/>
        <v>1</v>
      </c>
      <c r="M12" s="51" t="s">
        <v>33</v>
      </c>
      <c r="N12" s="51">
        <f t="shared" si="7"/>
        <v>0</v>
      </c>
      <c r="O12" s="51" t="s">
        <v>33</v>
      </c>
      <c r="P12" s="51">
        <f t="shared" si="8"/>
        <v>0</v>
      </c>
      <c r="Q12" s="51" t="s">
        <v>32</v>
      </c>
      <c r="R12" s="51">
        <f t="shared" si="9"/>
        <v>1</v>
      </c>
      <c r="S12" s="51" t="s">
        <v>32</v>
      </c>
      <c r="T12" s="51">
        <f t="shared" si="10"/>
        <v>1</v>
      </c>
      <c r="U12" s="51" t="s">
        <v>32</v>
      </c>
      <c r="V12" s="51">
        <f t="shared" si="11"/>
        <v>1</v>
      </c>
      <c r="W12" s="51" t="s">
        <v>33</v>
      </c>
      <c r="X12" s="51">
        <f t="shared" si="12"/>
        <v>0</v>
      </c>
      <c r="Y12" s="51" t="s">
        <v>33</v>
      </c>
      <c r="Z12" s="51">
        <f t="shared" si="13"/>
        <v>0</v>
      </c>
      <c r="AA12" s="51" t="s">
        <v>32</v>
      </c>
      <c r="AB12" s="51">
        <f t="shared" si="14"/>
        <v>1</v>
      </c>
      <c r="AC12" s="51" t="s">
        <v>32</v>
      </c>
      <c r="AD12" s="51">
        <f t="shared" si="15"/>
        <v>1</v>
      </c>
      <c r="AE12" s="51" t="s">
        <v>32</v>
      </c>
      <c r="AF12" s="51">
        <f t="shared" si="16"/>
        <v>1</v>
      </c>
      <c r="AG12" s="51" t="s">
        <v>32</v>
      </c>
      <c r="AH12" s="51">
        <f t="shared" si="17"/>
        <v>1</v>
      </c>
      <c r="AI12" s="51" t="s">
        <v>33</v>
      </c>
      <c r="AJ12" s="51">
        <f t="shared" si="18"/>
        <v>0</v>
      </c>
      <c r="AK12" s="51" t="s">
        <v>33</v>
      </c>
      <c r="AL12" s="51">
        <f t="shared" si="19"/>
        <v>0</v>
      </c>
      <c r="AM12" s="51" t="s">
        <v>33</v>
      </c>
      <c r="AN12" s="51">
        <f t="shared" si="20"/>
        <v>0</v>
      </c>
      <c r="AO12" s="51" t="s">
        <v>33</v>
      </c>
      <c r="AP12" s="51">
        <f t="shared" si="21"/>
        <v>0</v>
      </c>
      <c r="AQ12" s="51" t="s">
        <v>33</v>
      </c>
      <c r="AR12" s="51">
        <f t="shared" si="22"/>
        <v>0</v>
      </c>
      <c r="AS12" s="51">
        <f t="shared" si="23"/>
        <v>9</v>
      </c>
      <c r="AT12" s="51" t="str">
        <f t="shared" si="24"/>
        <v>MAYOR</v>
      </c>
      <c r="AU12" s="51">
        <f t="shared" si="25"/>
        <v>10</v>
      </c>
      <c r="AV12" s="53">
        <f t="shared" si="35"/>
        <v>30</v>
      </c>
      <c r="AW12" s="52" t="str">
        <f t="shared" si="26"/>
        <v>ALTA</v>
      </c>
      <c r="AX12" s="17" t="s">
        <v>211</v>
      </c>
      <c r="AY12" s="51" t="s">
        <v>30</v>
      </c>
      <c r="AZ12" s="51" t="s">
        <v>32</v>
      </c>
      <c r="BA12" s="51">
        <f t="shared" si="27"/>
        <v>15</v>
      </c>
      <c r="BB12" s="51" t="s">
        <v>32</v>
      </c>
      <c r="BC12" s="51">
        <f t="shared" si="28"/>
        <v>5</v>
      </c>
      <c r="BD12" s="51" t="s">
        <v>33</v>
      </c>
      <c r="BE12" s="51">
        <f t="shared" si="29"/>
        <v>0</v>
      </c>
      <c r="BF12" s="51" t="s">
        <v>32</v>
      </c>
      <c r="BG12" s="51">
        <f t="shared" si="30"/>
        <v>10</v>
      </c>
      <c r="BH12" s="51" t="s">
        <v>32</v>
      </c>
      <c r="BI12" s="51">
        <f t="shared" si="31"/>
        <v>15</v>
      </c>
      <c r="BJ12" s="51" t="s">
        <v>32</v>
      </c>
      <c r="BK12" s="51">
        <f t="shared" si="32"/>
        <v>10</v>
      </c>
      <c r="BL12" s="51" t="s">
        <v>32</v>
      </c>
      <c r="BM12" s="51">
        <f t="shared" si="33"/>
        <v>30</v>
      </c>
      <c r="BN12" s="51">
        <f t="shared" si="34"/>
        <v>85</v>
      </c>
      <c r="BO12" s="51" t="s">
        <v>47</v>
      </c>
      <c r="BP12" s="51">
        <f t="shared" si="0"/>
        <v>1</v>
      </c>
      <c r="BQ12" s="51" t="s">
        <v>26</v>
      </c>
      <c r="BR12" s="51">
        <f t="shared" si="1"/>
        <v>10</v>
      </c>
      <c r="BS12" s="53">
        <f t="shared" si="2"/>
        <v>10</v>
      </c>
      <c r="BT12" s="52" t="str">
        <f t="shared" si="3"/>
        <v>BAJA</v>
      </c>
      <c r="BU12" s="77"/>
      <c r="BV12" s="92"/>
      <c r="BW12" s="69"/>
      <c r="BX12" s="75"/>
      <c r="BY12" s="77"/>
      <c r="BZ12" s="69"/>
      <c r="CA12" s="69"/>
      <c r="CB12" s="93"/>
    </row>
    <row r="13" spans="1:80" ht="93" customHeight="1" x14ac:dyDescent="0.15">
      <c r="A13" s="141" t="s">
        <v>7</v>
      </c>
      <c r="B13" s="143" t="s">
        <v>17</v>
      </c>
      <c r="C13" s="143" t="s">
        <v>67</v>
      </c>
      <c r="D13" s="69" t="s">
        <v>213</v>
      </c>
      <c r="E13" s="69" t="s">
        <v>214</v>
      </c>
      <c r="F13" s="75" t="s">
        <v>58</v>
      </c>
      <c r="G13" s="77" t="s">
        <v>22</v>
      </c>
      <c r="H13" s="69">
        <f t="shared" si="4"/>
        <v>3</v>
      </c>
      <c r="I13" s="69" t="s">
        <v>32</v>
      </c>
      <c r="J13" s="69">
        <f t="shared" si="5"/>
        <v>1</v>
      </c>
      <c r="K13" s="69" t="s">
        <v>32</v>
      </c>
      <c r="L13" s="69">
        <f t="shared" si="6"/>
        <v>1</v>
      </c>
      <c r="M13" s="69" t="s">
        <v>32</v>
      </c>
      <c r="N13" s="69">
        <f t="shared" si="7"/>
        <v>1</v>
      </c>
      <c r="O13" s="69" t="s">
        <v>33</v>
      </c>
      <c r="P13" s="69">
        <f t="shared" si="8"/>
        <v>0</v>
      </c>
      <c r="Q13" s="69" t="s">
        <v>33</v>
      </c>
      <c r="R13" s="69">
        <f t="shared" si="9"/>
        <v>0</v>
      </c>
      <c r="S13" s="69" t="s">
        <v>32</v>
      </c>
      <c r="T13" s="69">
        <f t="shared" si="10"/>
        <v>1</v>
      </c>
      <c r="U13" s="69" t="s">
        <v>32</v>
      </c>
      <c r="V13" s="69">
        <f t="shared" si="11"/>
        <v>1</v>
      </c>
      <c r="W13" s="69" t="s">
        <v>33</v>
      </c>
      <c r="X13" s="69">
        <f t="shared" si="12"/>
        <v>0</v>
      </c>
      <c r="Y13" s="69" t="s">
        <v>32</v>
      </c>
      <c r="Z13" s="69">
        <f t="shared" si="13"/>
        <v>1</v>
      </c>
      <c r="AA13" s="69" t="s">
        <v>32</v>
      </c>
      <c r="AB13" s="69">
        <f t="shared" si="14"/>
        <v>1</v>
      </c>
      <c r="AC13" s="69" t="s">
        <v>189</v>
      </c>
      <c r="AD13" s="69">
        <f t="shared" si="15"/>
        <v>1</v>
      </c>
      <c r="AE13" s="69" t="s">
        <v>32</v>
      </c>
      <c r="AF13" s="69">
        <f t="shared" si="16"/>
        <v>1</v>
      </c>
      <c r="AG13" s="69" t="s">
        <v>32</v>
      </c>
      <c r="AH13" s="69">
        <f t="shared" si="17"/>
        <v>1</v>
      </c>
      <c r="AI13" s="69" t="s">
        <v>32</v>
      </c>
      <c r="AJ13" s="69">
        <f t="shared" si="18"/>
        <v>1</v>
      </c>
      <c r="AK13" s="69" t="s">
        <v>33</v>
      </c>
      <c r="AL13" s="69">
        <f t="shared" si="19"/>
        <v>0</v>
      </c>
      <c r="AM13" s="69" t="s">
        <v>33</v>
      </c>
      <c r="AN13" s="69">
        <f t="shared" si="20"/>
        <v>0</v>
      </c>
      <c r="AO13" s="69" t="s">
        <v>33</v>
      </c>
      <c r="AP13" s="69">
        <f t="shared" si="21"/>
        <v>0</v>
      </c>
      <c r="AQ13" s="69" t="s">
        <v>33</v>
      </c>
      <c r="AR13" s="69">
        <f t="shared" si="22"/>
        <v>0</v>
      </c>
      <c r="AS13" s="69">
        <f t="shared" si="23"/>
        <v>11</v>
      </c>
      <c r="AT13" s="69" t="str">
        <f t="shared" si="24"/>
        <v>MAYOR</v>
      </c>
      <c r="AU13" s="69">
        <f t="shared" si="25"/>
        <v>10</v>
      </c>
      <c r="AV13" s="73">
        <f t="shared" si="35"/>
        <v>30</v>
      </c>
      <c r="AW13" s="79" t="str">
        <f t="shared" si="26"/>
        <v>ALTA</v>
      </c>
      <c r="AX13" s="17" t="s">
        <v>215</v>
      </c>
      <c r="AY13" s="51" t="s">
        <v>30</v>
      </c>
      <c r="AZ13" s="51" t="s">
        <v>32</v>
      </c>
      <c r="BA13" s="51">
        <f t="shared" si="27"/>
        <v>15</v>
      </c>
      <c r="BB13" s="51" t="s">
        <v>32</v>
      </c>
      <c r="BC13" s="51">
        <f t="shared" si="28"/>
        <v>5</v>
      </c>
      <c r="BD13" s="51" t="s">
        <v>33</v>
      </c>
      <c r="BE13" s="51">
        <f t="shared" si="29"/>
        <v>0</v>
      </c>
      <c r="BF13" s="51" t="s">
        <v>32</v>
      </c>
      <c r="BG13" s="51">
        <f t="shared" si="30"/>
        <v>10</v>
      </c>
      <c r="BH13" s="51" t="s">
        <v>32</v>
      </c>
      <c r="BI13" s="51">
        <f t="shared" si="31"/>
        <v>15</v>
      </c>
      <c r="BJ13" s="51" t="s">
        <v>32</v>
      </c>
      <c r="BK13" s="51">
        <f t="shared" si="32"/>
        <v>10</v>
      </c>
      <c r="BL13" s="51" t="s">
        <v>32</v>
      </c>
      <c r="BM13" s="51">
        <f t="shared" si="33"/>
        <v>30</v>
      </c>
      <c r="BN13" s="51">
        <f t="shared" si="34"/>
        <v>85</v>
      </c>
      <c r="BO13" s="51" t="s">
        <v>47</v>
      </c>
      <c r="BP13" s="51">
        <f t="shared" si="0"/>
        <v>1</v>
      </c>
      <c r="BQ13" s="51" t="s">
        <v>26</v>
      </c>
      <c r="BR13" s="51">
        <f t="shared" si="1"/>
        <v>10</v>
      </c>
      <c r="BS13" s="53">
        <f t="shared" si="2"/>
        <v>10</v>
      </c>
      <c r="BT13" s="52" t="str">
        <f t="shared" si="3"/>
        <v>BAJA</v>
      </c>
      <c r="BU13" s="57" t="s">
        <v>196</v>
      </c>
      <c r="BV13" s="51" t="s">
        <v>130</v>
      </c>
      <c r="BW13" s="51" t="s">
        <v>192</v>
      </c>
      <c r="BX13" s="54" t="s">
        <v>191</v>
      </c>
      <c r="BY13" s="77" t="s">
        <v>99</v>
      </c>
      <c r="BZ13" s="69" t="s">
        <v>82</v>
      </c>
      <c r="CA13" s="69" t="s">
        <v>148</v>
      </c>
      <c r="CB13" s="75" t="s">
        <v>114</v>
      </c>
    </row>
    <row r="14" spans="1:80" ht="93" customHeight="1" x14ac:dyDescent="0.15">
      <c r="A14" s="141"/>
      <c r="B14" s="143"/>
      <c r="C14" s="143"/>
      <c r="D14" s="69"/>
      <c r="E14" s="69"/>
      <c r="F14" s="75"/>
      <c r="G14" s="77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73"/>
      <c r="AW14" s="79"/>
      <c r="AX14" s="66" t="s">
        <v>193</v>
      </c>
      <c r="AY14" s="51" t="s">
        <v>30</v>
      </c>
      <c r="AZ14" s="51" t="s">
        <v>32</v>
      </c>
      <c r="BA14" s="51">
        <f t="shared" ref="BA14" si="36">IF(AZ14="si",15,0)</f>
        <v>15</v>
      </c>
      <c r="BB14" s="51" t="s">
        <v>32</v>
      </c>
      <c r="BC14" s="51">
        <f t="shared" ref="BC14" si="37">IF(BB14="si",5,0)</f>
        <v>5</v>
      </c>
      <c r="BD14" s="51" t="s">
        <v>33</v>
      </c>
      <c r="BE14" s="51">
        <f t="shared" ref="BE14" si="38">IF(BD14="si",15,0)</f>
        <v>0</v>
      </c>
      <c r="BF14" s="51" t="s">
        <v>32</v>
      </c>
      <c r="BG14" s="51">
        <f t="shared" ref="BG14" si="39">IF(BF14="si",10,0)</f>
        <v>10</v>
      </c>
      <c r="BH14" s="51" t="s">
        <v>32</v>
      </c>
      <c r="BI14" s="51">
        <f t="shared" ref="BI14" si="40">IF(BH14="si",15,0)</f>
        <v>15</v>
      </c>
      <c r="BJ14" s="51" t="s">
        <v>32</v>
      </c>
      <c r="BK14" s="51">
        <f t="shared" ref="BK14" si="41">IF(BJ14="si",10,0)</f>
        <v>10</v>
      </c>
      <c r="BL14" s="51" t="s">
        <v>32</v>
      </c>
      <c r="BM14" s="51">
        <f t="shared" ref="BM14" si="42">IF(BL14="si",30,0)</f>
        <v>30</v>
      </c>
      <c r="BN14" s="51">
        <f t="shared" ref="BN14" si="43">+BA14+BC14+BE14+BG14+BI14+BK14+BM14</f>
        <v>85</v>
      </c>
      <c r="BO14" s="51" t="s">
        <v>47</v>
      </c>
      <c r="BP14" s="51">
        <f t="shared" ref="BP14" si="44">IF(BO14="RARA VEZ",1,IF(BO14="IMPROBABLE",2,IF(BO14="POSIBLE",3,IF(BO14="PROBABLE",4,IF(BO14="CASI SEGURO",5)))))</f>
        <v>1</v>
      </c>
      <c r="BQ14" s="51" t="s">
        <v>26</v>
      </c>
      <c r="BR14" s="51">
        <f t="shared" ref="BR14" si="45">IF(BQ14="MODERADO",5,IF(BQ14="MAYOR",10,IF(BQ14="CATASTRÓFICO",20)))</f>
        <v>10</v>
      </c>
      <c r="BS14" s="53">
        <f t="shared" ref="BS14" si="46">BP14*BR14</f>
        <v>10</v>
      </c>
      <c r="BT14" s="52" t="str">
        <f t="shared" ref="BT14" si="47">IF(BS14&lt;=10,"BAJA",IF(BS14&lt;=25,"MODERADA",IF(BS14&lt;=50,"ALTA","EXTREMA")))</f>
        <v>BAJA</v>
      </c>
      <c r="BU14" s="57" t="s">
        <v>216</v>
      </c>
      <c r="BV14" s="51" t="s">
        <v>130</v>
      </c>
      <c r="BW14" s="51" t="s">
        <v>192</v>
      </c>
      <c r="BX14" s="54" t="s">
        <v>191</v>
      </c>
      <c r="BY14" s="77"/>
      <c r="BZ14" s="69"/>
      <c r="CA14" s="69"/>
      <c r="CB14" s="75"/>
    </row>
    <row r="15" spans="1:80" ht="124.5" customHeight="1" x14ac:dyDescent="0.15">
      <c r="A15" s="141"/>
      <c r="B15" s="143"/>
      <c r="C15" s="143"/>
      <c r="D15" s="69"/>
      <c r="E15" s="69"/>
      <c r="F15" s="75"/>
      <c r="G15" s="77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73"/>
      <c r="AW15" s="79"/>
      <c r="AX15" s="17" t="s">
        <v>190</v>
      </c>
      <c r="AY15" s="51" t="s">
        <v>30</v>
      </c>
      <c r="AZ15" s="51" t="s">
        <v>32</v>
      </c>
      <c r="BA15" s="51">
        <f t="shared" si="27"/>
        <v>15</v>
      </c>
      <c r="BB15" s="51" t="s">
        <v>32</v>
      </c>
      <c r="BC15" s="51">
        <f t="shared" si="28"/>
        <v>5</v>
      </c>
      <c r="BD15" s="51" t="s">
        <v>32</v>
      </c>
      <c r="BE15" s="51">
        <f t="shared" si="29"/>
        <v>15</v>
      </c>
      <c r="BF15" s="51" t="s">
        <v>32</v>
      </c>
      <c r="BG15" s="51">
        <f t="shared" si="30"/>
        <v>10</v>
      </c>
      <c r="BH15" s="51" t="s">
        <v>32</v>
      </c>
      <c r="BI15" s="51">
        <f t="shared" si="31"/>
        <v>15</v>
      </c>
      <c r="BJ15" s="51" t="s">
        <v>32</v>
      </c>
      <c r="BK15" s="51">
        <f t="shared" si="32"/>
        <v>10</v>
      </c>
      <c r="BL15" s="51" t="s">
        <v>32</v>
      </c>
      <c r="BM15" s="51">
        <f t="shared" si="33"/>
        <v>30</v>
      </c>
      <c r="BN15" s="51">
        <f t="shared" si="34"/>
        <v>100</v>
      </c>
      <c r="BO15" s="51" t="s">
        <v>47</v>
      </c>
      <c r="BP15" s="51">
        <f t="shared" si="0"/>
        <v>1</v>
      </c>
      <c r="BQ15" s="51" t="s">
        <v>26</v>
      </c>
      <c r="BR15" s="51">
        <f t="shared" si="1"/>
        <v>10</v>
      </c>
      <c r="BS15" s="53">
        <f t="shared" si="2"/>
        <v>10</v>
      </c>
      <c r="BT15" s="52" t="str">
        <f t="shared" si="3"/>
        <v>BAJA</v>
      </c>
      <c r="BU15" s="57" t="s">
        <v>217</v>
      </c>
      <c r="BV15" s="51" t="s">
        <v>130</v>
      </c>
      <c r="BW15" s="51" t="s">
        <v>192</v>
      </c>
      <c r="BX15" s="54" t="s">
        <v>218</v>
      </c>
      <c r="BY15" s="77"/>
      <c r="BZ15" s="69"/>
      <c r="CA15" s="69"/>
      <c r="CB15" s="75"/>
    </row>
    <row r="16" spans="1:80" ht="255" customHeight="1" x14ac:dyDescent="0.15">
      <c r="A16" s="141" t="s">
        <v>7</v>
      </c>
      <c r="B16" s="143" t="s">
        <v>16</v>
      </c>
      <c r="C16" s="143" t="s">
        <v>101</v>
      </c>
      <c r="D16" s="51" t="s">
        <v>220</v>
      </c>
      <c r="E16" s="51" t="s">
        <v>221</v>
      </c>
      <c r="F16" s="54" t="s">
        <v>219</v>
      </c>
      <c r="G16" s="57" t="s">
        <v>22</v>
      </c>
      <c r="H16" s="51">
        <f t="shared" si="4"/>
        <v>3</v>
      </c>
      <c r="I16" s="51" t="s">
        <v>32</v>
      </c>
      <c r="J16" s="51">
        <f t="shared" si="5"/>
        <v>1</v>
      </c>
      <c r="K16" s="51" t="s">
        <v>32</v>
      </c>
      <c r="L16" s="51">
        <f t="shared" si="6"/>
        <v>1</v>
      </c>
      <c r="M16" s="51" t="s">
        <v>32</v>
      </c>
      <c r="N16" s="51">
        <f t="shared" si="7"/>
        <v>1</v>
      </c>
      <c r="O16" s="51" t="s">
        <v>33</v>
      </c>
      <c r="P16" s="51">
        <f t="shared" si="8"/>
        <v>0</v>
      </c>
      <c r="Q16" s="51" t="s">
        <v>32</v>
      </c>
      <c r="R16" s="51">
        <f t="shared" si="9"/>
        <v>1</v>
      </c>
      <c r="S16" s="51" t="s">
        <v>32</v>
      </c>
      <c r="T16" s="51">
        <f t="shared" si="10"/>
        <v>1</v>
      </c>
      <c r="U16" s="51" t="s">
        <v>32</v>
      </c>
      <c r="V16" s="51">
        <f t="shared" si="11"/>
        <v>1</v>
      </c>
      <c r="W16" s="51" t="s">
        <v>33</v>
      </c>
      <c r="X16" s="51">
        <f t="shared" si="12"/>
        <v>0</v>
      </c>
      <c r="Y16" s="51" t="s">
        <v>33</v>
      </c>
      <c r="Z16" s="51">
        <f t="shared" si="13"/>
        <v>0</v>
      </c>
      <c r="AA16" s="51" t="s">
        <v>32</v>
      </c>
      <c r="AB16" s="51">
        <f t="shared" si="14"/>
        <v>1</v>
      </c>
      <c r="AC16" s="51" t="s">
        <v>32</v>
      </c>
      <c r="AD16" s="51">
        <f t="shared" si="15"/>
        <v>1</v>
      </c>
      <c r="AE16" s="51" t="s">
        <v>32</v>
      </c>
      <c r="AF16" s="51">
        <f t="shared" si="16"/>
        <v>1</v>
      </c>
      <c r="AG16" s="51" t="s">
        <v>32</v>
      </c>
      <c r="AH16" s="51">
        <f t="shared" si="17"/>
        <v>1</v>
      </c>
      <c r="AI16" s="51" t="s">
        <v>32</v>
      </c>
      <c r="AJ16" s="51">
        <f t="shared" si="18"/>
        <v>1</v>
      </c>
      <c r="AK16" s="51" t="s">
        <v>32</v>
      </c>
      <c r="AL16" s="51">
        <f t="shared" si="19"/>
        <v>1</v>
      </c>
      <c r="AM16" s="51" t="s">
        <v>33</v>
      </c>
      <c r="AN16" s="51">
        <f t="shared" si="20"/>
        <v>0</v>
      </c>
      <c r="AO16" s="51" t="s">
        <v>32</v>
      </c>
      <c r="AP16" s="51">
        <f t="shared" si="21"/>
        <v>1</v>
      </c>
      <c r="AQ16" s="51" t="s">
        <v>33</v>
      </c>
      <c r="AR16" s="51">
        <f t="shared" si="22"/>
        <v>0</v>
      </c>
      <c r="AS16" s="51">
        <f t="shared" si="23"/>
        <v>13</v>
      </c>
      <c r="AT16" s="51" t="str">
        <f t="shared" si="24"/>
        <v>CATASTRÓFICO</v>
      </c>
      <c r="AU16" s="51">
        <f t="shared" si="25"/>
        <v>20</v>
      </c>
      <c r="AV16" s="53">
        <f t="shared" ref="AV16" si="48">H16*AU16</f>
        <v>60</v>
      </c>
      <c r="AW16" s="52" t="str">
        <f t="shared" si="26"/>
        <v>EXTREMA</v>
      </c>
      <c r="AX16" s="17" t="s">
        <v>226</v>
      </c>
      <c r="AY16" s="51" t="s">
        <v>30</v>
      </c>
      <c r="AZ16" s="51" t="s">
        <v>32</v>
      </c>
      <c r="BA16" s="51">
        <f t="shared" si="27"/>
        <v>15</v>
      </c>
      <c r="BB16" s="51" t="s">
        <v>32</v>
      </c>
      <c r="BC16" s="51">
        <f t="shared" si="28"/>
        <v>5</v>
      </c>
      <c r="BD16" s="51" t="s">
        <v>33</v>
      </c>
      <c r="BE16" s="51">
        <f t="shared" si="29"/>
        <v>0</v>
      </c>
      <c r="BF16" s="51" t="s">
        <v>32</v>
      </c>
      <c r="BG16" s="51">
        <f t="shared" si="30"/>
        <v>10</v>
      </c>
      <c r="BH16" s="51" t="s">
        <v>32</v>
      </c>
      <c r="BI16" s="51">
        <f t="shared" si="31"/>
        <v>15</v>
      </c>
      <c r="BJ16" s="51" t="s">
        <v>32</v>
      </c>
      <c r="BK16" s="51">
        <f t="shared" si="32"/>
        <v>10</v>
      </c>
      <c r="BL16" s="51" t="s">
        <v>32</v>
      </c>
      <c r="BM16" s="51">
        <f t="shared" si="33"/>
        <v>30</v>
      </c>
      <c r="BN16" s="51">
        <f t="shared" si="34"/>
        <v>85</v>
      </c>
      <c r="BO16" s="51" t="s">
        <v>47</v>
      </c>
      <c r="BP16" s="51">
        <f t="shared" si="0"/>
        <v>1</v>
      </c>
      <c r="BQ16" s="51" t="s">
        <v>150</v>
      </c>
      <c r="BR16" s="51">
        <f t="shared" si="1"/>
        <v>20</v>
      </c>
      <c r="BS16" s="53">
        <f t="shared" si="2"/>
        <v>20</v>
      </c>
      <c r="BT16" s="52" t="str">
        <f t="shared" si="3"/>
        <v>MODERADA</v>
      </c>
      <c r="BU16" s="77" t="s">
        <v>222</v>
      </c>
      <c r="BV16" s="69" t="s">
        <v>153</v>
      </c>
      <c r="BW16" s="69" t="s">
        <v>104</v>
      </c>
      <c r="BX16" s="75" t="s">
        <v>223</v>
      </c>
      <c r="BY16" s="77" t="s">
        <v>99</v>
      </c>
      <c r="BZ16" s="69" t="s">
        <v>82</v>
      </c>
      <c r="CA16" s="69" t="s">
        <v>158</v>
      </c>
      <c r="CB16" s="75" t="s">
        <v>113</v>
      </c>
    </row>
    <row r="17" spans="1:80" ht="84.75" customHeight="1" x14ac:dyDescent="0.15">
      <c r="A17" s="141"/>
      <c r="B17" s="143"/>
      <c r="C17" s="143"/>
      <c r="D17" s="51" t="s">
        <v>159</v>
      </c>
      <c r="E17" s="51" t="s">
        <v>127</v>
      </c>
      <c r="F17" s="54" t="s">
        <v>58</v>
      </c>
      <c r="G17" s="57" t="s">
        <v>22</v>
      </c>
      <c r="H17" s="51">
        <f t="shared" si="4"/>
        <v>3</v>
      </c>
      <c r="I17" s="51" t="s">
        <v>32</v>
      </c>
      <c r="J17" s="51">
        <f t="shared" si="5"/>
        <v>1</v>
      </c>
      <c r="K17" s="51" t="s">
        <v>32</v>
      </c>
      <c r="L17" s="51">
        <f t="shared" si="6"/>
        <v>1</v>
      </c>
      <c r="M17" s="51" t="s">
        <v>32</v>
      </c>
      <c r="N17" s="51">
        <f t="shared" si="7"/>
        <v>1</v>
      </c>
      <c r="O17" s="51" t="s">
        <v>33</v>
      </c>
      <c r="P17" s="51">
        <f t="shared" si="8"/>
        <v>0</v>
      </c>
      <c r="Q17" s="51" t="s">
        <v>32</v>
      </c>
      <c r="R17" s="51">
        <f t="shared" si="9"/>
        <v>1</v>
      </c>
      <c r="S17" s="51" t="s">
        <v>32</v>
      </c>
      <c r="T17" s="51">
        <f t="shared" si="10"/>
        <v>1</v>
      </c>
      <c r="U17" s="51" t="s">
        <v>32</v>
      </c>
      <c r="V17" s="51">
        <f t="shared" si="11"/>
        <v>1</v>
      </c>
      <c r="W17" s="51" t="s">
        <v>33</v>
      </c>
      <c r="X17" s="51">
        <f t="shared" si="12"/>
        <v>0</v>
      </c>
      <c r="Y17" s="51" t="s">
        <v>33</v>
      </c>
      <c r="Z17" s="51">
        <f t="shared" si="13"/>
        <v>0</v>
      </c>
      <c r="AA17" s="51" t="s">
        <v>32</v>
      </c>
      <c r="AB17" s="51">
        <f t="shared" si="14"/>
        <v>1</v>
      </c>
      <c r="AC17" s="51" t="s">
        <v>32</v>
      </c>
      <c r="AD17" s="51">
        <f t="shared" si="15"/>
        <v>1</v>
      </c>
      <c r="AE17" s="51" t="s">
        <v>32</v>
      </c>
      <c r="AF17" s="51">
        <f t="shared" si="16"/>
        <v>1</v>
      </c>
      <c r="AG17" s="51" t="s">
        <v>32</v>
      </c>
      <c r="AH17" s="51">
        <f t="shared" si="17"/>
        <v>1</v>
      </c>
      <c r="AI17" s="51" t="s">
        <v>32</v>
      </c>
      <c r="AJ17" s="51">
        <f t="shared" si="18"/>
        <v>1</v>
      </c>
      <c r="AK17" s="51" t="s">
        <v>33</v>
      </c>
      <c r="AL17" s="51">
        <f t="shared" si="19"/>
        <v>0</v>
      </c>
      <c r="AM17" s="51" t="s">
        <v>33</v>
      </c>
      <c r="AN17" s="51">
        <f t="shared" si="20"/>
        <v>0</v>
      </c>
      <c r="AO17" s="51" t="s">
        <v>32</v>
      </c>
      <c r="AP17" s="51">
        <f t="shared" si="21"/>
        <v>1</v>
      </c>
      <c r="AQ17" s="51" t="s">
        <v>33</v>
      </c>
      <c r="AR17" s="51">
        <f t="shared" si="22"/>
        <v>0</v>
      </c>
      <c r="AS17" s="51">
        <f t="shared" si="23"/>
        <v>12</v>
      </c>
      <c r="AT17" s="51" t="str">
        <f t="shared" si="24"/>
        <v>CATASTRÓFICO</v>
      </c>
      <c r="AU17" s="51">
        <f t="shared" si="25"/>
        <v>20</v>
      </c>
      <c r="AV17" s="53">
        <f t="shared" ref="AV17:AV20" si="49">H17*AU17</f>
        <v>60</v>
      </c>
      <c r="AW17" s="52" t="str">
        <f t="shared" si="26"/>
        <v>EXTREMA</v>
      </c>
      <c r="AX17" s="17" t="s">
        <v>103</v>
      </c>
      <c r="AY17" s="51" t="s">
        <v>30</v>
      </c>
      <c r="AZ17" s="51" t="s">
        <v>32</v>
      </c>
      <c r="BA17" s="51">
        <f t="shared" si="27"/>
        <v>15</v>
      </c>
      <c r="BB17" s="51" t="s">
        <v>32</v>
      </c>
      <c r="BC17" s="51">
        <f t="shared" si="28"/>
        <v>5</v>
      </c>
      <c r="BD17" s="51" t="s">
        <v>33</v>
      </c>
      <c r="BE17" s="51">
        <f t="shared" si="29"/>
        <v>0</v>
      </c>
      <c r="BF17" s="51" t="s">
        <v>32</v>
      </c>
      <c r="BG17" s="51">
        <f t="shared" si="30"/>
        <v>10</v>
      </c>
      <c r="BH17" s="51" t="s">
        <v>32</v>
      </c>
      <c r="BI17" s="51">
        <f t="shared" si="31"/>
        <v>15</v>
      </c>
      <c r="BJ17" s="51" t="s">
        <v>32</v>
      </c>
      <c r="BK17" s="51">
        <f t="shared" si="32"/>
        <v>10</v>
      </c>
      <c r="BL17" s="51" t="s">
        <v>32</v>
      </c>
      <c r="BM17" s="51">
        <f t="shared" si="33"/>
        <v>30</v>
      </c>
      <c r="BN17" s="51">
        <f t="shared" si="34"/>
        <v>85</v>
      </c>
      <c r="BO17" s="51" t="s">
        <v>47</v>
      </c>
      <c r="BP17" s="51">
        <f t="shared" si="0"/>
        <v>1</v>
      </c>
      <c r="BQ17" s="51" t="s">
        <v>150</v>
      </c>
      <c r="BR17" s="51">
        <f t="shared" si="1"/>
        <v>20</v>
      </c>
      <c r="BS17" s="53">
        <f t="shared" si="2"/>
        <v>20</v>
      </c>
      <c r="BT17" s="52" t="str">
        <f t="shared" si="3"/>
        <v>MODERADA</v>
      </c>
      <c r="BU17" s="77"/>
      <c r="BV17" s="69"/>
      <c r="BW17" s="69"/>
      <c r="BX17" s="75"/>
      <c r="BY17" s="77"/>
      <c r="BZ17" s="69"/>
      <c r="CA17" s="69"/>
      <c r="CB17" s="75"/>
    </row>
    <row r="18" spans="1:80" ht="75" customHeight="1" x14ac:dyDescent="0.15">
      <c r="A18" s="141" t="s">
        <v>7</v>
      </c>
      <c r="B18" s="142" t="s">
        <v>15</v>
      </c>
      <c r="C18" s="142" t="s">
        <v>70</v>
      </c>
      <c r="D18" s="51" t="s">
        <v>195</v>
      </c>
      <c r="E18" s="51" t="s">
        <v>194</v>
      </c>
      <c r="F18" s="54" t="s">
        <v>105</v>
      </c>
      <c r="G18" s="57" t="s">
        <v>47</v>
      </c>
      <c r="H18" s="51">
        <f t="shared" si="4"/>
        <v>1</v>
      </c>
      <c r="I18" s="51" t="s">
        <v>32</v>
      </c>
      <c r="J18" s="51">
        <f t="shared" si="5"/>
        <v>1</v>
      </c>
      <c r="K18" s="51" t="s">
        <v>32</v>
      </c>
      <c r="L18" s="51">
        <f t="shared" si="6"/>
        <v>1</v>
      </c>
      <c r="M18" s="51" t="s">
        <v>32</v>
      </c>
      <c r="N18" s="51">
        <f t="shared" si="7"/>
        <v>1</v>
      </c>
      <c r="O18" s="51" t="s">
        <v>33</v>
      </c>
      <c r="P18" s="51">
        <f t="shared" si="8"/>
        <v>0</v>
      </c>
      <c r="Q18" s="51" t="s">
        <v>32</v>
      </c>
      <c r="R18" s="51">
        <f t="shared" si="9"/>
        <v>1</v>
      </c>
      <c r="S18" s="51" t="s">
        <v>32</v>
      </c>
      <c r="T18" s="51">
        <f t="shared" si="10"/>
        <v>1</v>
      </c>
      <c r="U18" s="51" t="s">
        <v>32</v>
      </c>
      <c r="V18" s="51">
        <f t="shared" si="11"/>
        <v>1</v>
      </c>
      <c r="W18" s="51" t="s">
        <v>33</v>
      </c>
      <c r="X18" s="51">
        <f t="shared" si="12"/>
        <v>0</v>
      </c>
      <c r="Y18" s="51" t="s">
        <v>33</v>
      </c>
      <c r="Z18" s="51">
        <f t="shared" si="13"/>
        <v>0</v>
      </c>
      <c r="AA18" s="51" t="s">
        <v>32</v>
      </c>
      <c r="AB18" s="51">
        <f t="shared" si="14"/>
        <v>1</v>
      </c>
      <c r="AC18" s="51" t="s">
        <v>32</v>
      </c>
      <c r="AD18" s="51">
        <f t="shared" si="15"/>
        <v>1</v>
      </c>
      <c r="AE18" s="51" t="s">
        <v>32</v>
      </c>
      <c r="AF18" s="51">
        <f t="shared" si="16"/>
        <v>1</v>
      </c>
      <c r="AG18" s="51" t="s">
        <v>32</v>
      </c>
      <c r="AH18" s="51">
        <f t="shared" si="17"/>
        <v>1</v>
      </c>
      <c r="AI18" s="51" t="s">
        <v>32</v>
      </c>
      <c r="AJ18" s="51">
        <f t="shared" si="18"/>
        <v>1</v>
      </c>
      <c r="AK18" s="51" t="s">
        <v>33</v>
      </c>
      <c r="AL18" s="51">
        <f t="shared" si="19"/>
        <v>0</v>
      </c>
      <c r="AM18" s="51" t="s">
        <v>33</v>
      </c>
      <c r="AN18" s="51">
        <f t="shared" si="20"/>
        <v>0</v>
      </c>
      <c r="AO18" s="51" t="s">
        <v>33</v>
      </c>
      <c r="AP18" s="51">
        <f t="shared" si="21"/>
        <v>0</v>
      </c>
      <c r="AQ18" s="51" t="s">
        <v>33</v>
      </c>
      <c r="AR18" s="51">
        <f t="shared" si="22"/>
        <v>0</v>
      </c>
      <c r="AS18" s="51">
        <f t="shared" si="23"/>
        <v>11</v>
      </c>
      <c r="AT18" s="51" t="str">
        <f t="shared" si="24"/>
        <v>MAYOR</v>
      </c>
      <c r="AU18" s="51">
        <f t="shared" si="25"/>
        <v>10</v>
      </c>
      <c r="AV18" s="53">
        <f t="shared" si="49"/>
        <v>10</v>
      </c>
      <c r="AW18" s="52" t="str">
        <f t="shared" si="26"/>
        <v>BAJA</v>
      </c>
      <c r="AX18" s="57" t="s">
        <v>227</v>
      </c>
      <c r="AY18" s="51" t="s">
        <v>30</v>
      </c>
      <c r="AZ18" s="51" t="s">
        <v>32</v>
      </c>
      <c r="BA18" s="51">
        <f t="shared" si="27"/>
        <v>15</v>
      </c>
      <c r="BB18" s="51" t="s">
        <v>32</v>
      </c>
      <c r="BC18" s="51">
        <f t="shared" si="28"/>
        <v>5</v>
      </c>
      <c r="BD18" s="51" t="s">
        <v>32</v>
      </c>
      <c r="BE18" s="51">
        <f t="shared" si="29"/>
        <v>15</v>
      </c>
      <c r="BF18" s="51" t="s">
        <v>32</v>
      </c>
      <c r="BG18" s="51">
        <f t="shared" si="30"/>
        <v>10</v>
      </c>
      <c r="BH18" s="51" t="s">
        <v>32</v>
      </c>
      <c r="BI18" s="51">
        <f t="shared" si="31"/>
        <v>15</v>
      </c>
      <c r="BJ18" s="51" t="s">
        <v>32</v>
      </c>
      <c r="BK18" s="51">
        <f t="shared" si="32"/>
        <v>10</v>
      </c>
      <c r="BL18" s="51" t="s">
        <v>32</v>
      </c>
      <c r="BM18" s="51">
        <f t="shared" si="33"/>
        <v>30</v>
      </c>
      <c r="BN18" s="51">
        <f t="shared" si="34"/>
        <v>100</v>
      </c>
      <c r="BO18" s="51" t="s">
        <v>47</v>
      </c>
      <c r="BP18" s="51">
        <f t="shared" si="0"/>
        <v>1</v>
      </c>
      <c r="BQ18" s="51" t="s">
        <v>26</v>
      </c>
      <c r="BR18" s="51">
        <f t="shared" si="1"/>
        <v>10</v>
      </c>
      <c r="BS18" s="53">
        <f t="shared" si="2"/>
        <v>10</v>
      </c>
      <c r="BT18" s="52" t="str">
        <f t="shared" si="3"/>
        <v>BAJA</v>
      </c>
      <c r="BU18" s="77" t="s">
        <v>160</v>
      </c>
      <c r="BV18" s="81" t="s">
        <v>161</v>
      </c>
      <c r="BW18" s="69" t="s">
        <v>162</v>
      </c>
      <c r="BX18" s="75" t="s">
        <v>110</v>
      </c>
      <c r="BY18" s="77" t="s">
        <v>111</v>
      </c>
      <c r="BZ18" s="69" t="s">
        <v>82</v>
      </c>
      <c r="CA18" s="69" t="s">
        <v>112</v>
      </c>
      <c r="CB18" s="71" t="s">
        <v>113</v>
      </c>
    </row>
    <row r="19" spans="1:80" s="14" customFormat="1" ht="75" customHeight="1" x14ac:dyDescent="0.15">
      <c r="A19" s="141"/>
      <c r="B19" s="142"/>
      <c r="C19" s="142"/>
      <c r="D19" s="51" t="s">
        <v>205</v>
      </c>
      <c r="E19" s="51" t="s">
        <v>129</v>
      </c>
      <c r="F19" s="54" t="s">
        <v>204</v>
      </c>
      <c r="G19" s="57" t="s">
        <v>21</v>
      </c>
      <c r="H19" s="51">
        <f t="shared" si="4"/>
        <v>2</v>
      </c>
      <c r="I19" s="51" t="s">
        <v>32</v>
      </c>
      <c r="J19" s="51">
        <f t="shared" si="5"/>
        <v>1</v>
      </c>
      <c r="K19" s="51" t="s">
        <v>32</v>
      </c>
      <c r="L19" s="51">
        <f t="shared" si="6"/>
        <v>1</v>
      </c>
      <c r="M19" s="51" t="s">
        <v>33</v>
      </c>
      <c r="N19" s="51">
        <f t="shared" si="7"/>
        <v>0</v>
      </c>
      <c r="O19" s="51" t="s">
        <v>33</v>
      </c>
      <c r="P19" s="51">
        <f t="shared" si="8"/>
        <v>0</v>
      </c>
      <c r="Q19" s="51" t="s">
        <v>32</v>
      </c>
      <c r="R19" s="51">
        <f t="shared" si="9"/>
        <v>1</v>
      </c>
      <c r="S19" s="51" t="s">
        <v>32</v>
      </c>
      <c r="T19" s="51">
        <f t="shared" si="10"/>
        <v>1</v>
      </c>
      <c r="U19" s="51" t="s">
        <v>32</v>
      </c>
      <c r="V19" s="51">
        <f t="shared" si="11"/>
        <v>1</v>
      </c>
      <c r="W19" s="51" t="s">
        <v>33</v>
      </c>
      <c r="X19" s="51">
        <f t="shared" si="12"/>
        <v>0</v>
      </c>
      <c r="Y19" s="51" t="s">
        <v>32</v>
      </c>
      <c r="Z19" s="51">
        <f t="shared" si="13"/>
        <v>1</v>
      </c>
      <c r="AA19" s="51" t="s">
        <v>32</v>
      </c>
      <c r="AB19" s="51">
        <f t="shared" si="14"/>
        <v>1</v>
      </c>
      <c r="AC19" s="51" t="s">
        <v>32</v>
      </c>
      <c r="AD19" s="51">
        <f t="shared" si="15"/>
        <v>1</v>
      </c>
      <c r="AE19" s="51" t="s">
        <v>32</v>
      </c>
      <c r="AF19" s="51">
        <f t="shared" si="16"/>
        <v>1</v>
      </c>
      <c r="AG19" s="51" t="s">
        <v>32</v>
      </c>
      <c r="AH19" s="51">
        <f t="shared" si="17"/>
        <v>1</v>
      </c>
      <c r="AI19" s="51" t="s">
        <v>32</v>
      </c>
      <c r="AJ19" s="51">
        <f t="shared" si="18"/>
        <v>1</v>
      </c>
      <c r="AK19" s="51" t="s">
        <v>33</v>
      </c>
      <c r="AL19" s="51">
        <f t="shared" si="19"/>
        <v>0</v>
      </c>
      <c r="AM19" s="51" t="s">
        <v>33</v>
      </c>
      <c r="AN19" s="51">
        <f t="shared" si="20"/>
        <v>0</v>
      </c>
      <c r="AO19" s="51" t="s">
        <v>33</v>
      </c>
      <c r="AP19" s="51">
        <f t="shared" si="21"/>
        <v>0</v>
      </c>
      <c r="AQ19" s="51" t="s">
        <v>33</v>
      </c>
      <c r="AR19" s="51">
        <f t="shared" si="22"/>
        <v>0</v>
      </c>
      <c r="AS19" s="51">
        <f t="shared" si="23"/>
        <v>11</v>
      </c>
      <c r="AT19" s="51" t="str">
        <f t="shared" si="24"/>
        <v>MAYOR</v>
      </c>
      <c r="AU19" s="51">
        <f t="shared" si="25"/>
        <v>10</v>
      </c>
      <c r="AV19" s="53">
        <f t="shared" si="49"/>
        <v>20</v>
      </c>
      <c r="AW19" s="52" t="str">
        <f t="shared" si="26"/>
        <v>MODERADA</v>
      </c>
      <c r="AX19" s="57" t="s">
        <v>146</v>
      </c>
      <c r="AY19" s="51" t="s">
        <v>30</v>
      </c>
      <c r="AZ19" s="51" t="s">
        <v>32</v>
      </c>
      <c r="BA19" s="51">
        <f t="shared" si="27"/>
        <v>15</v>
      </c>
      <c r="BB19" s="51" t="s">
        <v>32</v>
      </c>
      <c r="BC19" s="51">
        <f t="shared" si="28"/>
        <v>5</v>
      </c>
      <c r="BD19" s="51" t="s">
        <v>33</v>
      </c>
      <c r="BE19" s="51">
        <f t="shared" si="29"/>
        <v>0</v>
      </c>
      <c r="BF19" s="51" t="s">
        <v>32</v>
      </c>
      <c r="BG19" s="51">
        <f t="shared" si="30"/>
        <v>10</v>
      </c>
      <c r="BH19" s="51" t="s">
        <v>32</v>
      </c>
      <c r="BI19" s="51">
        <f t="shared" si="31"/>
        <v>15</v>
      </c>
      <c r="BJ19" s="51" t="s">
        <v>32</v>
      </c>
      <c r="BK19" s="51">
        <f t="shared" si="32"/>
        <v>10</v>
      </c>
      <c r="BL19" s="51" t="s">
        <v>32</v>
      </c>
      <c r="BM19" s="51">
        <f t="shared" si="33"/>
        <v>30</v>
      </c>
      <c r="BN19" s="51">
        <f t="shared" si="34"/>
        <v>85</v>
      </c>
      <c r="BO19" s="51" t="s">
        <v>47</v>
      </c>
      <c r="BP19" s="51">
        <f t="shared" si="0"/>
        <v>1</v>
      </c>
      <c r="BQ19" s="51" t="s">
        <v>26</v>
      </c>
      <c r="BR19" s="51">
        <f t="shared" si="1"/>
        <v>10</v>
      </c>
      <c r="BS19" s="53">
        <f t="shared" si="2"/>
        <v>10</v>
      </c>
      <c r="BT19" s="52" t="str">
        <f t="shared" si="3"/>
        <v>BAJA</v>
      </c>
      <c r="BU19" s="77"/>
      <c r="BV19" s="81"/>
      <c r="BW19" s="69"/>
      <c r="BX19" s="75"/>
      <c r="BY19" s="77"/>
      <c r="BZ19" s="69"/>
      <c r="CA19" s="69"/>
      <c r="CB19" s="71"/>
    </row>
    <row r="20" spans="1:80" s="14" customFormat="1" ht="195.75" customHeight="1" x14ac:dyDescent="0.15">
      <c r="A20" s="83" t="s">
        <v>178</v>
      </c>
      <c r="B20" s="85" t="s">
        <v>180</v>
      </c>
      <c r="C20" s="85" t="s">
        <v>169</v>
      </c>
      <c r="D20" s="9" t="s">
        <v>199</v>
      </c>
      <c r="E20" s="69" t="s">
        <v>200</v>
      </c>
      <c r="F20" s="75" t="s">
        <v>224</v>
      </c>
      <c r="G20" s="77" t="s">
        <v>21</v>
      </c>
      <c r="H20" s="69">
        <f t="shared" si="4"/>
        <v>2</v>
      </c>
      <c r="I20" s="69" t="s">
        <v>32</v>
      </c>
      <c r="J20" s="69">
        <f t="shared" si="5"/>
        <v>1</v>
      </c>
      <c r="K20" s="69" t="s">
        <v>32</v>
      </c>
      <c r="L20" s="69">
        <f t="shared" si="6"/>
        <v>1</v>
      </c>
      <c r="M20" s="69" t="s">
        <v>33</v>
      </c>
      <c r="N20" s="69">
        <f t="shared" si="7"/>
        <v>0</v>
      </c>
      <c r="O20" s="69" t="s">
        <v>33</v>
      </c>
      <c r="P20" s="69">
        <f t="shared" si="8"/>
        <v>0</v>
      </c>
      <c r="Q20" s="69" t="s">
        <v>32</v>
      </c>
      <c r="R20" s="69">
        <f t="shared" si="9"/>
        <v>1</v>
      </c>
      <c r="S20" s="69" t="s">
        <v>32</v>
      </c>
      <c r="T20" s="69">
        <f t="shared" si="10"/>
        <v>1</v>
      </c>
      <c r="U20" s="69" t="s">
        <v>32</v>
      </c>
      <c r="V20" s="69">
        <f t="shared" si="11"/>
        <v>1</v>
      </c>
      <c r="W20" s="69" t="s">
        <v>33</v>
      </c>
      <c r="X20" s="69">
        <f t="shared" si="12"/>
        <v>0</v>
      </c>
      <c r="Y20" s="69" t="s">
        <v>33</v>
      </c>
      <c r="Z20" s="69">
        <f t="shared" si="13"/>
        <v>0</v>
      </c>
      <c r="AA20" s="69" t="s">
        <v>32</v>
      </c>
      <c r="AB20" s="69">
        <f t="shared" si="14"/>
        <v>1</v>
      </c>
      <c r="AC20" s="69" t="s">
        <v>32</v>
      </c>
      <c r="AD20" s="69">
        <f t="shared" si="15"/>
        <v>1</v>
      </c>
      <c r="AE20" s="69" t="s">
        <v>32</v>
      </c>
      <c r="AF20" s="69">
        <f t="shared" si="16"/>
        <v>1</v>
      </c>
      <c r="AG20" s="69" t="s">
        <v>32</v>
      </c>
      <c r="AH20" s="69">
        <f t="shared" si="17"/>
        <v>1</v>
      </c>
      <c r="AI20" s="69" t="s">
        <v>32</v>
      </c>
      <c r="AJ20" s="69">
        <f t="shared" si="18"/>
        <v>1</v>
      </c>
      <c r="AK20" s="69" t="s">
        <v>33</v>
      </c>
      <c r="AL20" s="69">
        <f t="shared" si="19"/>
        <v>0</v>
      </c>
      <c r="AM20" s="69" t="s">
        <v>33</v>
      </c>
      <c r="AN20" s="69">
        <f t="shared" si="20"/>
        <v>0</v>
      </c>
      <c r="AO20" s="69" t="s">
        <v>33</v>
      </c>
      <c r="AP20" s="69">
        <f t="shared" si="21"/>
        <v>0</v>
      </c>
      <c r="AQ20" s="69" t="s">
        <v>33</v>
      </c>
      <c r="AR20" s="69">
        <f t="shared" si="22"/>
        <v>0</v>
      </c>
      <c r="AS20" s="69">
        <f t="shared" si="23"/>
        <v>10</v>
      </c>
      <c r="AT20" s="69" t="str">
        <f t="shared" si="24"/>
        <v>MAYOR</v>
      </c>
      <c r="AU20" s="69">
        <f t="shared" si="25"/>
        <v>10</v>
      </c>
      <c r="AV20" s="73">
        <f t="shared" si="49"/>
        <v>20</v>
      </c>
      <c r="AW20" s="79" t="str">
        <f t="shared" si="26"/>
        <v>MODERADA</v>
      </c>
      <c r="AX20" s="57" t="s">
        <v>201</v>
      </c>
      <c r="AY20" s="51" t="s">
        <v>30</v>
      </c>
      <c r="AZ20" s="51" t="s">
        <v>32</v>
      </c>
      <c r="BA20" s="51">
        <f t="shared" si="27"/>
        <v>15</v>
      </c>
      <c r="BB20" s="51" t="s">
        <v>32</v>
      </c>
      <c r="BC20" s="51">
        <f t="shared" si="28"/>
        <v>5</v>
      </c>
      <c r="BD20" s="51" t="s">
        <v>33</v>
      </c>
      <c r="BE20" s="51">
        <f t="shared" si="29"/>
        <v>0</v>
      </c>
      <c r="BF20" s="51" t="s">
        <v>32</v>
      </c>
      <c r="BG20" s="51">
        <f t="shared" si="30"/>
        <v>10</v>
      </c>
      <c r="BH20" s="51" t="s">
        <v>32</v>
      </c>
      <c r="BI20" s="51">
        <f t="shared" si="31"/>
        <v>15</v>
      </c>
      <c r="BJ20" s="51" t="s">
        <v>32</v>
      </c>
      <c r="BK20" s="51">
        <f t="shared" si="32"/>
        <v>10</v>
      </c>
      <c r="BL20" s="51" t="s">
        <v>32</v>
      </c>
      <c r="BM20" s="51">
        <f t="shared" si="33"/>
        <v>30</v>
      </c>
      <c r="BN20" s="51">
        <f t="shared" si="34"/>
        <v>85</v>
      </c>
      <c r="BO20" s="51" t="s">
        <v>47</v>
      </c>
      <c r="BP20" s="51">
        <f t="shared" si="0"/>
        <v>1</v>
      </c>
      <c r="BQ20" s="51" t="s">
        <v>26</v>
      </c>
      <c r="BR20" s="51">
        <f t="shared" si="1"/>
        <v>10</v>
      </c>
      <c r="BS20" s="53">
        <f t="shared" si="2"/>
        <v>10</v>
      </c>
      <c r="BT20" s="52" t="str">
        <f t="shared" si="3"/>
        <v>BAJA</v>
      </c>
      <c r="BU20" s="77" t="s">
        <v>170</v>
      </c>
      <c r="BV20" s="81" t="s">
        <v>171</v>
      </c>
      <c r="BW20" s="69" t="s">
        <v>172</v>
      </c>
      <c r="BX20" s="75" t="s">
        <v>173</v>
      </c>
      <c r="BY20" s="77" t="s">
        <v>174</v>
      </c>
      <c r="BZ20" s="69" t="s">
        <v>82</v>
      </c>
      <c r="CA20" s="69" t="s">
        <v>172</v>
      </c>
      <c r="CB20" s="71" t="s">
        <v>179</v>
      </c>
    </row>
    <row r="21" spans="1:80" s="14" customFormat="1" ht="84.75" customHeight="1" x14ac:dyDescent="0.15">
      <c r="A21" s="83"/>
      <c r="B21" s="85"/>
      <c r="C21" s="85"/>
      <c r="D21" s="9" t="s">
        <v>175</v>
      </c>
      <c r="E21" s="69"/>
      <c r="F21" s="75"/>
      <c r="G21" s="77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73"/>
      <c r="AW21" s="79"/>
      <c r="AX21" s="77" t="s">
        <v>176</v>
      </c>
      <c r="AY21" s="69" t="s">
        <v>30</v>
      </c>
      <c r="AZ21" s="69" t="s">
        <v>32</v>
      </c>
      <c r="BA21" s="69">
        <f>IF(AZ21="si",15,0)</f>
        <v>15</v>
      </c>
      <c r="BB21" s="69" t="s">
        <v>32</v>
      </c>
      <c r="BC21" s="69">
        <f>IF(BB21="si",5,0)</f>
        <v>5</v>
      </c>
      <c r="BD21" s="69" t="s">
        <v>33</v>
      </c>
      <c r="BE21" s="69">
        <f>IF(BD21="si",15,0)</f>
        <v>0</v>
      </c>
      <c r="BF21" s="69" t="s">
        <v>32</v>
      </c>
      <c r="BG21" s="69">
        <f>IF(BF21="si",10,0)</f>
        <v>10</v>
      </c>
      <c r="BH21" s="69" t="s">
        <v>32</v>
      </c>
      <c r="BI21" s="69">
        <f>IF(BH21="si",15,0)</f>
        <v>15</v>
      </c>
      <c r="BJ21" s="69" t="s">
        <v>32</v>
      </c>
      <c r="BK21" s="69">
        <f>IF(BJ21="si",10,0)</f>
        <v>10</v>
      </c>
      <c r="BL21" s="69" t="s">
        <v>32</v>
      </c>
      <c r="BM21" s="69">
        <f>IF(BL21="si",30,0)</f>
        <v>30</v>
      </c>
      <c r="BN21" s="69">
        <f>+BA21+BC21+BE21+BG21+BI21+BK21+BM21</f>
        <v>85</v>
      </c>
      <c r="BO21" s="69" t="s">
        <v>47</v>
      </c>
      <c r="BP21" s="69">
        <v>1</v>
      </c>
      <c r="BQ21" s="69" t="s">
        <v>26</v>
      </c>
      <c r="BR21" s="69">
        <f t="shared" si="1"/>
        <v>10</v>
      </c>
      <c r="BS21" s="73">
        <f t="shared" si="2"/>
        <v>10</v>
      </c>
      <c r="BT21" s="79" t="s">
        <v>62</v>
      </c>
      <c r="BU21" s="77"/>
      <c r="BV21" s="81"/>
      <c r="BW21" s="69"/>
      <c r="BX21" s="75"/>
      <c r="BY21" s="77"/>
      <c r="BZ21" s="69"/>
      <c r="CA21" s="69"/>
      <c r="CB21" s="71"/>
    </row>
    <row r="22" spans="1:80" s="37" customFormat="1" ht="73.5" customHeight="1" thickBot="1" x14ac:dyDescent="0.2">
      <c r="A22" s="84"/>
      <c r="B22" s="86"/>
      <c r="C22" s="86"/>
      <c r="D22" s="67" t="s">
        <v>177</v>
      </c>
      <c r="E22" s="70"/>
      <c r="F22" s="76"/>
      <c r="G22" s="78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4"/>
      <c r="AW22" s="80"/>
      <c r="AX22" s="78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4"/>
      <c r="BT22" s="80"/>
      <c r="BU22" s="78"/>
      <c r="BV22" s="82"/>
      <c r="BW22" s="70"/>
      <c r="BX22" s="76"/>
      <c r="BY22" s="78"/>
      <c r="BZ22" s="70"/>
      <c r="CA22" s="70"/>
      <c r="CB22" s="72"/>
    </row>
    <row r="24" spans="1:80" ht="26.25" customHeight="1" x14ac:dyDescent="0.2">
      <c r="A24" s="150" t="s">
        <v>164</v>
      </c>
      <c r="B24" s="150"/>
      <c r="C24" s="150"/>
      <c r="D24" s="150"/>
      <c r="E24" s="150"/>
      <c r="F24" s="150"/>
    </row>
    <row r="25" spans="1:80" ht="26.25" customHeight="1" x14ac:dyDescent="0.2">
      <c r="A25" s="150"/>
      <c r="B25" s="150"/>
      <c r="C25" s="150"/>
      <c r="D25" s="150"/>
      <c r="E25" s="150"/>
      <c r="F25" s="150"/>
    </row>
    <row r="26" spans="1:80" ht="15.75" customHeight="1" x14ac:dyDescent="0.2">
      <c r="A26" s="68" t="s">
        <v>229</v>
      </c>
      <c r="C26" s="36"/>
      <c r="D26" s="36"/>
      <c r="E26" s="36"/>
      <c r="F26" s="36"/>
    </row>
    <row r="27" spans="1:80" ht="16.5" customHeight="1" x14ac:dyDescent="0.2">
      <c r="A27" s="35" t="s">
        <v>228</v>
      </c>
    </row>
    <row r="28" spans="1:80" ht="27.75" customHeight="1" x14ac:dyDescent="0.2">
      <c r="A28" s="150" t="s">
        <v>230</v>
      </c>
      <c r="B28" s="179"/>
      <c r="C28" s="179"/>
      <c r="D28" s="179"/>
      <c r="E28" s="179"/>
      <c r="F28" s="179"/>
      <c r="BQ28" s="33"/>
      <c r="BR28" s="33"/>
      <c r="BS28" s="33"/>
    </row>
    <row r="29" spans="1:80" ht="27.75" customHeight="1" x14ac:dyDescent="0.2">
      <c r="A29" s="179"/>
      <c r="B29" s="179"/>
      <c r="C29" s="179"/>
      <c r="D29" s="179"/>
      <c r="E29" s="179"/>
      <c r="F29" s="179"/>
      <c r="BQ29" s="34"/>
      <c r="BR29" s="34"/>
      <c r="BS29" s="34"/>
    </row>
    <row r="30" spans="1:80" ht="27.75" customHeight="1" x14ac:dyDescent="0.2">
      <c r="A30" s="179"/>
      <c r="B30" s="179"/>
      <c r="C30" s="179"/>
      <c r="D30" s="179"/>
      <c r="E30" s="179"/>
      <c r="F30" s="179"/>
      <c r="BQ30" s="33"/>
      <c r="BR30" s="33"/>
      <c r="BS30" s="33"/>
    </row>
    <row r="31" spans="1:80" ht="27.75" customHeight="1" x14ac:dyDescent="0.2">
      <c r="A31" s="179"/>
      <c r="B31" s="179"/>
      <c r="C31" s="179"/>
      <c r="D31" s="179"/>
      <c r="E31" s="179"/>
      <c r="F31" s="179"/>
      <c r="BQ31" s="33"/>
      <c r="BR31" s="33"/>
      <c r="BS31" s="33"/>
    </row>
    <row r="32" spans="1:80" ht="27.75" customHeight="1" x14ac:dyDescent="0.2">
      <c r="A32" s="179"/>
      <c r="B32" s="179"/>
      <c r="C32" s="179"/>
      <c r="D32" s="179"/>
      <c r="E32" s="179"/>
      <c r="F32" s="179"/>
      <c r="BQ32" s="33"/>
      <c r="BR32" s="33"/>
      <c r="BS32" s="33"/>
    </row>
    <row r="33" spans="1:71" ht="27.75" customHeight="1" x14ac:dyDescent="0.2">
      <c r="A33" s="179"/>
      <c r="B33" s="179"/>
      <c r="C33" s="179"/>
      <c r="D33" s="179"/>
      <c r="E33" s="179"/>
      <c r="F33" s="179"/>
      <c r="BQ33" s="33"/>
      <c r="BR33" s="33"/>
      <c r="BS33" s="33"/>
    </row>
    <row r="34" spans="1:71" ht="27.75" customHeight="1" x14ac:dyDescent="0.2">
      <c r="A34" s="179"/>
      <c r="B34" s="179"/>
      <c r="C34" s="179"/>
      <c r="D34" s="179"/>
      <c r="E34" s="179"/>
      <c r="F34" s="179"/>
      <c r="BQ34" s="33"/>
      <c r="BR34" s="33"/>
      <c r="BS34" s="33"/>
    </row>
    <row r="35" spans="1:71" ht="27.75" customHeight="1" x14ac:dyDescent="0.2">
      <c r="BQ35" s="33"/>
      <c r="BR35" s="33"/>
      <c r="BS35" s="33"/>
    </row>
    <row r="36" spans="1:71" x14ac:dyDescent="0.2">
      <c r="BQ36" s="33"/>
      <c r="BR36" s="33"/>
      <c r="BS36" s="33"/>
    </row>
    <row r="37" spans="1:71" x14ac:dyDescent="0.2">
      <c r="BQ37" s="33"/>
      <c r="BR37" s="33"/>
      <c r="BS37" s="33"/>
    </row>
    <row r="38" spans="1:71" x14ac:dyDescent="0.2">
      <c r="BQ38" s="33"/>
      <c r="BR38" s="33"/>
      <c r="BS38" s="33"/>
    </row>
    <row r="39" spans="1:71" x14ac:dyDescent="0.2">
      <c r="BQ39" s="33"/>
      <c r="BR39" s="33"/>
      <c r="BS39" s="33"/>
    </row>
    <row r="40" spans="1:71" x14ac:dyDescent="0.2">
      <c r="BQ40" s="33"/>
      <c r="BR40" s="33"/>
      <c r="BS40" s="33"/>
    </row>
    <row r="41" spans="1:71" x14ac:dyDescent="0.2">
      <c r="BQ41" s="33"/>
      <c r="BR41" s="33"/>
      <c r="BS41" s="33"/>
    </row>
    <row r="42" spans="1:71" x14ac:dyDescent="0.2">
      <c r="BQ42" s="33"/>
      <c r="BR42" s="33"/>
      <c r="BS42" s="33"/>
    </row>
  </sheetData>
  <sheetProtection formatCells="0" formatColumns="0" formatRows="0" insertColumns="0" insertRows="0" insertHyperlinks="0" deleteColumns="0" deleteRows="0" sort="0" autoFilter="0" pivotTables="0"/>
  <autoFilter ref="A7:WYJ22">
    <filterColumn colId="6" showButton="0"/>
    <filterColumn colId="45" showButton="0"/>
    <filterColumn colId="66" showButton="0"/>
    <filterColumn colId="68" showButton="0"/>
  </autoFilter>
  <mergeCells count="219">
    <mergeCell ref="A28:F34"/>
    <mergeCell ref="A24:F25"/>
    <mergeCell ref="W13:W15"/>
    <mergeCell ref="BW6:BW7"/>
    <mergeCell ref="BX6:BX7"/>
    <mergeCell ref="A6:A7"/>
    <mergeCell ref="B6:B7"/>
    <mergeCell ref="C6:C7"/>
    <mergeCell ref="D6:D7"/>
    <mergeCell ref="E6:E7"/>
    <mergeCell ref="F6:F7"/>
    <mergeCell ref="AW13:AW15"/>
    <mergeCell ref="AR13:AR15"/>
    <mergeCell ref="AS13:AS15"/>
    <mergeCell ref="AT13:AT15"/>
    <mergeCell ref="AU13:AU15"/>
    <mergeCell ref="AV13:AV15"/>
    <mergeCell ref="AM13:AM15"/>
    <mergeCell ref="AN13:AN15"/>
    <mergeCell ref="AO13:AO15"/>
    <mergeCell ref="BW16:BW17"/>
    <mergeCell ref="BX16:BX17"/>
    <mergeCell ref="D13:D15"/>
    <mergeCell ref="E13:E15"/>
    <mergeCell ref="F13:F15"/>
    <mergeCell ref="A5:F5"/>
    <mergeCell ref="AX5:BT5"/>
    <mergeCell ref="BU6:BU7"/>
    <mergeCell ref="BV6:BV7"/>
    <mergeCell ref="A18:A19"/>
    <mergeCell ref="B18:B19"/>
    <mergeCell ref="C18:C19"/>
    <mergeCell ref="A16:A17"/>
    <mergeCell ref="B16:B17"/>
    <mergeCell ref="C16:C17"/>
    <mergeCell ref="A11:A12"/>
    <mergeCell ref="B11:B12"/>
    <mergeCell ref="C11:C12"/>
    <mergeCell ref="C13:C15"/>
    <mergeCell ref="B13:B15"/>
    <mergeCell ref="A13:A15"/>
    <mergeCell ref="AJ13:AJ15"/>
    <mergeCell ref="AK13:AK15"/>
    <mergeCell ref="AL13:AL15"/>
    <mergeCell ref="AC13:AC15"/>
    <mergeCell ref="BS6:BS7"/>
    <mergeCell ref="BO6:BP7"/>
    <mergeCell ref="BQ6:BR7"/>
    <mergeCell ref="G6:H7"/>
    <mergeCell ref="BY16:BY17"/>
    <mergeCell ref="BZ16:BZ17"/>
    <mergeCell ref="CA16:CA17"/>
    <mergeCell ref="CB16:CB17"/>
    <mergeCell ref="AP13:AP15"/>
    <mergeCell ref="AQ13:AQ15"/>
    <mergeCell ref="X13:X15"/>
    <mergeCell ref="Y13:Y15"/>
    <mergeCell ref="S13:S15"/>
    <mergeCell ref="T13:T15"/>
    <mergeCell ref="U13:U15"/>
    <mergeCell ref="V13:V15"/>
    <mergeCell ref="AD13:AD15"/>
    <mergeCell ref="AE13:AE15"/>
    <mergeCell ref="AF13:AF15"/>
    <mergeCell ref="AG13:AG15"/>
    <mergeCell ref="CB13:CB15"/>
    <mergeCell ref="N13:N15"/>
    <mergeCell ref="O13:O15"/>
    <mergeCell ref="P13:P15"/>
    <mergeCell ref="Q13:Q15"/>
    <mergeCell ref="R13:R15"/>
    <mergeCell ref="G13:G15"/>
    <mergeCell ref="H13:H15"/>
    <mergeCell ref="I13:I15"/>
    <mergeCell ref="K13:K15"/>
    <mergeCell ref="M13:M15"/>
    <mergeCell ref="J13:J15"/>
    <mergeCell ref="L13:L15"/>
    <mergeCell ref="BE6:BE7"/>
    <mergeCell ref="BA6:BA7"/>
    <mergeCell ref="BI6:BI7"/>
    <mergeCell ref="BC6:BC7"/>
    <mergeCell ref="BG6:BG7"/>
    <mergeCell ref="BD6:BD7"/>
    <mergeCell ref="BF6:BF7"/>
    <mergeCell ref="BH6:BH7"/>
    <mergeCell ref="Z13:Z15"/>
    <mergeCell ref="AH13:AH15"/>
    <mergeCell ref="AI13:AI15"/>
    <mergeCell ref="AA13:AA15"/>
    <mergeCell ref="AB13:AB15"/>
    <mergeCell ref="AT6:AU7"/>
    <mergeCell ref="A1:B4"/>
    <mergeCell ref="BW1:BY1"/>
    <mergeCell ref="BY6:BY7"/>
    <mergeCell ref="BY5:CB5"/>
    <mergeCell ref="AV6:AV7"/>
    <mergeCell ref="AW6:AW7"/>
    <mergeCell ref="G5:AW5"/>
    <mergeCell ref="BZ1:CB4"/>
    <mergeCell ref="BW2:BY2"/>
    <mergeCell ref="BW3:BY3"/>
    <mergeCell ref="BW4:BY4"/>
    <mergeCell ref="C1:BV4"/>
    <mergeCell ref="CA6:CA7"/>
    <mergeCell ref="BZ6:BZ7"/>
    <mergeCell ref="CB6:CB7"/>
    <mergeCell ref="BJ6:BJ7"/>
    <mergeCell ref="BL6:BL7"/>
    <mergeCell ref="BM6:BM7"/>
    <mergeCell ref="AX6:AX7"/>
    <mergeCell ref="AY6:AY7"/>
    <mergeCell ref="AZ6:AZ7"/>
    <mergeCell ref="BB6:BB7"/>
    <mergeCell ref="I6:AS6"/>
    <mergeCell ref="BK6:BK7"/>
    <mergeCell ref="BW18:BW19"/>
    <mergeCell ref="BZ18:BZ19"/>
    <mergeCell ref="CA18:CA19"/>
    <mergeCell ref="CB18:CB19"/>
    <mergeCell ref="BX18:BX19"/>
    <mergeCell ref="BY18:BY19"/>
    <mergeCell ref="BU5:BX5"/>
    <mergeCell ref="BN6:BN7"/>
    <mergeCell ref="BU11:BU12"/>
    <mergeCell ref="BV11:BV12"/>
    <mergeCell ref="BW11:BW12"/>
    <mergeCell ref="BX11:BX12"/>
    <mergeCell ref="BY11:BY12"/>
    <mergeCell ref="BZ11:BZ12"/>
    <mergeCell ref="CA11:CA12"/>
    <mergeCell ref="CB11:CB12"/>
    <mergeCell ref="BU18:BU19"/>
    <mergeCell ref="BV18:BV19"/>
    <mergeCell ref="BT6:BT7"/>
    <mergeCell ref="BY13:BY15"/>
    <mergeCell ref="BZ13:BZ15"/>
    <mergeCell ref="CA13:CA15"/>
    <mergeCell ref="BU16:BU17"/>
    <mergeCell ref="BV16:BV17"/>
    <mergeCell ref="A20:A22"/>
    <mergeCell ref="B20:B22"/>
    <mergeCell ref="C20:C22"/>
    <mergeCell ref="E20:E22"/>
    <mergeCell ref="F20:F22"/>
    <mergeCell ref="G20:G22"/>
    <mergeCell ref="H20:H22"/>
    <mergeCell ref="I20:I22"/>
    <mergeCell ref="J20:J22"/>
    <mergeCell ref="K20:K22"/>
    <mergeCell ref="L20:L22"/>
    <mergeCell ref="M20:M22"/>
    <mergeCell ref="N20:N22"/>
    <mergeCell ref="O20:O22"/>
    <mergeCell ref="P20:P22"/>
    <mergeCell ref="Q20:Q22"/>
    <mergeCell ref="R20:R22"/>
    <mergeCell ref="S20:S22"/>
    <mergeCell ref="T20:T22"/>
    <mergeCell ref="U20:U22"/>
    <mergeCell ref="V20:V22"/>
    <mergeCell ref="W20:W22"/>
    <mergeCell ref="X20:X22"/>
    <mergeCell ref="Y20:Y22"/>
    <mergeCell ref="Z20:Z22"/>
    <mergeCell ref="AA20:AA22"/>
    <mergeCell ref="AB20:AB22"/>
    <mergeCell ref="AC20:AC22"/>
    <mergeCell ref="AD20:AD22"/>
    <mergeCell ref="AE20:AE22"/>
    <mergeCell ref="AF20:AF22"/>
    <mergeCell ref="AG20:AG22"/>
    <mergeCell ref="AH20:AH22"/>
    <mergeCell ref="AI20:AI22"/>
    <mergeCell ref="AJ20:AJ22"/>
    <mergeCell ref="AK20:AK22"/>
    <mergeCell ref="AL20:AL22"/>
    <mergeCell ref="AM20:AM22"/>
    <mergeCell ref="AN20:AN22"/>
    <mergeCell ref="AO20:AO22"/>
    <mergeCell ref="AP20:AP22"/>
    <mergeCell ref="AQ20:AQ22"/>
    <mergeCell ref="AR20:AR22"/>
    <mergeCell ref="AS20:AS22"/>
    <mergeCell ref="AT20:AT22"/>
    <mergeCell ref="BN21:BN22"/>
    <mergeCell ref="BO21:BO22"/>
    <mergeCell ref="BP21:BP22"/>
    <mergeCell ref="BT21:BT22"/>
    <mergeCell ref="BW20:BW22"/>
    <mergeCell ref="AU20:AU22"/>
    <mergeCell ref="AV20:AV22"/>
    <mergeCell ref="AW20:AW22"/>
    <mergeCell ref="BU20:BU22"/>
    <mergeCell ref="BV20:BV22"/>
    <mergeCell ref="BZ20:BZ22"/>
    <mergeCell ref="CA20:CA22"/>
    <mergeCell ref="CB20:CB22"/>
    <mergeCell ref="BQ21:BQ22"/>
    <mergeCell ref="BS21:BS22"/>
    <mergeCell ref="BR21:BR22"/>
    <mergeCell ref="BX20:BX22"/>
    <mergeCell ref="BY20:BY22"/>
    <mergeCell ref="AX21:AX22"/>
    <mergeCell ref="AY21:AY22"/>
    <mergeCell ref="AZ21:AZ22"/>
    <mergeCell ref="BA21:BA22"/>
    <mergeCell ref="BB21:BB22"/>
    <mergeCell ref="BC21:BC22"/>
    <mergeCell ref="BD21:BD22"/>
    <mergeCell ref="BE21:BE22"/>
    <mergeCell ref="BF21:BF22"/>
    <mergeCell ref="BG21:BG22"/>
    <mergeCell ref="BH21:BH22"/>
    <mergeCell ref="BI21:BI22"/>
    <mergeCell ref="BJ21:BJ22"/>
    <mergeCell ref="BK21:BK22"/>
    <mergeCell ref="BL21:BL22"/>
    <mergeCell ref="BM21:BM22"/>
  </mergeCells>
  <conditionalFormatting sqref="AW16:AW19 AW8:AW14">
    <cfRule type="containsText" dxfId="77" priority="969" operator="containsText" text="ALTA">
      <formula>NOT(ISERROR(SEARCH("ALTA",AW8)))</formula>
    </cfRule>
    <cfRule type="containsText" dxfId="76" priority="970" operator="containsText" text="EXTREMA">
      <formula>NOT(ISERROR(SEARCH("EXTREMA",AW8)))</formula>
    </cfRule>
    <cfRule type="containsText" dxfId="75" priority="971" operator="containsText" text="ALTA">
      <formula>NOT(ISERROR(SEARCH("ALTA",AW8)))</formula>
    </cfRule>
    <cfRule type="containsText" dxfId="74" priority="972" operator="containsText" text="MODERADA">
      <formula>NOT(ISERROR(SEARCH("MODERADA",AW8)))</formula>
    </cfRule>
    <cfRule type="containsText" dxfId="73" priority="973" operator="containsText" text="BAJA">
      <formula>NOT(ISERROR(SEARCH("BAJA",AW8)))</formula>
    </cfRule>
    <cfRule type="colorScale" priority="974">
      <colorScale>
        <cfvo type="num" val="1"/>
        <cfvo type="num" val="2"/>
        <cfvo type="num" val="5"/>
        <color rgb="FFF8696B"/>
        <color rgb="FFFFEB84"/>
        <color rgb="FF63BE7B"/>
      </colorScale>
    </cfRule>
    <cfRule type="colorScale" priority="9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6:AT19">
    <cfRule type="colorScale" priority="139">
      <colorScale>
        <cfvo type="formula" val="$AT$11"/>
        <cfvo type="max"/>
        <color rgb="FFFF7128"/>
        <color rgb="FFFFEF9C"/>
      </colorScale>
    </cfRule>
    <cfRule type="colorScale" priority="140">
      <colorScale>
        <cfvo type="num" val="0"/>
        <cfvo type="percentile" val="50"/>
        <cfvo type="max"/>
        <color rgb="FFF8696B"/>
        <color rgb="FFFFEB84"/>
        <color rgb="FF63BE7B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T8">
    <cfRule type="containsText" dxfId="72" priority="132" operator="containsText" text="ALTA">
      <formula>NOT(ISERROR(SEARCH("ALTA",BT8)))</formula>
    </cfRule>
    <cfRule type="containsText" dxfId="71" priority="133" operator="containsText" text="EXTREMA">
      <formula>NOT(ISERROR(SEARCH("EXTREMA",BT8)))</formula>
    </cfRule>
    <cfRule type="containsText" dxfId="70" priority="134" operator="containsText" text="ALTA">
      <formula>NOT(ISERROR(SEARCH("ALTA",BT8)))</formula>
    </cfRule>
    <cfRule type="containsText" dxfId="69" priority="135" operator="containsText" text="MODERADA">
      <formula>NOT(ISERROR(SEARCH("MODERADA",BT8)))</formula>
    </cfRule>
    <cfRule type="containsText" dxfId="68" priority="136" operator="containsText" text="BAJA">
      <formula>NOT(ISERROR(SEARCH("BAJA",BT8)))</formula>
    </cfRule>
    <cfRule type="colorScale" priority="137">
      <colorScale>
        <cfvo type="num" val="1"/>
        <cfvo type="num" val="2"/>
        <cfvo type="num" val="5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T9">
    <cfRule type="containsText" dxfId="67" priority="125" operator="containsText" text="ALTA">
      <formula>NOT(ISERROR(SEARCH("ALTA",BT9)))</formula>
    </cfRule>
    <cfRule type="containsText" dxfId="66" priority="126" operator="containsText" text="EXTREMA">
      <formula>NOT(ISERROR(SEARCH("EXTREMA",BT9)))</formula>
    </cfRule>
    <cfRule type="containsText" dxfId="65" priority="127" operator="containsText" text="ALTA">
      <formula>NOT(ISERROR(SEARCH("ALTA",BT9)))</formula>
    </cfRule>
    <cfRule type="containsText" dxfId="64" priority="128" operator="containsText" text="MODERADA">
      <formula>NOT(ISERROR(SEARCH("MODERADA",BT9)))</formula>
    </cfRule>
    <cfRule type="containsText" dxfId="63" priority="129" operator="containsText" text="BAJA">
      <formula>NOT(ISERROR(SEARCH("BAJA",BT9)))</formula>
    </cfRule>
    <cfRule type="colorScale" priority="130">
      <colorScale>
        <cfvo type="num" val="1"/>
        <cfvo type="num" val="2"/>
        <cfvo type="num" val="5"/>
        <color rgb="FFF8696B"/>
        <color rgb="FFFFEB84"/>
        <color rgb="FF63BE7B"/>
      </colorScale>
    </cfRule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T10">
    <cfRule type="containsText" dxfId="62" priority="118" operator="containsText" text="ALTA">
      <formula>NOT(ISERROR(SEARCH("ALTA",BT10)))</formula>
    </cfRule>
    <cfRule type="containsText" dxfId="61" priority="119" operator="containsText" text="EXTREMA">
      <formula>NOT(ISERROR(SEARCH("EXTREMA",BT10)))</formula>
    </cfRule>
    <cfRule type="containsText" dxfId="60" priority="120" operator="containsText" text="ALTA">
      <formula>NOT(ISERROR(SEARCH("ALTA",BT10)))</formula>
    </cfRule>
    <cfRule type="containsText" dxfId="59" priority="121" operator="containsText" text="MODERADA">
      <formula>NOT(ISERROR(SEARCH("MODERADA",BT10)))</formula>
    </cfRule>
    <cfRule type="containsText" dxfId="58" priority="122" operator="containsText" text="BAJA">
      <formula>NOT(ISERROR(SEARCH("BAJA",BT10)))</formula>
    </cfRule>
    <cfRule type="colorScale" priority="123">
      <colorScale>
        <cfvo type="num" val="1"/>
        <cfvo type="num" val="2"/>
        <cfvo type="num" val="5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T11">
    <cfRule type="containsText" dxfId="57" priority="83" operator="containsText" text="ALTA">
      <formula>NOT(ISERROR(SEARCH("ALTA",BT11)))</formula>
    </cfRule>
    <cfRule type="containsText" dxfId="56" priority="84" operator="containsText" text="EXTREMA">
      <formula>NOT(ISERROR(SEARCH("EXTREMA",BT11)))</formula>
    </cfRule>
    <cfRule type="containsText" dxfId="55" priority="85" operator="containsText" text="ALTA">
      <formula>NOT(ISERROR(SEARCH("ALTA",BT11)))</formula>
    </cfRule>
    <cfRule type="containsText" dxfId="54" priority="86" operator="containsText" text="MODERADA">
      <formula>NOT(ISERROR(SEARCH("MODERADA",BT11)))</formula>
    </cfRule>
    <cfRule type="containsText" dxfId="53" priority="87" operator="containsText" text="BAJA">
      <formula>NOT(ISERROR(SEARCH("BAJA",BT11)))</formula>
    </cfRule>
    <cfRule type="colorScale" priority="88">
      <colorScale>
        <cfvo type="num" val="1"/>
        <cfvo type="num" val="2"/>
        <cfvo type="num" val="5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T12">
    <cfRule type="containsText" dxfId="52" priority="76" operator="containsText" text="ALTA">
      <formula>NOT(ISERROR(SEARCH("ALTA",BT12)))</formula>
    </cfRule>
    <cfRule type="containsText" dxfId="51" priority="77" operator="containsText" text="EXTREMA">
      <formula>NOT(ISERROR(SEARCH("EXTREMA",BT12)))</formula>
    </cfRule>
    <cfRule type="containsText" dxfId="50" priority="78" operator="containsText" text="ALTA">
      <formula>NOT(ISERROR(SEARCH("ALTA",BT12)))</formula>
    </cfRule>
    <cfRule type="containsText" dxfId="49" priority="79" operator="containsText" text="MODERADA">
      <formula>NOT(ISERROR(SEARCH("MODERADA",BT12)))</formula>
    </cfRule>
    <cfRule type="containsText" dxfId="48" priority="80" operator="containsText" text="BAJA">
      <formula>NOT(ISERROR(SEARCH("BAJA",BT12)))</formula>
    </cfRule>
    <cfRule type="colorScale" priority="81">
      <colorScale>
        <cfvo type="num" val="1"/>
        <cfvo type="num" val="2"/>
        <cfvo type="num" val="5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T13">
    <cfRule type="containsText" dxfId="47" priority="69" operator="containsText" text="ALTA">
      <formula>NOT(ISERROR(SEARCH("ALTA",BT13)))</formula>
    </cfRule>
    <cfRule type="containsText" dxfId="46" priority="70" operator="containsText" text="EXTREMA">
      <formula>NOT(ISERROR(SEARCH("EXTREMA",BT13)))</formula>
    </cfRule>
    <cfRule type="containsText" dxfId="45" priority="71" operator="containsText" text="ALTA">
      <formula>NOT(ISERROR(SEARCH("ALTA",BT13)))</formula>
    </cfRule>
    <cfRule type="containsText" dxfId="44" priority="72" operator="containsText" text="MODERADA">
      <formula>NOT(ISERROR(SEARCH("MODERADA",BT13)))</formula>
    </cfRule>
    <cfRule type="containsText" dxfId="43" priority="73" operator="containsText" text="BAJA">
      <formula>NOT(ISERROR(SEARCH("BAJA",BT13)))</formula>
    </cfRule>
    <cfRule type="colorScale" priority="74">
      <colorScale>
        <cfvo type="num" val="1"/>
        <cfvo type="num" val="2"/>
        <cfvo type="num" val="5"/>
        <color rgb="FFF8696B"/>
        <color rgb="FFFFEB84"/>
        <color rgb="FF63BE7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T15">
    <cfRule type="containsText" dxfId="42" priority="62" operator="containsText" text="ALTA">
      <formula>NOT(ISERROR(SEARCH("ALTA",BT15)))</formula>
    </cfRule>
    <cfRule type="containsText" dxfId="41" priority="63" operator="containsText" text="EXTREMA">
      <formula>NOT(ISERROR(SEARCH("EXTREMA",BT15)))</formula>
    </cfRule>
    <cfRule type="containsText" dxfId="40" priority="64" operator="containsText" text="ALTA">
      <formula>NOT(ISERROR(SEARCH("ALTA",BT15)))</formula>
    </cfRule>
    <cfRule type="containsText" dxfId="39" priority="65" operator="containsText" text="MODERADA">
      <formula>NOT(ISERROR(SEARCH("MODERADA",BT15)))</formula>
    </cfRule>
    <cfRule type="containsText" dxfId="38" priority="66" operator="containsText" text="BAJA">
      <formula>NOT(ISERROR(SEARCH("BAJA",BT15)))</formula>
    </cfRule>
    <cfRule type="colorScale" priority="67">
      <colorScale>
        <cfvo type="num" val="1"/>
        <cfvo type="num" val="2"/>
        <cfvo type="num" val="5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T16">
    <cfRule type="containsText" dxfId="37" priority="55" operator="containsText" text="ALTA">
      <formula>NOT(ISERROR(SEARCH("ALTA",BT16)))</formula>
    </cfRule>
    <cfRule type="containsText" dxfId="36" priority="56" operator="containsText" text="EXTREMA">
      <formula>NOT(ISERROR(SEARCH("EXTREMA",BT16)))</formula>
    </cfRule>
    <cfRule type="containsText" dxfId="35" priority="57" operator="containsText" text="ALTA">
      <formula>NOT(ISERROR(SEARCH("ALTA",BT16)))</formula>
    </cfRule>
    <cfRule type="containsText" dxfId="34" priority="58" operator="containsText" text="MODERADA">
      <formula>NOT(ISERROR(SEARCH("MODERADA",BT16)))</formula>
    </cfRule>
    <cfRule type="containsText" dxfId="33" priority="59" operator="containsText" text="BAJA">
      <formula>NOT(ISERROR(SEARCH("BAJA",BT16)))</formula>
    </cfRule>
    <cfRule type="colorScale" priority="60">
      <colorScale>
        <cfvo type="num" val="1"/>
        <cfvo type="num" val="2"/>
        <cfvo type="num" val="5"/>
        <color rgb="FFF8696B"/>
        <color rgb="FFFFEB84"/>
        <color rgb="FF63BE7B"/>
      </colorScale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T17">
    <cfRule type="containsText" dxfId="32" priority="48" operator="containsText" text="ALTA">
      <formula>NOT(ISERROR(SEARCH("ALTA",BT17)))</formula>
    </cfRule>
    <cfRule type="containsText" dxfId="31" priority="49" operator="containsText" text="EXTREMA">
      <formula>NOT(ISERROR(SEARCH("EXTREMA",BT17)))</formula>
    </cfRule>
    <cfRule type="containsText" dxfId="30" priority="50" operator="containsText" text="ALTA">
      <formula>NOT(ISERROR(SEARCH("ALTA",BT17)))</formula>
    </cfRule>
    <cfRule type="containsText" dxfId="29" priority="51" operator="containsText" text="MODERADA">
      <formula>NOT(ISERROR(SEARCH("MODERADA",BT17)))</formula>
    </cfRule>
    <cfRule type="containsText" dxfId="28" priority="52" operator="containsText" text="BAJA">
      <formula>NOT(ISERROR(SEARCH("BAJA",BT17)))</formula>
    </cfRule>
    <cfRule type="colorScale" priority="53">
      <colorScale>
        <cfvo type="num" val="1"/>
        <cfvo type="num" val="2"/>
        <cfvo type="num" val="5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T18">
    <cfRule type="containsText" dxfId="27" priority="41" operator="containsText" text="ALTA">
      <formula>NOT(ISERROR(SEARCH("ALTA",BT18)))</formula>
    </cfRule>
    <cfRule type="containsText" dxfId="26" priority="42" operator="containsText" text="EXTREMA">
      <formula>NOT(ISERROR(SEARCH("EXTREMA",BT18)))</formula>
    </cfRule>
    <cfRule type="containsText" dxfId="25" priority="43" operator="containsText" text="ALTA">
      <formula>NOT(ISERROR(SEARCH("ALTA",BT18)))</formula>
    </cfRule>
    <cfRule type="containsText" dxfId="24" priority="44" operator="containsText" text="MODERADA">
      <formula>NOT(ISERROR(SEARCH("MODERADA",BT18)))</formula>
    </cfRule>
    <cfRule type="containsText" dxfId="23" priority="45" operator="containsText" text="BAJA">
      <formula>NOT(ISERROR(SEARCH("BAJA",BT18)))</formula>
    </cfRule>
    <cfRule type="colorScale" priority="46">
      <colorScale>
        <cfvo type="num" val="1"/>
        <cfvo type="num" val="2"/>
        <cfvo type="num" val="5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T19:BT20">
    <cfRule type="containsText" dxfId="22" priority="34" operator="containsText" text="ALTA">
      <formula>NOT(ISERROR(SEARCH("ALTA",BT19)))</formula>
    </cfRule>
    <cfRule type="containsText" dxfId="21" priority="35" operator="containsText" text="EXTREMA">
      <formula>NOT(ISERROR(SEARCH("EXTREMA",BT19)))</formula>
    </cfRule>
    <cfRule type="containsText" dxfId="20" priority="36" operator="containsText" text="ALTA">
      <formula>NOT(ISERROR(SEARCH("ALTA",BT19)))</formula>
    </cfRule>
    <cfRule type="containsText" dxfId="19" priority="37" operator="containsText" text="MODERADA">
      <formula>NOT(ISERROR(SEARCH("MODERADA",BT19)))</formula>
    </cfRule>
    <cfRule type="containsText" dxfId="18" priority="38" operator="containsText" text="BAJA">
      <formula>NOT(ISERROR(SEARCH("BAJA",BT19)))</formula>
    </cfRule>
    <cfRule type="colorScale" priority="39">
      <colorScale>
        <cfvo type="num" val="1"/>
        <cfvo type="num" val="2"/>
        <cfvo type="num" val="5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T21">
    <cfRule type="containsText" dxfId="17" priority="19" operator="containsText" text="ALTA">
      <formula>NOT(ISERROR(SEARCH("ALTA",BT21)))</formula>
    </cfRule>
    <cfRule type="containsText" dxfId="16" priority="20" operator="containsText" text="ALTA">
      <formula>NOT(ISERROR(SEARCH("ALTA",BT21)))</formula>
    </cfRule>
    <cfRule type="containsText" dxfId="15" priority="21" operator="containsText" text="EXTREMA">
      <formula>NOT(ISERROR(SEARCH("EXTREMA",BT21)))</formula>
    </cfRule>
    <cfRule type="containsText" dxfId="14" priority="22" operator="containsText" text="ALTA">
      <formula>NOT(ISERROR(SEARCH("ALTA",BT21)))</formula>
    </cfRule>
    <cfRule type="containsText" dxfId="13" priority="23" operator="containsText" text="MODERADA">
      <formula>NOT(ISERROR(SEARCH("MODERADA",BT21)))</formula>
    </cfRule>
    <cfRule type="containsText" dxfId="12" priority="24" operator="containsText" text="ALTA">
      <formula>NOT(ISERROR(SEARCH("ALTA",BT21)))</formula>
    </cfRule>
    <cfRule type="containsText" dxfId="11" priority="25" operator="containsText" text="MODERADA">
      <formula>NOT(ISERROR(SEARCH("MODERADA",BT21)))</formula>
    </cfRule>
    <cfRule type="containsText" dxfId="10" priority="26" operator="containsText" text="BAJA">
      <formula>NOT(ISERROR(SEARCH("BAJA",BT21)))</formula>
    </cfRule>
  </conditionalFormatting>
  <conditionalFormatting sqref="AW20">
    <cfRule type="containsText" dxfId="9" priority="27" operator="containsText" text="ALTA">
      <formula>NOT(ISERROR(SEARCH("ALTA",AW20)))</formula>
    </cfRule>
    <cfRule type="containsText" dxfId="8" priority="28" operator="containsText" text="EXTREMA">
      <formula>NOT(ISERROR(SEARCH("EXTREMA",AW20)))</formula>
    </cfRule>
    <cfRule type="containsText" dxfId="7" priority="29" operator="containsText" text="ALTA">
      <formula>NOT(ISERROR(SEARCH("ALTA",AW20)))</formula>
    </cfRule>
    <cfRule type="containsText" dxfId="6" priority="30" operator="containsText" text="MODERADA">
      <formula>NOT(ISERROR(SEARCH("MODERADA",AW20)))</formula>
    </cfRule>
    <cfRule type="containsText" dxfId="5" priority="31" operator="containsText" text="BAJA">
      <formula>NOT(ISERROR(SEARCH("BAJA",AW20)))</formula>
    </cfRule>
    <cfRule type="colorScale" priority="32">
      <colorScale>
        <cfvo type="num" val="1"/>
        <cfvo type="num" val="2"/>
        <cfvo type="num" val="5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0">
    <cfRule type="colorScale" priority="8">
      <colorScale>
        <cfvo type="formula" val="$AT$11"/>
        <cfvo type="max"/>
        <color rgb="FFFF7128"/>
        <color rgb="FFFFEF9C"/>
      </colorScale>
    </cfRule>
    <cfRule type="colorScale" priority="9">
      <colorScale>
        <cfvo type="num" val="0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8:AT14">
    <cfRule type="colorScale" priority="1007">
      <colorScale>
        <cfvo type="formula" val="$AT$11"/>
        <cfvo type="max"/>
        <color rgb="FFFF7128"/>
        <color rgb="FFFFEF9C"/>
      </colorScale>
    </cfRule>
    <cfRule type="colorScale" priority="1008">
      <colorScale>
        <cfvo type="num" val="0"/>
        <cfvo type="percentile" val="50"/>
        <cfvo type="max"/>
        <color rgb="FFF8696B"/>
        <color rgb="FFFFEB84"/>
        <color rgb="FF63BE7B"/>
      </colorScale>
    </cfRule>
    <cfRule type="colorScale" priority="10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T14">
    <cfRule type="containsText" dxfId="4" priority="1" operator="containsText" text="ALTA">
      <formula>NOT(ISERROR(SEARCH("ALTA",BT14)))</formula>
    </cfRule>
    <cfRule type="containsText" dxfId="3" priority="2" operator="containsText" text="EXTREMA">
      <formula>NOT(ISERROR(SEARCH("EXTREMA",BT14)))</formula>
    </cfRule>
    <cfRule type="containsText" dxfId="2" priority="3" operator="containsText" text="ALTA">
      <formula>NOT(ISERROR(SEARCH("ALTA",BT14)))</formula>
    </cfRule>
    <cfRule type="containsText" dxfId="1" priority="4" operator="containsText" text="MODERADA">
      <formula>NOT(ISERROR(SEARCH("MODERADA",BT14)))</formula>
    </cfRule>
    <cfRule type="containsText" dxfId="0" priority="5" operator="containsText" text="BAJA">
      <formula>NOT(ISERROR(SEARCH("BAJA",BT14)))</formula>
    </cfRule>
    <cfRule type="colorScale" priority="6">
      <colorScale>
        <cfvo type="num" val="1"/>
        <cfvo type="num" val="2"/>
        <cfvo type="num" val="5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G16:G21 G8:G14">
      <formula1>FRECUENCIA</formula1>
    </dataValidation>
    <dataValidation type="list" allowBlank="1" showInputMessage="1" showErrorMessage="1" sqref="AY8:AY21">
      <formula1>TIPO_</formula1>
    </dataValidation>
  </dataValidations>
  <pageMargins left="0.19685039370078741" right="0.19685039370078741" top="0.27559055118110237" bottom="0.35433070866141736" header="0" footer="0"/>
  <pageSetup scale="48" orientation="landscape" r:id="rId1"/>
  <headerFooter alignWithMargins="0"/>
  <colBreaks count="1" manualBreakCount="1">
    <brk id="72" max="26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Z17"/>
  <sheetViews>
    <sheetView workbookViewId="0">
      <selection activeCell="E6" sqref="E6:E10"/>
    </sheetView>
  </sheetViews>
  <sheetFormatPr baseColWidth="10" defaultRowHeight="12.75" x14ac:dyDescent="0.2"/>
  <cols>
    <col min="2" max="2" width="28.5703125" customWidth="1"/>
    <col min="3" max="3" width="28.28515625" customWidth="1"/>
    <col min="5" max="5" width="22.28515625" customWidth="1"/>
    <col min="6" max="6" width="17.85546875" customWidth="1"/>
    <col min="7" max="7" width="18.42578125" customWidth="1"/>
    <col min="9" max="9" width="22.42578125" customWidth="1"/>
    <col min="10" max="10" width="19.42578125" customWidth="1"/>
  </cols>
  <sheetData>
    <row r="4" spans="2:26" ht="18" customHeight="1" x14ac:dyDescent="0.25">
      <c r="B4" s="7" t="s">
        <v>4</v>
      </c>
      <c r="C4" s="7" t="s">
        <v>5</v>
      </c>
      <c r="D4" s="7"/>
      <c r="E4" s="7" t="s">
        <v>20</v>
      </c>
      <c r="F4" s="7" t="s">
        <v>24</v>
      </c>
      <c r="G4" s="7" t="s">
        <v>60</v>
      </c>
      <c r="H4" s="4"/>
      <c r="I4" s="7" t="s">
        <v>49</v>
      </c>
      <c r="J4" s="4"/>
      <c r="K4" s="7" t="s">
        <v>61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6" ht="12.7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2:26" x14ac:dyDescent="0.2">
      <c r="B6" s="5" t="s">
        <v>0</v>
      </c>
      <c r="C6" s="5" t="s">
        <v>9</v>
      </c>
      <c r="D6" s="5"/>
      <c r="E6" s="4" t="s">
        <v>47</v>
      </c>
      <c r="F6" s="6"/>
      <c r="G6" s="4" t="s">
        <v>30</v>
      </c>
      <c r="H6" s="4"/>
      <c r="I6" s="4" t="s">
        <v>32</v>
      </c>
      <c r="J6" s="4"/>
      <c r="K6" s="4" t="s">
        <v>62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2:26" x14ac:dyDescent="0.2">
      <c r="B7" s="5" t="s">
        <v>6</v>
      </c>
      <c r="C7" s="5" t="s">
        <v>10</v>
      </c>
      <c r="D7" s="5"/>
      <c r="E7" s="4" t="s">
        <v>21</v>
      </c>
      <c r="F7" s="6"/>
      <c r="G7" s="4" t="s">
        <v>31</v>
      </c>
      <c r="H7" s="4"/>
      <c r="I7" s="4" t="s">
        <v>33</v>
      </c>
      <c r="J7" s="4"/>
      <c r="K7" s="4" t="s">
        <v>63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2:26" x14ac:dyDescent="0.2">
      <c r="B8" s="5" t="s">
        <v>7</v>
      </c>
      <c r="C8" s="5" t="s">
        <v>11</v>
      </c>
      <c r="D8" s="5"/>
      <c r="E8" s="4" t="s">
        <v>22</v>
      </c>
      <c r="F8" s="6" t="s">
        <v>25</v>
      </c>
      <c r="G8" s="4" t="s">
        <v>50</v>
      </c>
      <c r="H8" s="4"/>
      <c r="I8" s="4"/>
      <c r="J8" s="4"/>
      <c r="K8" s="4" t="s">
        <v>64</v>
      </c>
    </row>
    <row r="9" spans="2:26" x14ac:dyDescent="0.2">
      <c r="B9" s="5" t="s">
        <v>8</v>
      </c>
      <c r="C9" s="5" t="s">
        <v>12</v>
      </c>
      <c r="D9" s="5"/>
      <c r="E9" s="4" t="s">
        <v>23</v>
      </c>
      <c r="F9" s="6" t="s">
        <v>26</v>
      </c>
      <c r="G9" s="4"/>
      <c r="H9" s="4"/>
      <c r="I9" s="4"/>
      <c r="J9" s="4"/>
      <c r="K9" s="4" t="s">
        <v>65</v>
      </c>
    </row>
    <row r="10" spans="2:26" x14ac:dyDescent="0.2">
      <c r="B10" s="5"/>
      <c r="C10" s="5" t="s">
        <v>13</v>
      </c>
      <c r="D10" s="5"/>
      <c r="E10" s="4" t="s">
        <v>28</v>
      </c>
      <c r="F10" s="6" t="s">
        <v>27</v>
      </c>
      <c r="G10" s="4"/>
      <c r="H10" s="4"/>
      <c r="I10" s="4"/>
      <c r="J10" s="4"/>
      <c r="K10" s="4"/>
    </row>
    <row r="11" spans="2:26" x14ac:dyDescent="0.2">
      <c r="B11" s="5"/>
      <c r="C11" s="5" t="s">
        <v>14</v>
      </c>
      <c r="D11" s="5"/>
      <c r="E11" s="4"/>
      <c r="F11" s="4"/>
      <c r="G11" s="4"/>
      <c r="H11" s="4"/>
      <c r="I11" s="4"/>
      <c r="J11" s="4"/>
      <c r="K11" s="4"/>
    </row>
    <row r="12" spans="2:26" x14ac:dyDescent="0.2">
      <c r="B12" s="5"/>
      <c r="C12" s="5" t="s">
        <v>15</v>
      </c>
      <c r="D12" s="5"/>
      <c r="E12" s="4"/>
      <c r="F12" s="4"/>
      <c r="G12" s="4"/>
      <c r="H12" s="4"/>
      <c r="I12" s="4"/>
      <c r="J12" s="4"/>
      <c r="K12" s="4"/>
    </row>
    <row r="13" spans="2:26" x14ac:dyDescent="0.2">
      <c r="B13" s="5"/>
      <c r="C13" s="5" t="s">
        <v>16</v>
      </c>
      <c r="D13" s="5"/>
      <c r="E13" s="4"/>
      <c r="F13" s="4"/>
      <c r="G13" s="4"/>
      <c r="H13" s="4"/>
      <c r="I13" s="4"/>
      <c r="J13" s="4"/>
      <c r="K13" s="4"/>
    </row>
    <row r="14" spans="2:26" x14ac:dyDescent="0.2">
      <c r="B14" s="5"/>
      <c r="C14" s="5" t="s">
        <v>17</v>
      </c>
      <c r="D14" s="5"/>
      <c r="E14" s="4"/>
      <c r="F14" s="4"/>
      <c r="G14" s="4"/>
      <c r="H14" s="4"/>
      <c r="I14" s="4"/>
      <c r="J14" s="4"/>
      <c r="K14" s="4"/>
    </row>
    <row r="15" spans="2:26" x14ac:dyDescent="0.2">
      <c r="B15" s="5"/>
      <c r="C15" s="5" t="s">
        <v>18</v>
      </c>
      <c r="D15" s="5"/>
      <c r="E15" s="4"/>
      <c r="F15" s="4"/>
      <c r="G15" s="4"/>
      <c r="H15" s="4"/>
      <c r="I15" s="4"/>
      <c r="J15" s="4"/>
      <c r="K15" s="4"/>
    </row>
    <row r="16" spans="2:26" x14ac:dyDescent="0.2">
      <c r="B16" s="5"/>
      <c r="C16" s="5" t="s">
        <v>37</v>
      </c>
      <c r="D16" s="5"/>
      <c r="E16" s="4"/>
      <c r="F16" s="4"/>
      <c r="G16" s="4"/>
      <c r="H16" s="4"/>
      <c r="I16" s="4"/>
      <c r="J16" s="4"/>
      <c r="K16" s="4"/>
    </row>
    <row r="17" spans="2:11" x14ac:dyDescent="0.2">
      <c r="B17" s="5"/>
      <c r="C17" s="5" t="s">
        <v>19</v>
      </c>
      <c r="D17" s="5"/>
      <c r="E17" s="4"/>
      <c r="F17" s="4"/>
      <c r="G17" s="4"/>
      <c r="H17" s="4"/>
      <c r="I17" s="4"/>
      <c r="J17" s="4"/>
      <c r="K17" s="4"/>
    </row>
  </sheetData>
  <sheetProtection password="CC2D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zoomScaleNormal="100" workbookViewId="0">
      <selection activeCell="C7" sqref="C7:C8"/>
    </sheetView>
  </sheetViews>
  <sheetFormatPr baseColWidth="10" defaultRowHeight="12.75" x14ac:dyDescent="0.2"/>
  <cols>
    <col min="1" max="1" width="2.42578125" customWidth="1"/>
    <col min="2" max="2" width="24.85546875" customWidth="1"/>
    <col min="3" max="3" width="24.140625" customWidth="1"/>
    <col min="4" max="4" width="22.28515625" customWidth="1"/>
    <col min="5" max="5" width="35.42578125" customWidth="1"/>
    <col min="6" max="6" width="22.7109375" customWidth="1"/>
  </cols>
  <sheetData>
    <row r="1" spans="2:8" ht="8.25" customHeight="1" x14ac:dyDescent="0.2"/>
    <row r="2" spans="2:8" ht="30" customHeight="1" x14ac:dyDescent="0.2">
      <c r="B2" s="159" t="s">
        <v>40</v>
      </c>
      <c r="C2" s="159"/>
      <c r="D2" s="159"/>
      <c r="E2" s="159"/>
      <c r="F2" s="159"/>
    </row>
    <row r="3" spans="2:8" ht="27" customHeight="1" x14ac:dyDescent="0.2">
      <c r="B3" s="18" t="s">
        <v>41</v>
      </c>
      <c r="C3" s="18" t="s">
        <v>42</v>
      </c>
      <c r="D3" s="18" t="s">
        <v>43</v>
      </c>
      <c r="E3" s="18" t="s">
        <v>44</v>
      </c>
      <c r="F3" s="18" t="s">
        <v>45</v>
      </c>
    </row>
    <row r="4" spans="2:8" ht="48" customHeight="1" x14ac:dyDescent="0.2">
      <c r="B4" s="9" t="s">
        <v>136</v>
      </c>
      <c r="C4" s="10" t="s">
        <v>69</v>
      </c>
      <c r="D4" s="11" t="s">
        <v>69</v>
      </c>
      <c r="E4" s="11" t="s">
        <v>69</v>
      </c>
      <c r="F4" s="11" t="s">
        <v>69</v>
      </c>
    </row>
    <row r="5" spans="2:8" ht="56.25" customHeight="1" x14ac:dyDescent="0.2">
      <c r="B5" s="9" t="s">
        <v>137</v>
      </c>
      <c r="C5" s="10" t="s">
        <v>69</v>
      </c>
      <c r="D5" s="11" t="s">
        <v>69</v>
      </c>
      <c r="E5" s="11" t="s">
        <v>69</v>
      </c>
      <c r="F5" s="11" t="s">
        <v>69</v>
      </c>
    </row>
    <row r="6" spans="2:8" ht="47.25" customHeight="1" x14ac:dyDescent="0.2">
      <c r="B6" s="9" t="s">
        <v>55</v>
      </c>
      <c r="C6" s="10" t="s">
        <v>69</v>
      </c>
      <c r="D6" s="11" t="s">
        <v>69</v>
      </c>
      <c r="E6" s="11" t="s">
        <v>69</v>
      </c>
      <c r="F6" s="11" t="s">
        <v>69</v>
      </c>
    </row>
    <row r="7" spans="2:8" ht="62.25" customHeight="1" x14ac:dyDescent="0.2">
      <c r="B7" s="9" t="s">
        <v>57</v>
      </c>
      <c r="C7" s="10" t="s">
        <v>69</v>
      </c>
      <c r="D7" s="11" t="s">
        <v>69</v>
      </c>
      <c r="E7" s="11" t="s">
        <v>69</v>
      </c>
      <c r="F7" s="11" t="s">
        <v>69</v>
      </c>
      <c r="G7" s="12"/>
      <c r="H7" s="13"/>
    </row>
    <row r="8" spans="2:8" ht="49.5" customHeight="1" x14ac:dyDescent="0.2">
      <c r="B8" s="9" t="s">
        <v>56</v>
      </c>
      <c r="C8" s="10" t="s">
        <v>69</v>
      </c>
      <c r="D8" s="11" t="s">
        <v>69</v>
      </c>
      <c r="E8" s="11" t="s">
        <v>69</v>
      </c>
      <c r="F8" s="11" t="s">
        <v>69</v>
      </c>
    </row>
    <row r="9" spans="2:8" ht="70.5" customHeight="1" x14ac:dyDescent="0.2">
      <c r="B9" s="9" t="s">
        <v>54</v>
      </c>
      <c r="C9" s="10" t="s">
        <v>69</v>
      </c>
      <c r="D9" s="11" t="s">
        <v>69</v>
      </c>
      <c r="E9" s="11" t="s">
        <v>69</v>
      </c>
      <c r="F9" s="11" t="s">
        <v>69</v>
      </c>
    </row>
    <row r="10" spans="2:8" x14ac:dyDescent="0.2">
      <c r="B10" s="8"/>
      <c r="C10" s="8"/>
      <c r="D10" s="8"/>
      <c r="E10" s="8"/>
      <c r="F10" s="8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zoomScale="115" zoomScaleNormal="115" workbookViewId="0">
      <selection activeCell="G12" sqref="G12"/>
    </sheetView>
  </sheetViews>
  <sheetFormatPr baseColWidth="10" defaultRowHeight="12.75" x14ac:dyDescent="0.2"/>
  <cols>
    <col min="1" max="1" width="3" customWidth="1"/>
    <col min="2" max="2" width="4.140625" customWidth="1"/>
    <col min="3" max="3" width="15.28515625" customWidth="1"/>
    <col min="4" max="4" width="4.85546875" customWidth="1"/>
    <col min="5" max="5" width="14.7109375" customWidth="1"/>
    <col min="6" max="6" width="16.7109375" customWidth="1"/>
    <col min="7" max="7" width="17.28515625" customWidth="1"/>
  </cols>
  <sheetData>
    <row r="2" spans="2:7" ht="13.5" thickBot="1" x14ac:dyDescent="0.25"/>
    <row r="3" spans="2:7" ht="21.75" customHeight="1" x14ac:dyDescent="0.2">
      <c r="B3" s="174" t="s">
        <v>138</v>
      </c>
      <c r="C3" s="172" t="s">
        <v>139</v>
      </c>
      <c r="D3" s="177">
        <v>5</v>
      </c>
      <c r="E3" s="29">
        <v>25</v>
      </c>
      <c r="F3" s="25">
        <v>50</v>
      </c>
      <c r="G3" s="26">
        <v>100</v>
      </c>
    </row>
    <row r="4" spans="2:7" ht="21.75" customHeight="1" thickBot="1" x14ac:dyDescent="0.25">
      <c r="B4" s="175"/>
      <c r="C4" s="173"/>
      <c r="D4" s="178"/>
      <c r="E4" s="30" t="s">
        <v>63</v>
      </c>
      <c r="F4" s="27" t="s">
        <v>64</v>
      </c>
      <c r="G4" s="28" t="s">
        <v>65</v>
      </c>
    </row>
    <row r="5" spans="2:7" ht="21.75" customHeight="1" x14ac:dyDescent="0.2">
      <c r="B5" s="175"/>
      <c r="C5" s="172" t="s">
        <v>140</v>
      </c>
      <c r="D5" s="177">
        <v>4</v>
      </c>
      <c r="E5" s="29">
        <v>20</v>
      </c>
      <c r="F5" s="25">
        <v>40</v>
      </c>
      <c r="G5" s="26">
        <v>80</v>
      </c>
    </row>
    <row r="6" spans="2:7" ht="21.75" customHeight="1" thickBot="1" x14ac:dyDescent="0.25">
      <c r="B6" s="175"/>
      <c r="C6" s="173"/>
      <c r="D6" s="178"/>
      <c r="E6" s="30" t="s">
        <v>63</v>
      </c>
      <c r="F6" s="27" t="s">
        <v>64</v>
      </c>
      <c r="G6" s="28" t="s">
        <v>65</v>
      </c>
    </row>
    <row r="7" spans="2:7" ht="21.75" customHeight="1" x14ac:dyDescent="0.2">
      <c r="B7" s="175"/>
      <c r="C7" s="172" t="s">
        <v>141</v>
      </c>
      <c r="D7" s="177">
        <v>3</v>
      </c>
      <c r="E7" s="29">
        <v>15</v>
      </c>
      <c r="F7" s="25">
        <v>30</v>
      </c>
      <c r="G7" s="26">
        <v>60</v>
      </c>
    </row>
    <row r="8" spans="2:7" ht="21.75" customHeight="1" thickBot="1" x14ac:dyDescent="0.25">
      <c r="B8" s="175"/>
      <c r="C8" s="173"/>
      <c r="D8" s="178"/>
      <c r="E8" s="30" t="s">
        <v>63</v>
      </c>
      <c r="F8" s="27" t="s">
        <v>64</v>
      </c>
      <c r="G8" s="28" t="s">
        <v>65</v>
      </c>
    </row>
    <row r="9" spans="2:7" ht="21.75" customHeight="1" x14ac:dyDescent="0.2">
      <c r="B9" s="175"/>
      <c r="C9" s="172" t="s">
        <v>142</v>
      </c>
      <c r="D9" s="177">
        <v>2</v>
      </c>
      <c r="E9" s="31">
        <v>10</v>
      </c>
      <c r="F9" s="21">
        <v>20</v>
      </c>
      <c r="G9" s="25">
        <v>40</v>
      </c>
    </row>
    <row r="10" spans="2:7" ht="21.75" customHeight="1" thickBot="1" x14ac:dyDescent="0.25">
      <c r="B10" s="175"/>
      <c r="C10" s="173"/>
      <c r="D10" s="178"/>
      <c r="E10" s="32" t="s">
        <v>62</v>
      </c>
      <c r="F10" s="22" t="s">
        <v>63</v>
      </c>
      <c r="G10" s="27" t="s">
        <v>64</v>
      </c>
    </row>
    <row r="11" spans="2:7" ht="21.75" customHeight="1" x14ac:dyDescent="0.2">
      <c r="B11" s="175"/>
      <c r="C11" s="172" t="s">
        <v>143</v>
      </c>
      <c r="D11" s="177">
        <v>1</v>
      </c>
      <c r="E11" s="31">
        <v>5</v>
      </c>
      <c r="F11" s="23">
        <v>10</v>
      </c>
      <c r="G11" s="21">
        <v>20</v>
      </c>
    </row>
    <row r="12" spans="2:7" ht="21.75" customHeight="1" thickBot="1" x14ac:dyDescent="0.25">
      <c r="B12" s="176"/>
      <c r="C12" s="173"/>
      <c r="D12" s="178"/>
      <c r="E12" s="32" t="s">
        <v>62</v>
      </c>
      <c r="F12" s="24" t="s">
        <v>62</v>
      </c>
      <c r="G12" s="22" t="s">
        <v>63</v>
      </c>
    </row>
    <row r="13" spans="2:7" ht="18" customHeight="1" x14ac:dyDescent="0.2">
      <c r="B13" s="163" t="s">
        <v>145</v>
      </c>
      <c r="C13" s="164"/>
      <c r="D13" s="165"/>
      <c r="E13" s="19" t="s">
        <v>38</v>
      </c>
      <c r="F13" s="19" t="s">
        <v>39</v>
      </c>
      <c r="G13" s="15" t="s">
        <v>144</v>
      </c>
    </row>
    <row r="14" spans="2:7" ht="18" customHeight="1" thickBot="1" x14ac:dyDescent="0.25">
      <c r="B14" s="166"/>
      <c r="C14" s="167"/>
      <c r="D14" s="168"/>
      <c r="E14" s="20">
        <v>5</v>
      </c>
      <c r="F14" s="20">
        <v>10</v>
      </c>
      <c r="G14" s="16">
        <v>20</v>
      </c>
    </row>
    <row r="15" spans="2:7" ht="21.75" customHeight="1" thickBot="1" x14ac:dyDescent="0.25">
      <c r="B15" s="169"/>
      <c r="C15" s="170"/>
      <c r="D15" s="171"/>
      <c r="E15" s="160" t="s">
        <v>24</v>
      </c>
      <c r="F15" s="161"/>
      <c r="G15" s="162"/>
    </row>
    <row r="16" spans="2:7" ht="18" customHeight="1" x14ac:dyDescent="0.2"/>
    <row r="17" ht="18" customHeight="1" x14ac:dyDescent="0.2"/>
    <row r="18" ht="18" customHeight="1" x14ac:dyDescent="0.2"/>
  </sheetData>
  <mergeCells count="13">
    <mergeCell ref="E15:G15"/>
    <mergeCell ref="B13:D15"/>
    <mergeCell ref="C5:C6"/>
    <mergeCell ref="C3:C4"/>
    <mergeCell ref="B3:B12"/>
    <mergeCell ref="D3:D4"/>
    <mergeCell ref="D5:D6"/>
    <mergeCell ref="D9:D10"/>
    <mergeCell ref="D11:D12"/>
    <mergeCell ref="D7:D8"/>
    <mergeCell ref="C11:C12"/>
    <mergeCell ref="C9:C10"/>
    <mergeCell ref="C7:C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856242B01BE242AB981341A3DEE864" ma:contentTypeVersion="0" ma:contentTypeDescription="Crear nuevo documento." ma:contentTypeScope="" ma:versionID="f434cafaaf008c096573ef817a84021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596774-3E7B-43C5-A531-1008E6EF32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4134E8-D07A-43CB-8836-25642B0A7F6C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F735D64-DA83-4EDA-9C5D-09B22F53E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26</vt:i4>
      </vt:variant>
    </vt:vector>
  </HeadingPairs>
  <TitlesOfParts>
    <vt:vector size="30" baseType="lpstr">
      <vt:lpstr>Matriz de riesgos de Corrupción</vt:lpstr>
      <vt:lpstr>Hoja3</vt:lpstr>
      <vt:lpstr>Definición</vt:lpstr>
      <vt:lpstr>Zona de Riesgo</vt:lpstr>
      <vt:lpstr>A</vt:lpstr>
      <vt:lpstr>'Matriz de riesgos de Corrupción'!Área_de_impresión</vt:lpstr>
      <vt:lpstr>D</vt:lpstr>
      <vt:lpstr>E</vt:lpstr>
      <vt:lpstr>FRECUENCIA</vt:lpstr>
      <vt:lpstr>G</vt:lpstr>
      <vt:lpstr>H</vt:lpstr>
      <vt:lpstr>I</vt:lpstr>
      <vt:lpstr>IMPACTO</vt:lpstr>
      <vt:lpstr>J</vt:lpstr>
      <vt:lpstr>K</vt:lpstr>
      <vt:lpstr>L</vt:lpstr>
      <vt:lpstr>M</vt:lpstr>
      <vt:lpstr>MACROPROCESOS</vt:lpstr>
      <vt:lpstr>N</vt:lpstr>
      <vt:lpstr>O</vt:lpstr>
      <vt:lpstr>P</vt:lpstr>
      <vt:lpstr>PROCESOS</vt:lpstr>
      <vt:lpstr>Q</vt:lpstr>
      <vt:lpstr>S</vt:lpstr>
      <vt:lpstr>T</vt:lpstr>
      <vt:lpstr>TIPO_</vt:lpstr>
      <vt:lpstr>'Matriz de riesgos de Corrupción'!Títulos_a_imprimir</vt:lpstr>
      <vt:lpstr>U</vt:lpstr>
      <vt:lpstr>V</vt:lpstr>
      <vt:lpstr>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Tatianita</dc:creator>
  <cp:lastModifiedBy>John Fredy Garcia Lopez</cp:lastModifiedBy>
  <cp:lastPrinted>2018-01-23T15:21:03Z</cp:lastPrinted>
  <dcterms:created xsi:type="dcterms:W3CDTF">2009-03-01T14:50:08Z</dcterms:created>
  <dcterms:modified xsi:type="dcterms:W3CDTF">2018-08-10T21:08:50Z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0x010100F3856242B01BE242AB981341A3DEE864</vt:lpwstr>
  </property>
</Properties>
</file>