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20490" windowHeight="7530"/>
  </bookViews>
  <sheets>
    <sheet name="Matriz de riesgos de Corrupción" sheetId="32" r:id="rId1"/>
    <sheet name="Hoja3" sheetId="36" state="hidden" r:id="rId2"/>
    <sheet name="Definición" sheetId="35" state="hidden" r:id="rId3"/>
    <sheet name="Zona de Riesgo" sheetId="34" r:id="rId4"/>
  </sheets>
  <definedNames>
    <definedName name="_xlnm._FilterDatabase" localSheetId="0" hidden="1">'Matriz de riesgos de Corrupción'!$A$11:$WYJ$25</definedName>
    <definedName name="A">Hoja3!$I$6:$I$7</definedName>
    <definedName name="_xlnm.Print_Area" localSheetId="0">'Matriz de riesgos de Corrupción'!$A$1:$CB$32</definedName>
    <definedName name="B">Hoja3!#REF!</definedName>
    <definedName name="D">Hoja3!$J$6:$J$7</definedName>
    <definedName name="E">Hoja3!$K$6:$K$7</definedName>
    <definedName name="FRECUENCIA">Hoja3!$E$6:$E$10</definedName>
    <definedName name="G">Hoja3!$L$6:$L$7</definedName>
    <definedName name="H">Hoja3!$M$6:$M$7</definedName>
    <definedName name="I">Hoja3!$N$6:$N$7</definedName>
    <definedName name="IMPACTO">Hoja3!$F$8:$F$10</definedName>
    <definedName name="J">Hoja3!$O$6:$O$7</definedName>
    <definedName name="K">Hoja3!$P$6:$P$7</definedName>
    <definedName name="L">Hoja3!$Q$6:$Q$7</definedName>
    <definedName name="M">Hoja3!$R$6:$R$7</definedName>
    <definedName name="MACROPROCESOS">Hoja3!$B$6:$B$9</definedName>
    <definedName name="N">Hoja3!$S$6:$S$7</definedName>
    <definedName name="O">Hoja3!$T$6:$T$7</definedName>
    <definedName name="P">Hoja3!$U$6:$U$7</definedName>
    <definedName name="PROCESOS">Hoja3!$C$6:$C$17</definedName>
    <definedName name="Q">Hoja3!$V$6:$V$7</definedName>
    <definedName name="S">Hoja3!$W$6:$W$7</definedName>
    <definedName name="T">Hoja3!$X$6:$X$7</definedName>
    <definedName name="TIPO">Hoja3!#REF!</definedName>
    <definedName name="TIPO_">Hoja3!$G$6:$G$8</definedName>
    <definedName name="_xlnm.Print_Titles" localSheetId="0">'Matriz de riesgos de Corrupción'!$1:$11</definedName>
    <definedName name="U">Hoja3!$Y$6:$Y$7</definedName>
    <definedName name="V">Hoja3!$Z$23</definedName>
    <definedName name="W">Hoja3!$Z$6:$Z$7</definedName>
  </definedNames>
  <calcPr calcId="145621"/>
  <customWorkbookViews>
    <customWorkbookView name="ssanabria - Vista personalizada" guid="{49310773-9EF6-4582-9E74-35FA65652973}" mergeInterval="0" personalView="1" maximized="1" xWindow="1" yWindow="1" windowWidth="1276" windowHeight="803" tabRatio="596" activeSheetId="13"/>
    <customWorkbookView name="jmpinzon - Vista personalizada" guid="{DBA8F176-B674-4118-AA2E-7814BE3C8CBA}" mergeInterval="0" personalView="1" maximized="1" xWindow="1" yWindow="1" windowWidth="1280" windowHeight="806" tabRatio="596" activeSheetId="12"/>
    <customWorkbookView name="abrosero - Vista personalizada" guid="{1CB73650-788C-4DDE-B366-F218AF7E5106}" mergeInterval="0" personalView="1" maximized="1" xWindow="1" yWindow="1" windowWidth="1280" windowHeight="804" tabRatio="596" activeSheetId="2"/>
    <customWorkbookView name="sarbelaez - Vista personalizada" guid="{E12C85EB-C051-46E8-885F-5F77CA024EC4}" mergeInterval="0" personalView="1" maximized="1" xWindow="1" yWindow="1" windowWidth="1280" windowHeight="804" tabRatio="596" activeSheetId="3"/>
    <customWorkbookView name="lmorales - Vista personalizada" guid="{51FE583E-2F5A-4CF3-BA40-9DB53F53C568}" mergeInterval="0" personalView="1" maximized="1" xWindow="1" yWindow="1" windowWidth="1024" windowHeight="548" tabRatio="596" activeSheetId="2"/>
    <customWorkbookView name="ejimenez - Vista personalizada" guid="{971C7446-4E99-4145-84D0-3B6A43C10D9C}" mergeInterval="0" personalView="1" maximized="1" windowWidth="1020" windowHeight="570" activeSheetId="12"/>
    <customWorkbookView name="Liliana Morales - Vista personalizada" guid="{3E3EB1C8-4506-4B50-95A1-263E016B777E}" mergeInterval="0" personalView="1" maximized="1" windowWidth="1020" windowHeight="570" activeSheetId="4"/>
    <customWorkbookView name="coorprogramacion - Vista personalizada" guid="{4B1839CB-7CD7-4CC2-8180-9AAF0D973315}" mergeInterval="0" personalView="1" maximized="1" windowWidth="1276" windowHeight="800" activeSheetId="3" showComments="commIndAndComment"/>
    <customWorkbookView name="gpespitia - Vista personalizada" guid="{3BEA695D-2561-4BED-B052-DEC3651BB172}" mergeInterval="0" personalView="1" maximized="1" windowWidth="1020" windowHeight="596" activeSheetId="17"/>
    <customWorkbookView name="emangel - Vista personalizada" guid="{620AC136-7C14-4D9D-A6E2-B737BF3E6D16}" mergeInterval="0" personalView="1" maximized="1" windowWidth="1020" windowHeight="596" activeSheetId="9"/>
    <customWorkbookView name="glorialeon - Vista personalizada" guid="{2709691F-069C-4114-A2EE-0005291985EC}" mergeInterval="0" personalView="1" maximized="1" windowWidth="1276" windowHeight="826" activeSheetId="19"/>
    <customWorkbookView name="controlinterno - Vista personalizada" guid="{6F35DF07-557C-4F7E-8ABB-1EF1226F4839}" mergeInterval="0" personalView="1" maximized="1" windowWidth="1020" windowHeight="539" activeSheetId="1"/>
    <customWorkbookView name="servicioalciudadano - Vista personalizada" guid="{DAA99E2B-6CA4-4F2D-979F-3BC493F30CE5}" mergeInterval="0" personalView="1" maximized="1" windowWidth="1276" windowHeight="852" activeSheetId="19"/>
    <customWorkbookView name="aracosta - Vista personalizada" guid="{8A54F37B-C8B0-4990-9C48-E31CC884F9B4}" mergeInterval="0" personalView="1" maximized="1" windowWidth="1276" windowHeight="852" activeSheetId="8"/>
    <customWorkbookView name="Canal Capital - Vista personalizada" guid="{4A52D0E4-FCF4-47A0-98FE-ECBDBDEFBF1A}" mergeInterval="0" personalView="1" maximized="1" windowWidth="1276" windowHeight="806" activeSheetId="4"/>
    <customWorkbookView name="lyescobar - Vista personalizada" guid="{590344A1-37F3-468F-B8B7-6F2A67434435}" mergeInterval="0" personalView="1" maximized="1" windowWidth="1020" windowHeight="570" activeSheetId="10"/>
    <customWorkbookView name="chernandez - Vista personalizada" guid="{9CB718D1-0D34-4460-BF47-EE156DBC038B}" mergeInterval="0" personalView="1" maximized="1" windowWidth="1020" windowHeight="544" activeSheetId="6"/>
    <customWorkbookView name="mpardo - Vista personalizada" guid="{A7A37998-612B-46C0-84C3-8F9ACFE774DD}" mergeInterval="0" personalView="1" maximized="1" windowWidth="1020" windowHeight="596" activeSheetId="11"/>
    <customWorkbookView name="Claudia Hernandez - Vista personalizada" guid="{7B2D9A54-7C68-47C1-BD04-9E00735FD40A}" mergeInterval="0" personalView="1" maximized="1" windowWidth="1020" windowHeight="570" activeSheetId="6"/>
    <customWorkbookView name="Luz Marina Marin - Vista personalizada" guid="{AD823BBD-C2AD-454D-B8E8-80857CC0CC03}" mergeInterval="0" personalView="1" maximized="1" windowWidth="1276" windowHeight="852" activeSheetId="1"/>
    <customWorkbookView name="Walter Granada - Vista personalizada" guid="{9BD96382-2D67-447C-8CB6-D70A2B893E5B}" mergeInterval="0" personalView="1" maximized="1" windowWidth="1276" windowHeight="826" activeSheetId="15"/>
    <customWorkbookView name="Sistemas - Vista personalizada" guid="{E51AD8D3-6BF6-469F-B0FB-56F25C4AF3D2}" mergeInterval="0" personalView="1" maximized="1" windowWidth="1276" windowHeight="826" activeSheetId="16"/>
    <customWorkbookView name="coorproduccion - Vista personalizada" guid="{22CD3C6D-0878-4970-A46C-36EE932313E8}" mergeInterval="0" personalView="1" xWindow="14" yWindow="43" windowWidth="796" windowHeight="468" activeSheetId="2"/>
    <customWorkbookView name="lahurtado - Vista personalizada" guid="{26A62766-63B0-4192-8F7C-5797144205CA}" mergeInterval="0" personalView="1" maximized="1" windowWidth="1020" windowHeight="574" activeSheetId="18"/>
    <customWorkbookView name="  - Vista personalizada" guid="{048F2F74-0436-49FC-AC18-D73BACDAD374}" mergeInterval="0" personalView="1" maximized="1" xWindow="1" yWindow="1" windowWidth="1280" windowHeight="832" activeSheetId="16"/>
    <customWorkbookView name="Lucy Escobar - Vista personalizada" guid="{E5D94DCB-B9C1-4672-B6E2-BF3186BFB4C6}" mergeInterval="0" personalView="1" maximized="1" windowWidth="1071" windowHeight="851" tabRatio="596" activeSheetId="10"/>
    <customWorkbookView name="wtorres - Vista personalizada" guid="{2308C5CE-A417-4D16-9374-34CD2FB10E48}" mergeInterval="0" personalView="1" maximized="1" xWindow="1" yWindow="1" windowWidth="1280" windowHeight="804" tabRatio="596" activeSheetId="4"/>
    <customWorkbookView name="corrego - Vista personalizada" guid="{F59B7981-C998-45B2-8113-D7819FDD4710}" mergeInterval="0" personalView="1" maximized="1" xWindow="1" yWindow="1" windowWidth="1280" windowHeight="803" activeSheetId="7"/>
  </customWorkbookViews>
</workbook>
</file>

<file path=xl/calcChain.xml><?xml version="1.0" encoding="utf-8"?>
<calcChain xmlns="http://schemas.openxmlformats.org/spreadsheetml/2006/main">
  <c r="BR17" i="32" l="1"/>
  <c r="BP17" i="32"/>
  <c r="BM17" i="32"/>
  <c r="BK17" i="32"/>
  <c r="BI17" i="32"/>
  <c r="BG17" i="32"/>
  <c r="BE17" i="32"/>
  <c r="BC17" i="32"/>
  <c r="BA17" i="32"/>
  <c r="BS17" i="32" l="1"/>
  <c r="BT17" i="32" s="1"/>
  <c r="BN17" i="32"/>
  <c r="BR24" i="32"/>
  <c r="BS24" i="32" s="1"/>
  <c r="BR23" i="32"/>
  <c r="BP23" i="32"/>
  <c r="BM24" i="32"/>
  <c r="BK24" i="32"/>
  <c r="BI24" i="32"/>
  <c r="BG24" i="32"/>
  <c r="BE24" i="32"/>
  <c r="BC24" i="32"/>
  <c r="BA24" i="32"/>
  <c r="BM23" i="32"/>
  <c r="BK23" i="32"/>
  <c r="BI23" i="32"/>
  <c r="BG23" i="32"/>
  <c r="BE23" i="32"/>
  <c r="BC23" i="32"/>
  <c r="BA23" i="32"/>
  <c r="AR23" i="32"/>
  <c r="AP23" i="32"/>
  <c r="AN23" i="32"/>
  <c r="AL23" i="32"/>
  <c r="AJ23" i="32"/>
  <c r="AH23" i="32"/>
  <c r="AF23" i="32"/>
  <c r="AD23" i="32"/>
  <c r="AB23" i="32"/>
  <c r="Z23" i="32"/>
  <c r="X23" i="32"/>
  <c r="V23" i="32"/>
  <c r="T23" i="32"/>
  <c r="R23" i="32"/>
  <c r="P23" i="32"/>
  <c r="N23" i="32"/>
  <c r="L23" i="32"/>
  <c r="J23" i="32"/>
  <c r="H23" i="32"/>
  <c r="BN24" i="32" l="1"/>
  <c r="AS23" i="32"/>
  <c r="AT23" i="32" s="1"/>
  <c r="AU23" i="32" s="1"/>
  <c r="AV23" i="32" s="1"/>
  <c r="AW23" i="32" s="1"/>
  <c r="BN23" i="32"/>
  <c r="BS23" i="32"/>
  <c r="BT23" i="32" s="1"/>
  <c r="BR22" i="32"/>
  <c r="BR21" i="32"/>
  <c r="BR20" i="32"/>
  <c r="BR19" i="32"/>
  <c r="BR18" i="32"/>
  <c r="BR16" i="32"/>
  <c r="BR15" i="32"/>
  <c r="BR14" i="32"/>
  <c r="BR13" i="32"/>
  <c r="BR12" i="32"/>
  <c r="BP22" i="32"/>
  <c r="BP21" i="32"/>
  <c r="BP20" i="32"/>
  <c r="BP19" i="32"/>
  <c r="BP18" i="32"/>
  <c r="BP16" i="32"/>
  <c r="BP15" i="32"/>
  <c r="BP14" i="32"/>
  <c r="BP13" i="32"/>
  <c r="BP12" i="32"/>
  <c r="BS16" i="32" l="1"/>
  <c r="BT16" i="32" s="1"/>
  <c r="BS15" i="32"/>
  <c r="BT15" i="32" s="1"/>
  <c r="BS13" i="32"/>
  <c r="BT13" i="32" s="1"/>
  <c r="BS21" i="32"/>
  <c r="BT21" i="32" s="1"/>
  <c r="BS22" i="32"/>
  <c r="BT22" i="32" s="1"/>
  <c r="BS19" i="32"/>
  <c r="BT19" i="32" s="1"/>
  <c r="BS18" i="32"/>
  <c r="BT18" i="32" s="1"/>
  <c r="BS14" i="32"/>
  <c r="BT14" i="32" s="1"/>
  <c r="BS12" i="32"/>
  <c r="BT12" i="32" s="1"/>
  <c r="BS20" i="32"/>
  <c r="BT20" i="32" s="1"/>
  <c r="BM13" i="32"/>
  <c r="BM14" i="32"/>
  <c r="BM15" i="32"/>
  <c r="BM16" i="32"/>
  <c r="BM18" i="32"/>
  <c r="BM19" i="32"/>
  <c r="BM20" i="32"/>
  <c r="BM21" i="32"/>
  <c r="BM22" i="32"/>
  <c r="BK13" i="32"/>
  <c r="BK14" i="32"/>
  <c r="BK15" i="32"/>
  <c r="BK16" i="32"/>
  <c r="BK18" i="32"/>
  <c r="BK19" i="32"/>
  <c r="BK20" i="32"/>
  <c r="BK21" i="32"/>
  <c r="BK22" i="32"/>
  <c r="BI13" i="32"/>
  <c r="BI14" i="32"/>
  <c r="BI15" i="32"/>
  <c r="BI16" i="32"/>
  <c r="BI18" i="32"/>
  <c r="BI19" i="32"/>
  <c r="BI20" i="32"/>
  <c r="BI21" i="32"/>
  <c r="BI22" i="32"/>
  <c r="BG13" i="32"/>
  <c r="BG14" i="32"/>
  <c r="BG15" i="32"/>
  <c r="BG16" i="32"/>
  <c r="BG18" i="32"/>
  <c r="BG19" i="32"/>
  <c r="BG20" i="32"/>
  <c r="BG21" i="32"/>
  <c r="BG22" i="32"/>
  <c r="BE13" i="32"/>
  <c r="BE14" i="32"/>
  <c r="BE15" i="32"/>
  <c r="BE16" i="32"/>
  <c r="BE18" i="32"/>
  <c r="BE19" i="32"/>
  <c r="BE20" i="32"/>
  <c r="BE21" i="32"/>
  <c r="BE22" i="32"/>
  <c r="BC13" i="32"/>
  <c r="BC14" i="32"/>
  <c r="BC15" i="32"/>
  <c r="BC16" i="32"/>
  <c r="BC18" i="32"/>
  <c r="BC19" i="32"/>
  <c r="BC20" i="32"/>
  <c r="BC21" i="32"/>
  <c r="BC22" i="32"/>
  <c r="BA13" i="32"/>
  <c r="BA14" i="32"/>
  <c r="BA15" i="32"/>
  <c r="BA16" i="32"/>
  <c r="BA18" i="32"/>
  <c r="BA19" i="32"/>
  <c r="BA20" i="32"/>
  <c r="BA21" i="32"/>
  <c r="BA22" i="32"/>
  <c r="AR13" i="32"/>
  <c r="AR14" i="32"/>
  <c r="AR15" i="32"/>
  <c r="AR16" i="32"/>
  <c r="AR19" i="32"/>
  <c r="AR20" i="32"/>
  <c r="AR21" i="32"/>
  <c r="AR22" i="32"/>
  <c r="AP13" i="32"/>
  <c r="AP14" i="32"/>
  <c r="AP15" i="32"/>
  <c r="AP16" i="32"/>
  <c r="AP19" i="32"/>
  <c r="AP20" i="32"/>
  <c r="AP21" i="32"/>
  <c r="AP22" i="32"/>
  <c r="AN13" i="32"/>
  <c r="AN14" i="32"/>
  <c r="AN15" i="32"/>
  <c r="AN16" i="32"/>
  <c r="AN19" i="32"/>
  <c r="AN20" i="32"/>
  <c r="AN21" i="32"/>
  <c r="AN22" i="32"/>
  <c r="AL13" i="32"/>
  <c r="AL14" i="32"/>
  <c r="AL15" i="32"/>
  <c r="AL16" i="32"/>
  <c r="AL19" i="32"/>
  <c r="AL20" i="32"/>
  <c r="AL21" i="32"/>
  <c r="AL22" i="32"/>
  <c r="AJ13" i="32"/>
  <c r="AJ14" i="32"/>
  <c r="AJ15" i="32"/>
  <c r="AJ16" i="32"/>
  <c r="AJ19" i="32"/>
  <c r="AJ20" i="32"/>
  <c r="AJ21" i="32"/>
  <c r="AJ22" i="32"/>
  <c r="AH13" i="32"/>
  <c r="AH14" i="32"/>
  <c r="AH15" i="32"/>
  <c r="AH16" i="32"/>
  <c r="AH19" i="32"/>
  <c r="AH20" i="32"/>
  <c r="AH21" i="32"/>
  <c r="AH22" i="32"/>
  <c r="AF13" i="32"/>
  <c r="AF14" i="32"/>
  <c r="AF15" i="32"/>
  <c r="AF16" i="32"/>
  <c r="AF19" i="32"/>
  <c r="AF20" i="32"/>
  <c r="AF21" i="32"/>
  <c r="AF22" i="32"/>
  <c r="AD13" i="32"/>
  <c r="AD14" i="32"/>
  <c r="AD15" i="32"/>
  <c r="AD16" i="32"/>
  <c r="AD19" i="32"/>
  <c r="AD20" i="32"/>
  <c r="AD21" i="32"/>
  <c r="AD22" i="32"/>
  <c r="AB13" i="32"/>
  <c r="AB14" i="32"/>
  <c r="AB15" i="32"/>
  <c r="AB16" i="32"/>
  <c r="AB19" i="32"/>
  <c r="AB20" i="32"/>
  <c r="AB21" i="32"/>
  <c r="AB22" i="32"/>
  <c r="Z13" i="32"/>
  <c r="Z14" i="32"/>
  <c r="Z15" i="32"/>
  <c r="Z16" i="32"/>
  <c r="Z19" i="32"/>
  <c r="Z20" i="32"/>
  <c r="Z21" i="32"/>
  <c r="Z22" i="32"/>
  <c r="X13" i="32"/>
  <c r="X14" i="32"/>
  <c r="X15" i="32"/>
  <c r="X16" i="32"/>
  <c r="X19" i="32"/>
  <c r="X20" i="32"/>
  <c r="X21" i="32"/>
  <c r="X22" i="32"/>
  <c r="V13" i="32"/>
  <c r="V14" i="32"/>
  <c r="V15" i="32"/>
  <c r="V16" i="32"/>
  <c r="V19" i="32"/>
  <c r="V20" i="32"/>
  <c r="V21" i="32"/>
  <c r="V22" i="32"/>
  <c r="T13" i="32"/>
  <c r="T14" i="32"/>
  <c r="T15" i="32"/>
  <c r="T16" i="32"/>
  <c r="T19" i="32"/>
  <c r="T20" i="32"/>
  <c r="T21" i="32"/>
  <c r="T22" i="32"/>
  <c r="R13" i="32"/>
  <c r="R14" i="32"/>
  <c r="R15" i="32"/>
  <c r="R16" i="32"/>
  <c r="R19" i="32"/>
  <c r="R20" i="32"/>
  <c r="R21" i="32"/>
  <c r="R22" i="32"/>
  <c r="P13" i="32"/>
  <c r="P14" i="32"/>
  <c r="P15" i="32"/>
  <c r="P16" i="32"/>
  <c r="P19" i="32"/>
  <c r="P20" i="32"/>
  <c r="P21" i="32"/>
  <c r="P22" i="32"/>
  <c r="N13" i="32"/>
  <c r="N14" i="32"/>
  <c r="N15" i="32"/>
  <c r="N16" i="32"/>
  <c r="N19" i="32"/>
  <c r="N20" i="32"/>
  <c r="N21" i="32"/>
  <c r="N22" i="32"/>
  <c r="L13" i="32"/>
  <c r="L14" i="32"/>
  <c r="L15" i="32"/>
  <c r="L16" i="32"/>
  <c r="L19" i="32"/>
  <c r="L20" i="32"/>
  <c r="L21" i="32"/>
  <c r="L22" i="32"/>
  <c r="J15" i="32"/>
  <c r="J16" i="32"/>
  <c r="J19" i="32"/>
  <c r="J20" i="32"/>
  <c r="J21" i="32"/>
  <c r="J22" i="32"/>
  <c r="J13" i="32"/>
  <c r="J14" i="32"/>
  <c r="H13" i="32"/>
  <c r="H14" i="32"/>
  <c r="H15" i="32"/>
  <c r="H16" i="32"/>
  <c r="H19" i="32"/>
  <c r="H20" i="32"/>
  <c r="H21" i="32"/>
  <c r="H22" i="32"/>
  <c r="AS14" i="32" l="1"/>
  <c r="AS20" i="32"/>
  <c r="AS13" i="32"/>
  <c r="AS22" i="32"/>
  <c r="AS16" i="32"/>
  <c r="BN22" i="32"/>
  <c r="BN18" i="32"/>
  <c r="BN14" i="32"/>
  <c r="BN20" i="32"/>
  <c r="AS19" i="32"/>
  <c r="AS21" i="32"/>
  <c r="BN21" i="32"/>
  <c r="BN16" i="32"/>
  <c r="BN13" i="32"/>
  <c r="BN19" i="32"/>
  <c r="BN15" i="32"/>
  <c r="AS15" i="32"/>
  <c r="H12" i="32"/>
  <c r="J12" i="32"/>
  <c r="L12" i="32"/>
  <c r="N12" i="32"/>
  <c r="P12" i="32"/>
  <c r="R12" i="32"/>
  <c r="T12" i="32"/>
  <c r="V12" i="32"/>
  <c r="X12" i="32"/>
  <c r="Z12" i="32"/>
  <c r="AB12" i="32"/>
  <c r="AD12" i="32"/>
  <c r="AF12" i="32"/>
  <c r="AH12" i="32"/>
  <c r="AJ12" i="32"/>
  <c r="AL12" i="32"/>
  <c r="AN12" i="32"/>
  <c r="AP12" i="32"/>
  <c r="AR12" i="32"/>
  <c r="BA12" i="32"/>
  <c r="BC12" i="32"/>
  <c r="BE12" i="32"/>
  <c r="BG12" i="32"/>
  <c r="BI12" i="32"/>
  <c r="BK12" i="32"/>
  <c r="BM12" i="32"/>
  <c r="AS12" i="32" l="1"/>
  <c r="AT12" i="32" s="1"/>
  <c r="AU12" i="32" s="1"/>
  <c r="AV12" i="32" s="1"/>
  <c r="AW12" i="32" s="1"/>
  <c r="AT13" i="32"/>
  <c r="AU13" i="32" s="1"/>
  <c r="AV13" i="32" s="1"/>
  <c r="AW13" i="32" s="1"/>
  <c r="BN12" i="32"/>
  <c r="AT21" i="32" l="1"/>
  <c r="AU21" i="32" s="1"/>
  <c r="AV21" i="32" s="1"/>
  <c r="AW21" i="32" s="1"/>
  <c r="AT15" i="32"/>
  <c r="AU15" i="32" s="1"/>
  <c r="AV15" i="32" s="1"/>
  <c r="AW15" i="32" s="1"/>
  <c r="AT19" i="32"/>
  <c r="AU19" i="32" s="1"/>
  <c r="AV19" i="32" s="1"/>
  <c r="AW19" i="32" s="1"/>
  <c r="AT20" i="32"/>
  <c r="AU20" i="32" s="1"/>
  <c r="AV20" i="32" s="1"/>
  <c r="AW20" i="32" s="1"/>
  <c r="AT22" i="32"/>
  <c r="AU22" i="32" s="1"/>
  <c r="AV22" i="32" s="1"/>
  <c r="AW22" i="32" s="1"/>
  <c r="AT16" i="32"/>
  <c r="AU16" i="32" s="1"/>
  <c r="AV16" i="32" s="1"/>
  <c r="AW16" i="32" s="1"/>
  <c r="AT14" i="32"/>
  <c r="AU14" i="32" s="1"/>
  <c r="AV14" i="32" s="1"/>
  <c r="AW14" i="32" s="1"/>
</calcChain>
</file>

<file path=xl/comments1.xml><?xml version="1.0" encoding="utf-8"?>
<comments xmlns="http://schemas.openxmlformats.org/spreadsheetml/2006/main">
  <authors>
    <author>John Fredy Garcia Lopez</author>
  </authors>
  <commentList>
    <comment ref="BT10" authorId="0">
      <text>
        <r>
          <rPr>
            <b/>
            <sz val="9"/>
            <color indexed="81"/>
            <rFont val="Tahoma"/>
            <family val="2"/>
          </rPr>
          <t>Un control preventivo disminuye el riesgo residual desde su frecuencia (desplazamiento vertical); un control correctivo lo reduce desde su impacto (desplazamiento horizontal).</t>
        </r>
      </text>
    </comment>
  </commentList>
</comments>
</file>

<file path=xl/sharedStrings.xml><?xml version="1.0" encoding="utf-8"?>
<sst xmlns="http://schemas.openxmlformats.org/spreadsheetml/2006/main" count="629" uniqueCount="227">
  <si>
    <t>Estratégico</t>
  </si>
  <si>
    <t>OBJETIVO DEL PROCESO</t>
  </si>
  <si>
    <t>ZONA DE RIESGO INHERENTE</t>
  </si>
  <si>
    <t>TIPO DE CONTROL</t>
  </si>
  <si>
    <t>MACROPROCESOS</t>
  </si>
  <si>
    <t xml:space="preserve">PROCESOS </t>
  </si>
  <si>
    <t>Misional</t>
  </si>
  <si>
    <t>Apoyo</t>
  </si>
  <si>
    <t>Control Seguimiento y Evaluación</t>
  </si>
  <si>
    <t>Planeación Estratégica</t>
  </si>
  <si>
    <t xml:space="preserve">Gestión de las Comunicaciones </t>
  </si>
  <si>
    <t>Diseño y Creación de Contenidos</t>
  </si>
  <si>
    <t>Emisión de Contenidos</t>
  </si>
  <si>
    <t xml:space="preserve">Comercialización </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</si>
  <si>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</si>
  <si>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</si>
  <si>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</si>
  <si>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</si>
  <si>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</si>
  <si>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 xml:space="preserve">Control, Seguimiento y Evaluación </t>
  </si>
  <si>
    <t>FRECUENCIA</t>
  </si>
  <si>
    <t>IMPROBABLE</t>
  </si>
  <si>
    <t>POSIBLE</t>
  </si>
  <si>
    <t>PROBABLE</t>
  </si>
  <si>
    <t>IMPACTO</t>
  </si>
  <si>
    <t>MODERADO</t>
  </si>
  <si>
    <t>MAYOR</t>
  </si>
  <si>
    <t>CATASTROFICO</t>
  </si>
  <si>
    <t>CASI SEGURO</t>
  </si>
  <si>
    <t>DESCRIPCIÓN DEL CONTROL</t>
  </si>
  <si>
    <t>PREVENTIVO</t>
  </si>
  <si>
    <t>CORRECTIVO</t>
  </si>
  <si>
    <t>SI</t>
  </si>
  <si>
    <t>NO</t>
  </si>
  <si>
    <t>TOTAL</t>
  </si>
  <si>
    <t>RIESGO</t>
  </si>
  <si>
    <t>ANÁLISIS DE RIESGO INHERENTE</t>
  </si>
  <si>
    <t>Servicio a la Ciudadania y Defensor del Televidente</t>
  </si>
  <si>
    <t xml:space="preserve">Moderado </t>
  </si>
  <si>
    <t xml:space="preserve">Mayor </t>
  </si>
  <si>
    <t>Matriz de definicion del riesgo de corrupción</t>
  </si>
  <si>
    <t xml:space="preserve">Descripción del riesgo </t>
  </si>
  <si>
    <t>Acción y Omisión</t>
  </si>
  <si>
    <t xml:space="preserve">Uso del poder </t>
  </si>
  <si>
    <t xml:space="preserve"> Desviar la gestión de lo público </t>
  </si>
  <si>
    <t>Beneficio particular</t>
  </si>
  <si>
    <t>CAUSA</t>
  </si>
  <si>
    <t>RARA VEZ</t>
  </si>
  <si>
    <t>IMPACTO 
Si el riesgo de corrupción se materializa podría…</t>
  </si>
  <si>
    <t>DETERMINAR IMPACTO</t>
  </si>
  <si>
    <t>DETECTIVO</t>
  </si>
  <si>
    <t>¿Existen manuales, instructivos o procedimientos
para el manejo del control?</t>
  </si>
  <si>
    <t>¿Está(n) definido(s) el(los) responsable(s) de la
ejecución del control y del seguimiento?</t>
  </si>
  <si>
    <t>¿La frecuencia de ejecución del control y
seguimiento es adecuada?</t>
  </si>
  <si>
    <t>Que se realicen contrataciones no programadas o planeadas o que no se actualicen las versiones de ser necesarias.</t>
  </si>
  <si>
    <t>Hurto de los bienes durante su
uso, almacenamiento o suministro.</t>
  </si>
  <si>
    <t>Estudios de conveniencia y opotunidad superficiales, o con
fallas en su contenido.</t>
  </si>
  <si>
    <t>Adendas u otrosis que cambian condiciones generales de los
procesos contractuales para favorecer a un tercero</t>
  </si>
  <si>
    <t>Detrimento patrimonial
Investigaciones Penales y Fiscales</t>
  </si>
  <si>
    <t>¿Afecta la generación de los productos o la prestación de servicios?</t>
  </si>
  <si>
    <t xml:space="preserve">TIPO </t>
  </si>
  <si>
    <t>RIESGO RESIDUAL</t>
  </si>
  <si>
    <t>BAJA</t>
  </si>
  <si>
    <t>MODERADA</t>
  </si>
  <si>
    <t>ALTA</t>
  </si>
  <si>
    <t>EXTREMA</t>
  </si>
  <si>
    <t>Atender los requerimientos y necesidades en materia salarial, prestacional, de protección social, salud ocupacional, bienestar social y el desarrollo de competencias, a partir de herramientas de gestión y control que permitan ofrecer una respuesta ágil y oportuna a los servidores de Canal Capital.</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</si>
  <si>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</si>
  <si>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RESPONSABLE</t>
  </si>
  <si>
    <t>x</t>
  </si>
  <si>
    <t>Determinar las directrices económicas y financieras  de la entidad, con el fin de establecer oportunidad, claridad y efectividad en los diferentes procesos y actividades que administra cada uno de los responsables del área Financiera.</t>
  </si>
  <si>
    <t>INDICADOR</t>
  </si>
  <si>
    <t>PERIODO DE EJECUCIÓN</t>
  </si>
  <si>
    <t>ACCIONES</t>
  </si>
  <si>
    <t>REGISTRO</t>
  </si>
  <si>
    <t>ACCIÓN</t>
  </si>
  <si>
    <t>FECHA</t>
  </si>
  <si>
    <t>RESPONSABLE: PLANEACIÓN</t>
  </si>
  <si>
    <t>VERSIÓN: 1</t>
  </si>
  <si>
    <t>(Acciones ejecutadas/acciones programadas)*100</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</si>
  <si>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</si>
  <si>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</si>
  <si>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</si>
  <si>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</si>
  <si>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</si>
  <si>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</si>
  <si>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</si>
  <si>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</si>
  <si>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</si>
  <si>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</si>
  <si>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</si>
  <si>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</si>
  <si>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</si>
  <si>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</si>
  <si>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</si>
  <si>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</si>
  <si>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Revisar los riesgos asociados al proceso 
1. Reunión de revisión 
2. Realizar acta</t>
  </si>
  <si>
    <t>Profesional Universitario de Planeación</t>
  </si>
  <si>
    <t>Inicia con el planteamiento de las necesidades de contratación desde las diferentes unidades funcionales del canal, continua con el respectivo análisis y asesoría en torno a los procedimientos a seguir dependiendo del tipo de contratación que deba realizarse. Incluye acompañamiento en la ejecución y liquidación de los procesos contractuales.</t>
  </si>
  <si>
    <t xml:space="preserve">Profesional Universitario de Talento humano </t>
  </si>
  <si>
    <t>Ejecutar AGJC-CN-MN-001 MANUAL DE CONTRATACIÓN, SUPERVISIÓN E INTERVENTORÍA</t>
  </si>
  <si>
    <t>Coordinadora jurídica y contractual</t>
  </si>
  <si>
    <t>Detrimento patrimonial
Investigaciones Disciplinarias, Penales y Fiscales</t>
  </si>
  <si>
    <t>CÓDIGO: EPLE-FT-026</t>
  </si>
  <si>
    <t>FECHA DE APROBACIÓN: 31/01/17</t>
  </si>
  <si>
    <t>MACROPROCESO</t>
  </si>
  <si>
    <t>Procedimientos actualizados y publicados</t>
  </si>
  <si>
    <t>Revisar los riesgos asociados al proceso 
1. Reunión de revisión en la Subdirección Financiera
2. Realizar acta de reunión con lo acordado en la misma.</t>
  </si>
  <si>
    <t>Subdirectora Financiera</t>
  </si>
  <si>
    <t>Generar canales de comunicación internos y externos para fortalecer la gestión de la entidad ,mediante estrategias comunicacional organizacional interna y estrategias de comunicación masiva de forma externa.</t>
  </si>
  <si>
    <t>Gestión de las Comunicaciones</t>
  </si>
  <si>
    <t>Total</t>
  </si>
  <si>
    <t>Dar cumplimiento con lo definido en el artículo 2 de la resolución 106 de 2017, con relación a la delegación para la aplicación de descuentos.</t>
  </si>
  <si>
    <t>Coordinación de Prensa y Comunicaciones</t>
  </si>
  <si>
    <t>Profesional Universitario de Ventas y Mercadeo</t>
  </si>
  <si>
    <t>¿Da lugar al detrimento de calidad de vida de la comunidad por la pérdida del bien o servicios o los recursos públicos?</t>
  </si>
  <si>
    <t xml:space="preserve">¿El control es automático? </t>
  </si>
  <si>
    <t>¿El control es manual?</t>
  </si>
  <si>
    <t>¿Se cuenta con evidencias de ejecución y seguimiento del control?</t>
  </si>
  <si>
    <t>¿En el tiempo que lleva la herramienta ha demostrado ser efectiva?</t>
  </si>
  <si>
    <t>Establecer disposiciones en los estudios de conveniencia y oportunidad y/o en los en los pliegos de condiciones direccionados hacia un grupo y/o firma en particular.</t>
  </si>
  <si>
    <t>Registrar operaciones contables no ciertas con el fin de beneficiar a un tercero.</t>
  </si>
  <si>
    <t>IDENTIFICACIÓN DEL RIESGO</t>
  </si>
  <si>
    <t>VALORACIÓN DEL RIESGO Y RIESGO RESIDUAL</t>
  </si>
  <si>
    <t>Hacer seguimiento mensual al estado del indicador de monetización digital</t>
  </si>
  <si>
    <t>Ingresos por monetización digital para el Canal.</t>
  </si>
  <si>
    <t>Omisión  de los requisitos de vinculación de personal de planta  para favorecer a un particular</t>
  </si>
  <si>
    <t>Manipulación de  los documentos de vinculación de personal de planta  para favorecer a un particular</t>
  </si>
  <si>
    <t>PROBABILIDAD</t>
  </si>
  <si>
    <t>Casi Seguro</t>
  </si>
  <si>
    <t>Probable</t>
  </si>
  <si>
    <t>Posible</t>
  </si>
  <si>
    <t>Improbable</t>
  </si>
  <si>
    <t>Rara vez</t>
  </si>
  <si>
    <t>Catastrófico</t>
  </si>
  <si>
    <t>CALIFICACIÓN DEL RIESGO DE CORRUPCIÓN</t>
  </si>
  <si>
    <t>Procedimientos financieros</t>
  </si>
  <si>
    <t>Subdirector Administrativo - Profesional Universitaria de Recursos Humanos</t>
  </si>
  <si>
    <t>Subdirector Administrativo - Técnico de Servicios Administrativos</t>
  </si>
  <si>
    <t>FRECUENCIA O PROBABILIDAD</t>
  </si>
  <si>
    <t>CATASTRÓFICO</t>
  </si>
  <si>
    <t>TOTAL NIVEL DE EXPOSICIÓN (RESIDUAL)</t>
  </si>
  <si>
    <t>TOTAL NIVEL DE EXPOSICIÓN (INHERENTE)</t>
  </si>
  <si>
    <t>* Formatos de cotizaciones
* Ofertas Comerciales</t>
  </si>
  <si>
    <t>Ofrecer los productos y servicios de Canal Capital a clientes públicos y privados a través de diversas estrategias de mercadeo, con el fin de posicionar al canal y generar beneficios económicos y sociales.</t>
  </si>
  <si>
    <t>Se vinculan personas que no son competentes ni idóneas a las funciones a desempeñar</t>
  </si>
  <si>
    <t>Secretario(a) General - Coordinador (a) Jurídico (a)</t>
  </si>
  <si>
    <t>1. Interés de obtener comisiones o beneficiar a terceros</t>
  </si>
  <si>
    <t>Mantener actualizados los procedimientos de la Subdirección Financiera, principalmente Estados Financieros, Elaboración de facturas y liquidación de ordenes de pago.</t>
  </si>
  <si>
    <t>Subdirección Financiera</t>
  </si>
  <si>
    <t>PROCESO</t>
  </si>
  <si>
    <t>CONSECUENCIA</t>
  </si>
  <si>
    <t>ZONA DE  RIESGO RESIDUAL</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</si>
  <si>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</si>
  <si>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 xml:space="preserve">Oficina Control Interno </t>
  </si>
  <si>
    <t xml:space="preserve">2. Revisiones previas sin formalización de las observaciones. </t>
  </si>
  <si>
    <t xml:space="preserve"> FORMULACIÓN, SEGUIMIENTO Y EVALUACIÓN DEL PROGRAMA ANUAL DE AUDITORÍAS  (CCSE-PD-004) Actividades No. 2 </t>
  </si>
  <si>
    <t>3. Desconocimiento de normatividad  y procedimientos aplicables al tema de la auditoria ejecutada.</t>
  </si>
  <si>
    <t>Control</t>
  </si>
  <si>
    <t>Control, Seguimiento y Evaluación</t>
  </si>
  <si>
    <t xml:space="preserve">No </t>
  </si>
  <si>
    <t xml:space="preserve">Resolución 005 de 2017 "Por medio de la cual se fijan las tarifas de Canal Capital" 
Resolución 106 de 2017 "Por medio de la cual se modifica la Resolución 005-2017 y se hace una delegación" </t>
  </si>
  <si>
    <t xml:space="preserve">Detrimento patrimonial
Investigaciones Penales y Fiscales
Daño de la imagen institucional </t>
  </si>
  <si>
    <t>Obtención de comisiones u otro tipo de ventajas con los anunciantes favoreciendo intereses personales</t>
  </si>
  <si>
    <t xml:space="preserve">Favorecimiento a los anunciantes
para dar descuentos no
permitidos o autorizados
Desconocimiento y/o aplicación indebida de las resoluciones internas  de tarifas 
</t>
  </si>
  <si>
    <t>Transferir fondos de la monetización automática a cuentas personales o que no son propiedad del Canal.</t>
  </si>
  <si>
    <t xml:space="preserve">Presiones externas. 
Tráfico de influencias para obtener beneficios económicos
  </t>
  </si>
  <si>
    <t>si</t>
  </si>
  <si>
    <t>Procedimientos actualizados</t>
  </si>
  <si>
    <t xml:space="preserve">Técnico de Servicios Administrativos  </t>
  </si>
  <si>
    <t>Ejecutar el procedimiento AGRI-SA-PD-010 TOMA FÍSICA DE INVENTARIOS 
Puntos de control: 6, 7 y 9</t>
  </si>
  <si>
    <t xml:space="preserve"> Posibilidad de recibir o solicitar cualquier dádiva o beneficio a nombre propio o de terceros, por destinar recursos de la entidad; impactando de forma negativa los intereses del Canal.</t>
  </si>
  <si>
    <t>1. Inadecuado manejo de los recursos del Canal por desvío intencional de recursos a título propio o a favor de terceros</t>
  </si>
  <si>
    <t xml:space="preserve">Investigaciones Penales y Fiscales, información errada para la toma de decisiones, daño de la imagen institucional </t>
  </si>
  <si>
    <t>Informes de seguimiento de proyectos de inversión de la entidad</t>
  </si>
  <si>
    <t>Presentación de resultados sin contar con el flujo de la revisión o aprobación.
Presiones por parte de los responsables del proceso evaluado a los auditores encargados de la auditoría. 
Prevalencia de los intereses particulares sobre los institucionales.
Ausencia de una cultura ética del Equipo de la OCI.</t>
  </si>
  <si>
    <t>Favorecimiento en la presentación de resultados de auditorías, omitiendo en los informes observaciones detectadas en el marco de una Auditoría o seguimiento.</t>
  </si>
  <si>
    <t>AUDITORIAS DE GESTIÓN (CCSE-PD-002, versión 8) Actividades No.3,8,10,12.
Código de Ética del Auditor.
Reuniones mensuales del Equipo de Control Interno
Capacitaciones Internas</t>
  </si>
  <si>
    <t>Perdida de los recursos financieros de la empresa e inadecuado manejo de los mismos. 
Detrimento patrimonial
Investigaciones Disciplinarias, Penales y Fiscales</t>
  </si>
  <si>
    <t>1. Presiones por parte de terceros o superiores
2. Ocultamiento de fallas en las operaciones contables.</t>
  </si>
  <si>
    <t>Cuenta bancaria del canal asociada a dos cuentas de correo electrónico para acceder a la monetización de contenidos digitales.</t>
  </si>
  <si>
    <t>1. Fallas en los mecanismos de seguridad del almacén
2. excesiva discrecionalidad.
3. Falta de filtros en los roles definidos en la administración del aplicativo de inventarios</t>
  </si>
  <si>
    <t xml:space="preserve">Apropiarse de manera particular de los elementos y/o activos para las actividades institucionales 
</t>
  </si>
  <si>
    <t xml:space="preserve">
AGRI-SA-PD-010
TOMA FÍSICA DE INVENTARIOS</t>
  </si>
  <si>
    <t xml:space="preserve">Contrato de seguridad firmado y estudios de seguridad </t>
  </si>
  <si>
    <t xml:space="preserve">
1. Desviación de recursos 
2. Investigaciones disciplinarias, penales y fiscales
</t>
  </si>
  <si>
    <t xml:space="preserve">1. Intereses de personal del canal en favorecer a un tercero.
2. Desconocimiento de procedimientos y manual de contratación y normatividad vigente en materia de contratación </t>
  </si>
  <si>
    <t xml:space="preserve">Adjudicación de contratos a personas naturales y jurídicas que no cumplen con los requisitos establecidos por el Canal 
</t>
  </si>
  <si>
    <t xml:space="preserve">Acta de asistencia a jornada de socialización
Manual de contratación actualizado </t>
  </si>
  <si>
    <t xml:space="preserve">1. Detrimento patrimonial
Investigaciones Disciplinarias, Penales y Fiscales
2. Que no se adelanten acciones correctivas para eliminar las causas de las observaciones omitidas. 
3. Perdida de credibilidad de la Oficina de Control Interno </t>
  </si>
  <si>
    <t>Actualización del Código de Ética del Auditor. 
Revisión y ajuste del Estatuto de Auditoría. 
Adopción del Manual de Políticas de Auditoría Interna.</t>
  </si>
  <si>
    <t>Tres documentos adoptados y publicados.</t>
  </si>
  <si>
    <t>Incio:01/02/2019
Fin: 31/12/2019</t>
  </si>
  <si>
    <t>Inicio: 01/02/2019
Fin: 31/12/2019</t>
  </si>
  <si>
    <t>* Informes mensuales.</t>
  </si>
  <si>
    <t>* Generar informes de seguimiento y control sobre la monetización digital.</t>
  </si>
  <si>
    <t>Incio:02/01/2019
Fin: 31/12/2019</t>
  </si>
  <si>
    <t>Interés de vincular a una persona sin el cumplimiento de la totalidad de requisitos, por influencia externa o por presión de un tercero.</t>
  </si>
  <si>
    <t>1. Omisión de los requisitos de vinculación de personal de planta  para favorecer a un particular.
2. Manipulación de  los documentos de vinculación y/o requisitos de ingreso de personal de planta para favorecer su contratación.
2. Presión de superiores para vincular a un tercero</t>
  </si>
  <si>
    <t>Inicio:01/02/2019
Fin: 31/12/2019</t>
  </si>
  <si>
    <t xml:space="preserve">1. Revisar y actualizar (si es necesario) los procedimientos del área relacionados con el ingreso del personal.
2. Realizar una reunión interna en el área de recursos humanos, abordando la temática de selección de personal. </t>
  </si>
  <si>
    <t xml:space="preserve">* Procedimientos actualizados
* Acta de reunión </t>
  </si>
  <si>
    <t>Incio:01/07/2019
Fin: 31/12/2019</t>
  </si>
  <si>
    <t>Revisión  de  procedimientos  AGRI-SA-PD-008 SALIDA DE ELEMENTOS</t>
  </si>
  <si>
    <t xml:space="preserve">Realizar y enviar informes trimestrales de ejecución de proyectos como insumo para el reporte y registro de información en el sistema SEGPLAN. </t>
  </si>
  <si>
    <t>Inicio: 01/02/2019
Fin:31/12/2019</t>
  </si>
  <si>
    <t>Incio:01/07/2019
Fin: 31/07/2019</t>
  </si>
  <si>
    <t xml:space="preserve">Incio:01/07/2019
Fin: 31/07/2019
</t>
  </si>
  <si>
    <t xml:space="preserve">Reportes de avances manipulados e inconsistentes respecto a la ejecución real de presupuesto y de metas de la Entidad a favor de un tercero. </t>
  </si>
  <si>
    <t>Inicio:01/02/2019
Fin :31/12/2019</t>
  </si>
  <si>
    <t>Incio:01/02/2019
Fin:31/12/2019</t>
  </si>
  <si>
    <r>
      <rPr>
        <b/>
        <sz val="11"/>
        <rFont val="Arial"/>
        <family val="2"/>
      </rPr>
      <t>Nota:</t>
    </r>
    <r>
      <rPr>
        <sz val="11"/>
        <rFont val="Arial"/>
        <family val="2"/>
      </rPr>
      <t xml:space="preserve"> Este mapa de riesgos de corrupción será revisado y ajustado de acuerdo con los compromisos definidos con las áreas; así mismo podrán ser incluidos nuevos riesgos de corrupción en la medida que los mismos sean revisados, valorados y se identifiquen sus respectivas acciones de control.</t>
    </r>
  </si>
  <si>
    <t>ACCIONES ASOCIADAS AL CONTROL 
(Primera Línea)</t>
  </si>
  <si>
    <t>MONITOREO Y SEGUIMIENTO
(Segunda línea)</t>
  </si>
  <si>
    <t xml:space="preserve">1. Presiones por parte de superiores para reportar información diferente a la exigida. 
2. Reportes de información enviado con inconsistencias frente a los compromisos presupuestales y de gestión. </t>
  </si>
  <si>
    <t xml:space="preserve">Revisión de las obligaciones contractuales
Solicitar anualmente un estudio de seguridad para el Canal.  </t>
  </si>
  <si>
    <t>Revisar los riesgos asociados al proceso 
1. Reunión de socialización de los resultados de las auditorias en la oficina de control interno.
2. Reuniones mensuales de seguimiento a las actividades de la OCI</t>
  </si>
  <si>
    <t>Revisión periódica (trimestralmente) de las metas de la entidad EPLE-PD-006 FORMULACIÓN, REGISTRO Y ACTUALIZACIÓN DE
PROYECTOS DE INVERSIÓN: Registro en el Sistema SEGPLAN Puntos de control 18, 25, 26.</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</si>
  <si>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</si>
  <si>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Ejecutar procedimiento: AGRI-SA-PD-008 SALIDA DE ELEMENTOS. 
Puntos de Control: 2,3,6,7 y 8
</t>
  </si>
  <si>
    <t>Sistema de seguridad física y tecnológica para la custodia de los bienes de la entidad. (Contrato de vigilancia).
1. Personal capacitado
2. Cámaras de monitoreo en HD
3. Sistema de comunicación</t>
  </si>
  <si>
    <t>Aplicar procedimiento: AGFF-PD-010 LIQUIDACIÓN ÓRDENES DE PAGO 
Puntos de control: 1, 2, 4,5 8,9, 11, 12.</t>
  </si>
  <si>
    <t>Realizar una jornada de  socialización sobre el Manual de contratación, supervisión e interventoría y los procedimientos asociados.
Realizar la actualización del manual de contratación en caso de ser necesario</t>
  </si>
  <si>
    <t>Cumplir AGJC-CN-MN-001 MANUAL DE CONTRATACIÓN, SUPERVISIÓN E INTERVENTORÍA
Para procesos de selección se tendrá en cuenta los siguientes factores: 
Título IV etapas de la contratación en Canal Capital principalmente: 
4.1 ETAPA DE PLANEACIÓN
4.1.2.1.1 ESTUDIOS DE MERCADO 
Para personas naturales realizar la verificación de idoneidad y experiencia de conformidad con la necesidad a contratar</t>
  </si>
  <si>
    <r>
      <t xml:space="preserve">Fecha de Publicación: </t>
    </r>
    <r>
      <rPr>
        <sz val="11"/>
        <rFont val="Arial"/>
        <family val="2"/>
      </rPr>
      <t>31/01/2019</t>
    </r>
  </si>
  <si>
    <r>
      <rPr>
        <b/>
        <sz val="11"/>
        <rFont val="Arial"/>
        <family val="2"/>
      </rPr>
      <t>Versión 1:</t>
    </r>
    <r>
      <rPr>
        <sz val="11"/>
        <rFont val="Arial"/>
        <family val="2"/>
      </rPr>
      <t xml:space="preserve"> Se publica el documento Matriz de Riesgos de Corrupción en su primera versión, de acuerdo con los compromisos definidos por las diferentes áreas de la entidad para la mitigación de posibles situaciones de corrupción en la gestión administrativa.
El mismo se puso a consideración de la ciudadanía, usuarios internos y grupos de interés en general, sin que se recibieran ajustes o comentarios sobre lo propuesto.
</t>
    </r>
  </si>
  <si>
    <t>MATRIZ DE RIESGOS DE CORRUPCIÓN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</si>
</sst>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16" x14ac:knownFonts="1">
    <font>
      <sz val="10"/>
      <name val="Arial"/>
    </font>
    <font>
      <sz val="7"/>
      <name val="Arial"/>
      <family val="2"/>
    </font>
    <font>
      <b/>
      <sz val="10"/>
      <name val="Arial Narrow"/>
      <family val="2"/>
    </font>
    <font>
      <sz val="10"/>
      <name val="Arial Narrow"/>
      <family val="2"/>
    </font>
    <font>
      <sz val="10"/>
      <name val="Arial"/>
      <family val="2"/>
    </font>
    <font>
      <sz val="11"/>
      <name val="Arial"/>
      <family val="2"/>
    </font>
    <font>
      <sz val="10"/>
      <name val="Arial"/>
      <family val="2"/>
    </font>
    <font>
      <b/>
      <sz val="11"/>
      <name val="Arial"/>
      <family val="2"/>
    </font>
    <font>
      <b/>
      <sz val="14"/>
      <name val="Arial"/>
      <family val="2"/>
    </font>
    <font>
      <b/>
      <sz val="10"/>
      <name val="Arial"/>
      <family val="2"/>
    </font>
    <font>
      <b/>
      <sz val="11"/>
      <color theme="1"/>
      <name val="Calibri"/>
      <family val="2"/>
      <scheme val="minor"/>
    </font>
    <font>
      <sz val="7"/>
      <color rgb="FFFF0000"/>
      <name val="Arial"/>
      <family val="2"/>
    </font>
    <font>
      <b/>
      <sz val="10"/>
      <color theme="1"/>
      <name val="Arial Narrow"/>
      <family val="2"/>
    </font>
    <font>
      <b/>
      <sz val="12"/>
      <name val="Arial Narrow"/>
      <family val="2"/>
    </font>
    <font>
      <b/>
      <sz val="9"/>
      <color indexed="81"/>
      <name val="Tahoma"/>
      <family val="2"/>
    </font>
    <font>
      <b/>
      <sz val="11"/>
      <name val="Arial Narrow"/>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BFBFBF"/>
        <bgColor indexed="64"/>
      </patternFill>
    </fill>
    <fill>
      <patternFill patternType="solid">
        <fgColor rgb="FFFF66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4" fillId="0" borderId="0"/>
    <xf numFmtId="0" fontId="4" fillId="0" borderId="0"/>
    <xf numFmtId="0" fontId="6" fillId="0" borderId="0"/>
  </cellStyleXfs>
  <cellXfs count="209">
    <xf numFmtId="0" fontId="0" fillId="0" borderId="0" xfId="0"/>
    <xf numFmtId="0" fontId="3" fillId="0" borderId="0" xfId="0" applyFont="1"/>
    <xf numFmtId="0" fontId="3" fillId="0" borderId="0" xfId="0" applyFont="1" applyAlignment="1">
      <alignment horizontal="center" vertical="center" wrapText="1"/>
    </xf>
    <xf numFmtId="0" fontId="5" fillId="2" borderId="0" xfId="0" applyFont="1" applyFill="1"/>
    <xf numFmtId="0" fontId="1" fillId="2" borderId="0" xfId="0" applyFont="1" applyFill="1"/>
    <xf numFmtId="0" fontId="4" fillId="2" borderId="0" xfId="0" applyFont="1" applyFill="1"/>
    <xf numFmtId="49" fontId="1" fillId="2" borderId="0" xfId="0" applyNumberFormat="1" applyFont="1" applyFill="1"/>
    <xf numFmtId="0" fontId="8" fillId="2" borderId="0" xfId="0" applyFont="1" applyFill="1"/>
    <xf numFmtId="0" fontId="0" fillId="0" borderId="1" xfId="0" applyBorder="1"/>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2" xfId="0" applyFont="1" applyFill="1" applyBorder="1"/>
    <xf numFmtId="0" fontId="0" fillId="0" borderId="0" xfId="0" applyBorder="1"/>
    <xf numFmtId="0" fontId="11" fillId="0" borderId="0" xfId="0" applyFont="1" applyFill="1"/>
    <xf numFmtId="0" fontId="7" fillId="6"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9" fillId="18" borderId="1"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 fillId="0" borderId="0" xfId="0" applyFont="1" applyFill="1"/>
    <xf numFmtId="0" fontId="3" fillId="0" borderId="41" xfId="0" applyFont="1" applyFill="1" applyBorder="1" applyAlignment="1">
      <alignment horizontal="center" vertical="center" wrapText="1"/>
    </xf>
    <xf numFmtId="0" fontId="2" fillId="9" borderId="2" xfId="0" applyFont="1" applyFill="1" applyBorder="1" applyAlignment="1">
      <alignment vertical="center" wrapText="1"/>
    </xf>
    <xf numFmtId="0" fontId="2" fillId="9"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21"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20" xfId="0" quotePrefix="1" applyNumberFormat="1" applyFont="1" applyFill="1" applyBorder="1" applyAlignment="1">
      <alignment horizontal="center" vertical="center" wrapText="1"/>
    </xf>
    <xf numFmtId="0" fontId="3" fillId="0" borderId="23" xfId="0" applyFont="1" applyFill="1" applyBorder="1" applyAlignment="1">
      <alignment horizontal="justify" vertical="center" wrapText="1"/>
    </xf>
    <xf numFmtId="0" fontId="3" fillId="0" borderId="18" xfId="0" applyFont="1" applyFill="1" applyBorder="1" applyAlignment="1">
      <alignment vertical="center" wrapText="1"/>
    </xf>
    <xf numFmtId="14"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19" xfId="0" applyFont="1" applyFill="1" applyBorder="1" applyAlignment="1">
      <alignment vertical="center" wrapText="1"/>
    </xf>
    <xf numFmtId="14" fontId="3" fillId="0" borderId="19"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18" xfId="0" applyFont="1" applyFill="1" applyBorder="1" applyAlignment="1">
      <alignment horizontal="center" vertical="center" wrapText="1"/>
    </xf>
    <xf numFmtId="0" fontId="1" fillId="2" borderId="0" xfId="0" applyFont="1" applyFill="1" applyBorder="1" applyAlignment="1">
      <alignment horizontal="center"/>
    </xf>
    <xf numFmtId="0" fontId="8"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0" xfId="0" applyFont="1" applyFill="1" applyBorder="1"/>
    <xf numFmtId="0" fontId="5"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3" fillId="2" borderId="0" xfId="0" applyFont="1" applyFill="1" applyAlignment="1">
      <alignment horizontal="center" vertical="center" wrapText="1"/>
    </xf>
    <xf numFmtId="0" fontId="3" fillId="2" borderId="0" xfId="0" applyFont="1" applyFill="1"/>
    <xf numFmtId="0" fontId="3"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11" fillId="2" borderId="0" xfId="0" applyFont="1" applyFill="1"/>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 fillId="10" borderId="16"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37"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34" xfId="0" applyFont="1" applyFill="1" applyBorder="1" applyAlignment="1">
      <alignment horizontal="center" vertical="center" wrapText="1"/>
    </xf>
    <xf numFmtId="164" fontId="2" fillId="5" borderId="28" xfId="0" applyNumberFormat="1" applyFont="1" applyFill="1" applyBorder="1" applyAlignment="1">
      <alignment horizontal="center" vertical="center" wrapText="1"/>
    </xf>
    <xf numFmtId="164" fontId="2" fillId="5" borderId="14" xfId="0" applyNumberFormat="1" applyFont="1" applyFill="1" applyBorder="1" applyAlignment="1">
      <alignment horizontal="center" vertical="center" wrapText="1"/>
    </xf>
    <xf numFmtId="164" fontId="2" fillId="5" borderId="29" xfId="0" applyNumberFormat="1" applyFont="1" applyFill="1" applyBorder="1" applyAlignment="1">
      <alignment horizontal="center" vertical="center" wrapText="1"/>
    </xf>
    <xf numFmtId="164" fontId="2" fillId="5" borderId="38"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5" fillId="11" borderId="36" xfId="0" applyFont="1" applyFill="1" applyBorder="1" applyAlignment="1">
      <alignment horizontal="center" vertical="center"/>
    </xf>
    <xf numFmtId="0" fontId="15" fillId="11" borderId="11" xfId="0" applyFont="1" applyFill="1" applyBorder="1" applyAlignment="1">
      <alignment horizontal="center" vertical="center"/>
    </xf>
    <xf numFmtId="0" fontId="15" fillId="11" borderId="10" xfId="0" applyFont="1" applyFill="1" applyBorder="1" applyAlignment="1">
      <alignment horizontal="center" vertical="center"/>
    </xf>
    <xf numFmtId="0" fontId="15" fillId="13" borderId="44" xfId="0" applyFont="1" applyFill="1" applyBorder="1" applyAlignment="1">
      <alignment horizontal="center" vertical="center"/>
    </xf>
    <xf numFmtId="0" fontId="15" fillId="13" borderId="45" xfId="0" applyFont="1" applyFill="1" applyBorder="1" applyAlignment="1">
      <alignment horizontal="center" vertical="center"/>
    </xf>
    <xf numFmtId="0" fontId="15" fillId="13" borderId="47" xfId="0" applyFont="1" applyFill="1" applyBorder="1" applyAlignment="1">
      <alignment horizontal="center" vertical="center"/>
    </xf>
    <xf numFmtId="0" fontId="15" fillId="13" borderId="46" xfId="0" applyFont="1" applyFill="1" applyBorder="1" applyAlignment="1">
      <alignment horizontal="center" vertical="center"/>
    </xf>
    <xf numFmtId="0" fontId="2" fillId="14" borderId="15"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5" borderId="27" xfId="0" applyNumberFormat="1" applyFont="1" applyFill="1" applyBorder="1" applyAlignment="1">
      <alignment horizontal="center" vertical="center" wrapText="1"/>
    </xf>
    <xf numFmtId="164" fontId="2" fillId="5" borderId="25" xfId="0" applyNumberFormat="1" applyFont="1" applyFill="1" applyBorder="1" applyAlignment="1">
      <alignment horizontal="center" vertical="center" wrapText="1"/>
    </xf>
    <xf numFmtId="0" fontId="1" fillId="2" borderId="15" xfId="0" applyFont="1" applyFill="1" applyBorder="1" applyAlignment="1">
      <alignment horizontal="center"/>
    </xf>
    <xf numFmtId="0" fontId="1" fillId="2" borderId="17"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4" xfId="0" applyFont="1" applyFill="1" applyBorder="1" applyAlignment="1">
      <alignment horizontal="center"/>
    </xf>
    <xf numFmtId="0" fontId="13" fillId="0" borderId="48" xfId="0" applyFont="1" applyFill="1" applyBorder="1" applyAlignment="1">
      <alignment horizontal="left" vertical="center"/>
    </xf>
    <xf numFmtId="0" fontId="13" fillId="0" borderId="16" xfId="0" applyFont="1" applyFill="1" applyBorder="1" applyAlignment="1">
      <alignment horizontal="left" vertical="center"/>
    </xf>
    <xf numFmtId="0" fontId="2" fillId="16" borderId="27"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15" fillId="17" borderId="45" xfId="0" applyFont="1" applyFill="1" applyBorder="1" applyAlignment="1">
      <alignment horizontal="center" vertical="center"/>
    </xf>
    <xf numFmtId="0" fontId="15" fillId="17" borderId="46" xfId="0" applyFont="1" applyFill="1" applyBorder="1" applyAlignment="1">
      <alignment horizontal="center" vertical="center"/>
    </xf>
    <xf numFmtId="0" fontId="2" fillId="9" borderId="9"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15" fillId="12" borderId="44" xfId="0" applyFont="1" applyFill="1" applyBorder="1" applyAlignment="1">
      <alignment horizontal="center" vertical="center" wrapText="1"/>
    </xf>
    <xf numFmtId="0" fontId="15" fillId="12" borderId="45" xfId="0" applyFont="1" applyFill="1" applyBorder="1" applyAlignment="1">
      <alignment horizontal="center" vertical="center" wrapText="1"/>
    </xf>
    <xf numFmtId="0" fontId="15" fillId="12" borderId="46" xfId="0" applyFont="1" applyFill="1" applyBorder="1" applyAlignment="1">
      <alignment horizontal="center" vertical="center" wrapText="1"/>
    </xf>
    <xf numFmtId="0" fontId="1" fillId="2" borderId="16" xfId="0" applyFont="1" applyFill="1" applyBorder="1" applyAlignment="1">
      <alignment horizontal="center"/>
    </xf>
    <xf numFmtId="0" fontId="1" fillId="2" borderId="1" xfId="0" applyFont="1" applyFill="1" applyBorder="1" applyAlignment="1">
      <alignment horizontal="center"/>
    </xf>
    <xf numFmtId="0" fontId="1" fillId="2" borderId="23" xfId="0" applyFont="1" applyFill="1" applyBorder="1" applyAlignment="1">
      <alignment horizontal="center"/>
    </xf>
    <xf numFmtId="0" fontId="13" fillId="0" borderId="43" xfId="0" applyFont="1" applyBorder="1" applyAlignment="1">
      <alignment horizontal="left" vertical="center"/>
    </xf>
    <xf numFmtId="0" fontId="13" fillId="0" borderId="1" xfId="0" applyFont="1" applyBorder="1" applyAlignment="1">
      <alignment horizontal="left" vertical="center"/>
    </xf>
    <xf numFmtId="0" fontId="13" fillId="0" borderId="49" xfId="0" applyFont="1" applyBorder="1" applyAlignment="1">
      <alignment horizontal="left" vertical="center"/>
    </xf>
    <xf numFmtId="0" fontId="13" fillId="0" borderId="23" xfId="0" applyFont="1" applyBorder="1" applyAlignment="1">
      <alignment horizontal="lef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16" borderId="28" xfId="0" applyFont="1" applyFill="1" applyBorder="1" applyAlignment="1">
      <alignment horizontal="center" vertical="center" wrapText="1"/>
    </xf>
    <xf numFmtId="0" fontId="2" fillId="16" borderId="14"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9" borderId="16" xfId="0" applyFont="1" applyFill="1" applyBorder="1" applyAlignment="1">
      <alignment horizontal="center" vertical="center" wrapText="1"/>
    </xf>
    <xf numFmtId="17" fontId="3" fillId="0" borderId="21" xfId="0" applyNumberFormat="1" applyFont="1" applyFill="1" applyBorder="1" applyAlignment="1">
      <alignment horizontal="center" vertical="center" wrapText="1"/>
    </xf>
    <xf numFmtId="0" fontId="15" fillId="15" borderId="44" xfId="0" applyFont="1" applyFill="1" applyBorder="1" applyAlignment="1">
      <alignment horizontal="center" vertical="center" wrapText="1"/>
    </xf>
    <xf numFmtId="0" fontId="15" fillId="15" borderId="45" xfId="0" applyFont="1" applyFill="1" applyBorder="1" applyAlignment="1">
      <alignment horizontal="center" vertical="center" wrapText="1"/>
    </xf>
    <xf numFmtId="0" fontId="15" fillId="15" borderId="46"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13" borderId="2" xfId="0"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39" xfId="0" applyFont="1" applyFill="1" applyBorder="1" applyAlignment="1">
      <alignment horizontal="center" vertical="center" wrapText="1"/>
    </xf>
    <xf numFmtId="0" fontId="2" fillId="14" borderId="17"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17" fontId="3" fillId="4" borderId="1" xfId="0" applyNumberFormat="1" applyFont="1" applyFill="1" applyBorder="1" applyAlignment="1">
      <alignment horizontal="center" vertical="center" wrapText="1"/>
    </xf>
    <xf numFmtId="17" fontId="3" fillId="4" borderId="23" xfId="0" applyNumberFormat="1" applyFont="1" applyFill="1" applyBorder="1" applyAlignment="1">
      <alignment horizontal="center" vertical="center" wrapText="1"/>
    </xf>
    <xf numFmtId="17" fontId="3" fillId="4" borderId="21" xfId="0" applyNumberFormat="1" applyFont="1" applyFill="1" applyBorder="1" applyAlignment="1">
      <alignment horizontal="center" vertical="center" wrapText="1"/>
    </xf>
    <xf numFmtId="17" fontId="3" fillId="4" borderId="24" xfId="0" applyNumberFormat="1"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0" fillId="18" borderId="1" xfId="0" applyFont="1" applyFill="1" applyBorder="1" applyAlignment="1">
      <alignment horizontal="center" vertical="center"/>
    </xf>
    <xf numFmtId="0" fontId="7" fillId="6" borderId="3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7" fillId="6" borderId="2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9" fillId="19" borderId="26" xfId="0" applyFont="1" applyFill="1" applyBorder="1" applyAlignment="1">
      <alignment horizontal="center" vertical="center" textRotation="90"/>
    </xf>
    <xf numFmtId="0" fontId="9" fillId="19" borderId="34" xfId="0" applyFont="1" applyFill="1" applyBorder="1" applyAlignment="1">
      <alignment horizontal="center" vertical="center" textRotation="90"/>
    </xf>
    <xf numFmtId="0" fontId="9" fillId="19" borderId="35" xfId="0" applyFont="1" applyFill="1" applyBorder="1" applyAlignment="1">
      <alignment horizontal="center" vertical="center" textRotation="90"/>
    </xf>
    <xf numFmtId="0" fontId="7" fillId="6" borderId="6" xfId="0" applyFont="1" applyFill="1" applyBorder="1" applyAlignment="1">
      <alignment horizontal="center" vertical="center" wrapText="1"/>
    </xf>
    <xf numFmtId="0" fontId="7" fillId="6" borderId="3" xfId="0" applyFont="1" applyFill="1" applyBorder="1" applyAlignment="1">
      <alignment horizontal="center" vertical="center" wrapText="1"/>
    </xf>
  </cellXfs>
  <cellStyles count="4">
    <cellStyle name="Normal" xfId="0" builtinId="0"/>
    <cellStyle name="Normal 2" xfId="1"/>
    <cellStyle name="Normal 3" xfId="2"/>
    <cellStyle name="Normal 4" xfId="3"/>
  </cellStyles>
  <dxfs count="73">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theme="9" tint="-0.24994659260841701"/>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ont>
        <color theme="9" tint="-0.499984740745262"/>
      </font>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s>
  <tableStyles count="0" defaultTableStyle="TableStyleMedium9" defaultPivotStyle="PivotStyleLight16"/>
  <colors>
    <mruColors>
      <color rgb="FF00FFFF"/>
      <color rgb="FFFFCCFF"/>
      <color rgb="FFFF99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355483</xdr:colOff>
      <xdr:row>0</xdr:row>
      <xdr:rowOff>52296</xdr:rowOff>
    </xdr:from>
    <xdr:to>
      <xdr:col>1</xdr:col>
      <xdr:colOff>627627</xdr:colOff>
      <xdr:row>3</xdr:row>
      <xdr:rowOff>161674</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483" y="52296"/>
          <a:ext cx="1333501" cy="72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77</xdr:col>
      <xdr:colOff>790575</xdr:colOff>
      <xdr:row>0</xdr:row>
      <xdr:rowOff>73140</xdr:rowOff>
    </xdr:from>
    <xdr:to>
      <xdr:col>79</xdr:col>
      <xdr:colOff>305199</xdr:colOff>
      <xdr:row>3</xdr:row>
      <xdr:rowOff>137092</xdr:rowOff>
    </xdr:to>
    <xdr:pic>
      <xdr:nvPicPr>
        <xdr:cNvPr id="5" name="0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38981" y="73140"/>
          <a:ext cx="1705374" cy="67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XF49"/>
  <sheetViews>
    <sheetView tabSelected="1" zoomScale="85" zoomScaleNormal="85" zoomScaleSheetLayoutView="80" workbookViewId="0">
      <pane ySplit="11" topLeftCell="A12" activePane="bottomLeft" state="frozen"/>
      <selection pane="bottomLeft" activeCell="C1" sqref="C1:BV4"/>
    </sheetView>
  </sheetViews>
  <sheetFormatPr baseColWidth="10" defaultColWidth="0" defaultRowHeight="12.75" zeroHeight="1" x14ac:dyDescent="0.2"/>
  <cols>
    <col min="1" max="1" width="16" style="4" customWidth="1"/>
    <col min="2" max="2" width="15.28515625" style="4" customWidth="1"/>
    <col min="3" max="3" width="40.140625" style="4" customWidth="1"/>
    <col min="4" max="4" width="20.85546875" style="4" customWidth="1"/>
    <col min="5" max="5" width="25.28515625" style="4" customWidth="1"/>
    <col min="6" max="6" width="18.7109375" style="4" customWidth="1"/>
    <col min="7" max="7" width="14.85546875" style="4" customWidth="1"/>
    <col min="8" max="8" width="2.28515625" style="4" hidden="1" customWidth="1"/>
    <col min="9" max="9" width="14.42578125" style="4" hidden="1" customWidth="1"/>
    <col min="10" max="10" width="2.140625" style="4" hidden="1" customWidth="1"/>
    <col min="11" max="11" width="17.28515625" style="4" hidden="1" customWidth="1"/>
    <col min="12" max="12" width="2.140625" style="4" hidden="1" customWidth="1"/>
    <col min="13" max="13" width="12.7109375" style="4" hidden="1" customWidth="1"/>
    <col min="14" max="14" width="2.140625" style="4" hidden="1" customWidth="1"/>
    <col min="15" max="15" width="16.7109375" style="4" hidden="1" customWidth="1"/>
    <col min="16" max="16" width="2.140625" style="4" hidden="1" customWidth="1"/>
    <col min="17" max="17" width="16" style="4" hidden="1" customWidth="1"/>
    <col min="18" max="18" width="2.140625" style="4" hidden="1" customWidth="1"/>
    <col min="19" max="19" width="15.140625" style="4" hidden="1" customWidth="1"/>
    <col min="20" max="20" width="2.140625" style="4" hidden="1" customWidth="1"/>
    <col min="21" max="21" width="15.28515625" style="4" hidden="1" customWidth="1"/>
    <col min="22" max="22" width="2.140625" style="4" hidden="1" customWidth="1"/>
    <col min="23" max="23" width="21.140625" style="4" hidden="1" customWidth="1"/>
    <col min="24" max="24" width="2.140625" style="4" hidden="1" customWidth="1"/>
    <col min="25" max="25" width="14.7109375" style="4" hidden="1" customWidth="1"/>
    <col min="26" max="26" width="2.140625" style="4" hidden="1" customWidth="1"/>
    <col min="27" max="27" width="15.85546875" style="4" hidden="1" customWidth="1"/>
    <col min="28" max="28" width="2.140625" style="4" hidden="1" customWidth="1"/>
    <col min="29" max="29" width="14.42578125" style="4" hidden="1" customWidth="1"/>
    <col min="30" max="30" width="2.140625" style="4" hidden="1" customWidth="1"/>
    <col min="31" max="31" width="13.140625" style="4" hidden="1" customWidth="1"/>
    <col min="32" max="32" width="2.140625" style="4" hidden="1" customWidth="1"/>
    <col min="33" max="33" width="12.28515625" style="4" hidden="1" customWidth="1"/>
    <col min="34" max="34" width="2.140625" style="4" hidden="1" customWidth="1"/>
    <col min="35" max="35" width="11.140625" style="4" hidden="1" customWidth="1"/>
    <col min="36" max="36" width="2.140625" style="4" hidden="1" customWidth="1"/>
    <col min="37" max="37" width="11.5703125" style="4" hidden="1" customWidth="1"/>
    <col min="38" max="38" width="2.140625" style="4" hidden="1" customWidth="1"/>
    <col min="39" max="39" width="14.7109375" style="4" hidden="1" customWidth="1"/>
    <col min="40" max="40" width="2.140625" style="4" hidden="1" customWidth="1"/>
    <col min="41" max="41" width="10" style="4" hidden="1" customWidth="1"/>
    <col min="42" max="42" width="2.140625" style="4" hidden="1" customWidth="1"/>
    <col min="43" max="43" width="10.28515625" style="4" hidden="1" customWidth="1"/>
    <col min="44" max="44" width="2.140625" style="4" hidden="1" customWidth="1"/>
    <col min="45" max="45" width="7.140625" style="4" hidden="1" customWidth="1"/>
    <col min="46" max="46" width="15" style="4" customWidth="1"/>
    <col min="47" max="47" width="3" style="4" hidden="1" customWidth="1"/>
    <col min="48" max="48" width="12" style="4" customWidth="1"/>
    <col min="49" max="49" width="11.42578125" style="4" customWidth="1"/>
    <col min="50" max="50" width="24.7109375" style="69" customWidth="1"/>
    <col min="51" max="51" width="12" style="69" customWidth="1"/>
    <col min="52" max="52" width="18" style="70" hidden="1" customWidth="1"/>
    <col min="53" max="53" width="3" style="70" hidden="1" customWidth="1"/>
    <col min="54" max="54" width="17.28515625" style="70" hidden="1" customWidth="1"/>
    <col min="55" max="55" width="2.140625" style="70" hidden="1" customWidth="1"/>
    <col min="56" max="56" width="16" style="70" hidden="1" customWidth="1"/>
    <col min="57" max="57" width="3" style="70" hidden="1" customWidth="1"/>
    <col min="58" max="58" width="16" style="70" hidden="1" customWidth="1"/>
    <col min="59" max="59" width="3" style="70" hidden="1" customWidth="1"/>
    <col min="60" max="60" width="16" style="70" hidden="1" customWidth="1"/>
    <col min="61" max="61" width="3" style="70" hidden="1" customWidth="1"/>
    <col min="62" max="62" width="16" style="70" hidden="1" customWidth="1"/>
    <col min="63" max="63" width="3" style="70" hidden="1" customWidth="1"/>
    <col min="64" max="64" width="16" style="70" hidden="1" customWidth="1"/>
    <col min="65" max="65" width="3" style="70" hidden="1" customWidth="1"/>
    <col min="66" max="66" width="6.5703125" style="70" hidden="1" customWidth="1"/>
    <col min="67" max="67" width="14.5703125" style="70" hidden="1" customWidth="1"/>
    <col min="68" max="68" width="3.7109375" style="70" hidden="1" customWidth="1"/>
    <col min="69" max="69" width="15.85546875" style="70" hidden="1" customWidth="1"/>
    <col min="70" max="70" width="5" style="70" hidden="1" customWidth="1"/>
    <col min="71" max="71" width="11.7109375" style="70" customWidth="1"/>
    <col min="72" max="72" width="11.28515625" style="70" customWidth="1"/>
    <col min="73" max="73" width="25.5703125" style="70" customWidth="1"/>
    <col min="74" max="74" width="15" style="70" customWidth="1"/>
    <col min="75" max="75" width="15.140625" style="70" customWidth="1"/>
    <col min="76" max="76" width="19.7109375" style="70" customWidth="1"/>
    <col min="77" max="77" width="18.140625" style="70" customWidth="1"/>
    <col min="78" max="78" width="17.7109375" style="70" customWidth="1"/>
    <col min="79" max="79" width="15.140625" style="4" customWidth="1"/>
    <col min="80" max="80" width="14.85546875" style="4" customWidth="1"/>
    <col min="81" max="81" width="11.42578125" style="4" customWidth="1"/>
    <col min="82" max="284" width="11.42578125" style="4" hidden="1"/>
    <col min="285" max="285" width="18.5703125" style="4" hidden="1"/>
    <col min="286" max="286" width="11" style="4" hidden="1"/>
    <col min="287" max="287" width="29.85546875" style="4" hidden="1"/>
    <col min="288" max="288" width="19" style="4" hidden="1"/>
    <col min="289" max="289" width="21.85546875" style="4" hidden="1"/>
    <col min="290" max="290" width="20" style="4" hidden="1"/>
    <col min="291" max="292" width="33.28515625" style="4" hidden="1"/>
    <col min="293" max="293" width="20.42578125" style="4" hidden="1"/>
    <col min="294" max="294" width="26.140625" style="4" hidden="1"/>
    <col min="295" max="295" width="34" style="4" hidden="1"/>
    <col min="296" max="296" width="18.28515625" style="4" hidden="1"/>
    <col min="297" max="297" width="18.7109375" style="4" hidden="1"/>
    <col min="298" max="298" width="22" style="4" hidden="1"/>
    <col min="299" max="299" width="20.5703125" style="4" hidden="1"/>
    <col min="300" max="300" width="22" style="4" hidden="1"/>
    <col min="301" max="301" width="20.5703125" style="4" hidden="1"/>
    <col min="302" max="302" width="24" style="4" hidden="1"/>
    <col min="303" max="303" width="33" style="4" hidden="1"/>
    <col min="304" max="304" width="20.5703125" style="4" hidden="1"/>
    <col min="305" max="305" width="46.85546875" style="4" hidden="1"/>
    <col min="306" max="306" width="32.7109375" style="4" hidden="1"/>
    <col min="307" max="540" width="11.42578125" style="4" hidden="1"/>
    <col min="541" max="541" width="18.5703125" style="4" hidden="1"/>
    <col min="542" max="542" width="11" style="4" hidden="1"/>
    <col min="543" max="543" width="29.85546875" style="4" hidden="1"/>
    <col min="544" max="544" width="19" style="4" hidden="1"/>
    <col min="545" max="545" width="21.85546875" style="4" hidden="1"/>
    <col min="546" max="546" width="20" style="4" hidden="1"/>
    <col min="547" max="548" width="33.28515625" style="4" hidden="1"/>
    <col min="549" max="549" width="20.42578125" style="4" hidden="1"/>
    <col min="550" max="550" width="26.140625" style="4" hidden="1"/>
    <col min="551" max="551" width="34" style="4" hidden="1"/>
    <col min="552" max="552" width="18.28515625" style="4" hidden="1"/>
    <col min="553" max="553" width="18.7109375" style="4" hidden="1"/>
    <col min="554" max="554" width="22" style="4" hidden="1"/>
    <col min="555" max="555" width="20.5703125" style="4" hidden="1"/>
    <col min="556" max="556" width="22" style="4" hidden="1"/>
    <col min="557" max="557" width="20.5703125" style="4" hidden="1"/>
    <col min="558" max="558" width="24" style="4" hidden="1"/>
    <col min="559" max="559" width="33" style="4" hidden="1"/>
    <col min="560" max="560" width="20.5703125" style="4" hidden="1"/>
    <col min="561" max="561" width="46.85546875" style="4" hidden="1"/>
    <col min="562" max="562" width="32.7109375" style="4" hidden="1"/>
    <col min="563" max="796" width="11.42578125" style="4" hidden="1"/>
    <col min="797" max="797" width="18.5703125" style="4" hidden="1"/>
    <col min="798" max="798" width="11" style="4" hidden="1"/>
    <col min="799" max="799" width="29.85546875" style="4" hidden="1"/>
    <col min="800" max="800" width="19" style="4" hidden="1"/>
    <col min="801" max="801" width="21.85546875" style="4" hidden="1"/>
    <col min="802" max="802" width="20" style="4" hidden="1"/>
    <col min="803" max="804" width="33.28515625" style="4" hidden="1"/>
    <col min="805" max="805" width="20.42578125" style="4" hidden="1"/>
    <col min="806" max="806" width="26.140625" style="4" hidden="1"/>
    <col min="807" max="807" width="34" style="4" hidden="1"/>
    <col min="808" max="808" width="18.28515625" style="4" hidden="1"/>
    <col min="809" max="809" width="18.7109375" style="4" hidden="1"/>
    <col min="810" max="810" width="22" style="4" hidden="1"/>
    <col min="811" max="811" width="20.5703125" style="4" hidden="1"/>
    <col min="812" max="812" width="22" style="4" hidden="1"/>
    <col min="813" max="813" width="20.5703125" style="4" hidden="1"/>
    <col min="814" max="814" width="24" style="4" hidden="1"/>
    <col min="815" max="815" width="33" style="4" hidden="1"/>
    <col min="816" max="816" width="20.5703125" style="4" hidden="1"/>
    <col min="817" max="817" width="46.85546875" style="4" hidden="1"/>
    <col min="818" max="818" width="32.7109375" style="4" hidden="1"/>
    <col min="819" max="1052" width="11.42578125" style="4" hidden="1"/>
    <col min="1053" max="1053" width="18.5703125" style="4" hidden="1"/>
    <col min="1054" max="1054" width="11" style="4" hidden="1"/>
    <col min="1055" max="1055" width="29.85546875" style="4" hidden="1"/>
    <col min="1056" max="1056" width="19" style="4" hidden="1"/>
    <col min="1057" max="1057" width="21.85546875" style="4" hidden="1"/>
    <col min="1058" max="1058" width="20" style="4" hidden="1"/>
    <col min="1059" max="1060" width="33.28515625" style="4" hidden="1"/>
    <col min="1061" max="1061" width="20.42578125" style="4" hidden="1"/>
    <col min="1062" max="1062" width="26.140625" style="4" hidden="1"/>
    <col min="1063" max="1063" width="34" style="4" hidden="1"/>
    <col min="1064" max="1064" width="18.28515625" style="4" hidden="1"/>
    <col min="1065" max="1065" width="18.7109375" style="4" hidden="1"/>
    <col min="1066" max="1066" width="22" style="4" hidden="1"/>
    <col min="1067" max="1067" width="20.5703125" style="4" hidden="1"/>
    <col min="1068" max="1068" width="22" style="4" hidden="1"/>
    <col min="1069" max="1069" width="20.5703125" style="4" hidden="1"/>
    <col min="1070" max="1070" width="24" style="4" hidden="1"/>
    <col min="1071" max="1071" width="33" style="4" hidden="1"/>
    <col min="1072" max="1072" width="20.5703125" style="4" hidden="1"/>
    <col min="1073" max="1073" width="46.85546875" style="4" hidden="1"/>
    <col min="1074" max="1074" width="32.7109375" style="4" hidden="1"/>
    <col min="1075" max="1308" width="11.42578125" style="4" hidden="1"/>
    <col min="1309" max="1309" width="18.5703125" style="4" hidden="1"/>
    <col min="1310" max="1310" width="11" style="4" hidden="1"/>
    <col min="1311" max="1311" width="29.85546875" style="4" hidden="1"/>
    <col min="1312" max="1312" width="19" style="4" hidden="1"/>
    <col min="1313" max="1313" width="21.85546875" style="4" hidden="1"/>
    <col min="1314" max="1314" width="20" style="4" hidden="1"/>
    <col min="1315" max="1316" width="33.28515625" style="4" hidden="1"/>
    <col min="1317" max="1317" width="20.42578125" style="4" hidden="1"/>
    <col min="1318" max="1318" width="26.140625" style="4" hidden="1"/>
    <col min="1319" max="1319" width="34" style="4" hidden="1"/>
    <col min="1320" max="1320" width="18.28515625" style="4" hidden="1"/>
    <col min="1321" max="1321" width="18.7109375" style="4" hidden="1"/>
    <col min="1322" max="1322" width="22" style="4" hidden="1"/>
    <col min="1323" max="1323" width="20.5703125" style="4" hidden="1"/>
    <col min="1324" max="1324" width="22" style="4" hidden="1"/>
    <col min="1325" max="1325" width="20.5703125" style="4" hidden="1"/>
    <col min="1326" max="1326" width="24" style="4" hidden="1"/>
    <col min="1327" max="1327" width="33" style="4" hidden="1"/>
    <col min="1328" max="1328" width="20.5703125" style="4" hidden="1"/>
    <col min="1329" max="1329" width="46.85546875" style="4" hidden="1"/>
    <col min="1330" max="1330" width="32.7109375" style="4" hidden="1"/>
    <col min="1331" max="1564" width="11.42578125" style="4" hidden="1"/>
    <col min="1565" max="1565" width="18.5703125" style="4" hidden="1"/>
    <col min="1566" max="1566" width="11" style="4" hidden="1"/>
    <col min="1567" max="1567" width="29.85546875" style="4" hidden="1"/>
    <col min="1568" max="1568" width="19" style="4" hidden="1"/>
    <col min="1569" max="1569" width="21.85546875" style="4" hidden="1"/>
    <col min="1570" max="1570" width="20" style="4" hidden="1"/>
    <col min="1571" max="1572" width="33.28515625" style="4" hidden="1"/>
    <col min="1573" max="1573" width="20.42578125" style="4" hidden="1"/>
    <col min="1574" max="1574" width="26.140625" style="4" hidden="1"/>
    <col min="1575" max="1575" width="34" style="4" hidden="1"/>
    <col min="1576" max="1576" width="18.28515625" style="4" hidden="1"/>
    <col min="1577" max="1577" width="18.7109375" style="4" hidden="1"/>
    <col min="1578" max="1578" width="22" style="4" hidden="1"/>
    <col min="1579" max="1579" width="20.5703125" style="4" hidden="1"/>
    <col min="1580" max="1580" width="22" style="4" hidden="1"/>
    <col min="1581" max="1581" width="20.5703125" style="4" hidden="1"/>
    <col min="1582" max="1582" width="24" style="4" hidden="1"/>
    <col min="1583" max="1583" width="33" style="4" hidden="1"/>
    <col min="1584" max="1584" width="20.5703125" style="4" hidden="1"/>
    <col min="1585" max="1585" width="46.85546875" style="4" hidden="1"/>
    <col min="1586" max="1586" width="32.7109375" style="4" hidden="1"/>
    <col min="1587" max="1820" width="11.42578125" style="4" hidden="1"/>
    <col min="1821" max="1821" width="18.5703125" style="4" hidden="1"/>
    <col min="1822" max="1822" width="11" style="4" hidden="1"/>
    <col min="1823" max="1823" width="29.85546875" style="4" hidden="1"/>
    <col min="1824" max="1824" width="19" style="4" hidden="1"/>
    <col min="1825" max="1825" width="21.85546875" style="4" hidden="1"/>
    <col min="1826" max="1826" width="20" style="4" hidden="1"/>
    <col min="1827" max="1828" width="33.28515625" style="4" hidden="1"/>
    <col min="1829" max="1829" width="20.42578125" style="4" hidden="1"/>
    <col min="1830" max="1830" width="26.140625" style="4" hidden="1"/>
    <col min="1831" max="1831" width="34" style="4" hidden="1"/>
    <col min="1832" max="1832" width="18.28515625" style="4" hidden="1"/>
    <col min="1833" max="1833" width="18.7109375" style="4" hidden="1"/>
    <col min="1834" max="1834" width="22" style="4" hidden="1"/>
    <col min="1835" max="1835" width="20.5703125" style="4" hidden="1"/>
    <col min="1836" max="1836" width="22" style="4" hidden="1"/>
    <col min="1837" max="1837" width="20.5703125" style="4" hidden="1"/>
    <col min="1838" max="1838" width="24" style="4" hidden="1"/>
    <col min="1839" max="1839" width="33" style="4" hidden="1"/>
    <col min="1840" max="1840" width="20.5703125" style="4" hidden="1"/>
    <col min="1841" max="1841" width="46.85546875" style="4" hidden="1"/>
    <col min="1842" max="1842" width="32.7109375" style="4" hidden="1"/>
    <col min="1843" max="2076" width="11.42578125" style="4" hidden="1"/>
    <col min="2077" max="2077" width="18.5703125" style="4" hidden="1"/>
    <col min="2078" max="2078" width="11" style="4" hidden="1"/>
    <col min="2079" max="2079" width="29.85546875" style="4" hidden="1"/>
    <col min="2080" max="2080" width="19" style="4" hidden="1"/>
    <col min="2081" max="2081" width="21.85546875" style="4" hidden="1"/>
    <col min="2082" max="2082" width="20" style="4" hidden="1"/>
    <col min="2083" max="2084" width="33.28515625" style="4" hidden="1"/>
    <col min="2085" max="2085" width="20.42578125" style="4" hidden="1"/>
    <col min="2086" max="2086" width="26.140625" style="4" hidden="1"/>
    <col min="2087" max="2087" width="34" style="4" hidden="1"/>
    <col min="2088" max="2088" width="18.28515625" style="4" hidden="1"/>
    <col min="2089" max="2089" width="18.7109375" style="4" hidden="1"/>
    <col min="2090" max="2090" width="22" style="4" hidden="1"/>
    <col min="2091" max="2091" width="20.5703125" style="4" hidden="1"/>
    <col min="2092" max="2092" width="22" style="4" hidden="1"/>
    <col min="2093" max="2093" width="20.5703125" style="4" hidden="1"/>
    <col min="2094" max="2094" width="24" style="4" hidden="1"/>
    <col min="2095" max="2095" width="33" style="4" hidden="1"/>
    <col min="2096" max="2096" width="20.5703125" style="4" hidden="1"/>
    <col min="2097" max="2097" width="46.85546875" style="4" hidden="1"/>
    <col min="2098" max="2098" width="32.7109375" style="4" hidden="1"/>
    <col min="2099" max="2332" width="11.42578125" style="4" hidden="1"/>
    <col min="2333" max="2333" width="18.5703125" style="4" hidden="1"/>
    <col min="2334" max="2334" width="11" style="4" hidden="1"/>
    <col min="2335" max="2335" width="29.85546875" style="4" hidden="1"/>
    <col min="2336" max="2336" width="19" style="4" hidden="1"/>
    <col min="2337" max="2337" width="21.85546875" style="4" hidden="1"/>
    <col min="2338" max="2338" width="20" style="4" hidden="1"/>
    <col min="2339" max="2340" width="33.28515625" style="4" hidden="1"/>
    <col min="2341" max="2341" width="20.42578125" style="4" hidden="1"/>
    <col min="2342" max="2342" width="26.140625" style="4" hidden="1"/>
    <col min="2343" max="2343" width="34" style="4" hidden="1"/>
    <col min="2344" max="2344" width="18.28515625" style="4" hidden="1"/>
    <col min="2345" max="2345" width="18.7109375" style="4" hidden="1"/>
    <col min="2346" max="2346" width="22" style="4" hidden="1"/>
    <col min="2347" max="2347" width="20.5703125" style="4" hidden="1"/>
    <col min="2348" max="2348" width="22" style="4" hidden="1"/>
    <col min="2349" max="2349" width="20.5703125" style="4" hidden="1"/>
    <col min="2350" max="2350" width="24" style="4" hidden="1"/>
    <col min="2351" max="2351" width="33" style="4" hidden="1"/>
    <col min="2352" max="2352" width="20.5703125" style="4" hidden="1"/>
    <col min="2353" max="2353" width="46.85546875" style="4" hidden="1"/>
    <col min="2354" max="2354" width="32.7109375" style="4" hidden="1"/>
    <col min="2355" max="2588" width="11.42578125" style="4" hidden="1"/>
    <col min="2589" max="2589" width="18.5703125" style="4" hidden="1"/>
    <col min="2590" max="2590" width="11" style="4" hidden="1"/>
    <col min="2591" max="2591" width="29.85546875" style="4" hidden="1"/>
    <col min="2592" max="2592" width="19" style="4" hidden="1"/>
    <col min="2593" max="2593" width="21.85546875" style="4" hidden="1"/>
    <col min="2594" max="2594" width="20" style="4" hidden="1"/>
    <col min="2595" max="2596" width="33.28515625" style="4" hidden="1"/>
    <col min="2597" max="2597" width="20.42578125" style="4" hidden="1"/>
    <col min="2598" max="2598" width="26.140625" style="4" hidden="1"/>
    <col min="2599" max="2599" width="34" style="4" hidden="1"/>
    <col min="2600" max="2600" width="18.28515625" style="4" hidden="1"/>
    <col min="2601" max="2601" width="18.7109375" style="4" hidden="1"/>
    <col min="2602" max="2602" width="22" style="4" hidden="1"/>
    <col min="2603" max="2603" width="20.5703125" style="4" hidden="1"/>
    <col min="2604" max="2604" width="22" style="4" hidden="1"/>
    <col min="2605" max="2605" width="20.5703125" style="4" hidden="1"/>
    <col min="2606" max="2606" width="24" style="4" hidden="1"/>
    <col min="2607" max="2607" width="33" style="4" hidden="1"/>
    <col min="2608" max="2608" width="20.5703125" style="4" hidden="1"/>
    <col min="2609" max="2609" width="46.85546875" style="4" hidden="1"/>
    <col min="2610" max="2610" width="32.7109375" style="4" hidden="1"/>
    <col min="2611" max="2844" width="11.42578125" style="4" hidden="1"/>
    <col min="2845" max="2845" width="18.5703125" style="4" hidden="1"/>
    <col min="2846" max="2846" width="11" style="4" hidden="1"/>
    <col min="2847" max="2847" width="29.85546875" style="4" hidden="1"/>
    <col min="2848" max="2848" width="19" style="4" hidden="1"/>
    <col min="2849" max="2849" width="21.85546875" style="4" hidden="1"/>
    <col min="2850" max="2850" width="20" style="4" hidden="1"/>
    <col min="2851" max="2852" width="33.28515625" style="4" hidden="1"/>
    <col min="2853" max="2853" width="20.42578125" style="4" hidden="1"/>
    <col min="2854" max="2854" width="26.140625" style="4" hidden="1"/>
    <col min="2855" max="2855" width="34" style="4" hidden="1"/>
    <col min="2856" max="2856" width="18.28515625" style="4" hidden="1"/>
    <col min="2857" max="2857" width="18.7109375" style="4" hidden="1"/>
    <col min="2858" max="2858" width="22" style="4" hidden="1"/>
    <col min="2859" max="2859" width="20.5703125" style="4" hidden="1"/>
    <col min="2860" max="2860" width="22" style="4" hidden="1"/>
    <col min="2861" max="2861" width="20.5703125" style="4" hidden="1"/>
    <col min="2862" max="2862" width="24" style="4" hidden="1"/>
    <col min="2863" max="2863" width="33" style="4" hidden="1"/>
    <col min="2864" max="2864" width="20.5703125" style="4" hidden="1"/>
    <col min="2865" max="2865" width="46.85546875" style="4" hidden="1"/>
    <col min="2866" max="2866" width="32.7109375" style="4" hidden="1"/>
    <col min="2867" max="3100" width="11.42578125" style="4" hidden="1"/>
    <col min="3101" max="3101" width="18.5703125" style="4" hidden="1"/>
    <col min="3102" max="3102" width="11" style="4" hidden="1"/>
    <col min="3103" max="3103" width="29.85546875" style="4" hidden="1"/>
    <col min="3104" max="3104" width="19" style="4" hidden="1"/>
    <col min="3105" max="3105" width="21.85546875" style="4" hidden="1"/>
    <col min="3106" max="3106" width="20" style="4" hidden="1"/>
    <col min="3107" max="3108" width="33.28515625" style="4" hidden="1"/>
    <col min="3109" max="3109" width="20.42578125" style="4" hidden="1"/>
    <col min="3110" max="3110" width="26.140625" style="4" hidden="1"/>
    <col min="3111" max="3111" width="34" style="4" hidden="1"/>
    <col min="3112" max="3112" width="18.28515625" style="4" hidden="1"/>
    <col min="3113" max="3113" width="18.7109375" style="4" hidden="1"/>
    <col min="3114" max="3114" width="22" style="4" hidden="1"/>
    <col min="3115" max="3115" width="20.5703125" style="4" hidden="1"/>
    <col min="3116" max="3116" width="22" style="4" hidden="1"/>
    <col min="3117" max="3117" width="20.5703125" style="4" hidden="1"/>
    <col min="3118" max="3118" width="24" style="4" hidden="1"/>
    <col min="3119" max="3119" width="33" style="4" hidden="1"/>
    <col min="3120" max="3120" width="20.5703125" style="4" hidden="1"/>
    <col min="3121" max="3121" width="46.85546875" style="4" hidden="1"/>
    <col min="3122" max="3122" width="32.7109375" style="4" hidden="1"/>
    <col min="3123" max="3356" width="11.42578125" style="4" hidden="1"/>
    <col min="3357" max="3357" width="18.5703125" style="4" hidden="1"/>
    <col min="3358" max="3358" width="11" style="4" hidden="1"/>
    <col min="3359" max="3359" width="29.85546875" style="4" hidden="1"/>
    <col min="3360" max="3360" width="19" style="4" hidden="1"/>
    <col min="3361" max="3361" width="21.85546875" style="4" hidden="1"/>
    <col min="3362" max="3362" width="20" style="4" hidden="1"/>
    <col min="3363" max="3364" width="33.28515625" style="4" hidden="1"/>
    <col min="3365" max="3365" width="20.42578125" style="4" hidden="1"/>
    <col min="3366" max="3366" width="26.140625" style="4" hidden="1"/>
    <col min="3367" max="3367" width="34" style="4" hidden="1"/>
    <col min="3368" max="3368" width="18.28515625" style="4" hidden="1"/>
    <col min="3369" max="3369" width="18.7109375" style="4" hidden="1"/>
    <col min="3370" max="3370" width="22" style="4" hidden="1"/>
    <col min="3371" max="3371" width="20.5703125" style="4" hidden="1"/>
    <col min="3372" max="3372" width="22" style="4" hidden="1"/>
    <col min="3373" max="3373" width="20.5703125" style="4" hidden="1"/>
    <col min="3374" max="3374" width="24" style="4" hidden="1"/>
    <col min="3375" max="3375" width="33" style="4" hidden="1"/>
    <col min="3376" max="3376" width="20.5703125" style="4" hidden="1"/>
    <col min="3377" max="3377" width="46.85546875" style="4" hidden="1"/>
    <col min="3378" max="3378" width="32.7109375" style="4" hidden="1"/>
    <col min="3379" max="3612" width="11.42578125" style="4" hidden="1"/>
    <col min="3613" max="3613" width="18.5703125" style="4" hidden="1"/>
    <col min="3614" max="3614" width="11" style="4" hidden="1"/>
    <col min="3615" max="3615" width="29.85546875" style="4" hidden="1"/>
    <col min="3616" max="3616" width="19" style="4" hidden="1"/>
    <col min="3617" max="3617" width="21.85546875" style="4" hidden="1"/>
    <col min="3618" max="3618" width="20" style="4" hidden="1"/>
    <col min="3619" max="3620" width="33.28515625" style="4" hidden="1"/>
    <col min="3621" max="3621" width="20.42578125" style="4" hidden="1"/>
    <col min="3622" max="3622" width="26.140625" style="4" hidden="1"/>
    <col min="3623" max="3623" width="34" style="4" hidden="1"/>
    <col min="3624" max="3624" width="18.28515625" style="4" hidden="1"/>
    <col min="3625" max="3625" width="18.7109375" style="4" hidden="1"/>
    <col min="3626" max="3626" width="22" style="4" hidden="1"/>
    <col min="3627" max="3627" width="20.5703125" style="4" hidden="1"/>
    <col min="3628" max="3628" width="22" style="4" hidden="1"/>
    <col min="3629" max="3629" width="20.5703125" style="4" hidden="1"/>
    <col min="3630" max="3630" width="24" style="4" hidden="1"/>
    <col min="3631" max="3631" width="33" style="4" hidden="1"/>
    <col min="3632" max="3632" width="20.5703125" style="4" hidden="1"/>
    <col min="3633" max="3633" width="46.85546875" style="4" hidden="1"/>
    <col min="3634" max="3634" width="32.7109375" style="4" hidden="1"/>
    <col min="3635" max="3868" width="11.42578125" style="4" hidden="1"/>
    <col min="3869" max="3869" width="18.5703125" style="4" hidden="1"/>
    <col min="3870" max="3870" width="11" style="4" hidden="1"/>
    <col min="3871" max="3871" width="29.85546875" style="4" hidden="1"/>
    <col min="3872" max="3872" width="19" style="4" hidden="1"/>
    <col min="3873" max="3873" width="21.85546875" style="4" hidden="1"/>
    <col min="3874" max="3874" width="20" style="4" hidden="1"/>
    <col min="3875" max="3876" width="33.28515625" style="4" hidden="1"/>
    <col min="3877" max="3877" width="20.42578125" style="4" hidden="1"/>
    <col min="3878" max="3878" width="26.140625" style="4" hidden="1"/>
    <col min="3879" max="3879" width="34" style="4" hidden="1"/>
    <col min="3880" max="3880" width="18.28515625" style="4" hidden="1"/>
    <col min="3881" max="3881" width="18.7109375" style="4" hidden="1"/>
    <col min="3882" max="3882" width="22" style="4" hidden="1"/>
    <col min="3883" max="3883" width="20.5703125" style="4" hidden="1"/>
    <col min="3884" max="3884" width="22" style="4" hidden="1"/>
    <col min="3885" max="3885" width="20.5703125" style="4" hidden="1"/>
    <col min="3886" max="3886" width="24" style="4" hidden="1"/>
    <col min="3887" max="3887" width="33" style="4" hidden="1"/>
    <col min="3888" max="3888" width="20.5703125" style="4" hidden="1"/>
    <col min="3889" max="3889" width="46.85546875" style="4" hidden="1"/>
    <col min="3890" max="3890" width="32.7109375" style="4" hidden="1"/>
    <col min="3891" max="4124" width="11.42578125" style="4" hidden="1"/>
    <col min="4125" max="4125" width="18.5703125" style="4" hidden="1"/>
    <col min="4126" max="4126" width="11" style="4" hidden="1"/>
    <col min="4127" max="4127" width="29.85546875" style="4" hidden="1"/>
    <col min="4128" max="4128" width="19" style="4" hidden="1"/>
    <col min="4129" max="4129" width="21.85546875" style="4" hidden="1"/>
    <col min="4130" max="4130" width="20" style="4" hidden="1"/>
    <col min="4131" max="4132" width="33.28515625" style="4" hidden="1"/>
    <col min="4133" max="4133" width="20.42578125" style="4" hidden="1"/>
    <col min="4134" max="4134" width="26.140625" style="4" hidden="1"/>
    <col min="4135" max="4135" width="34" style="4" hidden="1"/>
    <col min="4136" max="4136" width="18.28515625" style="4" hidden="1"/>
    <col min="4137" max="4137" width="18.7109375" style="4" hidden="1"/>
    <col min="4138" max="4138" width="22" style="4" hidden="1"/>
    <col min="4139" max="4139" width="20.5703125" style="4" hidden="1"/>
    <col min="4140" max="4140" width="22" style="4" hidden="1"/>
    <col min="4141" max="4141" width="20.5703125" style="4" hidden="1"/>
    <col min="4142" max="4142" width="24" style="4" hidden="1"/>
    <col min="4143" max="4143" width="33" style="4" hidden="1"/>
    <col min="4144" max="4144" width="20.5703125" style="4" hidden="1"/>
    <col min="4145" max="4145" width="46.85546875" style="4" hidden="1"/>
    <col min="4146" max="4146" width="32.7109375" style="4" hidden="1"/>
    <col min="4147" max="4380" width="11.42578125" style="4" hidden="1"/>
    <col min="4381" max="4381" width="18.5703125" style="4" hidden="1"/>
    <col min="4382" max="4382" width="11" style="4" hidden="1"/>
    <col min="4383" max="4383" width="29.85546875" style="4" hidden="1"/>
    <col min="4384" max="4384" width="19" style="4" hidden="1"/>
    <col min="4385" max="4385" width="21.85546875" style="4" hidden="1"/>
    <col min="4386" max="4386" width="20" style="4" hidden="1"/>
    <col min="4387" max="4388" width="33.28515625" style="4" hidden="1"/>
    <col min="4389" max="4389" width="20.42578125" style="4" hidden="1"/>
    <col min="4390" max="4390" width="26.140625" style="4" hidden="1"/>
    <col min="4391" max="4391" width="34" style="4" hidden="1"/>
    <col min="4392" max="4392" width="18.28515625" style="4" hidden="1"/>
    <col min="4393" max="4393" width="18.7109375" style="4" hidden="1"/>
    <col min="4394" max="4394" width="22" style="4" hidden="1"/>
    <col min="4395" max="4395" width="20.5703125" style="4" hidden="1"/>
    <col min="4396" max="4396" width="22" style="4" hidden="1"/>
    <col min="4397" max="4397" width="20.5703125" style="4" hidden="1"/>
    <col min="4398" max="4398" width="24" style="4" hidden="1"/>
    <col min="4399" max="4399" width="33" style="4" hidden="1"/>
    <col min="4400" max="4400" width="20.5703125" style="4" hidden="1"/>
    <col min="4401" max="4401" width="46.85546875" style="4" hidden="1"/>
    <col min="4402" max="4402" width="32.7109375" style="4" hidden="1"/>
    <col min="4403" max="4636" width="11.42578125" style="4" hidden="1"/>
    <col min="4637" max="4637" width="18.5703125" style="4" hidden="1"/>
    <col min="4638" max="4638" width="11" style="4" hidden="1"/>
    <col min="4639" max="4639" width="29.85546875" style="4" hidden="1"/>
    <col min="4640" max="4640" width="19" style="4" hidden="1"/>
    <col min="4641" max="4641" width="21.85546875" style="4" hidden="1"/>
    <col min="4642" max="4642" width="20" style="4" hidden="1"/>
    <col min="4643" max="4644" width="33.28515625" style="4" hidden="1"/>
    <col min="4645" max="4645" width="20.42578125" style="4" hidden="1"/>
    <col min="4646" max="4646" width="26.140625" style="4" hidden="1"/>
    <col min="4647" max="4647" width="34" style="4" hidden="1"/>
    <col min="4648" max="4648" width="18.28515625" style="4" hidden="1"/>
    <col min="4649" max="4649" width="18.7109375" style="4" hidden="1"/>
    <col min="4650" max="4650" width="22" style="4" hidden="1"/>
    <col min="4651" max="4651" width="20.5703125" style="4" hidden="1"/>
    <col min="4652" max="4652" width="22" style="4" hidden="1"/>
    <col min="4653" max="4653" width="20.5703125" style="4" hidden="1"/>
    <col min="4654" max="4654" width="24" style="4" hidden="1"/>
    <col min="4655" max="4655" width="33" style="4" hidden="1"/>
    <col min="4656" max="4656" width="20.5703125" style="4" hidden="1"/>
    <col min="4657" max="4657" width="46.85546875" style="4" hidden="1"/>
    <col min="4658" max="4658" width="32.7109375" style="4" hidden="1"/>
    <col min="4659" max="4892" width="11.42578125" style="4" hidden="1"/>
    <col min="4893" max="4893" width="18.5703125" style="4" hidden="1"/>
    <col min="4894" max="4894" width="11" style="4" hidden="1"/>
    <col min="4895" max="4895" width="29.85546875" style="4" hidden="1"/>
    <col min="4896" max="4896" width="19" style="4" hidden="1"/>
    <col min="4897" max="4897" width="21.85546875" style="4" hidden="1"/>
    <col min="4898" max="4898" width="20" style="4" hidden="1"/>
    <col min="4899" max="4900" width="33.28515625" style="4" hidden="1"/>
    <col min="4901" max="4901" width="20.42578125" style="4" hidden="1"/>
    <col min="4902" max="4902" width="26.140625" style="4" hidden="1"/>
    <col min="4903" max="4903" width="34" style="4" hidden="1"/>
    <col min="4904" max="4904" width="18.28515625" style="4" hidden="1"/>
    <col min="4905" max="4905" width="18.7109375" style="4" hidden="1"/>
    <col min="4906" max="4906" width="22" style="4" hidden="1"/>
    <col min="4907" max="4907" width="20.5703125" style="4" hidden="1"/>
    <col min="4908" max="4908" width="22" style="4" hidden="1"/>
    <col min="4909" max="4909" width="20.5703125" style="4" hidden="1"/>
    <col min="4910" max="4910" width="24" style="4" hidden="1"/>
    <col min="4911" max="4911" width="33" style="4" hidden="1"/>
    <col min="4912" max="4912" width="20.5703125" style="4" hidden="1"/>
    <col min="4913" max="4913" width="46.85546875" style="4" hidden="1"/>
    <col min="4914" max="4914" width="32.7109375" style="4" hidden="1"/>
    <col min="4915" max="5148" width="11.42578125" style="4" hidden="1"/>
    <col min="5149" max="5149" width="18.5703125" style="4" hidden="1"/>
    <col min="5150" max="5150" width="11" style="4" hidden="1"/>
    <col min="5151" max="5151" width="29.85546875" style="4" hidden="1"/>
    <col min="5152" max="5152" width="19" style="4" hidden="1"/>
    <col min="5153" max="5153" width="21.85546875" style="4" hidden="1"/>
    <col min="5154" max="5154" width="20" style="4" hidden="1"/>
    <col min="5155" max="5156" width="33.28515625" style="4" hidden="1"/>
    <col min="5157" max="5157" width="20.42578125" style="4" hidden="1"/>
    <col min="5158" max="5158" width="26.140625" style="4" hidden="1"/>
    <col min="5159" max="5159" width="34" style="4" hidden="1"/>
    <col min="5160" max="5160" width="18.28515625" style="4" hidden="1"/>
    <col min="5161" max="5161" width="18.7109375" style="4" hidden="1"/>
    <col min="5162" max="5162" width="22" style="4" hidden="1"/>
    <col min="5163" max="5163" width="20.5703125" style="4" hidden="1"/>
    <col min="5164" max="5164" width="22" style="4" hidden="1"/>
    <col min="5165" max="5165" width="20.5703125" style="4" hidden="1"/>
    <col min="5166" max="5166" width="24" style="4" hidden="1"/>
    <col min="5167" max="5167" width="33" style="4" hidden="1"/>
    <col min="5168" max="5168" width="20.5703125" style="4" hidden="1"/>
    <col min="5169" max="5169" width="46.85546875" style="4" hidden="1"/>
    <col min="5170" max="5170" width="32.7109375" style="4" hidden="1"/>
    <col min="5171" max="5404" width="11.42578125" style="4" hidden="1"/>
    <col min="5405" max="5405" width="18.5703125" style="4" hidden="1"/>
    <col min="5406" max="5406" width="11" style="4" hidden="1"/>
    <col min="5407" max="5407" width="29.85546875" style="4" hidden="1"/>
    <col min="5408" max="5408" width="19" style="4" hidden="1"/>
    <col min="5409" max="5409" width="21.85546875" style="4" hidden="1"/>
    <col min="5410" max="5410" width="20" style="4" hidden="1"/>
    <col min="5411" max="5412" width="33.28515625" style="4" hidden="1"/>
    <col min="5413" max="5413" width="20.42578125" style="4" hidden="1"/>
    <col min="5414" max="5414" width="26.140625" style="4" hidden="1"/>
    <col min="5415" max="5415" width="34" style="4" hidden="1"/>
    <col min="5416" max="5416" width="18.28515625" style="4" hidden="1"/>
    <col min="5417" max="5417" width="18.7109375" style="4" hidden="1"/>
    <col min="5418" max="5418" width="22" style="4" hidden="1"/>
    <col min="5419" max="5419" width="20.5703125" style="4" hidden="1"/>
    <col min="5420" max="5420" width="22" style="4" hidden="1"/>
    <col min="5421" max="5421" width="20.5703125" style="4" hidden="1"/>
    <col min="5422" max="5422" width="24" style="4" hidden="1"/>
    <col min="5423" max="5423" width="33" style="4" hidden="1"/>
    <col min="5424" max="5424" width="20.5703125" style="4" hidden="1"/>
    <col min="5425" max="5425" width="46.85546875" style="4" hidden="1"/>
    <col min="5426" max="5426" width="32.7109375" style="4" hidden="1"/>
    <col min="5427" max="5660" width="11.42578125" style="4" hidden="1"/>
    <col min="5661" max="5661" width="18.5703125" style="4" hidden="1"/>
    <col min="5662" max="5662" width="11" style="4" hidden="1"/>
    <col min="5663" max="5663" width="29.85546875" style="4" hidden="1"/>
    <col min="5664" max="5664" width="19" style="4" hidden="1"/>
    <col min="5665" max="5665" width="21.85546875" style="4" hidden="1"/>
    <col min="5666" max="5666" width="20" style="4" hidden="1"/>
    <col min="5667" max="5668" width="33.28515625" style="4" hidden="1"/>
    <col min="5669" max="5669" width="20.42578125" style="4" hidden="1"/>
    <col min="5670" max="5670" width="26.140625" style="4" hidden="1"/>
    <col min="5671" max="5671" width="34" style="4" hidden="1"/>
    <col min="5672" max="5672" width="18.28515625" style="4" hidden="1"/>
    <col min="5673" max="5673" width="18.7109375" style="4" hidden="1"/>
    <col min="5674" max="5674" width="22" style="4" hidden="1"/>
    <col min="5675" max="5675" width="20.5703125" style="4" hidden="1"/>
    <col min="5676" max="5676" width="22" style="4" hidden="1"/>
    <col min="5677" max="5677" width="20.5703125" style="4" hidden="1"/>
    <col min="5678" max="5678" width="24" style="4" hidden="1"/>
    <col min="5679" max="5679" width="33" style="4" hidden="1"/>
    <col min="5680" max="5680" width="20.5703125" style="4" hidden="1"/>
    <col min="5681" max="5681" width="46.85546875" style="4" hidden="1"/>
    <col min="5682" max="5682" width="32.7109375" style="4" hidden="1"/>
    <col min="5683" max="5916" width="11.42578125" style="4" hidden="1"/>
    <col min="5917" max="5917" width="18.5703125" style="4" hidden="1"/>
    <col min="5918" max="5918" width="11" style="4" hidden="1"/>
    <col min="5919" max="5919" width="29.85546875" style="4" hidden="1"/>
    <col min="5920" max="5920" width="19" style="4" hidden="1"/>
    <col min="5921" max="5921" width="21.85546875" style="4" hidden="1"/>
    <col min="5922" max="5922" width="20" style="4" hidden="1"/>
    <col min="5923" max="5924" width="33.28515625" style="4" hidden="1"/>
    <col min="5925" max="5925" width="20.42578125" style="4" hidden="1"/>
    <col min="5926" max="5926" width="26.140625" style="4" hidden="1"/>
    <col min="5927" max="5927" width="34" style="4" hidden="1"/>
    <col min="5928" max="5928" width="18.28515625" style="4" hidden="1"/>
    <col min="5929" max="5929" width="18.7109375" style="4" hidden="1"/>
    <col min="5930" max="5930" width="22" style="4" hidden="1"/>
    <col min="5931" max="5931" width="20.5703125" style="4" hidden="1"/>
    <col min="5932" max="5932" width="22" style="4" hidden="1"/>
    <col min="5933" max="5933" width="20.5703125" style="4" hidden="1"/>
    <col min="5934" max="5934" width="24" style="4" hidden="1"/>
    <col min="5935" max="5935" width="33" style="4" hidden="1"/>
    <col min="5936" max="5936" width="20.5703125" style="4" hidden="1"/>
    <col min="5937" max="5937" width="46.85546875" style="4" hidden="1"/>
    <col min="5938" max="5938" width="32.7109375" style="4" hidden="1"/>
    <col min="5939" max="6172" width="11.42578125" style="4" hidden="1"/>
    <col min="6173" max="6173" width="18.5703125" style="4" hidden="1"/>
    <col min="6174" max="6174" width="11" style="4" hidden="1"/>
    <col min="6175" max="6175" width="29.85546875" style="4" hidden="1"/>
    <col min="6176" max="6176" width="19" style="4" hidden="1"/>
    <col min="6177" max="6177" width="21.85546875" style="4" hidden="1"/>
    <col min="6178" max="6178" width="20" style="4" hidden="1"/>
    <col min="6179" max="6180" width="33.28515625" style="4" hidden="1"/>
    <col min="6181" max="6181" width="20.42578125" style="4" hidden="1"/>
    <col min="6182" max="6182" width="26.140625" style="4" hidden="1"/>
    <col min="6183" max="6183" width="34" style="4" hidden="1"/>
    <col min="6184" max="6184" width="18.28515625" style="4" hidden="1"/>
    <col min="6185" max="6185" width="18.7109375" style="4" hidden="1"/>
    <col min="6186" max="6186" width="22" style="4" hidden="1"/>
    <col min="6187" max="6187" width="20.5703125" style="4" hidden="1"/>
    <col min="6188" max="6188" width="22" style="4" hidden="1"/>
    <col min="6189" max="6189" width="20.5703125" style="4" hidden="1"/>
    <col min="6190" max="6190" width="24" style="4" hidden="1"/>
    <col min="6191" max="6191" width="33" style="4" hidden="1"/>
    <col min="6192" max="6192" width="20.5703125" style="4" hidden="1"/>
    <col min="6193" max="6193" width="46.85546875" style="4" hidden="1"/>
    <col min="6194" max="6194" width="32.7109375" style="4" hidden="1"/>
    <col min="6195" max="6428" width="11.42578125" style="4" hidden="1"/>
    <col min="6429" max="6429" width="18.5703125" style="4" hidden="1"/>
    <col min="6430" max="6430" width="11" style="4" hidden="1"/>
    <col min="6431" max="6431" width="29.85546875" style="4" hidden="1"/>
    <col min="6432" max="6432" width="19" style="4" hidden="1"/>
    <col min="6433" max="6433" width="21.85546875" style="4" hidden="1"/>
    <col min="6434" max="6434" width="20" style="4" hidden="1"/>
    <col min="6435" max="6436" width="33.28515625" style="4" hidden="1"/>
    <col min="6437" max="6437" width="20.42578125" style="4" hidden="1"/>
    <col min="6438" max="6438" width="26.140625" style="4" hidden="1"/>
    <col min="6439" max="6439" width="34" style="4" hidden="1"/>
    <col min="6440" max="6440" width="18.28515625" style="4" hidden="1"/>
    <col min="6441" max="6441" width="18.7109375" style="4" hidden="1"/>
    <col min="6442" max="6442" width="22" style="4" hidden="1"/>
    <col min="6443" max="6443" width="20.5703125" style="4" hidden="1"/>
    <col min="6444" max="6444" width="22" style="4" hidden="1"/>
    <col min="6445" max="6445" width="20.5703125" style="4" hidden="1"/>
    <col min="6446" max="6446" width="24" style="4" hidden="1"/>
    <col min="6447" max="6447" width="33" style="4" hidden="1"/>
    <col min="6448" max="6448" width="20.5703125" style="4" hidden="1"/>
    <col min="6449" max="6449" width="46.85546875" style="4" hidden="1"/>
    <col min="6450" max="6450" width="32.7109375" style="4" hidden="1"/>
    <col min="6451" max="6684" width="11.42578125" style="4" hidden="1"/>
    <col min="6685" max="6685" width="18.5703125" style="4" hidden="1"/>
    <col min="6686" max="6686" width="11" style="4" hidden="1"/>
    <col min="6687" max="6687" width="29.85546875" style="4" hidden="1"/>
    <col min="6688" max="6688" width="19" style="4" hidden="1"/>
    <col min="6689" max="6689" width="21.85546875" style="4" hidden="1"/>
    <col min="6690" max="6690" width="20" style="4" hidden="1"/>
    <col min="6691" max="6692" width="33.28515625" style="4" hidden="1"/>
    <col min="6693" max="6693" width="20.42578125" style="4" hidden="1"/>
    <col min="6694" max="6694" width="26.140625" style="4" hidden="1"/>
    <col min="6695" max="6695" width="34" style="4" hidden="1"/>
    <col min="6696" max="6696" width="18.28515625" style="4" hidden="1"/>
    <col min="6697" max="6697" width="18.7109375" style="4" hidden="1"/>
    <col min="6698" max="6698" width="22" style="4" hidden="1"/>
    <col min="6699" max="6699" width="20.5703125" style="4" hidden="1"/>
    <col min="6700" max="6700" width="22" style="4" hidden="1"/>
    <col min="6701" max="6701" width="20.5703125" style="4" hidden="1"/>
    <col min="6702" max="6702" width="24" style="4" hidden="1"/>
    <col min="6703" max="6703" width="33" style="4" hidden="1"/>
    <col min="6704" max="6704" width="20.5703125" style="4" hidden="1"/>
    <col min="6705" max="6705" width="46.85546875" style="4" hidden="1"/>
    <col min="6706" max="6706" width="32.7109375" style="4" hidden="1"/>
    <col min="6707" max="6940" width="11.42578125" style="4" hidden="1"/>
    <col min="6941" max="6941" width="18.5703125" style="4" hidden="1"/>
    <col min="6942" max="6942" width="11" style="4" hidden="1"/>
    <col min="6943" max="6943" width="29.85546875" style="4" hidden="1"/>
    <col min="6944" max="6944" width="19" style="4" hidden="1"/>
    <col min="6945" max="6945" width="21.85546875" style="4" hidden="1"/>
    <col min="6946" max="6946" width="20" style="4" hidden="1"/>
    <col min="6947" max="6948" width="33.28515625" style="4" hidden="1"/>
    <col min="6949" max="6949" width="20.42578125" style="4" hidden="1"/>
    <col min="6950" max="6950" width="26.140625" style="4" hidden="1"/>
    <col min="6951" max="6951" width="34" style="4" hidden="1"/>
    <col min="6952" max="6952" width="18.28515625" style="4" hidden="1"/>
    <col min="6953" max="6953" width="18.7109375" style="4" hidden="1"/>
    <col min="6954" max="6954" width="22" style="4" hidden="1"/>
    <col min="6955" max="6955" width="20.5703125" style="4" hidden="1"/>
    <col min="6956" max="6956" width="22" style="4" hidden="1"/>
    <col min="6957" max="6957" width="20.5703125" style="4" hidden="1"/>
    <col min="6958" max="6958" width="24" style="4" hidden="1"/>
    <col min="6959" max="6959" width="33" style="4" hidden="1"/>
    <col min="6960" max="6960" width="20.5703125" style="4" hidden="1"/>
    <col min="6961" max="6961" width="46.85546875" style="4" hidden="1"/>
    <col min="6962" max="6962" width="32.7109375" style="4" hidden="1"/>
    <col min="6963" max="7196" width="11.42578125" style="4" hidden="1"/>
    <col min="7197" max="7197" width="18.5703125" style="4" hidden="1"/>
    <col min="7198" max="7198" width="11" style="4" hidden="1"/>
    <col min="7199" max="7199" width="29.85546875" style="4" hidden="1"/>
    <col min="7200" max="7200" width="19" style="4" hidden="1"/>
    <col min="7201" max="7201" width="21.85546875" style="4" hidden="1"/>
    <col min="7202" max="7202" width="20" style="4" hidden="1"/>
    <col min="7203" max="7204" width="33.28515625" style="4" hidden="1"/>
    <col min="7205" max="7205" width="20.42578125" style="4" hidden="1"/>
    <col min="7206" max="7206" width="26.140625" style="4" hidden="1"/>
    <col min="7207" max="7207" width="34" style="4" hidden="1"/>
    <col min="7208" max="7208" width="18.28515625" style="4" hidden="1"/>
    <col min="7209" max="7209" width="18.7109375" style="4" hidden="1"/>
    <col min="7210" max="7210" width="22" style="4" hidden="1"/>
    <col min="7211" max="7211" width="20.5703125" style="4" hidden="1"/>
    <col min="7212" max="7212" width="22" style="4" hidden="1"/>
    <col min="7213" max="7213" width="20.5703125" style="4" hidden="1"/>
    <col min="7214" max="7214" width="24" style="4" hidden="1"/>
    <col min="7215" max="7215" width="33" style="4" hidden="1"/>
    <col min="7216" max="7216" width="20.5703125" style="4" hidden="1"/>
    <col min="7217" max="7217" width="46.85546875" style="4" hidden="1"/>
    <col min="7218" max="7218" width="32.7109375" style="4" hidden="1"/>
    <col min="7219" max="7452" width="11.42578125" style="4" hidden="1"/>
    <col min="7453" max="7453" width="18.5703125" style="4" hidden="1"/>
    <col min="7454" max="7454" width="11" style="4" hidden="1"/>
    <col min="7455" max="7455" width="29.85546875" style="4" hidden="1"/>
    <col min="7456" max="7456" width="19" style="4" hidden="1"/>
    <col min="7457" max="7457" width="21.85546875" style="4" hidden="1"/>
    <col min="7458" max="7458" width="20" style="4" hidden="1"/>
    <col min="7459" max="7460" width="33.28515625" style="4" hidden="1"/>
    <col min="7461" max="7461" width="20.42578125" style="4" hidden="1"/>
    <col min="7462" max="7462" width="26.140625" style="4" hidden="1"/>
    <col min="7463" max="7463" width="34" style="4" hidden="1"/>
    <col min="7464" max="7464" width="18.28515625" style="4" hidden="1"/>
    <col min="7465" max="7465" width="18.7109375" style="4" hidden="1"/>
    <col min="7466" max="7466" width="22" style="4" hidden="1"/>
    <col min="7467" max="7467" width="20.5703125" style="4" hidden="1"/>
    <col min="7468" max="7468" width="22" style="4" hidden="1"/>
    <col min="7469" max="7469" width="20.5703125" style="4" hidden="1"/>
    <col min="7470" max="7470" width="24" style="4" hidden="1"/>
    <col min="7471" max="7471" width="33" style="4" hidden="1"/>
    <col min="7472" max="7472" width="20.5703125" style="4" hidden="1"/>
    <col min="7473" max="7473" width="46.85546875" style="4" hidden="1"/>
    <col min="7474" max="7474" width="32.7109375" style="4" hidden="1"/>
    <col min="7475" max="7708" width="11.42578125" style="4" hidden="1"/>
    <col min="7709" max="7709" width="18.5703125" style="4" hidden="1"/>
    <col min="7710" max="7710" width="11" style="4" hidden="1"/>
    <col min="7711" max="7711" width="29.85546875" style="4" hidden="1"/>
    <col min="7712" max="7712" width="19" style="4" hidden="1"/>
    <col min="7713" max="7713" width="21.85546875" style="4" hidden="1"/>
    <col min="7714" max="7714" width="20" style="4" hidden="1"/>
    <col min="7715" max="7716" width="33.28515625" style="4" hidden="1"/>
    <col min="7717" max="7717" width="20.42578125" style="4" hidden="1"/>
    <col min="7718" max="7718" width="26.140625" style="4" hidden="1"/>
    <col min="7719" max="7719" width="34" style="4" hidden="1"/>
    <col min="7720" max="7720" width="18.28515625" style="4" hidden="1"/>
    <col min="7721" max="7721" width="18.7109375" style="4" hidden="1"/>
    <col min="7722" max="7722" width="22" style="4" hidden="1"/>
    <col min="7723" max="7723" width="20.5703125" style="4" hidden="1"/>
    <col min="7724" max="7724" width="22" style="4" hidden="1"/>
    <col min="7725" max="7725" width="20.5703125" style="4" hidden="1"/>
    <col min="7726" max="7726" width="24" style="4" hidden="1"/>
    <col min="7727" max="7727" width="33" style="4" hidden="1"/>
    <col min="7728" max="7728" width="20.5703125" style="4" hidden="1"/>
    <col min="7729" max="7729" width="46.85546875" style="4" hidden="1"/>
    <col min="7730" max="7730" width="32.7109375" style="4" hidden="1"/>
    <col min="7731" max="7964" width="11.42578125" style="4" hidden="1"/>
    <col min="7965" max="7965" width="18.5703125" style="4" hidden="1"/>
    <col min="7966" max="7966" width="11" style="4" hidden="1"/>
    <col min="7967" max="7967" width="29.85546875" style="4" hidden="1"/>
    <col min="7968" max="7968" width="19" style="4" hidden="1"/>
    <col min="7969" max="7969" width="21.85546875" style="4" hidden="1"/>
    <col min="7970" max="7970" width="20" style="4" hidden="1"/>
    <col min="7971" max="7972" width="33.28515625" style="4" hidden="1"/>
    <col min="7973" max="7973" width="20.42578125" style="4" hidden="1"/>
    <col min="7974" max="7974" width="26.140625" style="4" hidden="1"/>
    <col min="7975" max="7975" width="34" style="4" hidden="1"/>
    <col min="7976" max="7976" width="18.28515625" style="4" hidden="1"/>
    <col min="7977" max="7977" width="18.7109375" style="4" hidden="1"/>
    <col min="7978" max="7978" width="22" style="4" hidden="1"/>
    <col min="7979" max="7979" width="20.5703125" style="4" hidden="1"/>
    <col min="7980" max="7980" width="22" style="4" hidden="1"/>
    <col min="7981" max="7981" width="20.5703125" style="4" hidden="1"/>
    <col min="7982" max="7982" width="24" style="4" hidden="1"/>
    <col min="7983" max="7983" width="33" style="4" hidden="1"/>
    <col min="7984" max="7984" width="20.5703125" style="4" hidden="1"/>
    <col min="7985" max="7985" width="46.85546875" style="4" hidden="1"/>
    <col min="7986" max="7986" width="32.7109375" style="4" hidden="1"/>
    <col min="7987" max="8220" width="11.42578125" style="4" hidden="1"/>
    <col min="8221" max="8221" width="18.5703125" style="4" hidden="1"/>
    <col min="8222" max="8222" width="11" style="4" hidden="1"/>
    <col min="8223" max="8223" width="29.85546875" style="4" hidden="1"/>
    <col min="8224" max="8224" width="19" style="4" hidden="1"/>
    <col min="8225" max="8225" width="21.85546875" style="4" hidden="1"/>
    <col min="8226" max="8226" width="20" style="4" hidden="1"/>
    <col min="8227" max="8228" width="33.28515625" style="4" hidden="1"/>
    <col min="8229" max="8229" width="20.42578125" style="4" hidden="1"/>
    <col min="8230" max="8230" width="26.140625" style="4" hidden="1"/>
    <col min="8231" max="8231" width="34" style="4" hidden="1"/>
    <col min="8232" max="8232" width="18.28515625" style="4" hidden="1"/>
    <col min="8233" max="8233" width="18.7109375" style="4" hidden="1"/>
    <col min="8234" max="8234" width="22" style="4" hidden="1"/>
    <col min="8235" max="8235" width="20.5703125" style="4" hidden="1"/>
    <col min="8236" max="8236" width="22" style="4" hidden="1"/>
    <col min="8237" max="8237" width="20.5703125" style="4" hidden="1"/>
    <col min="8238" max="8238" width="24" style="4" hidden="1"/>
    <col min="8239" max="8239" width="33" style="4" hidden="1"/>
    <col min="8240" max="8240" width="20.5703125" style="4" hidden="1"/>
    <col min="8241" max="8241" width="46.85546875" style="4" hidden="1"/>
    <col min="8242" max="8242" width="32.7109375" style="4" hidden="1"/>
    <col min="8243" max="8476" width="11.42578125" style="4" hidden="1"/>
    <col min="8477" max="8477" width="18.5703125" style="4" hidden="1"/>
    <col min="8478" max="8478" width="11" style="4" hidden="1"/>
    <col min="8479" max="8479" width="29.85546875" style="4" hidden="1"/>
    <col min="8480" max="8480" width="19" style="4" hidden="1"/>
    <col min="8481" max="8481" width="21.85546875" style="4" hidden="1"/>
    <col min="8482" max="8482" width="20" style="4" hidden="1"/>
    <col min="8483" max="8484" width="33.28515625" style="4" hidden="1"/>
    <col min="8485" max="8485" width="20.42578125" style="4" hidden="1"/>
    <col min="8486" max="8486" width="26.140625" style="4" hidden="1"/>
    <col min="8487" max="8487" width="34" style="4" hidden="1"/>
    <col min="8488" max="8488" width="18.28515625" style="4" hidden="1"/>
    <col min="8489" max="8489" width="18.7109375" style="4" hidden="1"/>
    <col min="8490" max="8490" width="22" style="4" hidden="1"/>
    <col min="8491" max="8491" width="20.5703125" style="4" hidden="1"/>
    <col min="8492" max="8492" width="22" style="4" hidden="1"/>
    <col min="8493" max="8493" width="20.5703125" style="4" hidden="1"/>
    <col min="8494" max="8494" width="24" style="4" hidden="1"/>
    <col min="8495" max="8495" width="33" style="4" hidden="1"/>
    <col min="8496" max="8496" width="20.5703125" style="4" hidden="1"/>
    <col min="8497" max="8497" width="46.85546875" style="4" hidden="1"/>
    <col min="8498" max="8498" width="32.7109375" style="4" hidden="1"/>
    <col min="8499" max="8732" width="11.42578125" style="4" hidden="1"/>
    <col min="8733" max="8733" width="18.5703125" style="4" hidden="1"/>
    <col min="8734" max="8734" width="11" style="4" hidden="1"/>
    <col min="8735" max="8735" width="29.85546875" style="4" hidden="1"/>
    <col min="8736" max="8736" width="19" style="4" hidden="1"/>
    <col min="8737" max="8737" width="21.85546875" style="4" hidden="1"/>
    <col min="8738" max="8738" width="20" style="4" hidden="1"/>
    <col min="8739" max="8740" width="33.28515625" style="4" hidden="1"/>
    <col min="8741" max="8741" width="20.42578125" style="4" hidden="1"/>
    <col min="8742" max="8742" width="26.140625" style="4" hidden="1"/>
    <col min="8743" max="8743" width="34" style="4" hidden="1"/>
    <col min="8744" max="8744" width="18.28515625" style="4" hidden="1"/>
    <col min="8745" max="8745" width="18.7109375" style="4" hidden="1"/>
    <col min="8746" max="8746" width="22" style="4" hidden="1"/>
    <col min="8747" max="8747" width="20.5703125" style="4" hidden="1"/>
    <col min="8748" max="8748" width="22" style="4" hidden="1"/>
    <col min="8749" max="8749" width="20.5703125" style="4" hidden="1"/>
    <col min="8750" max="8750" width="24" style="4" hidden="1"/>
    <col min="8751" max="8751" width="33" style="4" hidden="1"/>
    <col min="8752" max="8752" width="20.5703125" style="4" hidden="1"/>
    <col min="8753" max="8753" width="46.85546875" style="4" hidden="1"/>
    <col min="8754" max="8754" width="32.7109375" style="4" hidden="1"/>
    <col min="8755" max="8988" width="11.42578125" style="4" hidden="1"/>
    <col min="8989" max="8989" width="18.5703125" style="4" hidden="1"/>
    <col min="8990" max="8990" width="11" style="4" hidden="1"/>
    <col min="8991" max="8991" width="29.85546875" style="4" hidden="1"/>
    <col min="8992" max="8992" width="19" style="4" hidden="1"/>
    <col min="8993" max="8993" width="21.85546875" style="4" hidden="1"/>
    <col min="8994" max="8994" width="20" style="4" hidden="1"/>
    <col min="8995" max="8996" width="33.28515625" style="4" hidden="1"/>
    <col min="8997" max="8997" width="20.42578125" style="4" hidden="1"/>
    <col min="8998" max="8998" width="26.140625" style="4" hidden="1"/>
    <col min="8999" max="8999" width="34" style="4" hidden="1"/>
    <col min="9000" max="9000" width="18.28515625" style="4" hidden="1"/>
    <col min="9001" max="9001" width="18.7109375" style="4" hidden="1"/>
    <col min="9002" max="9002" width="22" style="4" hidden="1"/>
    <col min="9003" max="9003" width="20.5703125" style="4" hidden="1"/>
    <col min="9004" max="9004" width="22" style="4" hidden="1"/>
    <col min="9005" max="9005" width="20.5703125" style="4" hidden="1"/>
    <col min="9006" max="9006" width="24" style="4" hidden="1"/>
    <col min="9007" max="9007" width="33" style="4" hidden="1"/>
    <col min="9008" max="9008" width="20.5703125" style="4" hidden="1"/>
    <col min="9009" max="9009" width="46.85546875" style="4" hidden="1"/>
    <col min="9010" max="9010" width="32.7109375" style="4" hidden="1"/>
    <col min="9011" max="9244" width="11.42578125" style="4" hidden="1"/>
    <col min="9245" max="9245" width="18.5703125" style="4" hidden="1"/>
    <col min="9246" max="9246" width="11" style="4" hidden="1"/>
    <col min="9247" max="9247" width="29.85546875" style="4" hidden="1"/>
    <col min="9248" max="9248" width="19" style="4" hidden="1"/>
    <col min="9249" max="9249" width="21.85546875" style="4" hidden="1"/>
    <col min="9250" max="9250" width="20" style="4" hidden="1"/>
    <col min="9251" max="9252" width="33.28515625" style="4" hidden="1"/>
    <col min="9253" max="9253" width="20.42578125" style="4" hidden="1"/>
    <col min="9254" max="9254" width="26.140625" style="4" hidden="1"/>
    <col min="9255" max="9255" width="34" style="4" hidden="1"/>
    <col min="9256" max="9256" width="18.28515625" style="4" hidden="1"/>
    <col min="9257" max="9257" width="18.7109375" style="4" hidden="1"/>
    <col min="9258" max="9258" width="22" style="4" hidden="1"/>
    <col min="9259" max="9259" width="20.5703125" style="4" hidden="1"/>
    <col min="9260" max="9260" width="22" style="4" hidden="1"/>
    <col min="9261" max="9261" width="20.5703125" style="4" hidden="1"/>
    <col min="9262" max="9262" width="24" style="4" hidden="1"/>
    <col min="9263" max="9263" width="33" style="4" hidden="1"/>
    <col min="9264" max="9264" width="20.5703125" style="4" hidden="1"/>
    <col min="9265" max="9265" width="46.85546875" style="4" hidden="1"/>
    <col min="9266" max="9266" width="32.7109375" style="4" hidden="1"/>
    <col min="9267" max="9500" width="11.42578125" style="4" hidden="1"/>
    <col min="9501" max="9501" width="18.5703125" style="4" hidden="1"/>
    <col min="9502" max="9502" width="11" style="4" hidden="1"/>
    <col min="9503" max="9503" width="29.85546875" style="4" hidden="1"/>
    <col min="9504" max="9504" width="19" style="4" hidden="1"/>
    <col min="9505" max="9505" width="21.85546875" style="4" hidden="1"/>
    <col min="9506" max="9506" width="20" style="4" hidden="1"/>
    <col min="9507" max="9508" width="33.28515625" style="4" hidden="1"/>
    <col min="9509" max="9509" width="20.42578125" style="4" hidden="1"/>
    <col min="9510" max="9510" width="26.140625" style="4" hidden="1"/>
    <col min="9511" max="9511" width="34" style="4" hidden="1"/>
    <col min="9512" max="9512" width="18.28515625" style="4" hidden="1"/>
    <col min="9513" max="9513" width="18.7109375" style="4" hidden="1"/>
    <col min="9514" max="9514" width="22" style="4" hidden="1"/>
    <col min="9515" max="9515" width="20.5703125" style="4" hidden="1"/>
    <col min="9516" max="9516" width="22" style="4" hidden="1"/>
    <col min="9517" max="9517" width="20.5703125" style="4" hidden="1"/>
    <col min="9518" max="9518" width="24" style="4" hidden="1"/>
    <col min="9519" max="9519" width="33" style="4" hidden="1"/>
    <col min="9520" max="9520" width="20.5703125" style="4" hidden="1"/>
    <col min="9521" max="9521" width="46.85546875" style="4" hidden="1"/>
    <col min="9522" max="9522" width="32.7109375" style="4" hidden="1"/>
    <col min="9523" max="9756" width="11.42578125" style="4" hidden="1"/>
    <col min="9757" max="9757" width="18.5703125" style="4" hidden="1"/>
    <col min="9758" max="9758" width="11" style="4" hidden="1"/>
    <col min="9759" max="9759" width="29.85546875" style="4" hidden="1"/>
    <col min="9760" max="9760" width="19" style="4" hidden="1"/>
    <col min="9761" max="9761" width="21.85546875" style="4" hidden="1"/>
    <col min="9762" max="9762" width="20" style="4" hidden="1"/>
    <col min="9763" max="9764" width="33.28515625" style="4" hidden="1"/>
    <col min="9765" max="9765" width="20.42578125" style="4" hidden="1"/>
    <col min="9766" max="9766" width="26.140625" style="4" hidden="1"/>
    <col min="9767" max="9767" width="34" style="4" hidden="1"/>
    <col min="9768" max="9768" width="18.28515625" style="4" hidden="1"/>
    <col min="9769" max="9769" width="18.7109375" style="4" hidden="1"/>
    <col min="9770" max="9770" width="22" style="4" hidden="1"/>
    <col min="9771" max="9771" width="20.5703125" style="4" hidden="1"/>
    <col min="9772" max="9772" width="22" style="4" hidden="1"/>
    <col min="9773" max="9773" width="20.5703125" style="4" hidden="1"/>
    <col min="9774" max="9774" width="24" style="4" hidden="1"/>
    <col min="9775" max="9775" width="33" style="4" hidden="1"/>
    <col min="9776" max="9776" width="20.5703125" style="4" hidden="1"/>
    <col min="9777" max="9777" width="46.85546875" style="4" hidden="1"/>
    <col min="9778" max="9778" width="32.7109375" style="4" hidden="1"/>
    <col min="9779" max="10012" width="11.42578125" style="4" hidden="1"/>
    <col min="10013" max="10013" width="18.5703125" style="4" hidden="1"/>
    <col min="10014" max="10014" width="11" style="4" hidden="1"/>
    <col min="10015" max="10015" width="29.85546875" style="4" hidden="1"/>
    <col min="10016" max="10016" width="19" style="4" hidden="1"/>
    <col min="10017" max="10017" width="21.85546875" style="4" hidden="1"/>
    <col min="10018" max="10018" width="20" style="4" hidden="1"/>
    <col min="10019" max="10020" width="33.28515625" style="4" hidden="1"/>
    <col min="10021" max="10021" width="20.42578125" style="4" hidden="1"/>
    <col min="10022" max="10022" width="26.140625" style="4" hidden="1"/>
    <col min="10023" max="10023" width="34" style="4" hidden="1"/>
    <col min="10024" max="10024" width="18.28515625" style="4" hidden="1"/>
    <col min="10025" max="10025" width="18.7109375" style="4" hidden="1"/>
    <col min="10026" max="10026" width="22" style="4" hidden="1"/>
    <col min="10027" max="10027" width="20.5703125" style="4" hidden="1"/>
    <col min="10028" max="10028" width="22" style="4" hidden="1"/>
    <col min="10029" max="10029" width="20.5703125" style="4" hidden="1"/>
    <col min="10030" max="10030" width="24" style="4" hidden="1"/>
    <col min="10031" max="10031" width="33" style="4" hidden="1"/>
    <col min="10032" max="10032" width="20.5703125" style="4" hidden="1"/>
    <col min="10033" max="10033" width="46.85546875" style="4" hidden="1"/>
    <col min="10034" max="10034" width="32.7109375" style="4" hidden="1"/>
    <col min="10035" max="10268" width="11.42578125" style="4" hidden="1"/>
    <col min="10269" max="10269" width="18.5703125" style="4" hidden="1"/>
    <col min="10270" max="10270" width="11" style="4" hidden="1"/>
    <col min="10271" max="10271" width="29.85546875" style="4" hidden="1"/>
    <col min="10272" max="10272" width="19" style="4" hidden="1"/>
    <col min="10273" max="10273" width="21.85546875" style="4" hidden="1"/>
    <col min="10274" max="10274" width="20" style="4" hidden="1"/>
    <col min="10275" max="10276" width="33.28515625" style="4" hidden="1"/>
    <col min="10277" max="10277" width="20.42578125" style="4" hidden="1"/>
    <col min="10278" max="10278" width="26.140625" style="4" hidden="1"/>
    <col min="10279" max="10279" width="34" style="4" hidden="1"/>
    <col min="10280" max="10280" width="18.28515625" style="4" hidden="1"/>
    <col min="10281" max="10281" width="18.7109375" style="4" hidden="1"/>
    <col min="10282" max="10282" width="22" style="4" hidden="1"/>
    <col min="10283" max="10283" width="20.5703125" style="4" hidden="1"/>
    <col min="10284" max="10284" width="22" style="4" hidden="1"/>
    <col min="10285" max="10285" width="20.5703125" style="4" hidden="1"/>
    <col min="10286" max="10286" width="24" style="4" hidden="1"/>
    <col min="10287" max="10287" width="33" style="4" hidden="1"/>
    <col min="10288" max="10288" width="20.5703125" style="4" hidden="1"/>
    <col min="10289" max="10289" width="46.85546875" style="4" hidden="1"/>
    <col min="10290" max="10290" width="32.7109375" style="4" hidden="1"/>
    <col min="10291" max="10524" width="11.42578125" style="4" hidden="1"/>
    <col min="10525" max="10525" width="18.5703125" style="4" hidden="1"/>
    <col min="10526" max="10526" width="11" style="4" hidden="1"/>
    <col min="10527" max="10527" width="29.85546875" style="4" hidden="1"/>
    <col min="10528" max="10528" width="19" style="4" hidden="1"/>
    <col min="10529" max="10529" width="21.85546875" style="4" hidden="1"/>
    <col min="10530" max="10530" width="20" style="4" hidden="1"/>
    <col min="10531" max="10532" width="33.28515625" style="4" hidden="1"/>
    <col min="10533" max="10533" width="20.42578125" style="4" hidden="1"/>
    <col min="10534" max="10534" width="26.140625" style="4" hidden="1"/>
    <col min="10535" max="10535" width="34" style="4" hidden="1"/>
    <col min="10536" max="10536" width="18.28515625" style="4" hidden="1"/>
    <col min="10537" max="10537" width="18.7109375" style="4" hidden="1"/>
    <col min="10538" max="10538" width="22" style="4" hidden="1"/>
    <col min="10539" max="10539" width="20.5703125" style="4" hidden="1"/>
    <col min="10540" max="10540" width="22" style="4" hidden="1"/>
    <col min="10541" max="10541" width="20.5703125" style="4" hidden="1"/>
    <col min="10542" max="10542" width="24" style="4" hidden="1"/>
    <col min="10543" max="10543" width="33" style="4" hidden="1"/>
    <col min="10544" max="10544" width="20.5703125" style="4" hidden="1"/>
    <col min="10545" max="10545" width="46.85546875" style="4" hidden="1"/>
    <col min="10546" max="10546" width="32.7109375" style="4" hidden="1"/>
    <col min="10547" max="10780" width="11.42578125" style="4" hidden="1"/>
    <col min="10781" max="10781" width="18.5703125" style="4" hidden="1"/>
    <col min="10782" max="10782" width="11" style="4" hidden="1"/>
    <col min="10783" max="10783" width="29.85546875" style="4" hidden="1"/>
    <col min="10784" max="10784" width="19" style="4" hidden="1"/>
    <col min="10785" max="10785" width="21.85546875" style="4" hidden="1"/>
    <col min="10786" max="10786" width="20" style="4" hidden="1"/>
    <col min="10787" max="10788" width="33.28515625" style="4" hidden="1"/>
    <col min="10789" max="10789" width="20.42578125" style="4" hidden="1"/>
    <col min="10790" max="10790" width="26.140625" style="4" hidden="1"/>
    <col min="10791" max="10791" width="34" style="4" hidden="1"/>
    <col min="10792" max="10792" width="18.28515625" style="4" hidden="1"/>
    <col min="10793" max="10793" width="18.7109375" style="4" hidden="1"/>
    <col min="10794" max="10794" width="22" style="4" hidden="1"/>
    <col min="10795" max="10795" width="20.5703125" style="4" hidden="1"/>
    <col min="10796" max="10796" width="22" style="4" hidden="1"/>
    <col min="10797" max="10797" width="20.5703125" style="4" hidden="1"/>
    <col min="10798" max="10798" width="24" style="4" hidden="1"/>
    <col min="10799" max="10799" width="33" style="4" hidden="1"/>
    <col min="10800" max="10800" width="20.5703125" style="4" hidden="1"/>
    <col min="10801" max="10801" width="46.85546875" style="4" hidden="1"/>
    <col min="10802" max="10802" width="32.7109375" style="4" hidden="1"/>
    <col min="10803" max="11036" width="11.42578125" style="4" hidden="1"/>
    <col min="11037" max="11037" width="18.5703125" style="4" hidden="1"/>
    <col min="11038" max="11038" width="11" style="4" hidden="1"/>
    <col min="11039" max="11039" width="29.85546875" style="4" hidden="1"/>
    <col min="11040" max="11040" width="19" style="4" hidden="1"/>
    <col min="11041" max="11041" width="21.85546875" style="4" hidden="1"/>
    <col min="11042" max="11042" width="20" style="4" hidden="1"/>
    <col min="11043" max="11044" width="33.28515625" style="4" hidden="1"/>
    <col min="11045" max="11045" width="20.42578125" style="4" hidden="1"/>
    <col min="11046" max="11046" width="26.140625" style="4" hidden="1"/>
    <col min="11047" max="11047" width="34" style="4" hidden="1"/>
    <col min="11048" max="11048" width="18.28515625" style="4" hidden="1"/>
    <col min="11049" max="11049" width="18.7109375" style="4" hidden="1"/>
    <col min="11050" max="11050" width="22" style="4" hidden="1"/>
    <col min="11051" max="11051" width="20.5703125" style="4" hidden="1"/>
    <col min="11052" max="11052" width="22" style="4" hidden="1"/>
    <col min="11053" max="11053" width="20.5703125" style="4" hidden="1"/>
    <col min="11054" max="11054" width="24" style="4" hidden="1"/>
    <col min="11055" max="11055" width="33" style="4" hidden="1"/>
    <col min="11056" max="11056" width="20.5703125" style="4" hidden="1"/>
    <col min="11057" max="11057" width="46.85546875" style="4" hidden="1"/>
    <col min="11058" max="11058" width="32.7109375" style="4" hidden="1"/>
    <col min="11059" max="11292" width="11.42578125" style="4" hidden="1"/>
    <col min="11293" max="11293" width="18.5703125" style="4" hidden="1"/>
    <col min="11294" max="11294" width="11" style="4" hidden="1"/>
    <col min="11295" max="11295" width="29.85546875" style="4" hidden="1"/>
    <col min="11296" max="11296" width="19" style="4" hidden="1"/>
    <col min="11297" max="11297" width="21.85546875" style="4" hidden="1"/>
    <col min="11298" max="11298" width="20" style="4" hidden="1"/>
    <col min="11299" max="11300" width="33.28515625" style="4" hidden="1"/>
    <col min="11301" max="11301" width="20.42578125" style="4" hidden="1"/>
    <col min="11302" max="11302" width="26.140625" style="4" hidden="1"/>
    <col min="11303" max="11303" width="34" style="4" hidden="1"/>
    <col min="11304" max="11304" width="18.28515625" style="4" hidden="1"/>
    <col min="11305" max="11305" width="18.7109375" style="4" hidden="1"/>
    <col min="11306" max="11306" width="22" style="4" hidden="1"/>
    <col min="11307" max="11307" width="20.5703125" style="4" hidden="1"/>
    <col min="11308" max="11308" width="22" style="4" hidden="1"/>
    <col min="11309" max="11309" width="20.5703125" style="4" hidden="1"/>
    <col min="11310" max="11310" width="24" style="4" hidden="1"/>
    <col min="11311" max="11311" width="33" style="4" hidden="1"/>
    <col min="11312" max="11312" width="20.5703125" style="4" hidden="1"/>
    <col min="11313" max="11313" width="46.85546875" style="4" hidden="1"/>
    <col min="11314" max="11314" width="32.7109375" style="4" hidden="1"/>
    <col min="11315" max="11548" width="11.42578125" style="4" hidden="1"/>
    <col min="11549" max="11549" width="18.5703125" style="4" hidden="1"/>
    <col min="11550" max="11550" width="11" style="4" hidden="1"/>
    <col min="11551" max="11551" width="29.85546875" style="4" hidden="1"/>
    <col min="11552" max="11552" width="19" style="4" hidden="1"/>
    <col min="11553" max="11553" width="21.85546875" style="4" hidden="1"/>
    <col min="11554" max="11554" width="20" style="4" hidden="1"/>
    <col min="11555" max="11556" width="33.28515625" style="4" hidden="1"/>
    <col min="11557" max="11557" width="20.42578125" style="4" hidden="1"/>
    <col min="11558" max="11558" width="26.140625" style="4" hidden="1"/>
    <col min="11559" max="11559" width="34" style="4" hidden="1"/>
    <col min="11560" max="11560" width="18.28515625" style="4" hidden="1"/>
    <col min="11561" max="11561" width="18.7109375" style="4" hidden="1"/>
    <col min="11562" max="11562" width="22" style="4" hidden="1"/>
    <col min="11563" max="11563" width="20.5703125" style="4" hidden="1"/>
    <col min="11564" max="11564" width="22" style="4" hidden="1"/>
    <col min="11565" max="11565" width="20.5703125" style="4" hidden="1"/>
    <col min="11566" max="11566" width="24" style="4" hidden="1"/>
    <col min="11567" max="11567" width="33" style="4" hidden="1"/>
    <col min="11568" max="11568" width="20.5703125" style="4" hidden="1"/>
    <col min="11569" max="11569" width="46.85546875" style="4" hidden="1"/>
    <col min="11570" max="11570" width="32.7109375" style="4" hidden="1"/>
    <col min="11571" max="11804" width="11.42578125" style="4" hidden="1"/>
    <col min="11805" max="11805" width="18.5703125" style="4" hidden="1"/>
    <col min="11806" max="11806" width="11" style="4" hidden="1"/>
    <col min="11807" max="11807" width="29.85546875" style="4" hidden="1"/>
    <col min="11808" max="11808" width="19" style="4" hidden="1"/>
    <col min="11809" max="11809" width="21.85546875" style="4" hidden="1"/>
    <col min="11810" max="11810" width="20" style="4" hidden="1"/>
    <col min="11811" max="11812" width="33.28515625" style="4" hidden="1"/>
    <col min="11813" max="11813" width="20.42578125" style="4" hidden="1"/>
    <col min="11814" max="11814" width="26.140625" style="4" hidden="1"/>
    <col min="11815" max="11815" width="34" style="4" hidden="1"/>
    <col min="11816" max="11816" width="18.28515625" style="4" hidden="1"/>
    <col min="11817" max="11817" width="18.7109375" style="4" hidden="1"/>
    <col min="11818" max="11818" width="22" style="4" hidden="1"/>
    <col min="11819" max="11819" width="20.5703125" style="4" hidden="1"/>
    <col min="11820" max="11820" width="22" style="4" hidden="1"/>
    <col min="11821" max="11821" width="20.5703125" style="4" hidden="1"/>
    <col min="11822" max="11822" width="24" style="4" hidden="1"/>
    <col min="11823" max="11823" width="33" style="4" hidden="1"/>
    <col min="11824" max="11824" width="20.5703125" style="4" hidden="1"/>
    <col min="11825" max="11825" width="46.85546875" style="4" hidden="1"/>
    <col min="11826" max="11826" width="32.7109375" style="4" hidden="1"/>
    <col min="11827" max="12060" width="11.42578125" style="4" hidden="1"/>
    <col min="12061" max="12061" width="18.5703125" style="4" hidden="1"/>
    <col min="12062" max="12062" width="11" style="4" hidden="1"/>
    <col min="12063" max="12063" width="29.85546875" style="4" hidden="1"/>
    <col min="12064" max="12064" width="19" style="4" hidden="1"/>
    <col min="12065" max="12065" width="21.85546875" style="4" hidden="1"/>
    <col min="12066" max="12066" width="20" style="4" hidden="1"/>
    <col min="12067" max="12068" width="33.28515625" style="4" hidden="1"/>
    <col min="12069" max="12069" width="20.42578125" style="4" hidden="1"/>
    <col min="12070" max="12070" width="26.140625" style="4" hidden="1"/>
    <col min="12071" max="12071" width="34" style="4" hidden="1"/>
    <col min="12072" max="12072" width="18.28515625" style="4" hidden="1"/>
    <col min="12073" max="12073" width="18.7109375" style="4" hidden="1"/>
    <col min="12074" max="12074" width="22" style="4" hidden="1"/>
    <col min="12075" max="12075" width="20.5703125" style="4" hidden="1"/>
    <col min="12076" max="12076" width="22" style="4" hidden="1"/>
    <col min="12077" max="12077" width="20.5703125" style="4" hidden="1"/>
    <col min="12078" max="12078" width="24" style="4" hidden="1"/>
    <col min="12079" max="12079" width="33" style="4" hidden="1"/>
    <col min="12080" max="12080" width="20.5703125" style="4" hidden="1"/>
    <col min="12081" max="12081" width="46.85546875" style="4" hidden="1"/>
    <col min="12082" max="12082" width="32.7109375" style="4" hidden="1"/>
    <col min="12083" max="12316" width="11.42578125" style="4" hidden="1"/>
    <col min="12317" max="12317" width="18.5703125" style="4" hidden="1"/>
    <col min="12318" max="12318" width="11" style="4" hidden="1"/>
    <col min="12319" max="12319" width="29.85546875" style="4" hidden="1"/>
    <col min="12320" max="12320" width="19" style="4" hidden="1"/>
    <col min="12321" max="12321" width="21.85546875" style="4" hidden="1"/>
    <col min="12322" max="12322" width="20" style="4" hidden="1"/>
    <col min="12323" max="12324" width="33.28515625" style="4" hidden="1"/>
    <col min="12325" max="12325" width="20.42578125" style="4" hidden="1"/>
    <col min="12326" max="12326" width="26.140625" style="4" hidden="1"/>
    <col min="12327" max="12327" width="34" style="4" hidden="1"/>
    <col min="12328" max="12328" width="18.28515625" style="4" hidden="1"/>
    <col min="12329" max="12329" width="18.7109375" style="4" hidden="1"/>
    <col min="12330" max="12330" width="22" style="4" hidden="1"/>
    <col min="12331" max="12331" width="20.5703125" style="4" hidden="1"/>
    <col min="12332" max="12332" width="22" style="4" hidden="1"/>
    <col min="12333" max="12333" width="20.5703125" style="4" hidden="1"/>
    <col min="12334" max="12334" width="24" style="4" hidden="1"/>
    <col min="12335" max="12335" width="33" style="4" hidden="1"/>
    <col min="12336" max="12336" width="20.5703125" style="4" hidden="1"/>
    <col min="12337" max="12337" width="46.85546875" style="4" hidden="1"/>
    <col min="12338" max="12338" width="32.7109375" style="4" hidden="1"/>
    <col min="12339" max="12572" width="11.42578125" style="4" hidden="1"/>
    <col min="12573" max="12573" width="18.5703125" style="4" hidden="1"/>
    <col min="12574" max="12574" width="11" style="4" hidden="1"/>
    <col min="12575" max="12575" width="29.85546875" style="4" hidden="1"/>
    <col min="12576" max="12576" width="19" style="4" hidden="1"/>
    <col min="12577" max="12577" width="21.85546875" style="4" hidden="1"/>
    <col min="12578" max="12578" width="20" style="4" hidden="1"/>
    <col min="12579" max="12580" width="33.28515625" style="4" hidden="1"/>
    <col min="12581" max="12581" width="20.42578125" style="4" hidden="1"/>
    <col min="12582" max="12582" width="26.140625" style="4" hidden="1"/>
    <col min="12583" max="12583" width="34" style="4" hidden="1"/>
    <col min="12584" max="12584" width="18.28515625" style="4" hidden="1"/>
    <col min="12585" max="12585" width="18.7109375" style="4" hidden="1"/>
    <col min="12586" max="12586" width="22" style="4" hidden="1"/>
    <col min="12587" max="12587" width="20.5703125" style="4" hidden="1"/>
    <col min="12588" max="12588" width="22" style="4" hidden="1"/>
    <col min="12589" max="12589" width="20.5703125" style="4" hidden="1"/>
    <col min="12590" max="12590" width="24" style="4" hidden="1"/>
    <col min="12591" max="12591" width="33" style="4" hidden="1"/>
    <col min="12592" max="12592" width="20.5703125" style="4" hidden="1"/>
    <col min="12593" max="12593" width="46.85546875" style="4" hidden="1"/>
    <col min="12594" max="12594" width="32.7109375" style="4" hidden="1"/>
    <col min="12595" max="12828" width="11.42578125" style="4" hidden="1"/>
    <col min="12829" max="12829" width="18.5703125" style="4" hidden="1"/>
    <col min="12830" max="12830" width="11" style="4" hidden="1"/>
    <col min="12831" max="12831" width="29.85546875" style="4" hidden="1"/>
    <col min="12832" max="12832" width="19" style="4" hidden="1"/>
    <col min="12833" max="12833" width="21.85546875" style="4" hidden="1"/>
    <col min="12834" max="12834" width="20" style="4" hidden="1"/>
    <col min="12835" max="12836" width="33.28515625" style="4" hidden="1"/>
    <col min="12837" max="12837" width="20.42578125" style="4" hidden="1"/>
    <col min="12838" max="12838" width="26.140625" style="4" hidden="1"/>
    <col min="12839" max="12839" width="34" style="4" hidden="1"/>
    <col min="12840" max="12840" width="18.28515625" style="4" hidden="1"/>
    <col min="12841" max="12841" width="18.7109375" style="4" hidden="1"/>
    <col min="12842" max="12842" width="22" style="4" hidden="1"/>
    <col min="12843" max="12843" width="20.5703125" style="4" hidden="1"/>
    <col min="12844" max="12844" width="22" style="4" hidden="1"/>
    <col min="12845" max="12845" width="20.5703125" style="4" hidden="1"/>
    <col min="12846" max="12846" width="24" style="4" hidden="1"/>
    <col min="12847" max="12847" width="33" style="4" hidden="1"/>
    <col min="12848" max="12848" width="20.5703125" style="4" hidden="1"/>
    <col min="12849" max="12849" width="46.85546875" style="4" hidden="1"/>
    <col min="12850" max="12850" width="32.7109375" style="4" hidden="1"/>
    <col min="12851" max="13084" width="11.42578125" style="4" hidden="1"/>
    <col min="13085" max="13085" width="18.5703125" style="4" hidden="1"/>
    <col min="13086" max="13086" width="11" style="4" hidden="1"/>
    <col min="13087" max="13087" width="29.85546875" style="4" hidden="1"/>
    <col min="13088" max="13088" width="19" style="4" hidden="1"/>
    <col min="13089" max="13089" width="21.85546875" style="4" hidden="1"/>
    <col min="13090" max="13090" width="20" style="4" hidden="1"/>
    <col min="13091" max="13092" width="33.28515625" style="4" hidden="1"/>
    <col min="13093" max="13093" width="20.42578125" style="4" hidden="1"/>
    <col min="13094" max="13094" width="26.140625" style="4" hidden="1"/>
    <col min="13095" max="13095" width="34" style="4" hidden="1"/>
    <col min="13096" max="13096" width="18.28515625" style="4" hidden="1"/>
    <col min="13097" max="13097" width="18.7109375" style="4" hidden="1"/>
    <col min="13098" max="13098" width="22" style="4" hidden="1"/>
    <col min="13099" max="13099" width="20.5703125" style="4" hidden="1"/>
    <col min="13100" max="13100" width="22" style="4" hidden="1"/>
    <col min="13101" max="13101" width="20.5703125" style="4" hidden="1"/>
    <col min="13102" max="13102" width="24" style="4" hidden="1"/>
    <col min="13103" max="13103" width="33" style="4" hidden="1"/>
    <col min="13104" max="13104" width="20.5703125" style="4" hidden="1"/>
    <col min="13105" max="13105" width="46.85546875" style="4" hidden="1"/>
    <col min="13106" max="13106" width="32.7109375" style="4" hidden="1"/>
    <col min="13107" max="13340" width="11.42578125" style="4" hidden="1"/>
    <col min="13341" max="13341" width="18.5703125" style="4" hidden="1"/>
    <col min="13342" max="13342" width="11" style="4" hidden="1"/>
    <col min="13343" max="13343" width="29.85546875" style="4" hidden="1"/>
    <col min="13344" max="13344" width="19" style="4" hidden="1"/>
    <col min="13345" max="13345" width="21.85546875" style="4" hidden="1"/>
    <col min="13346" max="13346" width="20" style="4" hidden="1"/>
    <col min="13347" max="13348" width="33.28515625" style="4" hidden="1"/>
    <col min="13349" max="13349" width="20.42578125" style="4" hidden="1"/>
    <col min="13350" max="13350" width="26.140625" style="4" hidden="1"/>
    <col min="13351" max="13351" width="34" style="4" hidden="1"/>
    <col min="13352" max="13352" width="18.28515625" style="4" hidden="1"/>
    <col min="13353" max="13353" width="18.7109375" style="4" hidden="1"/>
    <col min="13354" max="13354" width="22" style="4" hidden="1"/>
    <col min="13355" max="13355" width="20.5703125" style="4" hidden="1"/>
    <col min="13356" max="13356" width="22" style="4" hidden="1"/>
    <col min="13357" max="13357" width="20.5703125" style="4" hidden="1"/>
    <col min="13358" max="13358" width="24" style="4" hidden="1"/>
    <col min="13359" max="13359" width="33" style="4" hidden="1"/>
    <col min="13360" max="13360" width="20.5703125" style="4" hidden="1"/>
    <col min="13361" max="13361" width="46.85546875" style="4" hidden="1"/>
    <col min="13362" max="13362" width="32.7109375" style="4" hidden="1"/>
    <col min="13363" max="13596" width="11.42578125" style="4" hidden="1"/>
    <col min="13597" max="13597" width="18.5703125" style="4" hidden="1"/>
    <col min="13598" max="13598" width="11" style="4" hidden="1"/>
    <col min="13599" max="13599" width="29.85546875" style="4" hidden="1"/>
    <col min="13600" max="13600" width="19" style="4" hidden="1"/>
    <col min="13601" max="13601" width="21.85546875" style="4" hidden="1"/>
    <col min="13602" max="13602" width="20" style="4" hidden="1"/>
    <col min="13603" max="13604" width="33.28515625" style="4" hidden="1"/>
    <col min="13605" max="13605" width="20.42578125" style="4" hidden="1"/>
    <col min="13606" max="13606" width="26.140625" style="4" hidden="1"/>
    <col min="13607" max="13607" width="34" style="4" hidden="1"/>
    <col min="13608" max="13608" width="18.28515625" style="4" hidden="1"/>
    <col min="13609" max="13609" width="18.7109375" style="4" hidden="1"/>
    <col min="13610" max="13610" width="22" style="4" hidden="1"/>
    <col min="13611" max="13611" width="20.5703125" style="4" hidden="1"/>
    <col min="13612" max="13612" width="22" style="4" hidden="1"/>
    <col min="13613" max="13613" width="20.5703125" style="4" hidden="1"/>
    <col min="13614" max="13614" width="24" style="4" hidden="1"/>
    <col min="13615" max="13615" width="33" style="4" hidden="1"/>
    <col min="13616" max="13616" width="20.5703125" style="4" hidden="1"/>
    <col min="13617" max="13617" width="46.85546875" style="4" hidden="1"/>
    <col min="13618" max="13618" width="32.7109375" style="4" hidden="1"/>
    <col min="13619" max="13852" width="11.42578125" style="4" hidden="1"/>
    <col min="13853" max="13853" width="18.5703125" style="4" hidden="1"/>
    <col min="13854" max="13854" width="11" style="4" hidden="1"/>
    <col min="13855" max="13855" width="29.85546875" style="4" hidden="1"/>
    <col min="13856" max="13856" width="19" style="4" hidden="1"/>
    <col min="13857" max="13857" width="21.85546875" style="4" hidden="1"/>
    <col min="13858" max="13858" width="20" style="4" hidden="1"/>
    <col min="13859" max="13860" width="33.28515625" style="4" hidden="1"/>
    <col min="13861" max="13861" width="20.42578125" style="4" hidden="1"/>
    <col min="13862" max="13862" width="26.140625" style="4" hidden="1"/>
    <col min="13863" max="13863" width="34" style="4" hidden="1"/>
    <col min="13864" max="13864" width="18.28515625" style="4" hidden="1"/>
    <col min="13865" max="13865" width="18.7109375" style="4" hidden="1"/>
    <col min="13866" max="13866" width="22" style="4" hidden="1"/>
    <col min="13867" max="13867" width="20.5703125" style="4" hidden="1"/>
    <col min="13868" max="13868" width="22" style="4" hidden="1"/>
    <col min="13869" max="13869" width="20.5703125" style="4" hidden="1"/>
    <col min="13870" max="13870" width="24" style="4" hidden="1"/>
    <col min="13871" max="13871" width="33" style="4" hidden="1"/>
    <col min="13872" max="13872" width="20.5703125" style="4" hidden="1"/>
    <col min="13873" max="13873" width="46.85546875" style="4" hidden="1"/>
    <col min="13874" max="13874" width="32.7109375" style="4" hidden="1"/>
    <col min="13875" max="14108" width="11.42578125" style="4" hidden="1"/>
    <col min="14109" max="14109" width="18.5703125" style="4" hidden="1"/>
    <col min="14110" max="14110" width="11" style="4" hidden="1"/>
    <col min="14111" max="14111" width="29.85546875" style="4" hidden="1"/>
    <col min="14112" max="14112" width="19" style="4" hidden="1"/>
    <col min="14113" max="14113" width="21.85546875" style="4" hidden="1"/>
    <col min="14114" max="14114" width="20" style="4" hidden="1"/>
    <col min="14115" max="14116" width="33.28515625" style="4" hidden="1"/>
    <col min="14117" max="14117" width="20.42578125" style="4" hidden="1"/>
    <col min="14118" max="14118" width="26.140625" style="4" hidden="1"/>
    <col min="14119" max="14119" width="34" style="4" hidden="1"/>
    <col min="14120" max="14120" width="18.28515625" style="4" hidden="1"/>
    <col min="14121" max="14121" width="18.7109375" style="4" hidden="1"/>
    <col min="14122" max="14122" width="22" style="4" hidden="1"/>
    <col min="14123" max="14123" width="20.5703125" style="4" hidden="1"/>
    <col min="14124" max="14124" width="22" style="4" hidden="1"/>
    <col min="14125" max="14125" width="20.5703125" style="4" hidden="1"/>
    <col min="14126" max="14126" width="24" style="4" hidden="1"/>
    <col min="14127" max="14127" width="33" style="4" hidden="1"/>
    <col min="14128" max="14128" width="20.5703125" style="4" hidden="1"/>
    <col min="14129" max="14129" width="46.85546875" style="4" hidden="1"/>
    <col min="14130" max="14130" width="32.7109375" style="4" hidden="1"/>
    <col min="14131" max="14364" width="11.42578125" style="4" hidden="1"/>
    <col min="14365" max="14365" width="18.5703125" style="4" hidden="1"/>
    <col min="14366" max="14366" width="11" style="4" hidden="1"/>
    <col min="14367" max="14367" width="29.85546875" style="4" hidden="1"/>
    <col min="14368" max="14368" width="19" style="4" hidden="1"/>
    <col min="14369" max="14369" width="21.85546875" style="4" hidden="1"/>
    <col min="14370" max="14370" width="20" style="4" hidden="1"/>
    <col min="14371" max="14372" width="33.28515625" style="4" hidden="1"/>
    <col min="14373" max="14373" width="20.42578125" style="4" hidden="1"/>
    <col min="14374" max="14374" width="26.140625" style="4" hidden="1"/>
    <col min="14375" max="14375" width="34" style="4" hidden="1"/>
    <col min="14376" max="14376" width="18.28515625" style="4" hidden="1"/>
    <col min="14377" max="14377" width="18.7109375" style="4" hidden="1"/>
    <col min="14378" max="14378" width="22" style="4" hidden="1"/>
    <col min="14379" max="14379" width="20.5703125" style="4" hidden="1"/>
    <col min="14380" max="14380" width="22" style="4" hidden="1"/>
    <col min="14381" max="14381" width="20.5703125" style="4" hidden="1"/>
    <col min="14382" max="14382" width="24" style="4" hidden="1"/>
    <col min="14383" max="14383" width="33" style="4" hidden="1"/>
    <col min="14384" max="14384" width="20.5703125" style="4" hidden="1"/>
    <col min="14385" max="14385" width="46.85546875" style="4" hidden="1"/>
    <col min="14386" max="14386" width="32.7109375" style="4" hidden="1"/>
    <col min="14387" max="14620" width="11.42578125" style="4" hidden="1"/>
    <col min="14621" max="14621" width="18.5703125" style="4" hidden="1"/>
    <col min="14622" max="14622" width="11" style="4" hidden="1"/>
    <col min="14623" max="14623" width="29.85546875" style="4" hidden="1"/>
    <col min="14624" max="14624" width="19" style="4" hidden="1"/>
    <col min="14625" max="14625" width="21.85546875" style="4" hidden="1"/>
    <col min="14626" max="14626" width="20" style="4" hidden="1"/>
    <col min="14627" max="14628" width="33.28515625" style="4" hidden="1"/>
    <col min="14629" max="14629" width="20.42578125" style="4" hidden="1"/>
    <col min="14630" max="14630" width="26.140625" style="4" hidden="1"/>
    <col min="14631" max="14631" width="34" style="4" hidden="1"/>
    <col min="14632" max="14632" width="18.28515625" style="4" hidden="1"/>
    <col min="14633" max="14633" width="18.7109375" style="4" hidden="1"/>
    <col min="14634" max="14634" width="22" style="4" hidden="1"/>
    <col min="14635" max="14635" width="20.5703125" style="4" hidden="1"/>
    <col min="14636" max="14636" width="22" style="4" hidden="1"/>
    <col min="14637" max="14637" width="20.5703125" style="4" hidden="1"/>
    <col min="14638" max="14638" width="24" style="4" hidden="1"/>
    <col min="14639" max="14639" width="33" style="4" hidden="1"/>
    <col min="14640" max="14640" width="20.5703125" style="4" hidden="1"/>
    <col min="14641" max="14641" width="46.85546875" style="4" hidden="1"/>
    <col min="14642" max="14642" width="32.7109375" style="4" hidden="1"/>
    <col min="14643" max="14876" width="11.42578125" style="4" hidden="1"/>
    <col min="14877" max="14877" width="18.5703125" style="4" hidden="1"/>
    <col min="14878" max="14878" width="11" style="4" hidden="1"/>
    <col min="14879" max="14879" width="29.85546875" style="4" hidden="1"/>
    <col min="14880" max="14880" width="19" style="4" hidden="1"/>
    <col min="14881" max="14881" width="21.85546875" style="4" hidden="1"/>
    <col min="14882" max="14882" width="20" style="4" hidden="1"/>
    <col min="14883" max="14884" width="33.28515625" style="4" hidden="1"/>
    <col min="14885" max="14885" width="20.42578125" style="4" hidden="1"/>
    <col min="14886" max="14886" width="26.140625" style="4" hidden="1"/>
    <col min="14887" max="14887" width="34" style="4" hidden="1"/>
    <col min="14888" max="14888" width="18.28515625" style="4" hidden="1"/>
    <col min="14889" max="14889" width="18.7109375" style="4" hidden="1"/>
    <col min="14890" max="14890" width="22" style="4" hidden="1"/>
    <col min="14891" max="14891" width="20.5703125" style="4" hidden="1"/>
    <col min="14892" max="14892" width="22" style="4" hidden="1"/>
    <col min="14893" max="14893" width="20.5703125" style="4" hidden="1"/>
    <col min="14894" max="14894" width="24" style="4" hidden="1"/>
    <col min="14895" max="14895" width="33" style="4" hidden="1"/>
    <col min="14896" max="14896" width="20.5703125" style="4" hidden="1"/>
    <col min="14897" max="14897" width="46.85546875" style="4" hidden="1"/>
    <col min="14898" max="14898" width="32.7109375" style="4" hidden="1"/>
    <col min="14899" max="15132" width="11.42578125" style="4" hidden="1"/>
    <col min="15133" max="15133" width="18.5703125" style="4" hidden="1"/>
    <col min="15134" max="15134" width="11" style="4" hidden="1"/>
    <col min="15135" max="15135" width="29.85546875" style="4" hidden="1"/>
    <col min="15136" max="15136" width="19" style="4" hidden="1"/>
    <col min="15137" max="15137" width="21.85546875" style="4" hidden="1"/>
    <col min="15138" max="15138" width="20" style="4" hidden="1"/>
    <col min="15139" max="15140" width="33.28515625" style="4" hidden="1"/>
    <col min="15141" max="15141" width="20.42578125" style="4" hidden="1"/>
    <col min="15142" max="15142" width="26.140625" style="4" hidden="1"/>
    <col min="15143" max="15143" width="34" style="4" hidden="1"/>
    <col min="15144" max="15144" width="18.28515625" style="4" hidden="1"/>
    <col min="15145" max="15145" width="18.7109375" style="4" hidden="1"/>
    <col min="15146" max="15146" width="22" style="4" hidden="1"/>
    <col min="15147" max="15147" width="20.5703125" style="4" hidden="1"/>
    <col min="15148" max="15148" width="22" style="4" hidden="1"/>
    <col min="15149" max="15149" width="20.5703125" style="4" hidden="1"/>
    <col min="15150" max="15150" width="24" style="4" hidden="1"/>
    <col min="15151" max="15151" width="33" style="4" hidden="1"/>
    <col min="15152" max="15152" width="20.5703125" style="4" hidden="1"/>
    <col min="15153" max="15153" width="46.85546875" style="4" hidden="1"/>
    <col min="15154" max="15154" width="32.7109375" style="4" hidden="1"/>
    <col min="15155" max="15388" width="11.42578125" style="4" hidden="1"/>
    <col min="15389" max="15389" width="18.5703125" style="4" hidden="1"/>
    <col min="15390" max="15390" width="11" style="4" hidden="1"/>
    <col min="15391" max="15391" width="29.85546875" style="4" hidden="1"/>
    <col min="15392" max="15392" width="19" style="4" hidden="1"/>
    <col min="15393" max="15393" width="21.85546875" style="4" hidden="1"/>
    <col min="15394" max="15394" width="20" style="4" hidden="1"/>
    <col min="15395" max="15396" width="33.28515625" style="4" hidden="1"/>
    <col min="15397" max="15397" width="20.42578125" style="4" hidden="1"/>
    <col min="15398" max="15398" width="26.140625" style="4" hidden="1"/>
    <col min="15399" max="15399" width="34" style="4" hidden="1"/>
    <col min="15400" max="15400" width="18.28515625" style="4" hidden="1"/>
    <col min="15401" max="15401" width="18.7109375" style="4" hidden="1"/>
    <col min="15402" max="15402" width="22" style="4" hidden="1"/>
    <col min="15403" max="15403" width="20.5703125" style="4" hidden="1"/>
    <col min="15404" max="15404" width="22" style="4" hidden="1"/>
    <col min="15405" max="15405" width="20.5703125" style="4" hidden="1"/>
    <col min="15406" max="15406" width="24" style="4" hidden="1"/>
    <col min="15407" max="15407" width="33" style="4" hidden="1"/>
    <col min="15408" max="15408" width="20.5703125" style="4" hidden="1"/>
    <col min="15409" max="15409" width="46.85546875" style="4" hidden="1"/>
    <col min="15410" max="15410" width="32.7109375" style="4" hidden="1"/>
    <col min="15411" max="15644" width="11.42578125" style="4" hidden="1"/>
    <col min="15645" max="15645" width="18.5703125" style="4" hidden="1"/>
    <col min="15646" max="15646" width="11" style="4" hidden="1"/>
    <col min="15647" max="15647" width="29.85546875" style="4" hidden="1"/>
    <col min="15648" max="15648" width="19" style="4" hidden="1"/>
    <col min="15649" max="15649" width="21.85546875" style="4" hidden="1"/>
    <col min="15650" max="15650" width="20" style="4" hidden="1"/>
    <col min="15651" max="15652" width="33.28515625" style="4" hidden="1"/>
    <col min="15653" max="15653" width="20.42578125" style="4" hidden="1"/>
    <col min="15654" max="15654" width="26.140625" style="4" hidden="1"/>
    <col min="15655" max="15655" width="34" style="4" hidden="1"/>
    <col min="15656" max="15656" width="18.28515625" style="4" hidden="1"/>
    <col min="15657" max="15657" width="18.7109375" style="4" hidden="1"/>
    <col min="15658" max="15658" width="22" style="4" hidden="1"/>
    <col min="15659" max="15659" width="20.5703125" style="4" hidden="1"/>
    <col min="15660" max="15660" width="22" style="4" hidden="1"/>
    <col min="15661" max="15661" width="20.5703125" style="4" hidden="1"/>
    <col min="15662" max="15662" width="24" style="4" hidden="1"/>
    <col min="15663" max="15663" width="33" style="4" hidden="1"/>
    <col min="15664" max="15664" width="20.5703125" style="4" hidden="1"/>
    <col min="15665" max="15665" width="46.85546875" style="4" hidden="1"/>
    <col min="15666" max="15666" width="32.7109375" style="4" hidden="1"/>
    <col min="15667" max="15900" width="11.42578125" style="4" hidden="1"/>
    <col min="15901" max="15901" width="18.5703125" style="4" hidden="1"/>
    <col min="15902" max="15902" width="11" style="4" hidden="1"/>
    <col min="15903" max="15903" width="29.85546875" style="4" hidden="1"/>
    <col min="15904" max="15904" width="19" style="4" hidden="1"/>
    <col min="15905" max="15905" width="21.85546875" style="4" hidden="1"/>
    <col min="15906" max="15906" width="20" style="4" hidden="1"/>
    <col min="15907" max="15908" width="33.28515625" style="4" hidden="1"/>
    <col min="15909" max="15909" width="20.42578125" style="4" hidden="1"/>
    <col min="15910" max="15910" width="26.140625" style="4" hidden="1"/>
    <col min="15911" max="15911" width="34" style="4" hidden="1"/>
    <col min="15912" max="15912" width="18.28515625" style="4" hidden="1"/>
    <col min="15913" max="15913" width="18.7109375" style="4" hidden="1"/>
    <col min="15914" max="15914" width="22" style="4" hidden="1"/>
    <col min="15915" max="15915" width="20.5703125" style="4" hidden="1"/>
    <col min="15916" max="15916" width="22" style="4" hidden="1"/>
    <col min="15917" max="15917" width="20.5703125" style="4" hidden="1"/>
    <col min="15918" max="15918" width="24" style="4" hidden="1"/>
    <col min="15919" max="15919" width="33" style="4" hidden="1"/>
    <col min="15920" max="15920" width="20.5703125" style="4" hidden="1"/>
    <col min="15921" max="15921" width="46.85546875" style="4" hidden="1"/>
    <col min="15922" max="15922" width="32.7109375" style="4" hidden="1"/>
    <col min="15923" max="16156" width="11.42578125" style="4" hidden="1"/>
    <col min="16157" max="16157" width="18.5703125" style="4" hidden="1"/>
    <col min="16158" max="16158" width="11" style="4" hidden="1"/>
    <col min="16159" max="16159" width="29.85546875" style="4" hidden="1"/>
    <col min="16160" max="16160" width="19" style="4" hidden="1"/>
    <col min="16161" max="16161" width="21.85546875" style="4" hidden="1"/>
    <col min="16162" max="16162" width="20" style="4" hidden="1"/>
    <col min="16163" max="16164" width="33.28515625" style="4" hidden="1"/>
    <col min="16165" max="16165" width="20.42578125" style="4" hidden="1"/>
    <col min="16166" max="16166" width="26.140625" style="4" hidden="1"/>
    <col min="16167" max="16167" width="34" style="4" hidden="1"/>
    <col min="16168" max="16168" width="18.28515625" style="4" hidden="1"/>
    <col min="16169" max="16169" width="18.7109375" style="4" hidden="1"/>
    <col min="16170" max="16170" width="22" style="4" hidden="1"/>
    <col min="16171" max="16171" width="20.5703125" style="4" hidden="1"/>
    <col min="16172" max="16172" width="22" style="4" hidden="1"/>
    <col min="16173" max="16173" width="20.5703125" style="4" hidden="1"/>
    <col min="16174" max="16174" width="24" style="4" hidden="1"/>
    <col min="16175" max="16175" width="33" style="4" hidden="1"/>
    <col min="16176" max="16176" width="20.5703125" style="4" hidden="1"/>
    <col min="16177" max="16177" width="46.85546875" style="4" hidden="1"/>
    <col min="16178" max="16178" width="32.7109375" style="4" hidden="1"/>
    <col min="16179" max="16384" width="11.42578125" style="4" hidden="1"/>
  </cols>
  <sheetData>
    <row r="1" spans="1:80" ht="15.75" customHeight="1" x14ac:dyDescent="0.15">
      <c r="A1" s="124"/>
      <c r="B1" s="125"/>
      <c r="C1" s="149" t="s">
        <v>226</v>
      </c>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1"/>
      <c r="BW1" s="130" t="s">
        <v>103</v>
      </c>
      <c r="BX1" s="131"/>
      <c r="BY1" s="131"/>
      <c r="BZ1" s="142"/>
      <c r="CA1" s="142"/>
      <c r="CB1" s="125"/>
    </row>
    <row r="2" spans="1:80" ht="15.75" customHeight="1" x14ac:dyDescent="0.15">
      <c r="A2" s="126"/>
      <c r="B2" s="127"/>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4"/>
      <c r="BW2" s="145" t="s">
        <v>78</v>
      </c>
      <c r="BX2" s="146"/>
      <c r="BY2" s="146"/>
      <c r="BZ2" s="143"/>
      <c r="CA2" s="143"/>
      <c r="CB2" s="127"/>
    </row>
    <row r="3" spans="1:80" ht="15.75" customHeight="1" x14ac:dyDescent="0.15">
      <c r="A3" s="126"/>
      <c r="B3" s="127"/>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4"/>
      <c r="BW3" s="145" t="s">
        <v>104</v>
      </c>
      <c r="BX3" s="146"/>
      <c r="BY3" s="146"/>
      <c r="BZ3" s="143"/>
      <c r="CA3" s="143"/>
      <c r="CB3" s="127"/>
    </row>
    <row r="4" spans="1:80" ht="21.75" customHeight="1" thickBot="1" x14ac:dyDescent="0.2">
      <c r="A4" s="128"/>
      <c r="B4" s="129"/>
      <c r="C4" s="155"/>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7"/>
      <c r="BW4" s="147" t="s">
        <v>77</v>
      </c>
      <c r="BX4" s="148"/>
      <c r="BY4" s="148"/>
      <c r="BZ4" s="144"/>
      <c r="CA4" s="144"/>
      <c r="CB4" s="129"/>
    </row>
    <row r="5" spans="1:80" ht="9.75" customHeight="1" x14ac:dyDescent="0.15">
      <c r="A5" s="63"/>
      <c r="B5" s="63"/>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8"/>
      <c r="BX5" s="68"/>
      <c r="BY5" s="68"/>
      <c r="BZ5" s="63"/>
      <c r="CA5" s="63"/>
      <c r="CB5" s="63"/>
    </row>
    <row r="6" spans="1:80" ht="26.25" customHeight="1" x14ac:dyDescent="0.15">
      <c r="A6" s="65" t="s">
        <v>224</v>
      </c>
      <c r="B6" s="66"/>
      <c r="C6" s="67"/>
      <c r="D6" s="67"/>
      <c r="E6" s="67"/>
      <c r="F6" s="67"/>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8"/>
      <c r="BX6" s="68"/>
      <c r="BY6" s="68"/>
      <c r="BZ6" s="63"/>
      <c r="CA6" s="63"/>
      <c r="CB6" s="63"/>
    </row>
    <row r="7" spans="1:80" ht="53.25" customHeight="1" x14ac:dyDescent="0.15">
      <c r="A7" s="87" t="s">
        <v>225</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row>
    <row r="8" spans="1:80" ht="12" customHeight="1" thickBot="1" x14ac:dyDescent="0.2">
      <c r="A8" s="63"/>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8"/>
      <c r="BX8" s="68"/>
      <c r="BY8" s="68"/>
      <c r="BZ8" s="63"/>
      <c r="CA8" s="63"/>
      <c r="CB8" s="63"/>
    </row>
    <row r="9" spans="1:80" s="3" customFormat="1" ht="39" customHeight="1" thickBot="1" x14ac:dyDescent="0.25">
      <c r="A9" s="108" t="s">
        <v>122</v>
      </c>
      <c r="B9" s="109"/>
      <c r="C9" s="109"/>
      <c r="D9" s="109"/>
      <c r="E9" s="109"/>
      <c r="F9" s="110"/>
      <c r="G9" s="139" t="s">
        <v>36</v>
      </c>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1"/>
      <c r="AX9" s="111" t="s">
        <v>123</v>
      </c>
      <c r="AY9" s="112"/>
      <c r="AZ9" s="112"/>
      <c r="BA9" s="112"/>
      <c r="BB9" s="112"/>
      <c r="BC9" s="112"/>
      <c r="BD9" s="112"/>
      <c r="BE9" s="112"/>
      <c r="BF9" s="112"/>
      <c r="BG9" s="112"/>
      <c r="BH9" s="112"/>
      <c r="BI9" s="112"/>
      <c r="BJ9" s="112"/>
      <c r="BK9" s="112"/>
      <c r="BL9" s="112"/>
      <c r="BM9" s="112"/>
      <c r="BN9" s="112"/>
      <c r="BO9" s="112"/>
      <c r="BP9" s="112"/>
      <c r="BQ9" s="112"/>
      <c r="BR9" s="113"/>
      <c r="BS9" s="113"/>
      <c r="BT9" s="114"/>
      <c r="BU9" s="166" t="s">
        <v>212</v>
      </c>
      <c r="BV9" s="167"/>
      <c r="BW9" s="167"/>
      <c r="BX9" s="168"/>
      <c r="BY9" s="134" t="s">
        <v>213</v>
      </c>
      <c r="BZ9" s="135"/>
      <c r="CA9" s="135"/>
      <c r="CB9" s="136"/>
    </row>
    <row r="10" spans="1:80" s="3" customFormat="1" ht="39" customHeight="1" x14ac:dyDescent="0.2">
      <c r="A10" s="122" t="s">
        <v>105</v>
      </c>
      <c r="B10" s="100" t="s">
        <v>150</v>
      </c>
      <c r="C10" s="100" t="s">
        <v>1</v>
      </c>
      <c r="D10" s="100" t="s">
        <v>46</v>
      </c>
      <c r="E10" s="100" t="s">
        <v>35</v>
      </c>
      <c r="F10" s="102" t="s">
        <v>151</v>
      </c>
      <c r="G10" s="98" t="s">
        <v>139</v>
      </c>
      <c r="H10" s="95"/>
      <c r="I10" s="164" t="s">
        <v>48</v>
      </c>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94" t="s">
        <v>24</v>
      </c>
      <c r="AU10" s="95"/>
      <c r="AV10" s="94" t="s">
        <v>142</v>
      </c>
      <c r="AW10" s="137" t="s">
        <v>2</v>
      </c>
      <c r="AX10" s="162" t="s">
        <v>29</v>
      </c>
      <c r="AY10" s="88" t="s">
        <v>3</v>
      </c>
      <c r="AZ10" s="88" t="s">
        <v>51</v>
      </c>
      <c r="BA10" s="88"/>
      <c r="BB10" s="88" t="s">
        <v>52</v>
      </c>
      <c r="BC10" s="88"/>
      <c r="BD10" s="88" t="s">
        <v>116</v>
      </c>
      <c r="BE10" s="88"/>
      <c r="BF10" s="88" t="s">
        <v>117</v>
      </c>
      <c r="BG10" s="88"/>
      <c r="BH10" s="88" t="s">
        <v>53</v>
      </c>
      <c r="BI10" s="88"/>
      <c r="BJ10" s="88" t="s">
        <v>118</v>
      </c>
      <c r="BK10" s="88"/>
      <c r="BL10" s="88" t="s">
        <v>119</v>
      </c>
      <c r="BM10" s="88"/>
      <c r="BN10" s="169" t="s">
        <v>34</v>
      </c>
      <c r="BO10" s="90" t="s">
        <v>139</v>
      </c>
      <c r="BP10" s="92"/>
      <c r="BQ10" s="90" t="s">
        <v>24</v>
      </c>
      <c r="BR10" s="92"/>
      <c r="BS10" s="90" t="s">
        <v>141</v>
      </c>
      <c r="BT10" s="172" t="s">
        <v>152</v>
      </c>
      <c r="BU10" s="115" t="s">
        <v>73</v>
      </c>
      <c r="BV10" s="117" t="s">
        <v>72</v>
      </c>
      <c r="BW10" s="117" t="s">
        <v>68</v>
      </c>
      <c r="BX10" s="174" t="s">
        <v>74</v>
      </c>
      <c r="BY10" s="132" t="s">
        <v>75</v>
      </c>
      <c r="BZ10" s="158" t="s">
        <v>71</v>
      </c>
      <c r="CA10" s="158" t="s">
        <v>68</v>
      </c>
      <c r="CB10" s="160" t="s">
        <v>76</v>
      </c>
    </row>
    <row r="11" spans="1:80" s="3" customFormat="1" ht="37.5" customHeight="1" thickBot="1" x14ac:dyDescent="0.25">
      <c r="A11" s="123"/>
      <c r="B11" s="101"/>
      <c r="C11" s="101"/>
      <c r="D11" s="101"/>
      <c r="E11" s="101"/>
      <c r="F11" s="103"/>
      <c r="G11" s="99"/>
      <c r="H11" s="97"/>
      <c r="I11" s="35" t="s">
        <v>80</v>
      </c>
      <c r="J11" s="36"/>
      <c r="K11" s="35" t="s">
        <v>81</v>
      </c>
      <c r="L11" s="36"/>
      <c r="M11" s="35" t="s">
        <v>82</v>
      </c>
      <c r="N11" s="36"/>
      <c r="O11" s="35" t="s">
        <v>83</v>
      </c>
      <c r="P11" s="36"/>
      <c r="Q11" s="35" t="s">
        <v>84</v>
      </c>
      <c r="R11" s="36"/>
      <c r="S11" s="35" t="s">
        <v>85</v>
      </c>
      <c r="T11" s="36"/>
      <c r="U11" s="35" t="s">
        <v>59</v>
      </c>
      <c r="V11" s="36"/>
      <c r="W11" s="35" t="s">
        <v>115</v>
      </c>
      <c r="X11" s="36"/>
      <c r="Y11" s="35" t="s">
        <v>86</v>
      </c>
      <c r="Z11" s="36"/>
      <c r="AA11" s="35" t="s">
        <v>87</v>
      </c>
      <c r="AB11" s="36"/>
      <c r="AC11" s="35" t="s">
        <v>88</v>
      </c>
      <c r="AD11" s="36"/>
      <c r="AE11" s="35" t="s">
        <v>89</v>
      </c>
      <c r="AF11" s="36"/>
      <c r="AG11" s="35" t="s">
        <v>90</v>
      </c>
      <c r="AH11" s="36"/>
      <c r="AI11" s="35" t="s">
        <v>91</v>
      </c>
      <c r="AJ11" s="36"/>
      <c r="AK11" s="35" t="s">
        <v>92</v>
      </c>
      <c r="AL11" s="36"/>
      <c r="AM11" s="35" t="s">
        <v>93</v>
      </c>
      <c r="AN11" s="36"/>
      <c r="AO11" s="35" t="s">
        <v>94</v>
      </c>
      <c r="AP11" s="36"/>
      <c r="AQ11" s="35" t="s">
        <v>95</v>
      </c>
      <c r="AR11" s="36"/>
      <c r="AS11" s="37" t="s">
        <v>111</v>
      </c>
      <c r="AT11" s="96"/>
      <c r="AU11" s="97"/>
      <c r="AV11" s="96"/>
      <c r="AW11" s="138"/>
      <c r="AX11" s="163"/>
      <c r="AY11" s="89"/>
      <c r="AZ11" s="89"/>
      <c r="BA11" s="89"/>
      <c r="BB11" s="89"/>
      <c r="BC11" s="89"/>
      <c r="BD11" s="89"/>
      <c r="BE11" s="89"/>
      <c r="BF11" s="89"/>
      <c r="BG11" s="89"/>
      <c r="BH11" s="89"/>
      <c r="BI11" s="89"/>
      <c r="BJ11" s="89"/>
      <c r="BK11" s="89"/>
      <c r="BL11" s="89"/>
      <c r="BM11" s="89"/>
      <c r="BN11" s="170"/>
      <c r="BO11" s="91"/>
      <c r="BP11" s="93"/>
      <c r="BQ11" s="91"/>
      <c r="BR11" s="93"/>
      <c r="BS11" s="91"/>
      <c r="BT11" s="173"/>
      <c r="BU11" s="116"/>
      <c r="BV11" s="118"/>
      <c r="BW11" s="118"/>
      <c r="BX11" s="175"/>
      <c r="BY11" s="133"/>
      <c r="BZ11" s="159"/>
      <c r="CA11" s="159"/>
      <c r="CB11" s="161"/>
    </row>
    <row r="12" spans="1:80" ht="145.5" customHeight="1" x14ac:dyDescent="0.15">
      <c r="A12" s="39" t="s">
        <v>0</v>
      </c>
      <c r="B12" s="40" t="s">
        <v>9</v>
      </c>
      <c r="C12" s="40" t="s">
        <v>67</v>
      </c>
      <c r="D12" s="41" t="s">
        <v>214</v>
      </c>
      <c r="E12" s="41" t="s">
        <v>208</v>
      </c>
      <c r="F12" s="49" t="s">
        <v>173</v>
      </c>
      <c r="G12" s="45" t="s">
        <v>47</v>
      </c>
      <c r="H12" s="41">
        <f>IF(G12="RARA VEZ",1,IF(G12="IMPROBABLE",2,IF(G12="POSIBLE",3,IF(G12="PROBABLE",4,IF(G12="CASI SEGURO",5)))))</f>
        <v>1</v>
      </c>
      <c r="I12" s="41" t="s">
        <v>32</v>
      </c>
      <c r="J12" s="41">
        <f>IF(I12="si",1,0)</f>
        <v>1</v>
      </c>
      <c r="K12" s="41" t="s">
        <v>32</v>
      </c>
      <c r="L12" s="41">
        <f>IF(K12="si",1,0)</f>
        <v>1</v>
      </c>
      <c r="M12" s="41" t="s">
        <v>33</v>
      </c>
      <c r="N12" s="41">
        <f>IF(M12="si",1,0)</f>
        <v>0</v>
      </c>
      <c r="O12" s="41" t="s">
        <v>33</v>
      </c>
      <c r="P12" s="41">
        <f>IF(O12="si",1,0)</f>
        <v>0</v>
      </c>
      <c r="Q12" s="41" t="s">
        <v>32</v>
      </c>
      <c r="R12" s="41">
        <f>IF(Q12="si",1,0)</f>
        <v>1</v>
      </c>
      <c r="S12" s="41" t="s">
        <v>32</v>
      </c>
      <c r="T12" s="41">
        <f>IF(S12="si",1,0)</f>
        <v>1</v>
      </c>
      <c r="U12" s="41" t="s">
        <v>33</v>
      </c>
      <c r="V12" s="41">
        <f>IF(U12="si",1,0)</f>
        <v>0</v>
      </c>
      <c r="W12" s="41" t="s">
        <v>33</v>
      </c>
      <c r="X12" s="41">
        <f>IF(W12="si",1,0)</f>
        <v>0</v>
      </c>
      <c r="Y12" s="41" t="s">
        <v>32</v>
      </c>
      <c r="Z12" s="41">
        <f>IF(Y12="si",1,0)</f>
        <v>1</v>
      </c>
      <c r="AA12" s="41" t="s">
        <v>32</v>
      </c>
      <c r="AB12" s="41">
        <f>IF(AA12="si",1,0)</f>
        <v>1</v>
      </c>
      <c r="AC12" s="41" t="s">
        <v>32</v>
      </c>
      <c r="AD12" s="41">
        <f>IF(AC12="si",1,0)</f>
        <v>1</v>
      </c>
      <c r="AE12" s="41" t="s">
        <v>32</v>
      </c>
      <c r="AF12" s="41">
        <f>IF(AE12="si",1,0)</f>
        <v>1</v>
      </c>
      <c r="AG12" s="41" t="s">
        <v>32</v>
      </c>
      <c r="AH12" s="41">
        <f>IF(AG12="si",1,0)</f>
        <v>1</v>
      </c>
      <c r="AI12" s="41" t="s">
        <v>32</v>
      </c>
      <c r="AJ12" s="41">
        <f>IF(AI12="si",1,0)</f>
        <v>1</v>
      </c>
      <c r="AK12" s="41" t="s">
        <v>32</v>
      </c>
      <c r="AL12" s="41">
        <f>IF(AK12="si",1,0)</f>
        <v>1</v>
      </c>
      <c r="AM12" s="41" t="s">
        <v>33</v>
      </c>
      <c r="AN12" s="41">
        <f>IF(AM12="si",1,0)</f>
        <v>0</v>
      </c>
      <c r="AO12" s="41" t="s">
        <v>32</v>
      </c>
      <c r="AP12" s="41">
        <f>IF(AO12="si",1,0)</f>
        <v>1</v>
      </c>
      <c r="AQ12" s="41" t="s">
        <v>33</v>
      </c>
      <c r="AR12" s="41">
        <f>IF(AQ12="si",1,0)</f>
        <v>0</v>
      </c>
      <c r="AS12" s="41">
        <f>J12+L12+N12+P12+R12+T12+V12+X12+Z12+AB12+AD12+AF12+AH12+AJ12+AL12+AN12+AP12+AR12</f>
        <v>12</v>
      </c>
      <c r="AT12" s="41" t="str">
        <f>IF(AS12&lt;=5,"MODERADO",IF(AS12&lt;=11,"MAYOR",IF(AS12&lt;=19,"CATASTRÓFICO")))</f>
        <v>CATASTRÓFICO</v>
      </c>
      <c r="AU12" s="41">
        <f>IF(AT12="MODERADO",5,IF(AT12="MAYOR",10,IF(AT12="CATASTRÓFICO",20)))</f>
        <v>20</v>
      </c>
      <c r="AV12" s="44">
        <f>H12*AU12</f>
        <v>20</v>
      </c>
      <c r="AW12" s="34" t="str">
        <f>IF(AV12&lt;=10,"BAJA",IF(AV12&lt;=25,"MODERADA",IF(AV12&lt;=50,"ALTA","EXTREMA")))</f>
        <v>MODERADA</v>
      </c>
      <c r="AX12" s="46" t="s">
        <v>217</v>
      </c>
      <c r="AY12" s="41" t="s">
        <v>30</v>
      </c>
      <c r="AZ12" s="41" t="s">
        <v>32</v>
      </c>
      <c r="BA12" s="41">
        <f>IF(AZ12="si",15,0)</f>
        <v>15</v>
      </c>
      <c r="BB12" s="41" t="s">
        <v>32</v>
      </c>
      <c r="BC12" s="41">
        <f>IF(BB12="si",5,0)</f>
        <v>5</v>
      </c>
      <c r="BD12" s="41" t="s">
        <v>32</v>
      </c>
      <c r="BE12" s="41">
        <f>IF(BD12="si",15,0)</f>
        <v>15</v>
      </c>
      <c r="BF12" s="41" t="s">
        <v>32</v>
      </c>
      <c r="BG12" s="41">
        <f>IF(BF12="si",10,0)</f>
        <v>10</v>
      </c>
      <c r="BH12" s="41" t="s">
        <v>32</v>
      </c>
      <c r="BI12" s="41">
        <f>IF(BH12="si",15,0)</f>
        <v>15</v>
      </c>
      <c r="BJ12" s="41" t="s">
        <v>32</v>
      </c>
      <c r="BK12" s="41">
        <f>IF(BJ12="si",10,0)</f>
        <v>10</v>
      </c>
      <c r="BL12" s="41" t="s">
        <v>32</v>
      </c>
      <c r="BM12" s="41">
        <f>IF(BL12="si",30,0)</f>
        <v>30</v>
      </c>
      <c r="BN12" s="41">
        <f>+BA12+BC12+BE12+BG12+BI12+BK12+BM12</f>
        <v>100</v>
      </c>
      <c r="BO12" s="41" t="s">
        <v>47</v>
      </c>
      <c r="BP12" s="41">
        <f t="shared" ref="BP12:BP23" si="0">IF(BO12="RARA VEZ",1,IF(BO12="IMPROBABLE",2,IF(BO12="POSIBLE",3,IF(BO12="PROBABLE",4,IF(BO12="CASI SEGURO",5)))))</f>
        <v>1</v>
      </c>
      <c r="BQ12" s="41" t="s">
        <v>140</v>
      </c>
      <c r="BR12" s="41">
        <f t="shared" ref="BR12:BR24" si="1">IF(BQ12="MODERADO",5,IF(BQ12="MAYOR",10,IF(BQ12="CATASTRÓFICO",20)))</f>
        <v>20</v>
      </c>
      <c r="BS12" s="44">
        <f t="shared" ref="BS12:BS24" si="2">BP12*BR12</f>
        <v>20</v>
      </c>
      <c r="BT12" s="34" t="str">
        <f t="shared" ref="BT12:BT23" si="3">IF(BS12&lt;=10,"BAJA",IF(BS12&lt;=25,"MODERADA",IF(BS12&lt;=50,"ALTA","EXTREMA")))</f>
        <v>MODERADA</v>
      </c>
      <c r="BU12" s="45" t="s">
        <v>204</v>
      </c>
      <c r="BV12" s="42" t="s">
        <v>205</v>
      </c>
      <c r="BW12" s="41" t="s">
        <v>97</v>
      </c>
      <c r="BX12" s="49" t="s">
        <v>174</v>
      </c>
      <c r="BY12" s="45" t="s">
        <v>96</v>
      </c>
      <c r="BZ12" s="41" t="s">
        <v>79</v>
      </c>
      <c r="CA12" s="41" t="s">
        <v>97</v>
      </c>
      <c r="CB12" s="43" t="s">
        <v>206</v>
      </c>
    </row>
    <row r="13" spans="1:80" ht="102.75" customHeight="1" x14ac:dyDescent="0.15">
      <c r="A13" s="50" t="s">
        <v>0</v>
      </c>
      <c r="B13" s="51" t="s">
        <v>110</v>
      </c>
      <c r="C13" s="51" t="s">
        <v>109</v>
      </c>
      <c r="D13" s="38" t="s">
        <v>166</v>
      </c>
      <c r="E13" s="38" t="s">
        <v>165</v>
      </c>
      <c r="F13" s="52" t="s">
        <v>58</v>
      </c>
      <c r="G13" s="77" t="s">
        <v>21</v>
      </c>
      <c r="H13" s="74">
        <f t="shared" ref="H13:H23" si="4">IF(G13="RARA VEZ",1,IF(G13="IMPROBABLE",2,IF(G13="POSIBLE",3,IF(G13="PROBABLE",4,IF(G13="CASI SEGURO",5)))))</f>
        <v>2</v>
      </c>
      <c r="I13" s="38" t="s">
        <v>33</v>
      </c>
      <c r="J13" s="74">
        <f t="shared" ref="J13:J23" si="5">IF(I13="si",1,0)</f>
        <v>0</v>
      </c>
      <c r="K13" s="38" t="s">
        <v>32</v>
      </c>
      <c r="L13" s="74">
        <f t="shared" ref="L13:L23" si="6">IF(K13="si",1,0)</f>
        <v>1</v>
      </c>
      <c r="M13" s="38" t="s">
        <v>33</v>
      </c>
      <c r="N13" s="74">
        <f t="shared" ref="N13:N23" si="7">IF(M13="si",1,0)</f>
        <v>0</v>
      </c>
      <c r="O13" s="38" t="s">
        <v>33</v>
      </c>
      <c r="P13" s="74">
        <f t="shared" ref="P13:P23" si="8">IF(O13="si",1,0)</f>
        <v>0</v>
      </c>
      <c r="Q13" s="38" t="s">
        <v>32</v>
      </c>
      <c r="R13" s="74">
        <f t="shared" ref="R13:R23" si="9">IF(Q13="si",1,0)</f>
        <v>1</v>
      </c>
      <c r="S13" s="38" t="s">
        <v>32</v>
      </c>
      <c r="T13" s="74">
        <f t="shared" ref="T13:T23" si="10">IF(S13="si",1,0)</f>
        <v>1</v>
      </c>
      <c r="U13" s="38" t="s">
        <v>33</v>
      </c>
      <c r="V13" s="74">
        <f t="shared" ref="V13:V23" si="11">IF(U13="si",1,0)</f>
        <v>0</v>
      </c>
      <c r="W13" s="38" t="s">
        <v>32</v>
      </c>
      <c r="X13" s="74">
        <f t="shared" ref="X13:X23" si="12">IF(W13="si",1,0)</f>
        <v>1</v>
      </c>
      <c r="Y13" s="38" t="s">
        <v>33</v>
      </c>
      <c r="Z13" s="74">
        <f t="shared" ref="Z13:Z23" si="13">IF(Y13="si",1,0)</f>
        <v>0</v>
      </c>
      <c r="AA13" s="38" t="s">
        <v>32</v>
      </c>
      <c r="AB13" s="74">
        <f t="shared" ref="AB13:AB23" si="14">IF(AA13="si",1,0)</f>
        <v>1</v>
      </c>
      <c r="AC13" s="38" t="s">
        <v>32</v>
      </c>
      <c r="AD13" s="74">
        <f t="shared" ref="AD13:AD23" si="15">IF(AC13="si",1,0)</f>
        <v>1</v>
      </c>
      <c r="AE13" s="38" t="s">
        <v>32</v>
      </c>
      <c r="AF13" s="74">
        <f t="shared" ref="AF13:AF23" si="16">IF(AE13="si",1,0)</f>
        <v>1</v>
      </c>
      <c r="AG13" s="38" t="s">
        <v>32</v>
      </c>
      <c r="AH13" s="74">
        <f t="shared" ref="AH13:AH23" si="17">IF(AG13="si",1,0)</f>
        <v>1</v>
      </c>
      <c r="AI13" s="38" t="s">
        <v>32</v>
      </c>
      <c r="AJ13" s="74">
        <f t="shared" ref="AJ13:AJ23" si="18">IF(AI13="si",1,0)</f>
        <v>1</v>
      </c>
      <c r="AK13" s="38" t="s">
        <v>32</v>
      </c>
      <c r="AL13" s="74">
        <f t="shared" ref="AL13:AL23" si="19">IF(AK13="si",1,0)</f>
        <v>1</v>
      </c>
      <c r="AM13" s="38" t="s">
        <v>33</v>
      </c>
      <c r="AN13" s="74">
        <f t="shared" ref="AN13:AN23" si="20">IF(AM13="si",1,0)</f>
        <v>0</v>
      </c>
      <c r="AO13" s="38" t="s">
        <v>32</v>
      </c>
      <c r="AP13" s="74">
        <f t="shared" ref="AP13:AP23" si="21">IF(AO13="si",1,0)</f>
        <v>1</v>
      </c>
      <c r="AQ13" s="38" t="s">
        <v>33</v>
      </c>
      <c r="AR13" s="74">
        <f t="shared" ref="AR13:AR23" si="22">IF(AQ13="si",1,0)</f>
        <v>0</v>
      </c>
      <c r="AS13" s="74">
        <f t="shared" ref="AS13:AS23" si="23">J13+L13+N13+P13+R13+T13+V13+X13+Z13+AB13+AD13+AF13+AH13+AJ13+AL13+AN13+AP13+AR13</f>
        <v>11</v>
      </c>
      <c r="AT13" s="74" t="str">
        <f t="shared" ref="AT13:AT23" si="24">IF(AS13&lt;=5,"MODERADO",IF(AS13&lt;=11,"MAYOR",IF(AS13&lt;=19,"CATASTRÓFICO")))</f>
        <v>MAYOR</v>
      </c>
      <c r="AU13" s="74">
        <f t="shared" ref="AU13:AU23" si="25">IF(AT13="MODERADO",5,IF(AT13="MAYOR",10,IF(AT13="CATASTRÓFICO",20)))</f>
        <v>10</v>
      </c>
      <c r="AV13" s="76">
        <f>H13*AU13</f>
        <v>20</v>
      </c>
      <c r="AW13" s="75" t="str">
        <f t="shared" ref="AW13:AW23" si="26">IF(AV13&lt;=10,"BAJA",IF(AV13&lt;=25,"MODERADA",IF(AV13&lt;=50,"ALTA","EXTREMA")))</f>
        <v>MODERADA</v>
      </c>
      <c r="AX13" s="53" t="s">
        <v>180</v>
      </c>
      <c r="AY13" s="74" t="s">
        <v>30</v>
      </c>
      <c r="AZ13" s="38" t="s">
        <v>33</v>
      </c>
      <c r="BA13" s="74">
        <f t="shared" ref="BA13:BA23" si="27">IF(AZ13="si",15,0)</f>
        <v>0</v>
      </c>
      <c r="BB13" s="38" t="s">
        <v>32</v>
      </c>
      <c r="BC13" s="74">
        <f t="shared" ref="BC13:BC23" si="28">IF(BB13="si",5,0)</f>
        <v>5</v>
      </c>
      <c r="BD13" s="38" t="s">
        <v>33</v>
      </c>
      <c r="BE13" s="74">
        <f t="shared" ref="BE13:BE23" si="29">IF(BD13="si",15,0)</f>
        <v>0</v>
      </c>
      <c r="BF13" s="38" t="s">
        <v>32</v>
      </c>
      <c r="BG13" s="74">
        <f t="shared" ref="BG13:BG23" si="30">IF(BF13="si",10,0)</f>
        <v>10</v>
      </c>
      <c r="BH13" s="38" t="s">
        <v>32</v>
      </c>
      <c r="BI13" s="74">
        <f t="shared" ref="BI13:BI23" si="31">IF(BH13="si",15,0)</f>
        <v>15</v>
      </c>
      <c r="BJ13" s="38" t="s">
        <v>32</v>
      </c>
      <c r="BK13" s="74">
        <f t="shared" ref="BK13:BK23" si="32">IF(BJ13="si",10,0)</f>
        <v>10</v>
      </c>
      <c r="BL13" s="38" t="s">
        <v>32</v>
      </c>
      <c r="BM13" s="74">
        <f t="shared" ref="BM13:BM23" si="33">IF(BL13="si",30,0)</f>
        <v>30</v>
      </c>
      <c r="BN13" s="74">
        <f t="shared" ref="BN13:BN23" si="34">+BA13+BC13+BE13+BG13+BI13+BK13+BM13</f>
        <v>70</v>
      </c>
      <c r="BO13" s="74" t="s">
        <v>47</v>
      </c>
      <c r="BP13" s="74">
        <f t="shared" si="0"/>
        <v>1</v>
      </c>
      <c r="BQ13" s="38" t="s">
        <v>26</v>
      </c>
      <c r="BR13" s="74">
        <f t="shared" si="1"/>
        <v>10</v>
      </c>
      <c r="BS13" s="76">
        <f t="shared" si="2"/>
        <v>10</v>
      </c>
      <c r="BT13" s="75" t="str">
        <f t="shared" si="3"/>
        <v>BAJA</v>
      </c>
      <c r="BU13" s="53" t="s">
        <v>195</v>
      </c>
      <c r="BV13" s="47" t="s">
        <v>193</v>
      </c>
      <c r="BW13" s="38" t="s">
        <v>113</v>
      </c>
      <c r="BX13" s="52" t="s">
        <v>194</v>
      </c>
      <c r="BY13" s="54" t="s">
        <v>124</v>
      </c>
      <c r="BZ13" s="38" t="s">
        <v>125</v>
      </c>
      <c r="CA13" s="38" t="s">
        <v>113</v>
      </c>
      <c r="CB13" s="52" t="s">
        <v>193</v>
      </c>
    </row>
    <row r="14" spans="1:80" ht="130.5" customHeight="1" x14ac:dyDescent="0.15">
      <c r="A14" s="79" t="s">
        <v>6</v>
      </c>
      <c r="B14" s="80" t="s">
        <v>13</v>
      </c>
      <c r="C14" s="80" t="s">
        <v>144</v>
      </c>
      <c r="D14" s="74" t="s">
        <v>164</v>
      </c>
      <c r="E14" s="74" t="s">
        <v>163</v>
      </c>
      <c r="F14" s="78" t="s">
        <v>162</v>
      </c>
      <c r="G14" s="77" t="s">
        <v>47</v>
      </c>
      <c r="H14" s="74">
        <f t="shared" si="4"/>
        <v>1</v>
      </c>
      <c r="I14" s="74" t="s">
        <v>32</v>
      </c>
      <c r="J14" s="74">
        <f t="shared" si="5"/>
        <v>1</v>
      </c>
      <c r="K14" s="74" t="s">
        <v>32</v>
      </c>
      <c r="L14" s="74">
        <f t="shared" si="6"/>
        <v>1</v>
      </c>
      <c r="M14" s="74" t="s">
        <v>160</v>
      </c>
      <c r="N14" s="74">
        <f t="shared" si="7"/>
        <v>0</v>
      </c>
      <c r="O14" s="74" t="s">
        <v>33</v>
      </c>
      <c r="P14" s="74">
        <f t="shared" si="8"/>
        <v>0</v>
      </c>
      <c r="Q14" s="74" t="s">
        <v>32</v>
      </c>
      <c r="R14" s="74">
        <f t="shared" si="9"/>
        <v>1</v>
      </c>
      <c r="S14" s="74" t="s">
        <v>32</v>
      </c>
      <c r="T14" s="74">
        <f t="shared" si="10"/>
        <v>1</v>
      </c>
      <c r="U14" s="74" t="s">
        <v>32</v>
      </c>
      <c r="V14" s="74">
        <f t="shared" si="11"/>
        <v>1</v>
      </c>
      <c r="W14" s="74" t="s">
        <v>33</v>
      </c>
      <c r="X14" s="74">
        <f t="shared" si="12"/>
        <v>0</v>
      </c>
      <c r="Y14" s="74" t="s">
        <v>33</v>
      </c>
      <c r="Z14" s="74">
        <f t="shared" si="13"/>
        <v>0</v>
      </c>
      <c r="AA14" s="74" t="s">
        <v>32</v>
      </c>
      <c r="AB14" s="74">
        <f t="shared" si="14"/>
        <v>1</v>
      </c>
      <c r="AC14" s="74" t="s">
        <v>32</v>
      </c>
      <c r="AD14" s="74">
        <f t="shared" si="15"/>
        <v>1</v>
      </c>
      <c r="AE14" s="74" t="s">
        <v>32</v>
      </c>
      <c r="AF14" s="74">
        <f t="shared" si="16"/>
        <v>1</v>
      </c>
      <c r="AG14" s="74" t="s">
        <v>32</v>
      </c>
      <c r="AH14" s="74">
        <f t="shared" si="17"/>
        <v>1</v>
      </c>
      <c r="AI14" s="74" t="s">
        <v>33</v>
      </c>
      <c r="AJ14" s="74">
        <f t="shared" si="18"/>
        <v>0</v>
      </c>
      <c r="AK14" s="74" t="s">
        <v>33</v>
      </c>
      <c r="AL14" s="74">
        <f t="shared" si="19"/>
        <v>0</v>
      </c>
      <c r="AM14" s="74" t="s">
        <v>33</v>
      </c>
      <c r="AN14" s="74">
        <f t="shared" si="20"/>
        <v>0</v>
      </c>
      <c r="AO14" s="74" t="s">
        <v>33</v>
      </c>
      <c r="AP14" s="74">
        <f t="shared" si="21"/>
        <v>0</v>
      </c>
      <c r="AQ14" s="74" t="s">
        <v>33</v>
      </c>
      <c r="AR14" s="74">
        <f t="shared" si="22"/>
        <v>0</v>
      </c>
      <c r="AS14" s="74">
        <f t="shared" si="23"/>
        <v>9</v>
      </c>
      <c r="AT14" s="74" t="str">
        <f t="shared" si="24"/>
        <v>MAYOR</v>
      </c>
      <c r="AU14" s="74">
        <f t="shared" si="25"/>
        <v>10</v>
      </c>
      <c r="AV14" s="76">
        <f>H14*AU14</f>
        <v>10</v>
      </c>
      <c r="AW14" s="75" t="str">
        <f t="shared" si="26"/>
        <v>BAJA</v>
      </c>
      <c r="AX14" s="17" t="s">
        <v>161</v>
      </c>
      <c r="AY14" s="74" t="s">
        <v>30</v>
      </c>
      <c r="AZ14" s="74" t="s">
        <v>32</v>
      </c>
      <c r="BA14" s="74">
        <f t="shared" si="27"/>
        <v>15</v>
      </c>
      <c r="BB14" s="74" t="s">
        <v>32</v>
      </c>
      <c r="BC14" s="74">
        <f t="shared" si="28"/>
        <v>5</v>
      </c>
      <c r="BD14" s="74" t="s">
        <v>33</v>
      </c>
      <c r="BE14" s="74">
        <f t="shared" si="29"/>
        <v>0</v>
      </c>
      <c r="BF14" s="74" t="s">
        <v>32</v>
      </c>
      <c r="BG14" s="74">
        <f t="shared" si="30"/>
        <v>10</v>
      </c>
      <c r="BH14" s="74" t="s">
        <v>32</v>
      </c>
      <c r="BI14" s="74">
        <f t="shared" si="31"/>
        <v>15</v>
      </c>
      <c r="BJ14" s="74" t="s">
        <v>32</v>
      </c>
      <c r="BK14" s="74">
        <f t="shared" si="32"/>
        <v>10</v>
      </c>
      <c r="BL14" s="74" t="s">
        <v>32</v>
      </c>
      <c r="BM14" s="74">
        <f t="shared" si="33"/>
        <v>30</v>
      </c>
      <c r="BN14" s="74">
        <f t="shared" si="34"/>
        <v>85</v>
      </c>
      <c r="BO14" s="74" t="s">
        <v>47</v>
      </c>
      <c r="BP14" s="74">
        <f t="shared" si="0"/>
        <v>1</v>
      </c>
      <c r="BQ14" s="74" t="s">
        <v>26</v>
      </c>
      <c r="BR14" s="74">
        <f t="shared" si="1"/>
        <v>10</v>
      </c>
      <c r="BS14" s="76">
        <f t="shared" si="2"/>
        <v>10</v>
      </c>
      <c r="BT14" s="75" t="str">
        <f t="shared" si="3"/>
        <v>BAJA</v>
      </c>
      <c r="BU14" s="77" t="s">
        <v>112</v>
      </c>
      <c r="BV14" s="47" t="s">
        <v>193</v>
      </c>
      <c r="BW14" s="74" t="s">
        <v>114</v>
      </c>
      <c r="BX14" s="78" t="s">
        <v>143</v>
      </c>
      <c r="BY14" s="77" t="s">
        <v>96</v>
      </c>
      <c r="BZ14" s="74" t="s">
        <v>79</v>
      </c>
      <c r="CA14" s="74" t="s">
        <v>114</v>
      </c>
      <c r="CB14" s="48" t="s">
        <v>196</v>
      </c>
    </row>
    <row r="15" spans="1:80" ht="192" customHeight="1" x14ac:dyDescent="0.15">
      <c r="A15" s="62" t="s">
        <v>7</v>
      </c>
      <c r="B15" s="61" t="s">
        <v>18</v>
      </c>
      <c r="C15" s="61" t="s">
        <v>66</v>
      </c>
      <c r="D15" s="74" t="s">
        <v>198</v>
      </c>
      <c r="E15" s="74" t="s">
        <v>197</v>
      </c>
      <c r="F15" s="78" t="s">
        <v>145</v>
      </c>
      <c r="G15" s="77" t="s">
        <v>47</v>
      </c>
      <c r="H15" s="74">
        <f t="shared" si="4"/>
        <v>1</v>
      </c>
      <c r="I15" s="74" t="s">
        <v>32</v>
      </c>
      <c r="J15" s="74">
        <f t="shared" si="5"/>
        <v>1</v>
      </c>
      <c r="K15" s="74" t="s">
        <v>32</v>
      </c>
      <c r="L15" s="74">
        <f t="shared" si="6"/>
        <v>1</v>
      </c>
      <c r="M15" s="74" t="s">
        <v>33</v>
      </c>
      <c r="N15" s="74">
        <f t="shared" si="7"/>
        <v>0</v>
      </c>
      <c r="O15" s="74" t="s">
        <v>33</v>
      </c>
      <c r="P15" s="74">
        <f t="shared" si="8"/>
        <v>0</v>
      </c>
      <c r="Q15" s="74" t="s">
        <v>32</v>
      </c>
      <c r="R15" s="74">
        <f t="shared" si="9"/>
        <v>1</v>
      </c>
      <c r="S15" s="74" t="s">
        <v>32</v>
      </c>
      <c r="T15" s="74">
        <f t="shared" si="10"/>
        <v>1</v>
      </c>
      <c r="U15" s="74" t="s">
        <v>32</v>
      </c>
      <c r="V15" s="74">
        <f t="shared" si="11"/>
        <v>1</v>
      </c>
      <c r="W15" s="74" t="s">
        <v>33</v>
      </c>
      <c r="X15" s="74">
        <f t="shared" si="12"/>
        <v>0</v>
      </c>
      <c r="Y15" s="74" t="s">
        <v>33</v>
      </c>
      <c r="Z15" s="74">
        <f t="shared" si="13"/>
        <v>0</v>
      </c>
      <c r="AA15" s="74" t="s">
        <v>32</v>
      </c>
      <c r="AB15" s="74">
        <f t="shared" si="14"/>
        <v>1</v>
      </c>
      <c r="AC15" s="74" t="s">
        <v>32</v>
      </c>
      <c r="AD15" s="74">
        <f t="shared" si="15"/>
        <v>1</v>
      </c>
      <c r="AE15" s="74" t="s">
        <v>32</v>
      </c>
      <c r="AF15" s="74">
        <f t="shared" si="16"/>
        <v>1</v>
      </c>
      <c r="AG15" s="74" t="s">
        <v>32</v>
      </c>
      <c r="AH15" s="74">
        <f t="shared" si="17"/>
        <v>1</v>
      </c>
      <c r="AI15" s="74" t="s">
        <v>33</v>
      </c>
      <c r="AJ15" s="74">
        <f t="shared" si="18"/>
        <v>0</v>
      </c>
      <c r="AK15" s="74" t="s">
        <v>33</v>
      </c>
      <c r="AL15" s="74">
        <f t="shared" si="19"/>
        <v>0</v>
      </c>
      <c r="AM15" s="74" t="s">
        <v>33</v>
      </c>
      <c r="AN15" s="74">
        <f t="shared" si="20"/>
        <v>0</v>
      </c>
      <c r="AO15" s="74" t="s">
        <v>33</v>
      </c>
      <c r="AP15" s="74">
        <f t="shared" si="21"/>
        <v>0</v>
      </c>
      <c r="AQ15" s="74" t="s">
        <v>33</v>
      </c>
      <c r="AR15" s="74">
        <f t="shared" si="22"/>
        <v>0</v>
      </c>
      <c r="AS15" s="74">
        <f t="shared" si="23"/>
        <v>9</v>
      </c>
      <c r="AT15" s="74" t="str">
        <f t="shared" si="24"/>
        <v>MAYOR</v>
      </c>
      <c r="AU15" s="74">
        <f t="shared" si="25"/>
        <v>10</v>
      </c>
      <c r="AV15" s="76">
        <f t="shared" ref="AV15:AV16" si="35">H15*AU15</f>
        <v>10</v>
      </c>
      <c r="AW15" s="75" t="str">
        <f t="shared" si="26"/>
        <v>BAJA</v>
      </c>
      <c r="AX15" s="17" t="s">
        <v>218</v>
      </c>
      <c r="AY15" s="74" t="s">
        <v>30</v>
      </c>
      <c r="AZ15" s="74" t="s">
        <v>32</v>
      </c>
      <c r="BA15" s="74">
        <f t="shared" si="27"/>
        <v>15</v>
      </c>
      <c r="BB15" s="74" t="s">
        <v>32</v>
      </c>
      <c r="BC15" s="74">
        <f t="shared" si="28"/>
        <v>5</v>
      </c>
      <c r="BD15" s="74" t="s">
        <v>33</v>
      </c>
      <c r="BE15" s="74">
        <f t="shared" si="29"/>
        <v>0</v>
      </c>
      <c r="BF15" s="74" t="s">
        <v>32</v>
      </c>
      <c r="BG15" s="74">
        <f t="shared" si="30"/>
        <v>10</v>
      </c>
      <c r="BH15" s="74" t="s">
        <v>32</v>
      </c>
      <c r="BI15" s="74">
        <f t="shared" si="31"/>
        <v>15</v>
      </c>
      <c r="BJ15" s="74" t="s">
        <v>32</v>
      </c>
      <c r="BK15" s="74">
        <f t="shared" si="32"/>
        <v>10</v>
      </c>
      <c r="BL15" s="74" t="s">
        <v>32</v>
      </c>
      <c r="BM15" s="74">
        <f t="shared" si="33"/>
        <v>30</v>
      </c>
      <c r="BN15" s="74">
        <f t="shared" si="34"/>
        <v>85</v>
      </c>
      <c r="BO15" s="74" t="s">
        <v>47</v>
      </c>
      <c r="BP15" s="74">
        <f t="shared" si="0"/>
        <v>1</v>
      </c>
      <c r="BQ15" s="74" t="s">
        <v>26</v>
      </c>
      <c r="BR15" s="74">
        <f t="shared" si="1"/>
        <v>10</v>
      </c>
      <c r="BS15" s="76">
        <f t="shared" si="2"/>
        <v>10</v>
      </c>
      <c r="BT15" s="75" t="str">
        <f t="shared" si="3"/>
        <v>BAJA</v>
      </c>
      <c r="BU15" s="56" t="s">
        <v>200</v>
      </c>
      <c r="BV15" s="57" t="s">
        <v>199</v>
      </c>
      <c r="BW15" s="58" t="s">
        <v>99</v>
      </c>
      <c r="BX15" s="59" t="s">
        <v>201</v>
      </c>
      <c r="BY15" s="56" t="s">
        <v>96</v>
      </c>
      <c r="BZ15" s="58" t="s">
        <v>79</v>
      </c>
      <c r="CA15" s="58" t="s">
        <v>137</v>
      </c>
      <c r="CB15" s="60" t="s">
        <v>202</v>
      </c>
    </row>
    <row r="16" spans="1:80" ht="93" customHeight="1" x14ac:dyDescent="0.15">
      <c r="A16" s="119" t="s">
        <v>7</v>
      </c>
      <c r="B16" s="121" t="s">
        <v>17</v>
      </c>
      <c r="C16" s="121" t="s">
        <v>67</v>
      </c>
      <c r="D16" s="81" t="s">
        <v>181</v>
      </c>
      <c r="E16" s="81" t="s">
        <v>182</v>
      </c>
      <c r="F16" s="107" t="s">
        <v>58</v>
      </c>
      <c r="G16" s="106" t="s">
        <v>22</v>
      </c>
      <c r="H16" s="81">
        <f t="shared" si="4"/>
        <v>3</v>
      </c>
      <c r="I16" s="81" t="s">
        <v>32</v>
      </c>
      <c r="J16" s="81">
        <f t="shared" si="5"/>
        <v>1</v>
      </c>
      <c r="K16" s="81" t="s">
        <v>32</v>
      </c>
      <c r="L16" s="81">
        <f t="shared" si="6"/>
        <v>1</v>
      </c>
      <c r="M16" s="81" t="s">
        <v>32</v>
      </c>
      <c r="N16" s="81">
        <f t="shared" si="7"/>
        <v>1</v>
      </c>
      <c r="O16" s="81" t="s">
        <v>33</v>
      </c>
      <c r="P16" s="81">
        <f t="shared" si="8"/>
        <v>0</v>
      </c>
      <c r="Q16" s="81" t="s">
        <v>33</v>
      </c>
      <c r="R16" s="81">
        <f t="shared" si="9"/>
        <v>0</v>
      </c>
      <c r="S16" s="81" t="s">
        <v>32</v>
      </c>
      <c r="T16" s="81">
        <f t="shared" si="10"/>
        <v>1</v>
      </c>
      <c r="U16" s="81" t="s">
        <v>32</v>
      </c>
      <c r="V16" s="81">
        <f t="shared" si="11"/>
        <v>1</v>
      </c>
      <c r="W16" s="81" t="s">
        <v>33</v>
      </c>
      <c r="X16" s="81">
        <f t="shared" si="12"/>
        <v>0</v>
      </c>
      <c r="Y16" s="81" t="s">
        <v>32</v>
      </c>
      <c r="Z16" s="81">
        <f t="shared" si="13"/>
        <v>1</v>
      </c>
      <c r="AA16" s="81" t="s">
        <v>32</v>
      </c>
      <c r="AB16" s="81">
        <f t="shared" si="14"/>
        <v>1</v>
      </c>
      <c r="AC16" s="81" t="s">
        <v>167</v>
      </c>
      <c r="AD16" s="81">
        <f t="shared" si="15"/>
        <v>1</v>
      </c>
      <c r="AE16" s="81" t="s">
        <v>32</v>
      </c>
      <c r="AF16" s="81">
        <f t="shared" si="16"/>
        <v>1</v>
      </c>
      <c r="AG16" s="81" t="s">
        <v>32</v>
      </c>
      <c r="AH16" s="81">
        <f t="shared" si="17"/>
        <v>1</v>
      </c>
      <c r="AI16" s="81" t="s">
        <v>32</v>
      </c>
      <c r="AJ16" s="81">
        <f t="shared" si="18"/>
        <v>1</v>
      </c>
      <c r="AK16" s="81" t="s">
        <v>33</v>
      </c>
      <c r="AL16" s="81">
        <f t="shared" si="19"/>
        <v>0</v>
      </c>
      <c r="AM16" s="81" t="s">
        <v>33</v>
      </c>
      <c r="AN16" s="81">
        <f t="shared" si="20"/>
        <v>0</v>
      </c>
      <c r="AO16" s="81" t="s">
        <v>33</v>
      </c>
      <c r="AP16" s="81">
        <f t="shared" si="21"/>
        <v>0</v>
      </c>
      <c r="AQ16" s="81" t="s">
        <v>33</v>
      </c>
      <c r="AR16" s="81">
        <f t="shared" si="22"/>
        <v>0</v>
      </c>
      <c r="AS16" s="81">
        <f t="shared" si="23"/>
        <v>11</v>
      </c>
      <c r="AT16" s="81" t="str">
        <f t="shared" si="24"/>
        <v>MAYOR</v>
      </c>
      <c r="AU16" s="81">
        <f t="shared" si="25"/>
        <v>10</v>
      </c>
      <c r="AV16" s="105">
        <f t="shared" si="35"/>
        <v>30</v>
      </c>
      <c r="AW16" s="104" t="str">
        <f t="shared" si="26"/>
        <v>ALTA</v>
      </c>
      <c r="AX16" s="17" t="s">
        <v>219</v>
      </c>
      <c r="AY16" s="74" t="s">
        <v>30</v>
      </c>
      <c r="AZ16" s="74" t="s">
        <v>32</v>
      </c>
      <c r="BA16" s="74">
        <f t="shared" si="27"/>
        <v>15</v>
      </c>
      <c r="BB16" s="74" t="s">
        <v>32</v>
      </c>
      <c r="BC16" s="74">
        <f t="shared" si="28"/>
        <v>5</v>
      </c>
      <c r="BD16" s="74" t="s">
        <v>33</v>
      </c>
      <c r="BE16" s="74">
        <f t="shared" si="29"/>
        <v>0</v>
      </c>
      <c r="BF16" s="74" t="s">
        <v>32</v>
      </c>
      <c r="BG16" s="74">
        <f t="shared" si="30"/>
        <v>10</v>
      </c>
      <c r="BH16" s="74" t="s">
        <v>32</v>
      </c>
      <c r="BI16" s="74">
        <f t="shared" si="31"/>
        <v>15</v>
      </c>
      <c r="BJ16" s="74" t="s">
        <v>32</v>
      </c>
      <c r="BK16" s="74">
        <f t="shared" si="32"/>
        <v>10</v>
      </c>
      <c r="BL16" s="74" t="s">
        <v>32</v>
      </c>
      <c r="BM16" s="74">
        <f t="shared" si="33"/>
        <v>30</v>
      </c>
      <c r="BN16" s="74">
        <f t="shared" si="34"/>
        <v>85</v>
      </c>
      <c r="BO16" s="74" t="s">
        <v>47</v>
      </c>
      <c r="BP16" s="74">
        <f t="shared" si="0"/>
        <v>1</v>
      </c>
      <c r="BQ16" s="74" t="s">
        <v>26</v>
      </c>
      <c r="BR16" s="74">
        <f t="shared" si="1"/>
        <v>10</v>
      </c>
      <c r="BS16" s="76">
        <f t="shared" si="2"/>
        <v>10</v>
      </c>
      <c r="BT16" s="75" t="str">
        <f t="shared" si="3"/>
        <v>BAJA</v>
      </c>
      <c r="BU16" s="77" t="s">
        <v>203</v>
      </c>
      <c r="BV16" s="74" t="s">
        <v>209</v>
      </c>
      <c r="BW16" s="74" t="s">
        <v>169</v>
      </c>
      <c r="BX16" s="78" t="s">
        <v>168</v>
      </c>
      <c r="BY16" s="106" t="s">
        <v>96</v>
      </c>
      <c r="BZ16" s="81" t="s">
        <v>79</v>
      </c>
      <c r="CA16" s="81" t="s">
        <v>138</v>
      </c>
      <c r="CB16" s="107" t="s">
        <v>207</v>
      </c>
    </row>
    <row r="17" spans="1:81" ht="93" customHeight="1" x14ac:dyDescent="0.15">
      <c r="A17" s="119"/>
      <c r="B17" s="121"/>
      <c r="C17" s="121"/>
      <c r="D17" s="81"/>
      <c r="E17" s="81"/>
      <c r="F17" s="107"/>
      <c r="G17" s="106"/>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105"/>
      <c r="AW17" s="104"/>
      <c r="AX17" s="17" t="s">
        <v>170</v>
      </c>
      <c r="AY17" s="74" t="s">
        <v>30</v>
      </c>
      <c r="AZ17" s="74" t="s">
        <v>32</v>
      </c>
      <c r="BA17" s="74">
        <f t="shared" ref="BA17" si="36">IF(AZ17="si",15,0)</f>
        <v>15</v>
      </c>
      <c r="BB17" s="74" t="s">
        <v>32</v>
      </c>
      <c r="BC17" s="74">
        <f t="shared" ref="BC17" si="37">IF(BB17="si",5,0)</f>
        <v>5</v>
      </c>
      <c r="BD17" s="74" t="s">
        <v>33</v>
      </c>
      <c r="BE17" s="74">
        <f t="shared" ref="BE17" si="38">IF(BD17="si",15,0)</f>
        <v>0</v>
      </c>
      <c r="BF17" s="74" t="s">
        <v>32</v>
      </c>
      <c r="BG17" s="74">
        <f t="shared" ref="BG17" si="39">IF(BF17="si",10,0)</f>
        <v>10</v>
      </c>
      <c r="BH17" s="74" t="s">
        <v>32</v>
      </c>
      <c r="BI17" s="74">
        <f t="shared" ref="BI17" si="40">IF(BH17="si",15,0)</f>
        <v>15</v>
      </c>
      <c r="BJ17" s="74" t="s">
        <v>32</v>
      </c>
      <c r="BK17" s="74">
        <f t="shared" ref="BK17" si="41">IF(BJ17="si",10,0)</f>
        <v>10</v>
      </c>
      <c r="BL17" s="74" t="s">
        <v>32</v>
      </c>
      <c r="BM17" s="74">
        <f t="shared" ref="BM17" si="42">IF(BL17="si",30,0)</f>
        <v>30</v>
      </c>
      <c r="BN17" s="74">
        <f t="shared" ref="BN17" si="43">+BA17+BC17+BE17+BG17+BI17+BK17+BM17</f>
        <v>85</v>
      </c>
      <c r="BO17" s="74" t="s">
        <v>47</v>
      </c>
      <c r="BP17" s="74">
        <f t="shared" ref="BP17" si="44">IF(BO17="RARA VEZ",1,IF(BO17="IMPROBABLE",2,IF(BO17="POSIBLE",3,IF(BO17="PROBABLE",4,IF(BO17="CASI SEGURO",5)))))</f>
        <v>1</v>
      </c>
      <c r="BQ17" s="74" t="s">
        <v>26</v>
      </c>
      <c r="BR17" s="74">
        <f t="shared" ref="BR17" si="45">IF(BQ17="MODERADO",5,IF(BQ17="MAYOR",10,IF(BQ17="CATASTRÓFICO",20)))</f>
        <v>10</v>
      </c>
      <c r="BS17" s="76">
        <f t="shared" ref="BS17" si="46">BP17*BR17</f>
        <v>10</v>
      </c>
      <c r="BT17" s="75" t="str">
        <f t="shared" ref="BT17" si="47">IF(BS17&lt;=10,"BAJA",IF(BS17&lt;=25,"MODERADA",IF(BS17&lt;=50,"ALTA","EXTREMA")))</f>
        <v>BAJA</v>
      </c>
      <c r="BU17" s="77" t="s">
        <v>183</v>
      </c>
      <c r="BV17" s="74" t="s">
        <v>209</v>
      </c>
      <c r="BW17" s="74" t="s">
        <v>169</v>
      </c>
      <c r="BX17" s="78" t="s">
        <v>168</v>
      </c>
      <c r="BY17" s="106"/>
      <c r="BZ17" s="81"/>
      <c r="CA17" s="81"/>
      <c r="CB17" s="107"/>
    </row>
    <row r="18" spans="1:81" ht="124.5" customHeight="1" x14ac:dyDescent="0.15">
      <c r="A18" s="119"/>
      <c r="B18" s="121"/>
      <c r="C18" s="121"/>
      <c r="D18" s="81"/>
      <c r="E18" s="81"/>
      <c r="F18" s="107"/>
      <c r="G18" s="106"/>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105"/>
      <c r="AW18" s="104"/>
      <c r="AX18" s="17" t="s">
        <v>220</v>
      </c>
      <c r="AY18" s="74" t="s">
        <v>30</v>
      </c>
      <c r="AZ18" s="74" t="s">
        <v>32</v>
      </c>
      <c r="BA18" s="74">
        <f t="shared" si="27"/>
        <v>15</v>
      </c>
      <c r="BB18" s="74" t="s">
        <v>32</v>
      </c>
      <c r="BC18" s="74">
        <f t="shared" si="28"/>
        <v>5</v>
      </c>
      <c r="BD18" s="74" t="s">
        <v>32</v>
      </c>
      <c r="BE18" s="74">
        <f t="shared" si="29"/>
        <v>15</v>
      </c>
      <c r="BF18" s="74" t="s">
        <v>32</v>
      </c>
      <c r="BG18" s="74">
        <f t="shared" si="30"/>
        <v>10</v>
      </c>
      <c r="BH18" s="74" t="s">
        <v>32</v>
      </c>
      <c r="BI18" s="74">
        <f t="shared" si="31"/>
        <v>15</v>
      </c>
      <c r="BJ18" s="74" t="s">
        <v>32</v>
      </c>
      <c r="BK18" s="74">
        <f t="shared" si="32"/>
        <v>10</v>
      </c>
      <c r="BL18" s="74" t="s">
        <v>32</v>
      </c>
      <c r="BM18" s="74">
        <f t="shared" si="33"/>
        <v>30</v>
      </c>
      <c r="BN18" s="74">
        <f t="shared" si="34"/>
        <v>100</v>
      </c>
      <c r="BO18" s="74" t="s">
        <v>47</v>
      </c>
      <c r="BP18" s="74">
        <f t="shared" si="0"/>
        <v>1</v>
      </c>
      <c r="BQ18" s="74" t="s">
        <v>26</v>
      </c>
      <c r="BR18" s="74">
        <f t="shared" si="1"/>
        <v>10</v>
      </c>
      <c r="BS18" s="76">
        <f t="shared" si="2"/>
        <v>10</v>
      </c>
      <c r="BT18" s="75" t="str">
        <f t="shared" si="3"/>
        <v>BAJA</v>
      </c>
      <c r="BU18" s="77" t="s">
        <v>215</v>
      </c>
      <c r="BV18" s="74" t="s">
        <v>209</v>
      </c>
      <c r="BW18" s="74" t="s">
        <v>169</v>
      </c>
      <c r="BX18" s="78" t="s">
        <v>184</v>
      </c>
      <c r="BY18" s="106"/>
      <c r="BZ18" s="81"/>
      <c r="CA18" s="81"/>
      <c r="CB18" s="107"/>
    </row>
    <row r="19" spans="1:81" ht="255" customHeight="1" x14ac:dyDescent="0.15">
      <c r="A19" s="119" t="s">
        <v>7</v>
      </c>
      <c r="B19" s="121" t="s">
        <v>16</v>
      </c>
      <c r="C19" s="121" t="s">
        <v>98</v>
      </c>
      <c r="D19" s="74" t="s">
        <v>186</v>
      </c>
      <c r="E19" s="74" t="s">
        <v>187</v>
      </c>
      <c r="F19" s="78" t="s">
        <v>185</v>
      </c>
      <c r="G19" s="77" t="s">
        <v>22</v>
      </c>
      <c r="H19" s="74">
        <f t="shared" si="4"/>
        <v>3</v>
      </c>
      <c r="I19" s="74" t="s">
        <v>32</v>
      </c>
      <c r="J19" s="74">
        <f t="shared" si="5"/>
        <v>1</v>
      </c>
      <c r="K19" s="74" t="s">
        <v>32</v>
      </c>
      <c r="L19" s="74">
        <f t="shared" si="6"/>
        <v>1</v>
      </c>
      <c r="M19" s="74" t="s">
        <v>32</v>
      </c>
      <c r="N19" s="74">
        <f t="shared" si="7"/>
        <v>1</v>
      </c>
      <c r="O19" s="74" t="s">
        <v>33</v>
      </c>
      <c r="P19" s="74">
        <f t="shared" si="8"/>
        <v>0</v>
      </c>
      <c r="Q19" s="74" t="s">
        <v>32</v>
      </c>
      <c r="R19" s="74">
        <f t="shared" si="9"/>
        <v>1</v>
      </c>
      <c r="S19" s="74" t="s">
        <v>32</v>
      </c>
      <c r="T19" s="74">
        <f t="shared" si="10"/>
        <v>1</v>
      </c>
      <c r="U19" s="74" t="s">
        <v>32</v>
      </c>
      <c r="V19" s="74">
        <f t="shared" si="11"/>
        <v>1</v>
      </c>
      <c r="W19" s="74" t="s">
        <v>33</v>
      </c>
      <c r="X19" s="74">
        <f t="shared" si="12"/>
        <v>0</v>
      </c>
      <c r="Y19" s="74" t="s">
        <v>33</v>
      </c>
      <c r="Z19" s="74">
        <f t="shared" si="13"/>
        <v>0</v>
      </c>
      <c r="AA19" s="74" t="s">
        <v>32</v>
      </c>
      <c r="AB19" s="74">
        <f t="shared" si="14"/>
        <v>1</v>
      </c>
      <c r="AC19" s="74" t="s">
        <v>32</v>
      </c>
      <c r="AD19" s="74">
        <f t="shared" si="15"/>
        <v>1</v>
      </c>
      <c r="AE19" s="74" t="s">
        <v>32</v>
      </c>
      <c r="AF19" s="74">
        <f t="shared" si="16"/>
        <v>1</v>
      </c>
      <c r="AG19" s="74" t="s">
        <v>32</v>
      </c>
      <c r="AH19" s="74">
        <f t="shared" si="17"/>
        <v>1</v>
      </c>
      <c r="AI19" s="74" t="s">
        <v>32</v>
      </c>
      <c r="AJ19" s="74">
        <f t="shared" si="18"/>
        <v>1</v>
      </c>
      <c r="AK19" s="74" t="s">
        <v>32</v>
      </c>
      <c r="AL19" s="74">
        <f t="shared" si="19"/>
        <v>1</v>
      </c>
      <c r="AM19" s="74" t="s">
        <v>33</v>
      </c>
      <c r="AN19" s="74">
        <f t="shared" si="20"/>
        <v>0</v>
      </c>
      <c r="AO19" s="74" t="s">
        <v>32</v>
      </c>
      <c r="AP19" s="74">
        <f t="shared" si="21"/>
        <v>1</v>
      </c>
      <c r="AQ19" s="74" t="s">
        <v>33</v>
      </c>
      <c r="AR19" s="74">
        <f t="shared" si="22"/>
        <v>0</v>
      </c>
      <c r="AS19" s="74">
        <f t="shared" si="23"/>
        <v>13</v>
      </c>
      <c r="AT19" s="74" t="str">
        <f t="shared" si="24"/>
        <v>CATASTRÓFICO</v>
      </c>
      <c r="AU19" s="74">
        <f t="shared" si="25"/>
        <v>20</v>
      </c>
      <c r="AV19" s="76">
        <f t="shared" ref="AV19" si="48">H19*AU19</f>
        <v>60</v>
      </c>
      <c r="AW19" s="75" t="str">
        <f t="shared" si="26"/>
        <v>EXTREMA</v>
      </c>
      <c r="AX19" s="17" t="s">
        <v>223</v>
      </c>
      <c r="AY19" s="74" t="s">
        <v>30</v>
      </c>
      <c r="AZ19" s="74" t="s">
        <v>32</v>
      </c>
      <c r="BA19" s="74">
        <f t="shared" si="27"/>
        <v>15</v>
      </c>
      <c r="BB19" s="74" t="s">
        <v>32</v>
      </c>
      <c r="BC19" s="74">
        <f t="shared" si="28"/>
        <v>5</v>
      </c>
      <c r="BD19" s="74" t="s">
        <v>33</v>
      </c>
      <c r="BE19" s="74">
        <f t="shared" si="29"/>
        <v>0</v>
      </c>
      <c r="BF19" s="74" t="s">
        <v>32</v>
      </c>
      <c r="BG19" s="74">
        <f t="shared" si="30"/>
        <v>10</v>
      </c>
      <c r="BH19" s="74" t="s">
        <v>32</v>
      </c>
      <c r="BI19" s="74">
        <f t="shared" si="31"/>
        <v>15</v>
      </c>
      <c r="BJ19" s="74" t="s">
        <v>32</v>
      </c>
      <c r="BK19" s="74">
        <f t="shared" si="32"/>
        <v>10</v>
      </c>
      <c r="BL19" s="74" t="s">
        <v>32</v>
      </c>
      <c r="BM19" s="74">
        <f t="shared" si="33"/>
        <v>30</v>
      </c>
      <c r="BN19" s="74">
        <f t="shared" si="34"/>
        <v>85</v>
      </c>
      <c r="BO19" s="74" t="s">
        <v>47</v>
      </c>
      <c r="BP19" s="74">
        <f t="shared" si="0"/>
        <v>1</v>
      </c>
      <c r="BQ19" s="74" t="s">
        <v>140</v>
      </c>
      <c r="BR19" s="74">
        <f t="shared" si="1"/>
        <v>20</v>
      </c>
      <c r="BS19" s="76">
        <f t="shared" si="2"/>
        <v>20</v>
      </c>
      <c r="BT19" s="75" t="str">
        <f t="shared" si="3"/>
        <v>MODERADA</v>
      </c>
      <c r="BU19" s="106" t="s">
        <v>222</v>
      </c>
      <c r="BV19" s="81" t="s">
        <v>210</v>
      </c>
      <c r="BW19" s="81" t="s">
        <v>101</v>
      </c>
      <c r="BX19" s="107" t="s">
        <v>188</v>
      </c>
      <c r="BY19" s="106" t="s">
        <v>96</v>
      </c>
      <c r="BZ19" s="81" t="s">
        <v>79</v>
      </c>
      <c r="CA19" s="81" t="s">
        <v>146</v>
      </c>
      <c r="CB19" s="107" t="s">
        <v>206</v>
      </c>
    </row>
    <row r="20" spans="1:81" ht="84.75" customHeight="1" x14ac:dyDescent="0.15">
      <c r="A20" s="119"/>
      <c r="B20" s="121"/>
      <c r="C20" s="121"/>
      <c r="D20" s="74" t="s">
        <v>147</v>
      </c>
      <c r="E20" s="74" t="s">
        <v>120</v>
      </c>
      <c r="F20" s="78" t="s">
        <v>58</v>
      </c>
      <c r="G20" s="77" t="s">
        <v>22</v>
      </c>
      <c r="H20" s="74">
        <f t="shared" si="4"/>
        <v>3</v>
      </c>
      <c r="I20" s="74" t="s">
        <v>32</v>
      </c>
      <c r="J20" s="74">
        <f t="shared" si="5"/>
        <v>1</v>
      </c>
      <c r="K20" s="74" t="s">
        <v>32</v>
      </c>
      <c r="L20" s="74">
        <f t="shared" si="6"/>
        <v>1</v>
      </c>
      <c r="M20" s="74" t="s">
        <v>32</v>
      </c>
      <c r="N20" s="74">
        <f t="shared" si="7"/>
        <v>1</v>
      </c>
      <c r="O20" s="74" t="s">
        <v>33</v>
      </c>
      <c r="P20" s="74">
        <f t="shared" si="8"/>
        <v>0</v>
      </c>
      <c r="Q20" s="74" t="s">
        <v>32</v>
      </c>
      <c r="R20" s="74">
        <f t="shared" si="9"/>
        <v>1</v>
      </c>
      <c r="S20" s="74" t="s">
        <v>32</v>
      </c>
      <c r="T20" s="74">
        <f t="shared" si="10"/>
        <v>1</v>
      </c>
      <c r="U20" s="74" t="s">
        <v>32</v>
      </c>
      <c r="V20" s="74">
        <f t="shared" si="11"/>
        <v>1</v>
      </c>
      <c r="W20" s="74" t="s">
        <v>33</v>
      </c>
      <c r="X20" s="74">
        <f t="shared" si="12"/>
        <v>0</v>
      </c>
      <c r="Y20" s="74" t="s">
        <v>33</v>
      </c>
      <c r="Z20" s="74">
        <f t="shared" si="13"/>
        <v>0</v>
      </c>
      <c r="AA20" s="74" t="s">
        <v>32</v>
      </c>
      <c r="AB20" s="74">
        <f t="shared" si="14"/>
        <v>1</v>
      </c>
      <c r="AC20" s="74" t="s">
        <v>32</v>
      </c>
      <c r="AD20" s="74">
        <f t="shared" si="15"/>
        <v>1</v>
      </c>
      <c r="AE20" s="74" t="s">
        <v>32</v>
      </c>
      <c r="AF20" s="74">
        <f t="shared" si="16"/>
        <v>1</v>
      </c>
      <c r="AG20" s="74" t="s">
        <v>32</v>
      </c>
      <c r="AH20" s="74">
        <f t="shared" si="17"/>
        <v>1</v>
      </c>
      <c r="AI20" s="74" t="s">
        <v>32</v>
      </c>
      <c r="AJ20" s="74">
        <f t="shared" si="18"/>
        <v>1</v>
      </c>
      <c r="AK20" s="74" t="s">
        <v>33</v>
      </c>
      <c r="AL20" s="74">
        <f t="shared" si="19"/>
        <v>0</v>
      </c>
      <c r="AM20" s="74" t="s">
        <v>33</v>
      </c>
      <c r="AN20" s="74">
        <f t="shared" si="20"/>
        <v>0</v>
      </c>
      <c r="AO20" s="74" t="s">
        <v>32</v>
      </c>
      <c r="AP20" s="74">
        <f t="shared" si="21"/>
        <v>1</v>
      </c>
      <c r="AQ20" s="74" t="s">
        <v>33</v>
      </c>
      <c r="AR20" s="74">
        <f t="shared" si="22"/>
        <v>0</v>
      </c>
      <c r="AS20" s="74">
        <f t="shared" si="23"/>
        <v>12</v>
      </c>
      <c r="AT20" s="74" t="str">
        <f t="shared" si="24"/>
        <v>CATASTRÓFICO</v>
      </c>
      <c r="AU20" s="74">
        <f t="shared" si="25"/>
        <v>20</v>
      </c>
      <c r="AV20" s="76">
        <f t="shared" ref="AV20:AV23" si="49">H20*AU20</f>
        <v>60</v>
      </c>
      <c r="AW20" s="75" t="str">
        <f t="shared" si="26"/>
        <v>EXTREMA</v>
      </c>
      <c r="AX20" s="17" t="s">
        <v>100</v>
      </c>
      <c r="AY20" s="74" t="s">
        <v>30</v>
      </c>
      <c r="AZ20" s="74" t="s">
        <v>32</v>
      </c>
      <c r="BA20" s="74">
        <f t="shared" si="27"/>
        <v>15</v>
      </c>
      <c r="BB20" s="74" t="s">
        <v>32</v>
      </c>
      <c r="BC20" s="74">
        <f t="shared" si="28"/>
        <v>5</v>
      </c>
      <c r="BD20" s="74" t="s">
        <v>33</v>
      </c>
      <c r="BE20" s="74">
        <f t="shared" si="29"/>
        <v>0</v>
      </c>
      <c r="BF20" s="74" t="s">
        <v>32</v>
      </c>
      <c r="BG20" s="74">
        <f t="shared" si="30"/>
        <v>10</v>
      </c>
      <c r="BH20" s="74" t="s">
        <v>32</v>
      </c>
      <c r="BI20" s="74">
        <f t="shared" si="31"/>
        <v>15</v>
      </c>
      <c r="BJ20" s="74" t="s">
        <v>32</v>
      </c>
      <c r="BK20" s="74">
        <f t="shared" si="32"/>
        <v>10</v>
      </c>
      <c r="BL20" s="74" t="s">
        <v>32</v>
      </c>
      <c r="BM20" s="74">
        <f t="shared" si="33"/>
        <v>30</v>
      </c>
      <c r="BN20" s="74">
        <f t="shared" si="34"/>
        <v>85</v>
      </c>
      <c r="BO20" s="74" t="s">
        <v>47</v>
      </c>
      <c r="BP20" s="74">
        <f t="shared" si="0"/>
        <v>1</v>
      </c>
      <c r="BQ20" s="74" t="s">
        <v>140</v>
      </c>
      <c r="BR20" s="74">
        <f t="shared" si="1"/>
        <v>20</v>
      </c>
      <c r="BS20" s="76">
        <f t="shared" si="2"/>
        <v>20</v>
      </c>
      <c r="BT20" s="75" t="str">
        <f t="shared" si="3"/>
        <v>MODERADA</v>
      </c>
      <c r="BU20" s="106"/>
      <c r="BV20" s="81"/>
      <c r="BW20" s="81"/>
      <c r="BX20" s="107"/>
      <c r="BY20" s="106"/>
      <c r="BZ20" s="81"/>
      <c r="CA20" s="81"/>
      <c r="CB20" s="107"/>
    </row>
    <row r="21" spans="1:81" ht="75" customHeight="1" x14ac:dyDescent="0.15">
      <c r="A21" s="119" t="s">
        <v>7</v>
      </c>
      <c r="B21" s="120" t="s">
        <v>15</v>
      </c>
      <c r="C21" s="120" t="s">
        <v>70</v>
      </c>
      <c r="D21" s="74" t="s">
        <v>172</v>
      </c>
      <c r="E21" s="74" t="s">
        <v>171</v>
      </c>
      <c r="F21" s="78" t="s">
        <v>102</v>
      </c>
      <c r="G21" s="77" t="s">
        <v>47</v>
      </c>
      <c r="H21" s="74">
        <f t="shared" si="4"/>
        <v>1</v>
      </c>
      <c r="I21" s="74" t="s">
        <v>32</v>
      </c>
      <c r="J21" s="74">
        <f t="shared" si="5"/>
        <v>1</v>
      </c>
      <c r="K21" s="74" t="s">
        <v>32</v>
      </c>
      <c r="L21" s="74">
        <f t="shared" si="6"/>
        <v>1</v>
      </c>
      <c r="M21" s="74" t="s">
        <v>32</v>
      </c>
      <c r="N21" s="74">
        <f t="shared" si="7"/>
        <v>1</v>
      </c>
      <c r="O21" s="74" t="s">
        <v>33</v>
      </c>
      <c r="P21" s="74">
        <f t="shared" si="8"/>
        <v>0</v>
      </c>
      <c r="Q21" s="74" t="s">
        <v>32</v>
      </c>
      <c r="R21" s="74">
        <f t="shared" si="9"/>
        <v>1</v>
      </c>
      <c r="S21" s="74" t="s">
        <v>32</v>
      </c>
      <c r="T21" s="74">
        <f t="shared" si="10"/>
        <v>1</v>
      </c>
      <c r="U21" s="74" t="s">
        <v>32</v>
      </c>
      <c r="V21" s="74">
        <f t="shared" si="11"/>
        <v>1</v>
      </c>
      <c r="W21" s="74" t="s">
        <v>33</v>
      </c>
      <c r="X21" s="74">
        <f t="shared" si="12"/>
        <v>0</v>
      </c>
      <c r="Y21" s="74" t="s">
        <v>33</v>
      </c>
      <c r="Z21" s="74">
        <f t="shared" si="13"/>
        <v>0</v>
      </c>
      <c r="AA21" s="74" t="s">
        <v>32</v>
      </c>
      <c r="AB21" s="74">
        <f t="shared" si="14"/>
        <v>1</v>
      </c>
      <c r="AC21" s="74" t="s">
        <v>32</v>
      </c>
      <c r="AD21" s="74">
        <f t="shared" si="15"/>
        <v>1</v>
      </c>
      <c r="AE21" s="74" t="s">
        <v>32</v>
      </c>
      <c r="AF21" s="74">
        <f t="shared" si="16"/>
        <v>1</v>
      </c>
      <c r="AG21" s="74" t="s">
        <v>32</v>
      </c>
      <c r="AH21" s="74">
        <f t="shared" si="17"/>
        <v>1</v>
      </c>
      <c r="AI21" s="74" t="s">
        <v>32</v>
      </c>
      <c r="AJ21" s="74">
        <f t="shared" si="18"/>
        <v>1</v>
      </c>
      <c r="AK21" s="74" t="s">
        <v>33</v>
      </c>
      <c r="AL21" s="74">
        <f t="shared" si="19"/>
        <v>0</v>
      </c>
      <c r="AM21" s="74" t="s">
        <v>33</v>
      </c>
      <c r="AN21" s="74">
        <f t="shared" si="20"/>
        <v>0</v>
      </c>
      <c r="AO21" s="74" t="s">
        <v>33</v>
      </c>
      <c r="AP21" s="74">
        <f t="shared" si="21"/>
        <v>0</v>
      </c>
      <c r="AQ21" s="74" t="s">
        <v>33</v>
      </c>
      <c r="AR21" s="74">
        <f t="shared" si="22"/>
        <v>0</v>
      </c>
      <c r="AS21" s="74">
        <f t="shared" si="23"/>
        <v>11</v>
      </c>
      <c r="AT21" s="74" t="str">
        <f t="shared" si="24"/>
        <v>MAYOR</v>
      </c>
      <c r="AU21" s="74">
        <f t="shared" si="25"/>
        <v>10</v>
      </c>
      <c r="AV21" s="76">
        <f t="shared" si="49"/>
        <v>10</v>
      </c>
      <c r="AW21" s="75" t="str">
        <f t="shared" si="26"/>
        <v>BAJA</v>
      </c>
      <c r="AX21" s="77" t="s">
        <v>221</v>
      </c>
      <c r="AY21" s="74" t="s">
        <v>30</v>
      </c>
      <c r="AZ21" s="74" t="s">
        <v>32</v>
      </c>
      <c r="BA21" s="74">
        <f t="shared" si="27"/>
        <v>15</v>
      </c>
      <c r="BB21" s="74" t="s">
        <v>32</v>
      </c>
      <c r="BC21" s="74">
        <f t="shared" si="28"/>
        <v>5</v>
      </c>
      <c r="BD21" s="74" t="s">
        <v>32</v>
      </c>
      <c r="BE21" s="74">
        <f t="shared" si="29"/>
        <v>15</v>
      </c>
      <c r="BF21" s="74" t="s">
        <v>32</v>
      </c>
      <c r="BG21" s="74">
        <f t="shared" si="30"/>
        <v>10</v>
      </c>
      <c r="BH21" s="74" t="s">
        <v>32</v>
      </c>
      <c r="BI21" s="74">
        <f t="shared" si="31"/>
        <v>15</v>
      </c>
      <c r="BJ21" s="74" t="s">
        <v>32</v>
      </c>
      <c r="BK21" s="74">
        <f t="shared" si="32"/>
        <v>10</v>
      </c>
      <c r="BL21" s="74" t="s">
        <v>32</v>
      </c>
      <c r="BM21" s="74">
        <f t="shared" si="33"/>
        <v>30</v>
      </c>
      <c r="BN21" s="74">
        <f t="shared" si="34"/>
        <v>100</v>
      </c>
      <c r="BO21" s="74" t="s">
        <v>47</v>
      </c>
      <c r="BP21" s="74">
        <f t="shared" si="0"/>
        <v>1</v>
      </c>
      <c r="BQ21" s="74" t="s">
        <v>26</v>
      </c>
      <c r="BR21" s="74">
        <f t="shared" si="1"/>
        <v>10</v>
      </c>
      <c r="BS21" s="76">
        <f t="shared" si="2"/>
        <v>10</v>
      </c>
      <c r="BT21" s="75" t="str">
        <f t="shared" si="3"/>
        <v>BAJA</v>
      </c>
      <c r="BU21" s="106" t="s">
        <v>148</v>
      </c>
      <c r="BV21" s="171" t="s">
        <v>205</v>
      </c>
      <c r="BW21" s="81" t="s">
        <v>149</v>
      </c>
      <c r="BX21" s="107" t="s">
        <v>106</v>
      </c>
      <c r="BY21" s="106" t="s">
        <v>107</v>
      </c>
      <c r="BZ21" s="81" t="s">
        <v>79</v>
      </c>
      <c r="CA21" s="81" t="s">
        <v>108</v>
      </c>
      <c r="CB21" s="165" t="s">
        <v>206</v>
      </c>
    </row>
    <row r="22" spans="1:81" s="14" customFormat="1" ht="75" customHeight="1" x14ac:dyDescent="0.15">
      <c r="A22" s="119"/>
      <c r="B22" s="120"/>
      <c r="C22" s="120"/>
      <c r="D22" s="74" t="s">
        <v>179</v>
      </c>
      <c r="E22" s="74" t="s">
        <v>121</v>
      </c>
      <c r="F22" s="78" t="s">
        <v>178</v>
      </c>
      <c r="G22" s="77" t="s">
        <v>21</v>
      </c>
      <c r="H22" s="74">
        <f t="shared" si="4"/>
        <v>2</v>
      </c>
      <c r="I22" s="74" t="s">
        <v>32</v>
      </c>
      <c r="J22" s="74">
        <f t="shared" si="5"/>
        <v>1</v>
      </c>
      <c r="K22" s="74" t="s">
        <v>32</v>
      </c>
      <c r="L22" s="74">
        <f t="shared" si="6"/>
        <v>1</v>
      </c>
      <c r="M22" s="74" t="s">
        <v>33</v>
      </c>
      <c r="N22" s="74">
        <f t="shared" si="7"/>
        <v>0</v>
      </c>
      <c r="O22" s="74" t="s">
        <v>33</v>
      </c>
      <c r="P22" s="74">
        <f t="shared" si="8"/>
        <v>0</v>
      </c>
      <c r="Q22" s="74" t="s">
        <v>32</v>
      </c>
      <c r="R22" s="74">
        <f t="shared" si="9"/>
        <v>1</v>
      </c>
      <c r="S22" s="74" t="s">
        <v>32</v>
      </c>
      <c r="T22" s="74">
        <f t="shared" si="10"/>
        <v>1</v>
      </c>
      <c r="U22" s="74" t="s">
        <v>32</v>
      </c>
      <c r="V22" s="74">
        <f t="shared" si="11"/>
        <v>1</v>
      </c>
      <c r="W22" s="74" t="s">
        <v>33</v>
      </c>
      <c r="X22" s="74">
        <f t="shared" si="12"/>
        <v>0</v>
      </c>
      <c r="Y22" s="74" t="s">
        <v>32</v>
      </c>
      <c r="Z22" s="74">
        <f t="shared" si="13"/>
        <v>1</v>
      </c>
      <c r="AA22" s="74" t="s">
        <v>32</v>
      </c>
      <c r="AB22" s="74">
        <f t="shared" si="14"/>
        <v>1</v>
      </c>
      <c r="AC22" s="74" t="s">
        <v>32</v>
      </c>
      <c r="AD22" s="74">
        <f t="shared" si="15"/>
        <v>1</v>
      </c>
      <c r="AE22" s="74" t="s">
        <v>32</v>
      </c>
      <c r="AF22" s="74">
        <f t="shared" si="16"/>
        <v>1</v>
      </c>
      <c r="AG22" s="74" t="s">
        <v>32</v>
      </c>
      <c r="AH22" s="74">
        <f t="shared" si="17"/>
        <v>1</v>
      </c>
      <c r="AI22" s="74" t="s">
        <v>32</v>
      </c>
      <c r="AJ22" s="74">
        <f t="shared" si="18"/>
        <v>1</v>
      </c>
      <c r="AK22" s="74" t="s">
        <v>33</v>
      </c>
      <c r="AL22" s="74">
        <f t="shared" si="19"/>
        <v>0</v>
      </c>
      <c r="AM22" s="74" t="s">
        <v>33</v>
      </c>
      <c r="AN22" s="74">
        <f t="shared" si="20"/>
        <v>0</v>
      </c>
      <c r="AO22" s="74" t="s">
        <v>33</v>
      </c>
      <c r="AP22" s="74">
        <f t="shared" si="21"/>
        <v>0</v>
      </c>
      <c r="AQ22" s="74" t="s">
        <v>33</v>
      </c>
      <c r="AR22" s="74">
        <f t="shared" si="22"/>
        <v>0</v>
      </c>
      <c r="AS22" s="74">
        <f t="shared" si="23"/>
        <v>11</v>
      </c>
      <c r="AT22" s="74" t="str">
        <f t="shared" si="24"/>
        <v>MAYOR</v>
      </c>
      <c r="AU22" s="74">
        <f t="shared" si="25"/>
        <v>10</v>
      </c>
      <c r="AV22" s="76">
        <f t="shared" si="49"/>
        <v>20</v>
      </c>
      <c r="AW22" s="75" t="str">
        <f t="shared" si="26"/>
        <v>MODERADA</v>
      </c>
      <c r="AX22" s="77" t="s">
        <v>136</v>
      </c>
      <c r="AY22" s="74" t="s">
        <v>30</v>
      </c>
      <c r="AZ22" s="74" t="s">
        <v>32</v>
      </c>
      <c r="BA22" s="74">
        <f t="shared" si="27"/>
        <v>15</v>
      </c>
      <c r="BB22" s="74" t="s">
        <v>32</v>
      </c>
      <c r="BC22" s="74">
        <f t="shared" si="28"/>
        <v>5</v>
      </c>
      <c r="BD22" s="74" t="s">
        <v>33</v>
      </c>
      <c r="BE22" s="74">
        <f t="shared" si="29"/>
        <v>0</v>
      </c>
      <c r="BF22" s="74" t="s">
        <v>32</v>
      </c>
      <c r="BG22" s="74">
        <f t="shared" si="30"/>
        <v>10</v>
      </c>
      <c r="BH22" s="74" t="s">
        <v>32</v>
      </c>
      <c r="BI22" s="74">
        <f t="shared" si="31"/>
        <v>15</v>
      </c>
      <c r="BJ22" s="74" t="s">
        <v>32</v>
      </c>
      <c r="BK22" s="74">
        <f t="shared" si="32"/>
        <v>10</v>
      </c>
      <c r="BL22" s="74" t="s">
        <v>32</v>
      </c>
      <c r="BM22" s="74">
        <f t="shared" si="33"/>
        <v>30</v>
      </c>
      <c r="BN22" s="74">
        <f t="shared" si="34"/>
        <v>85</v>
      </c>
      <c r="BO22" s="74" t="s">
        <v>47</v>
      </c>
      <c r="BP22" s="74">
        <f t="shared" si="0"/>
        <v>1</v>
      </c>
      <c r="BQ22" s="74" t="s">
        <v>26</v>
      </c>
      <c r="BR22" s="74">
        <f t="shared" si="1"/>
        <v>10</v>
      </c>
      <c r="BS22" s="76">
        <f t="shared" si="2"/>
        <v>10</v>
      </c>
      <c r="BT22" s="75" t="str">
        <f t="shared" si="3"/>
        <v>BAJA</v>
      </c>
      <c r="BU22" s="106"/>
      <c r="BV22" s="171"/>
      <c r="BW22" s="81"/>
      <c r="BX22" s="107"/>
      <c r="BY22" s="106"/>
      <c r="BZ22" s="81"/>
      <c r="CA22" s="81"/>
      <c r="CB22" s="165"/>
      <c r="CC22" s="73"/>
    </row>
    <row r="23" spans="1:81" s="14" customFormat="1" ht="195.75" customHeight="1" x14ac:dyDescent="0.15">
      <c r="A23" s="82" t="s">
        <v>158</v>
      </c>
      <c r="B23" s="84" t="s">
        <v>159</v>
      </c>
      <c r="C23" s="84" t="s">
        <v>153</v>
      </c>
      <c r="D23" s="9" t="s">
        <v>175</v>
      </c>
      <c r="E23" s="81" t="s">
        <v>176</v>
      </c>
      <c r="F23" s="107" t="s">
        <v>189</v>
      </c>
      <c r="G23" s="106" t="s">
        <v>21</v>
      </c>
      <c r="H23" s="81">
        <f t="shared" si="4"/>
        <v>2</v>
      </c>
      <c r="I23" s="81" t="s">
        <v>32</v>
      </c>
      <c r="J23" s="81">
        <f t="shared" si="5"/>
        <v>1</v>
      </c>
      <c r="K23" s="81" t="s">
        <v>32</v>
      </c>
      <c r="L23" s="81">
        <f t="shared" si="6"/>
        <v>1</v>
      </c>
      <c r="M23" s="81" t="s">
        <v>33</v>
      </c>
      <c r="N23" s="81">
        <f t="shared" si="7"/>
        <v>0</v>
      </c>
      <c r="O23" s="81" t="s">
        <v>33</v>
      </c>
      <c r="P23" s="81">
        <f t="shared" si="8"/>
        <v>0</v>
      </c>
      <c r="Q23" s="81" t="s">
        <v>32</v>
      </c>
      <c r="R23" s="81">
        <f t="shared" si="9"/>
        <v>1</v>
      </c>
      <c r="S23" s="81" t="s">
        <v>32</v>
      </c>
      <c r="T23" s="81">
        <f t="shared" si="10"/>
        <v>1</v>
      </c>
      <c r="U23" s="81" t="s">
        <v>32</v>
      </c>
      <c r="V23" s="81">
        <f t="shared" si="11"/>
        <v>1</v>
      </c>
      <c r="W23" s="81" t="s">
        <v>33</v>
      </c>
      <c r="X23" s="81">
        <f t="shared" si="12"/>
        <v>0</v>
      </c>
      <c r="Y23" s="81" t="s">
        <v>33</v>
      </c>
      <c r="Z23" s="81">
        <f t="shared" si="13"/>
        <v>0</v>
      </c>
      <c r="AA23" s="81" t="s">
        <v>32</v>
      </c>
      <c r="AB23" s="81">
        <f t="shared" si="14"/>
        <v>1</v>
      </c>
      <c r="AC23" s="81" t="s">
        <v>32</v>
      </c>
      <c r="AD23" s="81">
        <f t="shared" si="15"/>
        <v>1</v>
      </c>
      <c r="AE23" s="81" t="s">
        <v>32</v>
      </c>
      <c r="AF23" s="81">
        <f t="shared" si="16"/>
        <v>1</v>
      </c>
      <c r="AG23" s="81" t="s">
        <v>32</v>
      </c>
      <c r="AH23" s="81">
        <f t="shared" si="17"/>
        <v>1</v>
      </c>
      <c r="AI23" s="81" t="s">
        <v>32</v>
      </c>
      <c r="AJ23" s="81">
        <f t="shared" si="18"/>
        <v>1</v>
      </c>
      <c r="AK23" s="81" t="s">
        <v>33</v>
      </c>
      <c r="AL23" s="81">
        <f t="shared" si="19"/>
        <v>0</v>
      </c>
      <c r="AM23" s="81" t="s">
        <v>33</v>
      </c>
      <c r="AN23" s="81">
        <f t="shared" si="20"/>
        <v>0</v>
      </c>
      <c r="AO23" s="81" t="s">
        <v>33</v>
      </c>
      <c r="AP23" s="81">
        <f t="shared" si="21"/>
        <v>0</v>
      </c>
      <c r="AQ23" s="81" t="s">
        <v>33</v>
      </c>
      <c r="AR23" s="81">
        <f t="shared" si="22"/>
        <v>0</v>
      </c>
      <c r="AS23" s="81">
        <f t="shared" si="23"/>
        <v>10</v>
      </c>
      <c r="AT23" s="81" t="str">
        <f t="shared" si="24"/>
        <v>MAYOR</v>
      </c>
      <c r="AU23" s="81">
        <f t="shared" si="25"/>
        <v>10</v>
      </c>
      <c r="AV23" s="105">
        <f t="shared" si="49"/>
        <v>20</v>
      </c>
      <c r="AW23" s="104" t="str">
        <f t="shared" si="26"/>
        <v>MODERADA</v>
      </c>
      <c r="AX23" s="77" t="s">
        <v>177</v>
      </c>
      <c r="AY23" s="74" t="s">
        <v>30</v>
      </c>
      <c r="AZ23" s="74" t="s">
        <v>32</v>
      </c>
      <c r="BA23" s="74">
        <f t="shared" si="27"/>
        <v>15</v>
      </c>
      <c r="BB23" s="74" t="s">
        <v>32</v>
      </c>
      <c r="BC23" s="74">
        <f t="shared" si="28"/>
        <v>5</v>
      </c>
      <c r="BD23" s="74" t="s">
        <v>33</v>
      </c>
      <c r="BE23" s="74">
        <f t="shared" si="29"/>
        <v>0</v>
      </c>
      <c r="BF23" s="74" t="s">
        <v>32</v>
      </c>
      <c r="BG23" s="74">
        <f t="shared" si="30"/>
        <v>10</v>
      </c>
      <c r="BH23" s="74" t="s">
        <v>32</v>
      </c>
      <c r="BI23" s="74">
        <f t="shared" si="31"/>
        <v>15</v>
      </c>
      <c r="BJ23" s="74" t="s">
        <v>32</v>
      </c>
      <c r="BK23" s="74">
        <f t="shared" si="32"/>
        <v>10</v>
      </c>
      <c r="BL23" s="74" t="s">
        <v>32</v>
      </c>
      <c r="BM23" s="74">
        <f t="shared" si="33"/>
        <v>30</v>
      </c>
      <c r="BN23" s="74">
        <f t="shared" si="34"/>
        <v>85</v>
      </c>
      <c r="BO23" s="74" t="s">
        <v>47</v>
      </c>
      <c r="BP23" s="74">
        <f t="shared" si="0"/>
        <v>1</v>
      </c>
      <c r="BQ23" s="74" t="s">
        <v>26</v>
      </c>
      <c r="BR23" s="74">
        <f t="shared" si="1"/>
        <v>10</v>
      </c>
      <c r="BS23" s="76">
        <f t="shared" si="2"/>
        <v>10</v>
      </c>
      <c r="BT23" s="75" t="str">
        <f t="shared" si="3"/>
        <v>BAJA</v>
      </c>
      <c r="BU23" s="106" t="s">
        <v>190</v>
      </c>
      <c r="BV23" s="171" t="s">
        <v>205</v>
      </c>
      <c r="BW23" s="81" t="s">
        <v>154</v>
      </c>
      <c r="BX23" s="107" t="s">
        <v>191</v>
      </c>
      <c r="BY23" s="106" t="s">
        <v>216</v>
      </c>
      <c r="BZ23" s="81" t="s">
        <v>79</v>
      </c>
      <c r="CA23" s="81" t="s">
        <v>154</v>
      </c>
      <c r="CB23" s="165" t="s">
        <v>192</v>
      </c>
      <c r="CC23" s="73"/>
    </row>
    <row r="24" spans="1:81" s="14" customFormat="1" ht="84.75" customHeight="1" x14ac:dyDescent="0.15">
      <c r="A24" s="82"/>
      <c r="B24" s="84"/>
      <c r="C24" s="84"/>
      <c r="D24" s="9" t="s">
        <v>155</v>
      </c>
      <c r="E24" s="81"/>
      <c r="F24" s="107"/>
      <c r="G24" s="106"/>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105"/>
      <c r="AW24" s="104"/>
      <c r="AX24" s="106" t="s">
        <v>156</v>
      </c>
      <c r="AY24" s="81" t="s">
        <v>30</v>
      </c>
      <c r="AZ24" s="81" t="s">
        <v>32</v>
      </c>
      <c r="BA24" s="81">
        <f>IF(AZ24="si",15,0)</f>
        <v>15</v>
      </c>
      <c r="BB24" s="81" t="s">
        <v>32</v>
      </c>
      <c r="BC24" s="81">
        <f>IF(BB24="si",5,0)</f>
        <v>5</v>
      </c>
      <c r="BD24" s="81" t="s">
        <v>33</v>
      </c>
      <c r="BE24" s="81">
        <f>IF(BD24="si",15,0)</f>
        <v>0</v>
      </c>
      <c r="BF24" s="81" t="s">
        <v>32</v>
      </c>
      <c r="BG24" s="81">
        <f>IF(BF24="si",10,0)</f>
        <v>10</v>
      </c>
      <c r="BH24" s="81" t="s">
        <v>32</v>
      </c>
      <c r="BI24" s="81">
        <f>IF(BH24="si",15,0)</f>
        <v>15</v>
      </c>
      <c r="BJ24" s="81" t="s">
        <v>32</v>
      </c>
      <c r="BK24" s="81">
        <f>IF(BJ24="si",10,0)</f>
        <v>10</v>
      </c>
      <c r="BL24" s="81" t="s">
        <v>32</v>
      </c>
      <c r="BM24" s="81">
        <f>IF(BL24="si",30,0)</f>
        <v>30</v>
      </c>
      <c r="BN24" s="81">
        <f>+BA24+BC24+BE24+BG24+BI24+BK24+BM24</f>
        <v>85</v>
      </c>
      <c r="BO24" s="81" t="s">
        <v>47</v>
      </c>
      <c r="BP24" s="81">
        <v>1</v>
      </c>
      <c r="BQ24" s="81" t="s">
        <v>26</v>
      </c>
      <c r="BR24" s="81">
        <f t="shared" si="1"/>
        <v>10</v>
      </c>
      <c r="BS24" s="105">
        <f t="shared" si="2"/>
        <v>10</v>
      </c>
      <c r="BT24" s="104" t="s">
        <v>62</v>
      </c>
      <c r="BU24" s="181"/>
      <c r="BV24" s="183"/>
      <c r="BW24" s="81"/>
      <c r="BX24" s="187"/>
      <c r="BY24" s="181"/>
      <c r="BZ24" s="81"/>
      <c r="CA24" s="81"/>
      <c r="CB24" s="185"/>
      <c r="CC24" s="73"/>
    </row>
    <row r="25" spans="1:81" s="33" customFormat="1" ht="73.5" customHeight="1" thickBot="1" x14ac:dyDescent="0.2">
      <c r="A25" s="83"/>
      <c r="B25" s="85"/>
      <c r="C25" s="85"/>
      <c r="D25" s="55" t="s">
        <v>157</v>
      </c>
      <c r="E25" s="176"/>
      <c r="F25" s="177"/>
      <c r="G25" s="178"/>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80"/>
      <c r="AW25" s="179"/>
      <c r="AX25" s="178"/>
      <c r="AY25" s="176"/>
      <c r="AZ25" s="176"/>
      <c r="BA25" s="176"/>
      <c r="BB25" s="176"/>
      <c r="BC25" s="176"/>
      <c r="BD25" s="176"/>
      <c r="BE25" s="176"/>
      <c r="BF25" s="176"/>
      <c r="BG25" s="176"/>
      <c r="BH25" s="176"/>
      <c r="BI25" s="176"/>
      <c r="BJ25" s="176"/>
      <c r="BK25" s="176"/>
      <c r="BL25" s="176"/>
      <c r="BM25" s="176"/>
      <c r="BN25" s="176"/>
      <c r="BO25" s="176"/>
      <c r="BP25" s="176"/>
      <c r="BQ25" s="176"/>
      <c r="BR25" s="176"/>
      <c r="BS25" s="180"/>
      <c r="BT25" s="179"/>
      <c r="BU25" s="182"/>
      <c r="BV25" s="184"/>
      <c r="BW25" s="176"/>
      <c r="BX25" s="188"/>
      <c r="BY25" s="182"/>
      <c r="BZ25" s="176"/>
      <c r="CA25" s="176"/>
      <c r="CB25" s="186"/>
      <c r="CC25" s="4"/>
    </row>
    <row r="26" spans="1:81" x14ac:dyDescent="0.2">
      <c r="AX26" s="2"/>
      <c r="AY26" s="2"/>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row>
    <row r="27" spans="1:81" ht="26.25" customHeight="1" x14ac:dyDescent="0.15">
      <c r="A27" s="86" t="s">
        <v>211</v>
      </c>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66"/>
    </row>
    <row r="28" spans="1:81" ht="26.25" customHeight="1" x14ac:dyDescent="0.2"/>
    <row r="29" spans="1:81" ht="15.75" hidden="1" customHeight="1" x14ac:dyDescent="0.2"/>
    <row r="30" spans="1:81" ht="16.5" hidden="1" customHeight="1" x14ac:dyDescent="0.2"/>
    <row r="31" spans="1:81" ht="27.75" hidden="1" customHeight="1" x14ac:dyDescent="0.2">
      <c r="BQ31" s="71"/>
      <c r="BR31" s="71"/>
      <c r="BS31" s="71"/>
    </row>
    <row r="32" spans="1:81" ht="27.75" hidden="1" customHeight="1" x14ac:dyDescent="0.2">
      <c r="BQ32" s="72"/>
      <c r="BR32" s="72"/>
      <c r="BS32" s="72"/>
    </row>
    <row r="33" spans="69:71" ht="27.75" hidden="1" customHeight="1" x14ac:dyDescent="0.2">
      <c r="BQ33" s="71"/>
      <c r="BR33" s="71"/>
      <c r="BS33" s="71"/>
    </row>
    <row r="34" spans="69:71" hidden="1" x14ac:dyDescent="0.2">
      <c r="BQ34" s="71"/>
      <c r="BR34" s="71"/>
      <c r="BS34" s="71"/>
    </row>
    <row r="35" spans="69:71" hidden="1" x14ac:dyDescent="0.2">
      <c r="BQ35" s="71"/>
      <c r="BR35" s="71"/>
      <c r="BS35" s="71"/>
    </row>
    <row r="36" spans="69:71" hidden="1" x14ac:dyDescent="0.2">
      <c r="BQ36" s="71"/>
      <c r="BR36" s="71"/>
      <c r="BS36" s="71"/>
    </row>
    <row r="37" spans="69:71" hidden="1" x14ac:dyDescent="0.2">
      <c r="BQ37" s="71"/>
      <c r="BR37" s="71"/>
      <c r="BS37" s="71"/>
    </row>
    <row r="38" spans="69:71" hidden="1" x14ac:dyDescent="0.2">
      <c r="BQ38" s="71"/>
      <c r="BR38" s="71"/>
      <c r="BS38" s="71"/>
    </row>
    <row r="39" spans="69:71" hidden="1" x14ac:dyDescent="0.2">
      <c r="BQ39" s="71"/>
      <c r="BR39" s="71"/>
      <c r="BS39" s="71"/>
    </row>
    <row r="40" spans="69:71" hidden="1" x14ac:dyDescent="0.2">
      <c r="BQ40" s="71"/>
      <c r="BR40" s="71"/>
      <c r="BS40" s="71"/>
    </row>
    <row r="41" spans="69:71" hidden="1" x14ac:dyDescent="0.2"/>
    <row r="42" spans="69:71" hidden="1" x14ac:dyDescent="0.2"/>
    <row r="43" spans="69:71" hidden="1" x14ac:dyDescent="0.2"/>
    <row r="44" spans="69:71" hidden="1" x14ac:dyDescent="0.2"/>
    <row r="45" spans="69:71" hidden="1" x14ac:dyDescent="0.2"/>
    <row r="46" spans="69:71" hidden="1" x14ac:dyDescent="0.2"/>
    <row r="47" spans="69:71" hidden="1" x14ac:dyDescent="0.2"/>
    <row r="48" spans="69:71" hidden="1" x14ac:dyDescent="0.2"/>
    <row r="49" hidden="1" x14ac:dyDescent="0.2"/>
  </sheetData>
  <sheetProtection formatCells="0" formatColumns="0" formatRows="0" insertColumns="0" insertRows="0" insertHyperlinks="0" deleteColumns="0" deleteRows="0" sort="0" autoFilter="0" pivotTables="0"/>
  <autoFilter ref="A11:WYJ25">
    <filterColumn colId="6" showButton="0"/>
    <filterColumn colId="45" showButton="0"/>
    <filterColumn colId="66" showButton="0"/>
    <filterColumn colId="68" showButton="0"/>
  </autoFilter>
  <mergeCells count="208">
    <mergeCell ref="CA23:CA25"/>
    <mergeCell ref="CB23:CB25"/>
    <mergeCell ref="BQ24:BQ25"/>
    <mergeCell ref="BS24:BS25"/>
    <mergeCell ref="BR24:BR25"/>
    <mergeCell ref="BX23:BX25"/>
    <mergeCell ref="BY23:BY25"/>
    <mergeCell ref="AX24:AX25"/>
    <mergeCell ref="AY24:AY25"/>
    <mergeCell ref="AZ24:AZ25"/>
    <mergeCell ref="BA24:BA25"/>
    <mergeCell ref="BB24:BB25"/>
    <mergeCell ref="BC24:BC25"/>
    <mergeCell ref="BD24:BD25"/>
    <mergeCell ref="BE24:BE25"/>
    <mergeCell ref="BF24:BF25"/>
    <mergeCell ref="BG24:BG25"/>
    <mergeCell ref="BH24:BH25"/>
    <mergeCell ref="BI24:BI25"/>
    <mergeCell ref="BJ24:BJ25"/>
    <mergeCell ref="BK24:BK25"/>
    <mergeCell ref="BL24:BL25"/>
    <mergeCell ref="BM24:BM25"/>
    <mergeCell ref="BP24:BP25"/>
    <mergeCell ref="BT24:BT25"/>
    <mergeCell ref="BW23:BW25"/>
    <mergeCell ref="AU23:AU25"/>
    <mergeCell ref="AV23:AV25"/>
    <mergeCell ref="AW23:AW25"/>
    <mergeCell ref="BU23:BU25"/>
    <mergeCell ref="BV23:BV25"/>
    <mergeCell ref="BZ23:BZ25"/>
    <mergeCell ref="AN23:AN25"/>
    <mergeCell ref="AO23:AO25"/>
    <mergeCell ref="AP23:AP25"/>
    <mergeCell ref="AQ23:AQ25"/>
    <mergeCell ref="AR23:AR25"/>
    <mergeCell ref="AS23:AS25"/>
    <mergeCell ref="AT23:AT25"/>
    <mergeCell ref="BN24:BN25"/>
    <mergeCell ref="BO24:BO25"/>
    <mergeCell ref="AE23:AE25"/>
    <mergeCell ref="AF23:AF25"/>
    <mergeCell ref="AG23:AG25"/>
    <mergeCell ref="AH23:AH25"/>
    <mergeCell ref="AI23:AI25"/>
    <mergeCell ref="AJ23:AJ25"/>
    <mergeCell ref="AK23:AK25"/>
    <mergeCell ref="AL23:AL25"/>
    <mergeCell ref="AM23:AM25"/>
    <mergeCell ref="V23:V25"/>
    <mergeCell ref="W23:W25"/>
    <mergeCell ref="X23:X25"/>
    <mergeCell ref="Y23:Y25"/>
    <mergeCell ref="Z23:Z25"/>
    <mergeCell ref="AA23:AA25"/>
    <mergeCell ref="AB23:AB25"/>
    <mergeCell ref="AC23:AC25"/>
    <mergeCell ref="AD23:AD25"/>
    <mergeCell ref="M23:M25"/>
    <mergeCell ref="N23:N25"/>
    <mergeCell ref="O23:O25"/>
    <mergeCell ref="P23:P25"/>
    <mergeCell ref="Q23:Q25"/>
    <mergeCell ref="R23:R25"/>
    <mergeCell ref="S23:S25"/>
    <mergeCell ref="T23:T25"/>
    <mergeCell ref="U23:U25"/>
    <mergeCell ref="C23:C25"/>
    <mergeCell ref="E23:E25"/>
    <mergeCell ref="F23:F25"/>
    <mergeCell ref="G23:G25"/>
    <mergeCell ref="H23:H25"/>
    <mergeCell ref="I23:I25"/>
    <mergeCell ref="J23:J25"/>
    <mergeCell ref="K23:K25"/>
    <mergeCell ref="L23:L25"/>
    <mergeCell ref="BZ21:BZ22"/>
    <mergeCell ref="CA21:CA22"/>
    <mergeCell ref="CB21:CB22"/>
    <mergeCell ref="BX21:BX22"/>
    <mergeCell ref="BY21:BY22"/>
    <mergeCell ref="BU9:BX9"/>
    <mergeCell ref="BN10:BN11"/>
    <mergeCell ref="BU21:BU22"/>
    <mergeCell ref="BV21:BV22"/>
    <mergeCell ref="BT10:BT11"/>
    <mergeCell ref="BY16:BY18"/>
    <mergeCell ref="BZ16:BZ18"/>
    <mergeCell ref="CA16:CA18"/>
    <mergeCell ref="BU19:BU20"/>
    <mergeCell ref="BV19:BV20"/>
    <mergeCell ref="BY19:BY20"/>
    <mergeCell ref="BZ19:BZ20"/>
    <mergeCell ref="CA19:CA20"/>
    <mergeCell ref="CB19:CB20"/>
    <mergeCell ref="CB16:CB18"/>
    <mergeCell ref="BX19:BX20"/>
    <mergeCell ref="BX10:BX11"/>
    <mergeCell ref="BW10:BW11"/>
    <mergeCell ref="BW19:BW20"/>
    <mergeCell ref="A1:B4"/>
    <mergeCell ref="BW1:BY1"/>
    <mergeCell ref="BY10:BY11"/>
    <mergeCell ref="BY9:CB9"/>
    <mergeCell ref="AV10:AV11"/>
    <mergeCell ref="AW10:AW11"/>
    <mergeCell ref="G9:AW9"/>
    <mergeCell ref="BZ1:CB4"/>
    <mergeCell ref="BW2:BY2"/>
    <mergeCell ref="BW3:BY3"/>
    <mergeCell ref="BW4:BY4"/>
    <mergeCell ref="C1:BV4"/>
    <mergeCell ref="CA10:CA11"/>
    <mergeCell ref="BZ10:BZ11"/>
    <mergeCell ref="CB10:CB11"/>
    <mergeCell ref="BJ10:BJ11"/>
    <mergeCell ref="BL10:BL11"/>
    <mergeCell ref="BM10:BM11"/>
    <mergeCell ref="AX10:AX11"/>
    <mergeCell ref="AY10:AY11"/>
    <mergeCell ref="AZ10:AZ11"/>
    <mergeCell ref="BB10:BB11"/>
    <mergeCell ref="I10:AS10"/>
    <mergeCell ref="BK10:BK11"/>
    <mergeCell ref="U16:U18"/>
    <mergeCell ref="V16:V18"/>
    <mergeCell ref="AD16:AD18"/>
    <mergeCell ref="AE16:AE18"/>
    <mergeCell ref="AF16:AF18"/>
    <mergeCell ref="AG16:AG18"/>
    <mergeCell ref="Z16:Z18"/>
    <mergeCell ref="AH16:AH18"/>
    <mergeCell ref="AI16:AI18"/>
    <mergeCell ref="AA16:AA18"/>
    <mergeCell ref="AB16:AB18"/>
    <mergeCell ref="A9:F9"/>
    <mergeCell ref="AX9:BT9"/>
    <mergeCell ref="BU10:BU11"/>
    <mergeCell ref="BV10:BV11"/>
    <mergeCell ref="A21:A22"/>
    <mergeCell ref="B21:B22"/>
    <mergeCell ref="C21:C22"/>
    <mergeCell ref="A19:A20"/>
    <mergeCell ref="B19:B20"/>
    <mergeCell ref="C19:C20"/>
    <mergeCell ref="C16:C18"/>
    <mergeCell ref="B16:B18"/>
    <mergeCell ref="A16:A18"/>
    <mergeCell ref="AJ16:AJ18"/>
    <mergeCell ref="AK16:AK18"/>
    <mergeCell ref="AL16:AL18"/>
    <mergeCell ref="AC16:AC18"/>
    <mergeCell ref="H16:H18"/>
    <mergeCell ref="I16:I18"/>
    <mergeCell ref="K16:K18"/>
    <mergeCell ref="M16:M18"/>
    <mergeCell ref="A10:A11"/>
    <mergeCell ref="B10:B11"/>
    <mergeCell ref="C10:C11"/>
    <mergeCell ref="D10:D11"/>
    <mergeCell ref="E10:E11"/>
    <mergeCell ref="F10:F11"/>
    <mergeCell ref="AW16:AW18"/>
    <mergeCell ref="AR16:AR18"/>
    <mergeCell ref="AS16:AS18"/>
    <mergeCell ref="AT16:AT18"/>
    <mergeCell ref="AU16:AU18"/>
    <mergeCell ref="AV16:AV18"/>
    <mergeCell ref="AM16:AM18"/>
    <mergeCell ref="AN16:AN18"/>
    <mergeCell ref="AO16:AO18"/>
    <mergeCell ref="Q16:Q18"/>
    <mergeCell ref="R16:R18"/>
    <mergeCell ref="G16:G18"/>
    <mergeCell ref="F16:F18"/>
    <mergeCell ref="J16:J18"/>
    <mergeCell ref="L16:L18"/>
    <mergeCell ref="AP16:AP18"/>
    <mergeCell ref="AQ16:AQ18"/>
    <mergeCell ref="X16:X18"/>
    <mergeCell ref="Y16:Y18"/>
    <mergeCell ref="S16:S18"/>
    <mergeCell ref="T16:T18"/>
    <mergeCell ref="BW21:BW22"/>
    <mergeCell ref="A23:A25"/>
    <mergeCell ref="B23:B25"/>
    <mergeCell ref="A27:CB27"/>
    <mergeCell ref="A7:CB7"/>
    <mergeCell ref="BE10:BE11"/>
    <mergeCell ref="BA10:BA11"/>
    <mergeCell ref="D16:D18"/>
    <mergeCell ref="E16:E18"/>
    <mergeCell ref="BS10:BS11"/>
    <mergeCell ref="BO10:BP11"/>
    <mergeCell ref="BQ10:BR11"/>
    <mergeCell ref="W16:W18"/>
    <mergeCell ref="BI10:BI11"/>
    <mergeCell ref="BC10:BC11"/>
    <mergeCell ref="BG10:BG11"/>
    <mergeCell ref="BD10:BD11"/>
    <mergeCell ref="BF10:BF11"/>
    <mergeCell ref="BH10:BH11"/>
    <mergeCell ref="AT10:AU11"/>
    <mergeCell ref="G10:H11"/>
    <mergeCell ref="N16:N18"/>
    <mergeCell ref="O16:O18"/>
    <mergeCell ref="P16:P18"/>
  </mergeCells>
  <conditionalFormatting sqref="AW19:AW22 AW12:AW17">
    <cfRule type="containsText" dxfId="72" priority="969" operator="containsText" text="ALTA">
      <formula>NOT(ISERROR(SEARCH("ALTA",AW12)))</formula>
    </cfRule>
    <cfRule type="containsText" dxfId="71" priority="970" operator="containsText" text="EXTREMA">
      <formula>NOT(ISERROR(SEARCH("EXTREMA",AW12)))</formula>
    </cfRule>
    <cfRule type="containsText" dxfId="70" priority="971" operator="containsText" text="ALTA">
      <formula>NOT(ISERROR(SEARCH("ALTA",AW12)))</formula>
    </cfRule>
    <cfRule type="containsText" dxfId="69" priority="972" operator="containsText" text="MODERADA">
      <formula>NOT(ISERROR(SEARCH("MODERADA",AW12)))</formula>
    </cfRule>
    <cfRule type="containsText" dxfId="68" priority="973" operator="containsText" text="BAJA">
      <formula>NOT(ISERROR(SEARCH("BAJA",AW12)))</formula>
    </cfRule>
    <cfRule type="colorScale" priority="974">
      <colorScale>
        <cfvo type="num" val="1"/>
        <cfvo type="num" val="2"/>
        <cfvo type="num" val="5"/>
        <color rgb="FFF8696B"/>
        <color rgb="FFFFEB84"/>
        <color rgb="FF63BE7B"/>
      </colorScale>
    </cfRule>
    <cfRule type="colorScale" priority="975">
      <colorScale>
        <cfvo type="min"/>
        <cfvo type="percentile" val="50"/>
        <cfvo type="max"/>
        <color rgb="FFF8696B"/>
        <color rgb="FFFFEB84"/>
        <color rgb="FF63BE7B"/>
      </colorScale>
    </cfRule>
  </conditionalFormatting>
  <conditionalFormatting sqref="AT19:AT22">
    <cfRule type="colorScale" priority="139">
      <colorScale>
        <cfvo type="formula" val="$AT$15"/>
        <cfvo type="max"/>
        <color rgb="FFFF7128"/>
        <color rgb="FFFFEF9C"/>
      </colorScale>
    </cfRule>
    <cfRule type="colorScale" priority="140">
      <colorScale>
        <cfvo type="num" val="0"/>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onditionalFormatting>
  <conditionalFormatting sqref="BT12">
    <cfRule type="containsText" dxfId="67" priority="132" operator="containsText" text="ALTA">
      <formula>NOT(ISERROR(SEARCH("ALTA",BT12)))</formula>
    </cfRule>
    <cfRule type="containsText" dxfId="66" priority="133" operator="containsText" text="EXTREMA">
      <formula>NOT(ISERROR(SEARCH("EXTREMA",BT12)))</formula>
    </cfRule>
    <cfRule type="containsText" dxfId="65" priority="134" operator="containsText" text="ALTA">
      <formula>NOT(ISERROR(SEARCH("ALTA",BT12)))</formula>
    </cfRule>
    <cfRule type="containsText" dxfId="64" priority="135" operator="containsText" text="MODERADA">
      <formula>NOT(ISERROR(SEARCH("MODERADA",BT12)))</formula>
    </cfRule>
    <cfRule type="containsText" dxfId="63" priority="136" operator="containsText" text="BAJA">
      <formula>NOT(ISERROR(SEARCH("BAJA",BT12)))</formula>
    </cfRule>
    <cfRule type="colorScale" priority="137">
      <colorScale>
        <cfvo type="num" val="1"/>
        <cfvo type="num" val="2"/>
        <cfvo type="num" val="5"/>
        <color rgb="FFF8696B"/>
        <color rgb="FFFFEB84"/>
        <color rgb="FF63BE7B"/>
      </colorScale>
    </cfRule>
    <cfRule type="colorScale" priority="138">
      <colorScale>
        <cfvo type="min"/>
        <cfvo type="percentile" val="50"/>
        <cfvo type="max"/>
        <color rgb="FFF8696B"/>
        <color rgb="FFFFEB84"/>
        <color rgb="FF63BE7B"/>
      </colorScale>
    </cfRule>
  </conditionalFormatting>
  <conditionalFormatting sqref="BT13">
    <cfRule type="containsText" dxfId="62" priority="125" operator="containsText" text="ALTA">
      <formula>NOT(ISERROR(SEARCH("ALTA",BT13)))</formula>
    </cfRule>
    <cfRule type="containsText" dxfId="61" priority="126" operator="containsText" text="EXTREMA">
      <formula>NOT(ISERROR(SEARCH("EXTREMA",BT13)))</formula>
    </cfRule>
    <cfRule type="containsText" dxfId="60" priority="127" operator="containsText" text="ALTA">
      <formula>NOT(ISERROR(SEARCH("ALTA",BT13)))</formula>
    </cfRule>
    <cfRule type="containsText" dxfId="59" priority="128" operator="containsText" text="MODERADA">
      <formula>NOT(ISERROR(SEARCH("MODERADA",BT13)))</formula>
    </cfRule>
    <cfRule type="containsText" dxfId="58" priority="129" operator="containsText" text="BAJA">
      <formula>NOT(ISERROR(SEARCH("BAJA",BT13)))</formula>
    </cfRule>
    <cfRule type="colorScale" priority="130">
      <colorScale>
        <cfvo type="num" val="1"/>
        <cfvo type="num" val="2"/>
        <cfvo type="num" val="5"/>
        <color rgb="FFF8696B"/>
        <color rgb="FFFFEB84"/>
        <color rgb="FF63BE7B"/>
      </colorScale>
    </cfRule>
    <cfRule type="colorScale" priority="131">
      <colorScale>
        <cfvo type="min"/>
        <cfvo type="percentile" val="50"/>
        <cfvo type="max"/>
        <color rgb="FFF8696B"/>
        <color rgb="FFFFEB84"/>
        <color rgb="FF63BE7B"/>
      </colorScale>
    </cfRule>
  </conditionalFormatting>
  <conditionalFormatting sqref="BT14">
    <cfRule type="containsText" dxfId="57" priority="118" operator="containsText" text="ALTA">
      <formula>NOT(ISERROR(SEARCH("ALTA",BT14)))</formula>
    </cfRule>
    <cfRule type="containsText" dxfId="56" priority="119" operator="containsText" text="EXTREMA">
      <formula>NOT(ISERROR(SEARCH("EXTREMA",BT14)))</formula>
    </cfRule>
    <cfRule type="containsText" dxfId="55" priority="120" operator="containsText" text="ALTA">
      <formula>NOT(ISERROR(SEARCH("ALTA",BT14)))</formula>
    </cfRule>
    <cfRule type="containsText" dxfId="54" priority="121" operator="containsText" text="MODERADA">
      <formula>NOT(ISERROR(SEARCH("MODERADA",BT14)))</formula>
    </cfRule>
    <cfRule type="containsText" dxfId="53" priority="122" operator="containsText" text="BAJA">
      <formula>NOT(ISERROR(SEARCH("BAJA",BT14)))</formula>
    </cfRule>
    <cfRule type="colorScale" priority="123">
      <colorScale>
        <cfvo type="num" val="1"/>
        <cfvo type="num" val="2"/>
        <cfvo type="num" val="5"/>
        <color rgb="FFF8696B"/>
        <color rgb="FFFFEB84"/>
        <color rgb="FF63BE7B"/>
      </colorScale>
    </cfRule>
    <cfRule type="colorScale" priority="124">
      <colorScale>
        <cfvo type="min"/>
        <cfvo type="percentile" val="50"/>
        <cfvo type="max"/>
        <color rgb="FFF8696B"/>
        <color rgb="FFFFEB84"/>
        <color rgb="FF63BE7B"/>
      </colorScale>
    </cfRule>
  </conditionalFormatting>
  <conditionalFormatting sqref="BT15">
    <cfRule type="containsText" dxfId="52" priority="83" operator="containsText" text="ALTA">
      <formula>NOT(ISERROR(SEARCH("ALTA",BT15)))</formula>
    </cfRule>
    <cfRule type="containsText" dxfId="51" priority="84" operator="containsText" text="EXTREMA">
      <formula>NOT(ISERROR(SEARCH("EXTREMA",BT15)))</formula>
    </cfRule>
    <cfRule type="containsText" dxfId="50" priority="85" operator="containsText" text="ALTA">
      <formula>NOT(ISERROR(SEARCH("ALTA",BT15)))</formula>
    </cfRule>
    <cfRule type="containsText" dxfId="49" priority="86" operator="containsText" text="MODERADA">
      <formula>NOT(ISERROR(SEARCH("MODERADA",BT15)))</formula>
    </cfRule>
    <cfRule type="containsText" dxfId="48" priority="87" operator="containsText" text="BAJA">
      <formula>NOT(ISERROR(SEARCH("BAJA",BT15)))</formula>
    </cfRule>
    <cfRule type="colorScale" priority="88">
      <colorScale>
        <cfvo type="num" val="1"/>
        <cfvo type="num" val="2"/>
        <cfvo type="num" val="5"/>
        <color rgb="FFF8696B"/>
        <color rgb="FFFFEB84"/>
        <color rgb="FF63BE7B"/>
      </colorScale>
    </cfRule>
    <cfRule type="colorScale" priority="89">
      <colorScale>
        <cfvo type="min"/>
        <cfvo type="percentile" val="50"/>
        <cfvo type="max"/>
        <color rgb="FFF8696B"/>
        <color rgb="FFFFEB84"/>
        <color rgb="FF63BE7B"/>
      </colorScale>
    </cfRule>
  </conditionalFormatting>
  <conditionalFormatting sqref="BT16">
    <cfRule type="containsText" dxfId="47" priority="69" operator="containsText" text="ALTA">
      <formula>NOT(ISERROR(SEARCH("ALTA",BT16)))</formula>
    </cfRule>
    <cfRule type="containsText" dxfId="46" priority="70" operator="containsText" text="EXTREMA">
      <formula>NOT(ISERROR(SEARCH("EXTREMA",BT16)))</formula>
    </cfRule>
    <cfRule type="containsText" dxfId="45" priority="71" operator="containsText" text="ALTA">
      <formula>NOT(ISERROR(SEARCH("ALTA",BT16)))</formula>
    </cfRule>
    <cfRule type="containsText" dxfId="44" priority="72" operator="containsText" text="MODERADA">
      <formula>NOT(ISERROR(SEARCH("MODERADA",BT16)))</formula>
    </cfRule>
    <cfRule type="containsText" dxfId="43" priority="73" operator="containsText" text="BAJA">
      <formula>NOT(ISERROR(SEARCH("BAJA",BT16)))</formula>
    </cfRule>
    <cfRule type="colorScale" priority="74">
      <colorScale>
        <cfvo type="num" val="1"/>
        <cfvo type="num" val="2"/>
        <cfvo type="num" val="5"/>
        <color rgb="FFF8696B"/>
        <color rgb="FFFFEB84"/>
        <color rgb="FF63BE7B"/>
      </colorScale>
    </cfRule>
    <cfRule type="colorScale" priority="75">
      <colorScale>
        <cfvo type="min"/>
        <cfvo type="percentile" val="50"/>
        <cfvo type="max"/>
        <color rgb="FFF8696B"/>
        <color rgb="FFFFEB84"/>
        <color rgb="FF63BE7B"/>
      </colorScale>
    </cfRule>
  </conditionalFormatting>
  <conditionalFormatting sqref="BT18">
    <cfRule type="containsText" dxfId="42" priority="62" operator="containsText" text="ALTA">
      <formula>NOT(ISERROR(SEARCH("ALTA",BT18)))</formula>
    </cfRule>
    <cfRule type="containsText" dxfId="41" priority="63" operator="containsText" text="EXTREMA">
      <formula>NOT(ISERROR(SEARCH("EXTREMA",BT18)))</formula>
    </cfRule>
    <cfRule type="containsText" dxfId="40" priority="64" operator="containsText" text="ALTA">
      <formula>NOT(ISERROR(SEARCH("ALTA",BT18)))</formula>
    </cfRule>
    <cfRule type="containsText" dxfId="39" priority="65" operator="containsText" text="MODERADA">
      <formula>NOT(ISERROR(SEARCH("MODERADA",BT18)))</formula>
    </cfRule>
    <cfRule type="containsText" dxfId="38" priority="66" operator="containsText" text="BAJA">
      <formula>NOT(ISERROR(SEARCH("BAJA",BT18)))</formula>
    </cfRule>
    <cfRule type="colorScale" priority="67">
      <colorScale>
        <cfvo type="num" val="1"/>
        <cfvo type="num" val="2"/>
        <cfvo type="num" val="5"/>
        <color rgb="FFF8696B"/>
        <color rgb="FFFFEB84"/>
        <color rgb="FF63BE7B"/>
      </colorScale>
    </cfRule>
    <cfRule type="colorScale" priority="68">
      <colorScale>
        <cfvo type="min"/>
        <cfvo type="percentile" val="50"/>
        <cfvo type="max"/>
        <color rgb="FFF8696B"/>
        <color rgb="FFFFEB84"/>
        <color rgb="FF63BE7B"/>
      </colorScale>
    </cfRule>
  </conditionalFormatting>
  <conditionalFormatting sqref="BT19">
    <cfRule type="containsText" dxfId="37" priority="55" operator="containsText" text="ALTA">
      <formula>NOT(ISERROR(SEARCH("ALTA",BT19)))</formula>
    </cfRule>
    <cfRule type="containsText" dxfId="36" priority="56" operator="containsText" text="EXTREMA">
      <formula>NOT(ISERROR(SEARCH("EXTREMA",BT19)))</formula>
    </cfRule>
    <cfRule type="containsText" dxfId="35" priority="57" operator="containsText" text="ALTA">
      <formula>NOT(ISERROR(SEARCH("ALTA",BT19)))</formula>
    </cfRule>
    <cfRule type="containsText" dxfId="34" priority="58" operator="containsText" text="MODERADA">
      <formula>NOT(ISERROR(SEARCH("MODERADA",BT19)))</formula>
    </cfRule>
    <cfRule type="containsText" dxfId="33" priority="59" operator="containsText" text="BAJA">
      <formula>NOT(ISERROR(SEARCH("BAJA",BT19)))</formula>
    </cfRule>
    <cfRule type="colorScale" priority="60">
      <colorScale>
        <cfvo type="num" val="1"/>
        <cfvo type="num" val="2"/>
        <cfvo type="num" val="5"/>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BT20">
    <cfRule type="containsText" dxfId="32" priority="48" operator="containsText" text="ALTA">
      <formula>NOT(ISERROR(SEARCH("ALTA",BT20)))</formula>
    </cfRule>
    <cfRule type="containsText" dxfId="31" priority="49" operator="containsText" text="EXTREMA">
      <formula>NOT(ISERROR(SEARCH("EXTREMA",BT20)))</formula>
    </cfRule>
    <cfRule type="containsText" dxfId="30" priority="50" operator="containsText" text="ALTA">
      <formula>NOT(ISERROR(SEARCH("ALTA",BT20)))</formula>
    </cfRule>
    <cfRule type="containsText" dxfId="29" priority="51" operator="containsText" text="MODERADA">
      <formula>NOT(ISERROR(SEARCH("MODERADA",BT20)))</formula>
    </cfRule>
    <cfRule type="containsText" dxfId="28" priority="52" operator="containsText" text="BAJA">
      <formula>NOT(ISERROR(SEARCH("BAJA",BT20)))</formula>
    </cfRule>
    <cfRule type="colorScale" priority="53">
      <colorScale>
        <cfvo type="num" val="1"/>
        <cfvo type="num" val="2"/>
        <cfvo type="num" val="5"/>
        <color rgb="FFF8696B"/>
        <color rgb="FFFFEB84"/>
        <color rgb="FF63BE7B"/>
      </colorScale>
    </cfRule>
    <cfRule type="colorScale" priority="54">
      <colorScale>
        <cfvo type="min"/>
        <cfvo type="percentile" val="50"/>
        <cfvo type="max"/>
        <color rgb="FFF8696B"/>
        <color rgb="FFFFEB84"/>
        <color rgb="FF63BE7B"/>
      </colorScale>
    </cfRule>
  </conditionalFormatting>
  <conditionalFormatting sqref="BT21">
    <cfRule type="containsText" dxfId="27" priority="41" operator="containsText" text="ALTA">
      <formula>NOT(ISERROR(SEARCH("ALTA",BT21)))</formula>
    </cfRule>
    <cfRule type="containsText" dxfId="26" priority="42" operator="containsText" text="EXTREMA">
      <formula>NOT(ISERROR(SEARCH("EXTREMA",BT21)))</formula>
    </cfRule>
    <cfRule type="containsText" dxfId="25" priority="43" operator="containsText" text="ALTA">
      <formula>NOT(ISERROR(SEARCH("ALTA",BT21)))</formula>
    </cfRule>
    <cfRule type="containsText" dxfId="24" priority="44" operator="containsText" text="MODERADA">
      <formula>NOT(ISERROR(SEARCH("MODERADA",BT21)))</formula>
    </cfRule>
    <cfRule type="containsText" dxfId="23" priority="45" operator="containsText" text="BAJA">
      <formula>NOT(ISERROR(SEARCH("BAJA",BT21)))</formula>
    </cfRule>
    <cfRule type="colorScale" priority="46">
      <colorScale>
        <cfvo type="num" val="1"/>
        <cfvo type="num" val="2"/>
        <cfvo type="num" val="5"/>
        <color rgb="FFF8696B"/>
        <color rgb="FFFFEB84"/>
        <color rgb="FF63BE7B"/>
      </colorScale>
    </cfRule>
    <cfRule type="colorScale" priority="47">
      <colorScale>
        <cfvo type="min"/>
        <cfvo type="percentile" val="50"/>
        <cfvo type="max"/>
        <color rgb="FFF8696B"/>
        <color rgb="FFFFEB84"/>
        <color rgb="FF63BE7B"/>
      </colorScale>
    </cfRule>
  </conditionalFormatting>
  <conditionalFormatting sqref="BT22:BT23">
    <cfRule type="containsText" dxfId="22" priority="34" operator="containsText" text="ALTA">
      <formula>NOT(ISERROR(SEARCH("ALTA",BT22)))</formula>
    </cfRule>
    <cfRule type="containsText" dxfId="21" priority="35" operator="containsText" text="EXTREMA">
      <formula>NOT(ISERROR(SEARCH("EXTREMA",BT22)))</formula>
    </cfRule>
    <cfRule type="containsText" dxfId="20" priority="36" operator="containsText" text="ALTA">
      <formula>NOT(ISERROR(SEARCH("ALTA",BT22)))</formula>
    </cfRule>
    <cfRule type="containsText" dxfId="19" priority="37" operator="containsText" text="MODERADA">
      <formula>NOT(ISERROR(SEARCH("MODERADA",BT22)))</formula>
    </cfRule>
    <cfRule type="containsText" dxfId="18" priority="38" operator="containsText" text="BAJA">
      <formula>NOT(ISERROR(SEARCH("BAJA",BT22)))</formula>
    </cfRule>
    <cfRule type="colorScale" priority="39">
      <colorScale>
        <cfvo type="num" val="1"/>
        <cfvo type="num" val="2"/>
        <cfvo type="num" val="5"/>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BT24">
    <cfRule type="containsText" dxfId="17" priority="19" operator="containsText" text="ALTA">
      <formula>NOT(ISERROR(SEARCH("ALTA",BT24)))</formula>
    </cfRule>
    <cfRule type="containsText" dxfId="16" priority="20" operator="containsText" text="ALTA">
      <formula>NOT(ISERROR(SEARCH("ALTA",BT24)))</formula>
    </cfRule>
    <cfRule type="containsText" dxfId="15" priority="21" operator="containsText" text="EXTREMA">
      <formula>NOT(ISERROR(SEARCH("EXTREMA",BT24)))</formula>
    </cfRule>
    <cfRule type="containsText" dxfId="14" priority="22" operator="containsText" text="ALTA">
      <formula>NOT(ISERROR(SEARCH("ALTA",BT24)))</formula>
    </cfRule>
    <cfRule type="containsText" dxfId="13" priority="23" operator="containsText" text="MODERADA">
      <formula>NOT(ISERROR(SEARCH("MODERADA",BT24)))</formula>
    </cfRule>
    <cfRule type="containsText" dxfId="12" priority="24" operator="containsText" text="ALTA">
      <formula>NOT(ISERROR(SEARCH("ALTA",BT24)))</formula>
    </cfRule>
    <cfRule type="containsText" dxfId="11" priority="25" operator="containsText" text="MODERADA">
      <formula>NOT(ISERROR(SEARCH("MODERADA",BT24)))</formula>
    </cfRule>
    <cfRule type="containsText" dxfId="10" priority="26" operator="containsText" text="BAJA">
      <formula>NOT(ISERROR(SEARCH("BAJA",BT24)))</formula>
    </cfRule>
  </conditionalFormatting>
  <conditionalFormatting sqref="AW23">
    <cfRule type="containsText" dxfId="9" priority="27" operator="containsText" text="ALTA">
      <formula>NOT(ISERROR(SEARCH("ALTA",AW23)))</formula>
    </cfRule>
    <cfRule type="containsText" dxfId="8" priority="28" operator="containsText" text="EXTREMA">
      <formula>NOT(ISERROR(SEARCH("EXTREMA",AW23)))</formula>
    </cfRule>
    <cfRule type="containsText" dxfId="7" priority="29" operator="containsText" text="ALTA">
      <formula>NOT(ISERROR(SEARCH("ALTA",AW23)))</formula>
    </cfRule>
    <cfRule type="containsText" dxfId="6" priority="30" operator="containsText" text="MODERADA">
      <formula>NOT(ISERROR(SEARCH("MODERADA",AW23)))</formula>
    </cfRule>
    <cfRule type="containsText" dxfId="5" priority="31" operator="containsText" text="BAJA">
      <formula>NOT(ISERROR(SEARCH("BAJA",AW23)))</formula>
    </cfRule>
    <cfRule type="colorScale" priority="32">
      <colorScale>
        <cfvo type="num" val="1"/>
        <cfvo type="num" val="2"/>
        <cfvo type="num" val="5"/>
        <color rgb="FFF8696B"/>
        <color rgb="FFFFEB84"/>
        <color rgb="FF63BE7B"/>
      </colorScale>
    </cfRule>
    <cfRule type="colorScale" priority="33">
      <colorScale>
        <cfvo type="min"/>
        <cfvo type="percentile" val="50"/>
        <cfvo type="max"/>
        <color rgb="FFF8696B"/>
        <color rgb="FFFFEB84"/>
        <color rgb="FF63BE7B"/>
      </colorScale>
    </cfRule>
  </conditionalFormatting>
  <conditionalFormatting sqref="AT23">
    <cfRule type="colorScale" priority="8">
      <colorScale>
        <cfvo type="formula" val="$AT$15"/>
        <cfvo type="max"/>
        <color rgb="FFFF7128"/>
        <color rgb="FFFFEF9C"/>
      </colorScale>
    </cfRule>
    <cfRule type="colorScale" priority="9">
      <colorScale>
        <cfvo type="num" val="0"/>
        <cfvo type="percentile" val="50"/>
        <cfvo type="max"/>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BT17">
    <cfRule type="containsText" dxfId="4" priority="1" operator="containsText" text="ALTA">
      <formula>NOT(ISERROR(SEARCH("ALTA",BT17)))</formula>
    </cfRule>
    <cfRule type="containsText" dxfId="3" priority="2" operator="containsText" text="EXTREMA">
      <formula>NOT(ISERROR(SEARCH("EXTREMA",BT17)))</formula>
    </cfRule>
    <cfRule type="containsText" dxfId="2" priority="3" operator="containsText" text="ALTA">
      <formula>NOT(ISERROR(SEARCH("ALTA",BT17)))</formula>
    </cfRule>
    <cfRule type="containsText" dxfId="1" priority="4" operator="containsText" text="MODERADA">
      <formula>NOT(ISERROR(SEARCH("MODERADA",BT17)))</formula>
    </cfRule>
    <cfRule type="containsText" dxfId="0" priority="5" operator="containsText" text="BAJA">
      <formula>NOT(ISERROR(SEARCH("BAJA",BT17)))</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T12:AT17">
    <cfRule type="colorScale" priority="1024">
      <colorScale>
        <cfvo type="formula" val="$AT$15"/>
        <cfvo type="max"/>
        <color rgb="FFFF7128"/>
        <color rgb="FFFFEF9C"/>
      </colorScale>
    </cfRule>
    <cfRule type="colorScale" priority="1025">
      <colorScale>
        <cfvo type="num" val="0"/>
        <cfvo type="percentile" val="50"/>
        <cfvo type="max"/>
        <color rgb="FFF8696B"/>
        <color rgb="FFFFEB84"/>
        <color rgb="FF63BE7B"/>
      </colorScale>
    </cfRule>
    <cfRule type="colorScale" priority="1026">
      <colorScale>
        <cfvo type="min"/>
        <cfvo type="percentile" val="50"/>
        <cfvo type="max"/>
        <color rgb="FFF8696B"/>
        <color rgb="FFFFEB84"/>
        <color rgb="FF63BE7B"/>
      </colorScale>
    </cfRule>
  </conditionalFormatting>
  <dataValidations count="2">
    <dataValidation type="list" allowBlank="1" showInputMessage="1" showErrorMessage="1" sqref="G19:G24 G12:G17">
      <formula1>FRECUENCIA</formula1>
    </dataValidation>
    <dataValidation type="list" allowBlank="1" showInputMessage="1" showErrorMessage="1" sqref="AY12:AY24">
      <formula1>TIPO_</formula1>
    </dataValidation>
  </dataValidations>
  <pageMargins left="0.19685039370078741" right="0.19685039370078741" top="0.27559055118110237" bottom="0.35433070866141736" header="0" footer="0"/>
  <pageSetup scale="48" orientation="landscape" r:id="rId1"/>
  <headerFooter alignWithMargins="0"/>
  <colBreaks count="1" manualBreakCount="1">
    <brk id="72" max="2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17"/>
  <sheetViews>
    <sheetView workbookViewId="0">
      <selection activeCell="E6" sqref="E6:E10"/>
    </sheetView>
  </sheetViews>
  <sheetFormatPr baseColWidth="10" defaultRowHeight="12.75" x14ac:dyDescent="0.2"/>
  <cols>
    <col min="2" max="2" width="28.5703125" customWidth="1"/>
    <col min="3" max="3" width="28.28515625" customWidth="1"/>
    <col min="5" max="5" width="22.28515625" customWidth="1"/>
    <col min="6" max="6" width="17.85546875" customWidth="1"/>
    <col min="7" max="7" width="18.42578125" customWidth="1"/>
    <col min="9" max="9" width="22.42578125" customWidth="1"/>
    <col min="10" max="10" width="19.42578125" customWidth="1"/>
  </cols>
  <sheetData>
    <row r="4" spans="2:26" ht="18" customHeight="1" x14ac:dyDescent="0.25">
      <c r="B4" s="7" t="s">
        <v>4</v>
      </c>
      <c r="C4" s="7" t="s">
        <v>5</v>
      </c>
      <c r="D4" s="7"/>
      <c r="E4" s="7" t="s">
        <v>20</v>
      </c>
      <c r="F4" s="7" t="s">
        <v>24</v>
      </c>
      <c r="G4" s="7" t="s">
        <v>60</v>
      </c>
      <c r="H4" s="4"/>
      <c r="I4" s="7" t="s">
        <v>49</v>
      </c>
      <c r="J4" s="4"/>
      <c r="K4" s="7" t="s">
        <v>61</v>
      </c>
      <c r="L4" s="4"/>
      <c r="M4" s="4"/>
      <c r="N4" s="4"/>
      <c r="O4" s="4"/>
      <c r="P4" s="4"/>
      <c r="Q4" s="4"/>
      <c r="R4" s="4"/>
      <c r="S4" s="4"/>
      <c r="T4" s="4"/>
      <c r="U4" s="4"/>
      <c r="V4" s="4"/>
      <c r="W4" s="4"/>
      <c r="X4" s="4"/>
      <c r="Y4" s="4"/>
    </row>
    <row r="5" spans="2:26" ht="12.75" customHeight="1" x14ac:dyDescent="0.2">
      <c r="B5" s="4"/>
      <c r="C5" s="4"/>
      <c r="D5" s="4"/>
      <c r="E5" s="4"/>
      <c r="F5" s="4"/>
      <c r="G5" s="4"/>
      <c r="H5" s="4"/>
      <c r="I5" s="4"/>
      <c r="J5" s="4"/>
      <c r="K5" s="4"/>
      <c r="L5" s="4"/>
      <c r="M5" s="4"/>
      <c r="N5" s="4"/>
      <c r="O5" s="4"/>
      <c r="P5" s="4"/>
      <c r="Q5" s="4"/>
      <c r="R5" s="4"/>
      <c r="S5" s="4"/>
      <c r="T5" s="4"/>
      <c r="U5" s="4"/>
      <c r="V5" s="4"/>
      <c r="W5" s="4"/>
      <c r="X5" s="4"/>
      <c r="Y5" s="4"/>
    </row>
    <row r="6" spans="2:26" x14ac:dyDescent="0.2">
      <c r="B6" s="5" t="s">
        <v>0</v>
      </c>
      <c r="C6" s="5" t="s">
        <v>9</v>
      </c>
      <c r="D6" s="5"/>
      <c r="E6" s="4" t="s">
        <v>47</v>
      </c>
      <c r="F6" s="6"/>
      <c r="G6" s="4" t="s">
        <v>30</v>
      </c>
      <c r="H6" s="4"/>
      <c r="I6" s="4" t="s">
        <v>32</v>
      </c>
      <c r="J6" s="4"/>
      <c r="K6" s="4" t="s">
        <v>62</v>
      </c>
      <c r="L6" s="4"/>
      <c r="M6" s="4"/>
      <c r="N6" s="4"/>
      <c r="O6" s="4"/>
      <c r="P6" s="4"/>
      <c r="Q6" s="4"/>
      <c r="R6" s="4"/>
      <c r="S6" s="4"/>
      <c r="T6" s="4"/>
      <c r="U6" s="4"/>
      <c r="V6" s="4"/>
      <c r="W6" s="4"/>
      <c r="X6" s="4"/>
      <c r="Y6" s="4"/>
      <c r="Z6" s="4"/>
    </row>
    <row r="7" spans="2:26" x14ac:dyDescent="0.2">
      <c r="B7" s="5" t="s">
        <v>6</v>
      </c>
      <c r="C7" s="5" t="s">
        <v>10</v>
      </c>
      <c r="D7" s="5"/>
      <c r="E7" s="4" t="s">
        <v>21</v>
      </c>
      <c r="F7" s="6"/>
      <c r="G7" s="4" t="s">
        <v>31</v>
      </c>
      <c r="H7" s="4"/>
      <c r="I7" s="4" t="s">
        <v>33</v>
      </c>
      <c r="J7" s="4"/>
      <c r="K7" s="4" t="s">
        <v>63</v>
      </c>
      <c r="L7" s="4"/>
      <c r="M7" s="4"/>
      <c r="N7" s="4"/>
      <c r="O7" s="4"/>
      <c r="P7" s="4"/>
      <c r="Q7" s="4"/>
      <c r="R7" s="4"/>
      <c r="S7" s="4"/>
      <c r="T7" s="4"/>
      <c r="U7" s="4"/>
      <c r="V7" s="4"/>
      <c r="W7" s="4"/>
      <c r="X7" s="4"/>
      <c r="Y7" s="4"/>
      <c r="Z7" s="4"/>
    </row>
    <row r="8" spans="2:26" x14ac:dyDescent="0.2">
      <c r="B8" s="5" t="s">
        <v>7</v>
      </c>
      <c r="C8" s="5" t="s">
        <v>11</v>
      </c>
      <c r="D8" s="5"/>
      <c r="E8" s="4" t="s">
        <v>22</v>
      </c>
      <c r="F8" s="6" t="s">
        <v>25</v>
      </c>
      <c r="G8" s="4" t="s">
        <v>50</v>
      </c>
      <c r="H8" s="4"/>
      <c r="I8" s="4"/>
      <c r="J8" s="4"/>
      <c r="K8" s="4" t="s">
        <v>64</v>
      </c>
    </row>
    <row r="9" spans="2:26" x14ac:dyDescent="0.2">
      <c r="B9" s="5" t="s">
        <v>8</v>
      </c>
      <c r="C9" s="5" t="s">
        <v>12</v>
      </c>
      <c r="D9" s="5"/>
      <c r="E9" s="4" t="s">
        <v>23</v>
      </c>
      <c r="F9" s="6" t="s">
        <v>26</v>
      </c>
      <c r="G9" s="4"/>
      <c r="H9" s="4"/>
      <c r="I9" s="4"/>
      <c r="J9" s="4"/>
      <c r="K9" s="4" t="s">
        <v>65</v>
      </c>
    </row>
    <row r="10" spans="2:26" x14ac:dyDescent="0.2">
      <c r="B10" s="5"/>
      <c r="C10" s="5" t="s">
        <v>13</v>
      </c>
      <c r="D10" s="5"/>
      <c r="E10" s="4" t="s">
        <v>28</v>
      </c>
      <c r="F10" s="6" t="s">
        <v>27</v>
      </c>
      <c r="G10" s="4"/>
      <c r="H10" s="4"/>
      <c r="I10" s="4"/>
      <c r="J10" s="4"/>
      <c r="K10" s="4"/>
    </row>
    <row r="11" spans="2:26" x14ac:dyDescent="0.2">
      <c r="B11" s="5"/>
      <c r="C11" s="5" t="s">
        <v>14</v>
      </c>
      <c r="D11" s="5"/>
      <c r="E11" s="4"/>
      <c r="F11" s="4"/>
      <c r="G11" s="4"/>
      <c r="H11" s="4"/>
      <c r="I11" s="4"/>
      <c r="J11" s="4"/>
      <c r="K11" s="4"/>
    </row>
    <row r="12" spans="2:26" x14ac:dyDescent="0.2">
      <c r="B12" s="5"/>
      <c r="C12" s="5" t="s">
        <v>15</v>
      </c>
      <c r="D12" s="5"/>
      <c r="E12" s="4"/>
      <c r="F12" s="4"/>
      <c r="G12" s="4"/>
      <c r="H12" s="4"/>
      <c r="I12" s="4"/>
      <c r="J12" s="4"/>
      <c r="K12" s="4"/>
    </row>
    <row r="13" spans="2:26" x14ac:dyDescent="0.2">
      <c r="B13" s="5"/>
      <c r="C13" s="5" t="s">
        <v>16</v>
      </c>
      <c r="D13" s="5"/>
      <c r="E13" s="4"/>
      <c r="F13" s="4"/>
      <c r="G13" s="4"/>
      <c r="H13" s="4"/>
      <c r="I13" s="4"/>
      <c r="J13" s="4"/>
      <c r="K13" s="4"/>
    </row>
    <row r="14" spans="2:26" x14ac:dyDescent="0.2">
      <c r="B14" s="5"/>
      <c r="C14" s="5" t="s">
        <v>17</v>
      </c>
      <c r="D14" s="5"/>
      <c r="E14" s="4"/>
      <c r="F14" s="4"/>
      <c r="G14" s="4"/>
      <c r="H14" s="4"/>
      <c r="I14" s="4"/>
      <c r="J14" s="4"/>
      <c r="K14" s="4"/>
    </row>
    <row r="15" spans="2:26" x14ac:dyDescent="0.2">
      <c r="B15" s="5"/>
      <c r="C15" s="5" t="s">
        <v>18</v>
      </c>
      <c r="D15" s="5"/>
      <c r="E15" s="4"/>
      <c r="F15" s="4"/>
      <c r="G15" s="4"/>
      <c r="H15" s="4"/>
      <c r="I15" s="4"/>
      <c r="J15" s="4"/>
      <c r="K15" s="4"/>
    </row>
    <row r="16" spans="2:26" x14ac:dyDescent="0.2">
      <c r="B16" s="5"/>
      <c r="C16" s="5" t="s">
        <v>37</v>
      </c>
      <c r="D16" s="5"/>
      <c r="E16" s="4"/>
      <c r="F16" s="4"/>
      <c r="G16" s="4"/>
      <c r="H16" s="4"/>
      <c r="I16" s="4"/>
      <c r="J16" s="4"/>
      <c r="K16" s="4"/>
    </row>
    <row r="17" spans="2:11" x14ac:dyDescent="0.2">
      <c r="B17" s="5"/>
      <c r="C17" s="5" t="s">
        <v>19</v>
      </c>
      <c r="D17" s="5"/>
      <c r="E17" s="4"/>
      <c r="F17" s="4"/>
      <c r="G17" s="4"/>
      <c r="H17" s="4"/>
      <c r="I17" s="4"/>
      <c r="J17" s="4"/>
      <c r="K17" s="4"/>
    </row>
  </sheetData>
  <sheetProtection password="CC2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zoomScaleNormal="100" workbookViewId="0">
      <selection activeCell="C7" sqref="C7:C8"/>
    </sheetView>
  </sheetViews>
  <sheetFormatPr baseColWidth="10" defaultRowHeight="12.75" x14ac:dyDescent="0.2"/>
  <cols>
    <col min="1" max="1" width="2.42578125" customWidth="1"/>
    <col min="2" max="2" width="24.85546875" customWidth="1"/>
    <col min="3" max="3" width="24.140625" customWidth="1"/>
    <col min="4" max="4" width="22.28515625" customWidth="1"/>
    <col min="5" max="5" width="35.42578125" customWidth="1"/>
    <col min="6" max="6" width="22.7109375" customWidth="1"/>
  </cols>
  <sheetData>
    <row r="1" spans="2:8" ht="8.25" customHeight="1" x14ac:dyDescent="0.2"/>
    <row r="2" spans="2:8" ht="30" customHeight="1" x14ac:dyDescent="0.2">
      <c r="B2" s="189" t="s">
        <v>40</v>
      </c>
      <c r="C2" s="189"/>
      <c r="D2" s="189"/>
      <c r="E2" s="189"/>
      <c r="F2" s="189"/>
    </row>
    <row r="3" spans="2:8" ht="27" customHeight="1" x14ac:dyDescent="0.2">
      <c r="B3" s="18" t="s">
        <v>41</v>
      </c>
      <c r="C3" s="18" t="s">
        <v>42</v>
      </c>
      <c r="D3" s="18" t="s">
        <v>43</v>
      </c>
      <c r="E3" s="18" t="s">
        <v>44</v>
      </c>
      <c r="F3" s="18" t="s">
        <v>45</v>
      </c>
    </row>
    <row r="4" spans="2:8" ht="48" customHeight="1" x14ac:dyDescent="0.2">
      <c r="B4" s="9" t="s">
        <v>126</v>
      </c>
      <c r="C4" s="10" t="s">
        <v>69</v>
      </c>
      <c r="D4" s="11" t="s">
        <v>69</v>
      </c>
      <c r="E4" s="11" t="s">
        <v>69</v>
      </c>
      <c r="F4" s="11" t="s">
        <v>69</v>
      </c>
    </row>
    <row r="5" spans="2:8" ht="56.25" customHeight="1" x14ac:dyDescent="0.2">
      <c r="B5" s="9" t="s">
        <v>127</v>
      </c>
      <c r="C5" s="10" t="s">
        <v>69</v>
      </c>
      <c r="D5" s="11" t="s">
        <v>69</v>
      </c>
      <c r="E5" s="11" t="s">
        <v>69</v>
      </c>
      <c r="F5" s="11" t="s">
        <v>69</v>
      </c>
    </row>
    <row r="6" spans="2:8" ht="47.25" customHeight="1" x14ac:dyDescent="0.2">
      <c r="B6" s="9" t="s">
        <v>55</v>
      </c>
      <c r="C6" s="10" t="s">
        <v>69</v>
      </c>
      <c r="D6" s="11" t="s">
        <v>69</v>
      </c>
      <c r="E6" s="11" t="s">
        <v>69</v>
      </c>
      <c r="F6" s="11" t="s">
        <v>69</v>
      </c>
    </row>
    <row r="7" spans="2:8" ht="62.25" customHeight="1" x14ac:dyDescent="0.2">
      <c r="B7" s="9" t="s">
        <v>57</v>
      </c>
      <c r="C7" s="10" t="s">
        <v>69</v>
      </c>
      <c r="D7" s="11" t="s">
        <v>69</v>
      </c>
      <c r="E7" s="11" t="s">
        <v>69</v>
      </c>
      <c r="F7" s="11" t="s">
        <v>69</v>
      </c>
      <c r="G7" s="12"/>
      <c r="H7" s="13"/>
    </row>
    <row r="8" spans="2:8" ht="49.5" customHeight="1" x14ac:dyDescent="0.2">
      <c r="B8" s="9" t="s">
        <v>56</v>
      </c>
      <c r="C8" s="10" t="s">
        <v>69</v>
      </c>
      <c r="D8" s="11" t="s">
        <v>69</v>
      </c>
      <c r="E8" s="11" t="s">
        <v>69</v>
      </c>
      <c r="F8" s="11" t="s">
        <v>69</v>
      </c>
    </row>
    <row r="9" spans="2:8" ht="70.5" customHeight="1" x14ac:dyDescent="0.2">
      <c r="B9" s="9" t="s">
        <v>54</v>
      </c>
      <c r="C9" s="10" t="s">
        <v>69</v>
      </c>
      <c r="D9" s="11" t="s">
        <v>69</v>
      </c>
      <c r="E9" s="11" t="s">
        <v>69</v>
      </c>
      <c r="F9" s="11" t="s">
        <v>69</v>
      </c>
    </row>
    <row r="10" spans="2:8" x14ac:dyDescent="0.2">
      <c r="B10" s="8"/>
      <c r="C10" s="8"/>
      <c r="D10" s="8"/>
      <c r="E10" s="8"/>
      <c r="F10" s="8"/>
    </row>
  </sheetData>
  <mergeCells count="1">
    <mergeCell ref="B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
  <sheetViews>
    <sheetView zoomScale="115" zoomScaleNormal="115" workbookViewId="0">
      <selection activeCell="G12" sqref="G12"/>
    </sheetView>
  </sheetViews>
  <sheetFormatPr baseColWidth="10" defaultRowHeight="12.75" x14ac:dyDescent="0.2"/>
  <cols>
    <col min="1" max="1" width="3" customWidth="1"/>
    <col min="2" max="2" width="4.140625" customWidth="1"/>
    <col min="3" max="3" width="15.28515625" customWidth="1"/>
    <col min="4" max="4" width="4.85546875" customWidth="1"/>
    <col min="5" max="5" width="14.7109375" customWidth="1"/>
    <col min="6" max="6" width="16.7109375" customWidth="1"/>
    <col min="7" max="7" width="17.28515625" customWidth="1"/>
  </cols>
  <sheetData>
    <row r="2" spans="2:7" ht="13.5" thickBot="1" x14ac:dyDescent="0.25"/>
    <row r="3" spans="2:7" ht="21.75" customHeight="1" x14ac:dyDescent="0.2">
      <c r="B3" s="204" t="s">
        <v>128</v>
      </c>
      <c r="C3" s="202" t="s">
        <v>129</v>
      </c>
      <c r="D3" s="207">
        <v>5</v>
      </c>
      <c r="E3" s="29">
        <v>25</v>
      </c>
      <c r="F3" s="25">
        <v>50</v>
      </c>
      <c r="G3" s="26">
        <v>100</v>
      </c>
    </row>
    <row r="4" spans="2:7" ht="21.75" customHeight="1" thickBot="1" x14ac:dyDescent="0.25">
      <c r="B4" s="205"/>
      <c r="C4" s="203"/>
      <c r="D4" s="208"/>
      <c r="E4" s="30" t="s">
        <v>63</v>
      </c>
      <c r="F4" s="27" t="s">
        <v>64</v>
      </c>
      <c r="G4" s="28" t="s">
        <v>65</v>
      </c>
    </row>
    <row r="5" spans="2:7" ht="21.75" customHeight="1" x14ac:dyDescent="0.2">
      <c r="B5" s="205"/>
      <c r="C5" s="202" t="s">
        <v>130</v>
      </c>
      <c r="D5" s="207">
        <v>4</v>
      </c>
      <c r="E5" s="29">
        <v>20</v>
      </c>
      <c r="F5" s="25">
        <v>40</v>
      </c>
      <c r="G5" s="26">
        <v>80</v>
      </c>
    </row>
    <row r="6" spans="2:7" ht="21.75" customHeight="1" thickBot="1" x14ac:dyDescent="0.25">
      <c r="B6" s="205"/>
      <c r="C6" s="203"/>
      <c r="D6" s="208"/>
      <c r="E6" s="30" t="s">
        <v>63</v>
      </c>
      <c r="F6" s="27" t="s">
        <v>64</v>
      </c>
      <c r="G6" s="28" t="s">
        <v>65</v>
      </c>
    </row>
    <row r="7" spans="2:7" ht="21.75" customHeight="1" x14ac:dyDescent="0.2">
      <c r="B7" s="205"/>
      <c r="C7" s="202" t="s">
        <v>131</v>
      </c>
      <c r="D7" s="207">
        <v>3</v>
      </c>
      <c r="E7" s="29">
        <v>15</v>
      </c>
      <c r="F7" s="25">
        <v>30</v>
      </c>
      <c r="G7" s="26">
        <v>60</v>
      </c>
    </row>
    <row r="8" spans="2:7" ht="21.75" customHeight="1" thickBot="1" x14ac:dyDescent="0.25">
      <c r="B8" s="205"/>
      <c r="C8" s="203"/>
      <c r="D8" s="208"/>
      <c r="E8" s="30" t="s">
        <v>63</v>
      </c>
      <c r="F8" s="27" t="s">
        <v>64</v>
      </c>
      <c r="G8" s="28" t="s">
        <v>65</v>
      </c>
    </row>
    <row r="9" spans="2:7" ht="21.75" customHeight="1" x14ac:dyDescent="0.2">
      <c r="B9" s="205"/>
      <c r="C9" s="202" t="s">
        <v>132</v>
      </c>
      <c r="D9" s="207">
        <v>2</v>
      </c>
      <c r="E9" s="31">
        <v>10</v>
      </c>
      <c r="F9" s="21">
        <v>20</v>
      </c>
      <c r="G9" s="25">
        <v>40</v>
      </c>
    </row>
    <row r="10" spans="2:7" ht="21.75" customHeight="1" thickBot="1" x14ac:dyDescent="0.25">
      <c r="B10" s="205"/>
      <c r="C10" s="203"/>
      <c r="D10" s="208"/>
      <c r="E10" s="32" t="s">
        <v>62</v>
      </c>
      <c r="F10" s="22" t="s">
        <v>63</v>
      </c>
      <c r="G10" s="27" t="s">
        <v>64</v>
      </c>
    </row>
    <row r="11" spans="2:7" ht="21.75" customHeight="1" x14ac:dyDescent="0.2">
      <c r="B11" s="205"/>
      <c r="C11" s="202" t="s">
        <v>133</v>
      </c>
      <c r="D11" s="207">
        <v>1</v>
      </c>
      <c r="E11" s="31">
        <v>5</v>
      </c>
      <c r="F11" s="23">
        <v>10</v>
      </c>
      <c r="G11" s="21">
        <v>20</v>
      </c>
    </row>
    <row r="12" spans="2:7" ht="21.75" customHeight="1" thickBot="1" x14ac:dyDescent="0.25">
      <c r="B12" s="206"/>
      <c r="C12" s="203"/>
      <c r="D12" s="208"/>
      <c r="E12" s="32" t="s">
        <v>62</v>
      </c>
      <c r="F12" s="24" t="s">
        <v>62</v>
      </c>
      <c r="G12" s="22" t="s">
        <v>63</v>
      </c>
    </row>
    <row r="13" spans="2:7" ht="18" customHeight="1" x14ac:dyDescent="0.2">
      <c r="B13" s="193" t="s">
        <v>135</v>
      </c>
      <c r="C13" s="194"/>
      <c r="D13" s="195"/>
      <c r="E13" s="19" t="s">
        <v>38</v>
      </c>
      <c r="F13" s="19" t="s">
        <v>39</v>
      </c>
      <c r="G13" s="15" t="s">
        <v>134</v>
      </c>
    </row>
    <row r="14" spans="2:7" ht="18" customHeight="1" thickBot="1" x14ac:dyDescent="0.25">
      <c r="B14" s="196"/>
      <c r="C14" s="197"/>
      <c r="D14" s="198"/>
      <c r="E14" s="20">
        <v>5</v>
      </c>
      <c r="F14" s="20">
        <v>10</v>
      </c>
      <c r="G14" s="16">
        <v>20</v>
      </c>
    </row>
    <row r="15" spans="2:7" ht="21.75" customHeight="1" thickBot="1" x14ac:dyDescent="0.25">
      <c r="B15" s="199"/>
      <c r="C15" s="200"/>
      <c r="D15" s="201"/>
      <c r="E15" s="190" t="s">
        <v>24</v>
      </c>
      <c r="F15" s="191"/>
      <c r="G15" s="192"/>
    </row>
    <row r="16" spans="2:7" ht="18" customHeight="1" x14ac:dyDescent="0.2"/>
    <row r="17" ht="18" customHeight="1" x14ac:dyDescent="0.2"/>
    <row r="18" ht="18" customHeight="1" x14ac:dyDescent="0.2"/>
  </sheetData>
  <mergeCells count="13">
    <mergeCell ref="E15:G15"/>
    <mergeCell ref="B13:D15"/>
    <mergeCell ref="C5:C6"/>
    <mergeCell ref="C3:C4"/>
    <mergeCell ref="B3:B12"/>
    <mergeCell ref="D3:D4"/>
    <mergeCell ref="D5:D6"/>
    <mergeCell ref="D9:D10"/>
    <mergeCell ref="D11:D12"/>
    <mergeCell ref="D7:D8"/>
    <mergeCell ref="C11:C12"/>
    <mergeCell ref="C9:C10"/>
    <mergeCell ref="C7: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3856242B01BE242AB981341A3DEE864" ma:contentTypeVersion="0" ma:contentTypeDescription="Crear nuevo documento." ma:contentTypeScope="" ma:versionID="f434cafaaf008c096573ef817a84021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35D64-DA83-4EDA-9C5D-09B22F53E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4134E8-D07A-43CB-8836-25642B0A7F6C}">
  <ds:schemaRefs>
    <ds:schemaRef ds:uri="http://www.w3.org/XML/1998/namespace"/>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E596774-3E7B-43C5-A531-1008E6EF3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Matriz de riesgos de Corrupción</vt:lpstr>
      <vt:lpstr>Hoja3</vt:lpstr>
      <vt:lpstr>Definición</vt:lpstr>
      <vt:lpstr>Zona de Riesgo</vt:lpstr>
      <vt:lpstr>A</vt:lpstr>
      <vt:lpstr>'Matriz de riesgos de Corrupción'!Área_de_impresión</vt:lpstr>
      <vt:lpstr>D</vt:lpstr>
      <vt:lpstr>E</vt:lpstr>
      <vt:lpstr>FRECUENCIA</vt:lpstr>
      <vt:lpstr>G</vt:lpstr>
      <vt:lpstr>H</vt:lpstr>
      <vt:lpstr>I</vt:lpstr>
      <vt:lpstr>IMPACTO</vt:lpstr>
      <vt:lpstr>J</vt:lpstr>
      <vt:lpstr>K</vt:lpstr>
      <vt:lpstr>L</vt:lpstr>
      <vt:lpstr>M</vt:lpstr>
      <vt:lpstr>MACROPROCESOS</vt:lpstr>
      <vt:lpstr>N</vt:lpstr>
      <vt:lpstr>O</vt:lpstr>
      <vt:lpstr>P</vt:lpstr>
      <vt:lpstr>PROCESOS</vt:lpstr>
      <vt:lpstr>Q</vt:lpstr>
      <vt:lpstr>S</vt:lpstr>
      <vt:lpstr>T</vt:lpstr>
      <vt:lpstr>TIPO_</vt:lpstr>
      <vt:lpstr>'Matriz de riesgos de Corrupción'!Títulos_a_imprimir</vt:lpstr>
      <vt:lpstr>U</vt:lpstr>
      <vt:lpstr>V</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Tatianita</dc:creator>
  <cp:lastModifiedBy>Julio Alberto Novoa</cp:lastModifiedBy>
  <cp:lastPrinted>2018-01-23T15:21:03Z</cp:lastPrinted>
  <dcterms:created xsi:type="dcterms:W3CDTF">2009-03-01T14:50:08Z</dcterms:created>
  <dcterms:modified xsi:type="dcterms:W3CDTF">2019-02-01T00:45:08Z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0x010100F3856242B01BE242AB981341A3DEE864</vt:lpwstr>
  </property>
</Properties>
</file>