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G:\My Drive\Quality of Earnings\0000 - Templates\"/>
    </mc:Choice>
  </mc:AlternateContent>
  <xr:revisionPtr revIDLastSave="0" documentId="13_ncr:1_{7BC670E9-CA65-4BE7-88E6-4E7E09B3C69C}" xr6:coauthVersionLast="47" xr6:coauthVersionMax="47" xr10:uidLastSave="{00000000-0000-0000-0000-000000000000}"/>
  <bookViews>
    <workbookView xWindow="-108" yWindow="-108" windowWidth="23256" windowHeight="13896" tabRatio="953" xr2:uid="{356272E5-7D97-4AD0-B024-F62DD807C311}"/>
  </bookViews>
  <sheets>
    <sheet name="Title Page" sheetId="45" r:id="rId1"/>
    <sheet name="About Us" sheetId="46" r:id="rId2"/>
    <sheet name="Scope &amp; Overview" sheetId="47" r:id="rId3"/>
    <sheet name="Table of Contents" sheetId="48" r:id="rId4"/>
    <sheet name="Executive Summary" sheetId="39" r:id="rId5"/>
    <sheet name="Profit &amp; Loss" sheetId="9" r:id="rId6"/>
    <sheet name="Balance Sheet" sheetId="12" r:id="rId7"/>
    <sheet name="Customer Analysis" sheetId="52" r:id="rId8"/>
    <sheet name="Tax Reconciliation" sheetId="13" r:id="rId9"/>
    <sheet name="Bank Statement Review" sheetId="34" r:id="rId10"/>
    <sheet name="Owners Withdraw Review" sheetId="41" r:id="rId11"/>
    <sheet name="Recalculated ADJ EBITDA" sheetId="31" r:id="rId12"/>
    <sheet name="CIM Reconciliation" sheetId="53" r:id="rId13"/>
    <sheet name="Q&amp;As" sheetId="15" r:id="rId14"/>
    <sheet name="Projection Assumptions" sheetId="25" r:id="rId15"/>
    <sheet name="Financing Overview" sheetId="24" r:id="rId16"/>
    <sheet name="P&amp;L Projection" sheetId="35" r:id="rId17"/>
    <sheet name="CF Projection" sheetId="36" r:id="rId18"/>
    <sheet name="BS Projection" sheetId="38" r:id="rId19"/>
    <sheet name="Projected Profit &amp; CF Summary" sheetId="51" r:id="rId20"/>
    <sheet name="Working Capital" sheetId="50" r:id="rId21"/>
    <sheet name="Disclosures" sheetId="49" r:id="rId22"/>
  </sheets>
  <definedNames>
    <definedName name="_xlnm._FilterDatabase" localSheetId="13" hidden="1">'Q&amp;As'!$C$4:$M$31</definedName>
    <definedName name="_xlnm.Print_Area" localSheetId="0">'Title Page'!#REF!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8" i="12" l="1"/>
  <c r="I58" i="12"/>
  <c r="H58" i="12"/>
  <c r="G58" i="12"/>
  <c r="F58" i="12"/>
  <c r="J50" i="12"/>
  <c r="I50" i="12"/>
  <c r="H50" i="12"/>
  <c r="G50" i="12"/>
  <c r="F50" i="12"/>
  <c r="I47" i="12"/>
  <c r="I52" i="12" s="1"/>
  <c r="I60" i="12" s="1"/>
  <c r="H47" i="12"/>
  <c r="H52" i="12" s="1"/>
  <c r="H60" i="12" s="1"/>
  <c r="G47" i="12"/>
  <c r="G52" i="12" s="1"/>
  <c r="G60" i="12" s="1"/>
  <c r="F47" i="12"/>
  <c r="F52" i="12" s="1"/>
  <c r="F60" i="12" s="1"/>
  <c r="J43" i="12"/>
  <c r="J47" i="12" s="1"/>
  <c r="J52" i="12" s="1"/>
  <c r="J60" i="12" s="1"/>
  <c r="I43" i="12"/>
  <c r="H43" i="12"/>
  <c r="G43" i="12"/>
  <c r="F43" i="12"/>
  <c r="J34" i="12"/>
  <c r="I34" i="12"/>
  <c r="H34" i="12"/>
  <c r="G34" i="12"/>
  <c r="F34" i="12"/>
  <c r="J20" i="12"/>
  <c r="I20" i="12"/>
  <c r="H20" i="12"/>
  <c r="G20" i="12"/>
  <c r="F20" i="12"/>
  <c r="J9" i="12"/>
  <c r="J23" i="12" s="1"/>
  <c r="J37" i="12" s="1"/>
  <c r="J63" i="12" s="1"/>
  <c r="I9" i="12"/>
  <c r="I23" i="12" s="1"/>
  <c r="I37" i="12" s="1"/>
  <c r="I63" i="12" s="1"/>
  <c r="H9" i="12"/>
  <c r="H23" i="12" s="1"/>
  <c r="H37" i="12" s="1"/>
  <c r="H63" i="12" s="1"/>
  <c r="G9" i="12"/>
  <c r="G23" i="12" s="1"/>
  <c r="G37" i="12" s="1"/>
  <c r="G63" i="12" s="1"/>
  <c r="F9" i="12"/>
  <c r="F23" i="12" s="1"/>
  <c r="F37" i="12" s="1"/>
  <c r="F63" i="12" s="1"/>
  <c r="I19" i="50"/>
  <c r="H19" i="50"/>
  <c r="G19" i="50"/>
  <c r="F19" i="50"/>
  <c r="E19" i="50"/>
  <c r="P19" i="50"/>
  <c r="O19" i="50"/>
  <c r="N19" i="50"/>
  <c r="M19" i="50"/>
  <c r="K19" i="50"/>
  <c r="I12" i="50"/>
  <c r="H12" i="50"/>
  <c r="G12" i="50"/>
  <c r="F12" i="50"/>
  <c r="E12" i="50"/>
  <c r="N12" i="50"/>
  <c r="M12" i="50"/>
  <c r="L12" i="50"/>
  <c r="K12" i="50"/>
  <c r="J12" i="50"/>
  <c r="L19" i="50" l="1"/>
  <c r="L21" i="50" s="1"/>
  <c r="P12" i="50"/>
  <c r="P21" i="50" s="1"/>
  <c r="O12" i="50"/>
  <c r="I21" i="50"/>
  <c r="H21" i="50"/>
  <c r="G21" i="50"/>
  <c r="F21" i="50"/>
  <c r="E21" i="50"/>
  <c r="J19" i="50"/>
  <c r="O21" i="50"/>
  <c r="N21" i="50"/>
  <c r="M21" i="50"/>
  <c r="K21" i="50"/>
  <c r="J21" i="50"/>
</calcChain>
</file>

<file path=xl/sharedStrings.xml><?xml version="1.0" encoding="utf-8"?>
<sst xmlns="http://schemas.openxmlformats.org/spreadsheetml/2006/main" count="2033" uniqueCount="998">
  <si>
    <t>#</t>
  </si>
  <si>
    <t>Notice to Reader</t>
  </si>
  <si>
    <t>Agreement to Terms</t>
  </si>
  <si>
    <t>Industry:</t>
  </si>
  <si>
    <t>Location:</t>
  </si>
  <si>
    <t>Gross Profit</t>
  </si>
  <si>
    <t>Operating Income</t>
  </si>
  <si>
    <t>Net Income</t>
  </si>
  <si>
    <t>Cash</t>
  </si>
  <si>
    <t>Total Current Assets</t>
  </si>
  <si>
    <t>Total Assets</t>
  </si>
  <si>
    <t>Total Current Liabilities</t>
  </si>
  <si>
    <t>Total Liabilities</t>
  </si>
  <si>
    <t>Total Equity</t>
  </si>
  <si>
    <t>Total Liabilities and Equity</t>
  </si>
  <si>
    <t>OOB Check</t>
  </si>
  <si>
    <t>Net Income Check</t>
  </si>
  <si>
    <t>Source</t>
  </si>
  <si>
    <t>Year</t>
  </si>
  <si>
    <t>P&amp;L</t>
  </si>
  <si>
    <t>Variance</t>
  </si>
  <si>
    <t>Status</t>
  </si>
  <si>
    <t>Question</t>
  </si>
  <si>
    <t>Answer</t>
  </si>
  <si>
    <t>Follow up</t>
  </si>
  <si>
    <t>Follow up Answer</t>
  </si>
  <si>
    <t>Date asked</t>
  </si>
  <si>
    <t>Date Replied</t>
  </si>
  <si>
    <t>Asked to</t>
  </si>
  <si>
    <t>Questions and Answers</t>
  </si>
  <si>
    <t>Check</t>
  </si>
  <si>
    <t>Other</t>
  </si>
  <si>
    <t>Investing Activities</t>
  </si>
  <si>
    <t>Net Change in Cash</t>
  </si>
  <si>
    <t>Interest Expense</t>
  </si>
  <si>
    <t>Total PPE, net</t>
  </si>
  <si>
    <t>All Other Expenses</t>
  </si>
  <si>
    <t>Amortization Expense</t>
  </si>
  <si>
    <t>Depreciation Expense</t>
  </si>
  <si>
    <t>Total COGS</t>
  </si>
  <si>
    <t>Total SGA Expenses</t>
  </si>
  <si>
    <t>Assumptions</t>
  </si>
  <si>
    <t>Sales Growth</t>
  </si>
  <si>
    <t>Inflation</t>
  </si>
  <si>
    <t>Manual Adjustments</t>
  </si>
  <si>
    <t>Gross Margin %</t>
  </si>
  <si>
    <t>Total Adjustments to Net Income</t>
  </si>
  <si>
    <t>Change in Cash from Operating Activities</t>
  </si>
  <si>
    <t>Capital Expenditures</t>
  </si>
  <si>
    <t>Financing Activities</t>
  </si>
  <si>
    <t>Distributions to Owners</t>
  </si>
  <si>
    <t>Investment from Owners</t>
  </si>
  <si>
    <t>Beginning Balance of Cash</t>
  </si>
  <si>
    <t>Ending Balance of Cash</t>
  </si>
  <si>
    <t>Money Down</t>
  </si>
  <si>
    <t>Closing Costs</t>
  </si>
  <si>
    <t>Purchase Price</t>
  </si>
  <si>
    <t>Financing Overview</t>
  </si>
  <si>
    <t>CF Projection</t>
  </si>
  <si>
    <t>The cash flow projection is an indirect cash flow where we start at net income and make the noncash adjustments</t>
  </si>
  <si>
    <t>Capital expenditures, distributions, and additional investments by the owner are manual inputs that the client will have to enter in at their discretion.</t>
  </si>
  <si>
    <t>Change in Cash from Investing Activities</t>
  </si>
  <si>
    <t>Change in Cash from Financing Activities</t>
  </si>
  <si>
    <t>Adjustments to Net Income</t>
  </si>
  <si>
    <t>Document Repository:</t>
  </si>
  <si>
    <t>Client Name:</t>
  </si>
  <si>
    <t>FY23</t>
  </si>
  <si>
    <t>Goodwill</t>
  </si>
  <si>
    <t>LT Notes</t>
  </si>
  <si>
    <t>Retained Earnings Check</t>
  </si>
  <si>
    <t>TTM</t>
  </si>
  <si>
    <t>Interest</t>
  </si>
  <si>
    <t>$ Variance</t>
  </si>
  <si>
    <t>Unreconciled Outage</t>
  </si>
  <si>
    <t>Net Income per P&amp;L</t>
  </si>
  <si>
    <t>Next 12 Months</t>
  </si>
  <si>
    <t>Depreciation expense is taking directly from the P&amp;L projection</t>
  </si>
  <si>
    <t>Total Cost of Goods Sold</t>
  </si>
  <si>
    <t>Total Other Income</t>
  </si>
  <si>
    <t>Total Other Expenses</t>
  </si>
  <si>
    <t>Total Revenue</t>
  </si>
  <si>
    <t>Gross Margin</t>
  </si>
  <si>
    <t>Interest Income per tax returns</t>
  </si>
  <si>
    <t>Tax to Book Reconciliation Check</t>
  </si>
  <si>
    <t>TR Variance</t>
  </si>
  <si>
    <t xml:space="preserve">Starting Balance </t>
  </si>
  <si>
    <t>Deposits</t>
  </si>
  <si>
    <t>Withdraws</t>
  </si>
  <si>
    <t>Ending Balance</t>
  </si>
  <si>
    <t>Per Balance Sheet</t>
  </si>
  <si>
    <t>Footing check</t>
  </si>
  <si>
    <t>Prior Month Check</t>
  </si>
  <si>
    <t>Outstanding Checks</t>
  </si>
  <si>
    <t>Sales per Financials</t>
  </si>
  <si>
    <t>Activity Review</t>
  </si>
  <si>
    <t>Balance Review</t>
  </si>
  <si>
    <t>Unreconciled Variance $</t>
  </si>
  <si>
    <t>Unreconciled Variance %</t>
  </si>
  <si>
    <t>Intercompany Deposits</t>
  </si>
  <si>
    <t>Intercompany Withdraws</t>
  </si>
  <si>
    <t>Unreconciled $ Variance</t>
  </si>
  <si>
    <t>Unreconciled % Variance</t>
  </si>
  <si>
    <t>Comments</t>
  </si>
  <si>
    <t>23 Change</t>
  </si>
  <si>
    <t>Officer Wages</t>
  </si>
  <si>
    <t>Changes in Line of Credit</t>
  </si>
  <si>
    <t>Income Tax Expense</t>
  </si>
  <si>
    <t>P&amp;L Projection</t>
  </si>
  <si>
    <t>Cash Flow Projection</t>
  </si>
  <si>
    <t>Balance Sheet Projection</t>
  </si>
  <si>
    <t>Opening</t>
  </si>
  <si>
    <t>Balance Sheet</t>
  </si>
  <si>
    <t>Other Long-term Assets</t>
  </si>
  <si>
    <t>Accounts Payable</t>
  </si>
  <si>
    <t>Other Long-term Liabilities</t>
  </si>
  <si>
    <t>Owner Investment</t>
  </si>
  <si>
    <t>Owner Withdraw</t>
  </si>
  <si>
    <t>Retained Earnings</t>
  </si>
  <si>
    <t>Total Liabilities &amp; Equity</t>
  </si>
  <si>
    <t>Accounts Receivable</t>
  </si>
  <si>
    <t>Cash Outflows are negative, while cash inflows are positive</t>
  </si>
  <si>
    <t>Other Current Liabilities</t>
  </si>
  <si>
    <t>Other Current Assets</t>
  </si>
  <si>
    <t>Purchase Information</t>
  </si>
  <si>
    <t>Loan Amount</t>
  </si>
  <si>
    <t>Interest Rate</t>
  </si>
  <si>
    <t>Periods Deferred</t>
  </si>
  <si>
    <t># of Months</t>
  </si>
  <si>
    <t>Current Debt</t>
  </si>
  <si>
    <t>LT Debt</t>
  </si>
  <si>
    <t>Financing Summary</t>
  </si>
  <si>
    <t>F12 Month DSCR</t>
  </si>
  <si>
    <t>F12 Month CF</t>
  </si>
  <si>
    <t>Interest Accruing during Standby?</t>
  </si>
  <si>
    <t>Yes</t>
  </si>
  <si>
    <t>Loan Balance After Standby</t>
  </si>
  <si>
    <t>Monthly Payment After Standby</t>
  </si>
  <si>
    <t>The client should input any changes to the balance sheet categories outlined in the tab. Negative values are cash outflows, and cash inflows are positive values.</t>
  </si>
  <si>
    <t>The client should fill out the opening balance sheet from information they have available and the purchase agreement</t>
  </si>
  <si>
    <t>There are two toggles in the collapsed rows above the P&amp;L projection where you can change the Sales and Inflation growth rates</t>
  </si>
  <si>
    <t>The client should review the purchase agreement and historical balance sheets to figure out what may happen after acquisition. For example, if the company maintains a large AR balance, AR is not transferring with the sale, and customers typically pay 30 days after the transaction, then the change in AR should be updated to show a increase in the AR balance over the first few months to grow the balance back up</t>
  </si>
  <si>
    <t>All future periods are automatically calculated from changes to the cash flow statement. If manual adjustments are done on the balance sheet, make sure you update the other tabs manually as well. For example, if another long term note is acquired that is not on the financing overview tab, you will have to manually put that on the cash flow tab, balance sheet tab, and P&amp;L tab. These items should be extremely rare</t>
  </si>
  <si>
    <t>Closed</t>
  </si>
  <si>
    <t>Risks</t>
  </si>
  <si>
    <t>SDE Per CIM</t>
  </si>
  <si>
    <t>$ Difference</t>
  </si>
  <si>
    <t>% Difference</t>
  </si>
  <si>
    <t>Fixed Asset Purchases</t>
  </si>
  <si>
    <t>Bad Debt Expense</t>
  </si>
  <si>
    <t>Net Income per Support</t>
  </si>
  <si>
    <t>Total Professional Fees</t>
  </si>
  <si>
    <t>Bank Fees</t>
  </si>
  <si>
    <t>Total Interest Income</t>
  </si>
  <si>
    <t>Total Interest Expense</t>
  </si>
  <si>
    <t>Buildings</t>
  </si>
  <si>
    <t>Total Other SGA Expense</t>
  </si>
  <si>
    <t>Name</t>
  </si>
  <si>
    <t>Fixed Asset Disposals</t>
  </si>
  <si>
    <t/>
  </si>
  <si>
    <t>Dropbox.com/example</t>
  </si>
  <si>
    <t>Opportunities</t>
  </si>
  <si>
    <t>Account</t>
  </si>
  <si>
    <t>Type</t>
  </si>
  <si>
    <t>Date</t>
  </si>
  <si>
    <t>Num</t>
  </si>
  <si>
    <t>Memo</t>
  </si>
  <si>
    <t>Clr</t>
  </si>
  <si>
    <t>Split</t>
  </si>
  <si>
    <t>Debit</t>
  </si>
  <si>
    <t>Credit</t>
  </si>
  <si>
    <t>Balance</t>
  </si>
  <si>
    <t>Net</t>
  </si>
  <si>
    <t>Month</t>
  </si>
  <si>
    <t>General Journal</t>
  </si>
  <si>
    <t>0 out dist</t>
  </si>
  <si>
    <t>0 out 2020 distribution acct</t>
  </si>
  <si>
    <t>8474</t>
  </si>
  <si>
    <t>8501</t>
  </si>
  <si>
    <t>8536</t>
  </si>
  <si>
    <t>8541</t>
  </si>
  <si>
    <t>8563</t>
  </si>
  <si>
    <t>8568</t>
  </si>
  <si>
    <t>8573</t>
  </si>
  <si>
    <t>0 out 2021 dist acct</t>
  </si>
  <si>
    <t>8590</t>
  </si>
  <si>
    <t>8593</t>
  </si>
  <si>
    <t>Credit Card Charge</t>
  </si>
  <si>
    <t>Alaska Air- Visa</t>
  </si>
  <si>
    <t>8609</t>
  </si>
  <si>
    <t>8642</t>
  </si>
  <si>
    <t>8649</t>
  </si>
  <si>
    <t>8653</t>
  </si>
  <si>
    <t>8657</t>
  </si>
  <si>
    <t>8687</t>
  </si>
  <si>
    <t>8692</t>
  </si>
  <si>
    <t>0 out 2022 distributions</t>
  </si>
  <si>
    <t>8696</t>
  </si>
  <si>
    <t>8703</t>
  </si>
  <si>
    <t>8741</t>
  </si>
  <si>
    <t>8747</t>
  </si>
  <si>
    <t>8749</t>
  </si>
  <si>
    <t>8756</t>
  </si>
  <si>
    <t>8759</t>
  </si>
  <si>
    <t>8789</t>
  </si>
  <si>
    <t>0 out distr</t>
  </si>
  <si>
    <t>0 out 2023 distributions</t>
  </si>
  <si>
    <t>8839</t>
  </si>
  <si>
    <t>8852</t>
  </si>
  <si>
    <t>8848</t>
  </si>
  <si>
    <t>8835</t>
  </si>
  <si>
    <t>8860</t>
  </si>
  <si>
    <t>8899</t>
  </si>
  <si>
    <t>8888</t>
  </si>
  <si>
    <t>8894</t>
  </si>
  <si>
    <t>8452</t>
  </si>
  <si>
    <t>8517</t>
  </si>
  <si>
    <t>8527</t>
  </si>
  <si>
    <t>8532</t>
  </si>
  <si>
    <t>8535</t>
  </si>
  <si>
    <t>8551</t>
  </si>
  <si>
    <t>8557</t>
  </si>
  <si>
    <t>8574</t>
  </si>
  <si>
    <t>8575</t>
  </si>
  <si>
    <t>8618</t>
  </si>
  <si>
    <t>8623</t>
  </si>
  <si>
    <t>8628</t>
  </si>
  <si>
    <t>8631</t>
  </si>
  <si>
    <t>8635</t>
  </si>
  <si>
    <t>8667</t>
  </si>
  <si>
    <t>8673</t>
  </si>
  <si>
    <t>-SPLIT-</t>
  </si>
  <si>
    <t>8676</t>
  </si>
  <si>
    <t>8679</t>
  </si>
  <si>
    <t>8727</t>
  </si>
  <si>
    <t>8726</t>
  </si>
  <si>
    <t>8733</t>
  </si>
  <si>
    <t>8761</t>
  </si>
  <si>
    <t>8772</t>
  </si>
  <si>
    <t>8775</t>
  </si>
  <si>
    <t>8779</t>
  </si>
  <si>
    <t>cash exp-</t>
  </si>
  <si>
    <t>bus exp pd by pers cc</t>
  </si>
  <si>
    <t>Auto Expense</t>
  </si>
  <si>
    <t>8816</t>
  </si>
  <si>
    <t>prime video</t>
  </si>
  <si>
    <t>8829</t>
  </si>
  <si>
    <t>8823</t>
  </si>
  <si>
    <t>8855</t>
  </si>
  <si>
    <t>8864</t>
  </si>
  <si>
    <t>8867</t>
  </si>
  <si>
    <t>8871</t>
  </si>
  <si>
    <t>Owner Name</t>
  </si>
  <si>
    <t>Owner Name Distributions</t>
  </si>
  <si>
    <t>Checking Acct</t>
  </si>
  <si>
    <t>Owner Name2</t>
  </si>
  <si>
    <t>to match Owner Name2's 2024 distributions</t>
  </si>
  <si>
    <t>Owner Name2 Distributions</t>
  </si>
  <si>
    <t>Although it reflects the use of physical assets, depreciation is a non-cash expense and is typically excluded. The amount and method of depreciation can differ drastically between owners due to tax planning strategies (e.g., accelerated depreciation). These differences distort the comparability of earnings across time or between potential buyers.</t>
  </si>
  <si>
    <t>Amortization expense, often related to intangible assets like goodwill, customer lists, or software, is also a non-cash expense and excluded for similar reasons. A buyer may not inherit the same intangible assets, or may amortize them differently, so this expense does not accurately reflect ongoing operating performance.</t>
  </si>
  <si>
    <t>FY24</t>
  </si>
  <si>
    <t>Customer 1</t>
  </si>
  <si>
    <t>Customer 2</t>
  </si>
  <si>
    <t>Customer 3</t>
  </si>
  <si>
    <t>Customer 4</t>
  </si>
  <si>
    <t>Customer 5</t>
  </si>
  <si>
    <t>Customer 6</t>
  </si>
  <si>
    <t>Customer 7</t>
  </si>
  <si>
    <t>Customer 8</t>
  </si>
  <si>
    <t>Customer 9</t>
  </si>
  <si>
    <t>Customer 10</t>
  </si>
  <si>
    <t>Customer 11</t>
  </si>
  <si>
    <t>Customer 12</t>
  </si>
  <si>
    <t>Customer 13</t>
  </si>
  <si>
    <t>Customer 14</t>
  </si>
  <si>
    <t>Customer 15</t>
  </si>
  <si>
    <t>Customer 16</t>
  </si>
  <si>
    <t>Customer 17</t>
  </si>
  <si>
    <t>Customer 18</t>
  </si>
  <si>
    <t>Customer 19</t>
  </si>
  <si>
    <t>Customer 20</t>
  </si>
  <si>
    <t>Customer 21</t>
  </si>
  <si>
    <t>Customer 22</t>
  </si>
  <si>
    <t>Customer</t>
  </si>
  <si>
    <t>Projection Assumptions</t>
  </si>
  <si>
    <t>The tool is set up off the last 12 months of actual data, and adjusted for operating results. The trailing 12 months of addbacks should match the accepted amount on the recalculated SDE Tab. We pull the actual values from the GL when available, but will layering estimates for the monthly values when that is not appropriate.</t>
  </si>
  <si>
    <t>There are five twelve month periods projected from the trailing 12 month of adjusted operating results. The client is encouraged to add in any additional costs or assumptions as they see fit in their specific deal</t>
  </si>
  <si>
    <t>Interest expense is calculated from the financing information provided (on the Financing Overview Tab).</t>
  </si>
  <si>
    <t>The debt repayment (principal part of loan) is calculated based on the financing information provided from client. Any interest that is accrued gets depleted prior to paying off the loan balance.</t>
  </si>
  <si>
    <t>Loan 1</t>
  </si>
  <si>
    <t>Loan 2</t>
  </si>
  <si>
    <t>Interest Only Periods</t>
  </si>
  <si>
    <t>Loan 3</t>
  </si>
  <si>
    <t>BS Projection</t>
  </si>
  <si>
    <t>Total Deposits</t>
  </si>
  <si>
    <t>External Deposits</t>
  </si>
  <si>
    <t>Total Withdraws</t>
  </si>
  <si>
    <t>External Withdraws</t>
  </si>
  <si>
    <t>Expenses per Financials</t>
  </si>
  <si>
    <t>Quality of Earnings Report</t>
  </si>
  <si>
    <t>Prepared For:</t>
  </si>
  <si>
    <t>Client Name</t>
  </si>
  <si>
    <t>Period Ending Date:</t>
  </si>
  <si>
    <t>Scope &amp; Overview of our Quality of Earnings Engagement</t>
  </si>
  <si>
    <t>Table of Contents</t>
  </si>
  <si>
    <t>Tab Color</t>
  </si>
  <si>
    <t>Tab Name</t>
  </si>
  <si>
    <t>Tab Description</t>
  </si>
  <si>
    <t>Yellow</t>
  </si>
  <si>
    <t>Executive Summary</t>
  </si>
  <si>
    <t>Light Blue</t>
  </si>
  <si>
    <t>Profit &amp; Loss</t>
  </si>
  <si>
    <t>Dark Green</t>
  </si>
  <si>
    <t>Tax Reconciliation</t>
  </si>
  <si>
    <t>Bank Statement Review</t>
  </si>
  <si>
    <t>Owners Withdraw Review</t>
  </si>
  <si>
    <t>Peach</t>
  </si>
  <si>
    <t>Q&amp;As</t>
  </si>
  <si>
    <t>Dark Blue</t>
  </si>
  <si>
    <t>Black</t>
  </si>
  <si>
    <t>Disclosures</t>
  </si>
  <si>
    <t>SDE % of Sales</t>
  </si>
  <si>
    <t>Annual Payments After Standby</t>
  </si>
  <si>
    <t>Bank Statement Review Summary</t>
  </si>
  <si>
    <t>Tax Return Reconciliation Summary</t>
  </si>
  <si>
    <t>Working Capital Considerations</t>
  </si>
  <si>
    <t>Uncertainty Multiplier</t>
  </si>
  <si>
    <t>Monthly estimate for Capex/Other</t>
  </si>
  <si>
    <t>Total Monthly Debt Service</t>
  </si>
  <si>
    <t>Next 12 month projected expenses</t>
  </si>
  <si>
    <t>Working Cash Balance</t>
  </si>
  <si>
    <t>N/A</t>
  </si>
  <si>
    <t>Net Working Capital</t>
  </si>
  <si>
    <t>Cash Needed at Closing</t>
  </si>
  <si>
    <t>No</t>
  </si>
  <si>
    <t>Total Working Capital Assets</t>
  </si>
  <si>
    <t>AR</t>
  </si>
  <si>
    <t>Total Cash</t>
  </si>
  <si>
    <t>12M</t>
  </si>
  <si>
    <t>12M Avg</t>
  </si>
  <si>
    <t>6M Avg</t>
  </si>
  <si>
    <t>3M Avg</t>
  </si>
  <si>
    <t>Included in WC?</t>
  </si>
  <si>
    <t>DSO</t>
  </si>
  <si>
    <t>Time Period Adjustment</t>
  </si>
  <si>
    <t>Comparison Month</t>
  </si>
  <si>
    <t>You can toggle these cells</t>
  </si>
  <si>
    <t>0</t>
  </si>
  <si>
    <t>Projected Individual Cash Flow</t>
  </si>
  <si>
    <t>Income Taxes</t>
  </si>
  <si>
    <t>Minority Shareholder(s) Earnings</t>
  </si>
  <si>
    <t>Projected Business Cash Flow</t>
  </si>
  <si>
    <t>Officer Payroll Taxes Employer</t>
  </si>
  <si>
    <t>Officer Payroll Taxes Employee</t>
  </si>
  <si>
    <t>Change in Accrued Interest</t>
  </si>
  <si>
    <t>Other Balance Sheet Changes</t>
  </si>
  <si>
    <t>Changes to AP</t>
  </si>
  <si>
    <t>Changes to AR</t>
  </si>
  <si>
    <t>Principal Repayments</t>
  </si>
  <si>
    <t>Projected Seller's Discretionary Earnings</t>
  </si>
  <si>
    <t>Cash Flow Projection to Seller's Discretionary Earnings Reconciliation</t>
  </si>
  <si>
    <t>Amortization</t>
  </si>
  <si>
    <t>Depreciation</t>
  </si>
  <si>
    <t>Projected Business Net Income</t>
  </si>
  <si>
    <t>Total Buyer Projected Cash Flow</t>
  </si>
  <si>
    <t>Total Cash Flow Adjustments</t>
  </si>
  <si>
    <t>Total Increase (Decrease) in Accrued Interest</t>
  </si>
  <si>
    <t>Increase (Decrease) in Accrued Interest Loan 3</t>
  </si>
  <si>
    <t>Increase (Decrease) in Accrued Interest Loan 2</t>
  </si>
  <si>
    <t>Increase (Decrease) in Accrued Interest Loan 1</t>
  </si>
  <si>
    <t>Total Principal Repayment</t>
  </si>
  <si>
    <t>Principal Repayment Loan 3</t>
  </si>
  <si>
    <t>Principal Repayment Loan 2</t>
  </si>
  <si>
    <t>Principal Repayment Loan 1</t>
  </si>
  <si>
    <t>Post-Tax Profit Excluding Depreciation and Amortization</t>
  </si>
  <si>
    <t>Amortization Expense - Start up Costs</t>
  </si>
  <si>
    <t>Amortization Expense - GW</t>
  </si>
  <si>
    <t>Depreciation Expense - Build</t>
  </si>
  <si>
    <t>Depreciation Expense - Equip</t>
  </si>
  <si>
    <t>Post-Tax Profit for Buyer</t>
  </si>
  <si>
    <t>Income Tax Expense for Buyer</t>
  </si>
  <si>
    <t>Income Tax Rate</t>
  </si>
  <si>
    <t>Buyer's Pre-Tax Profit</t>
  </si>
  <si>
    <t>Ownership %</t>
  </si>
  <si>
    <t>Taxable Income for business</t>
  </si>
  <si>
    <t>Net Officer Payroll from Company</t>
  </si>
  <si>
    <t>Employee Payroll Taxes</t>
  </si>
  <si>
    <t>Officer Salary</t>
  </si>
  <si>
    <t>Projected Buyer's Cash Flow</t>
  </si>
  <si>
    <t>Year 5</t>
  </si>
  <si>
    <t>Year 4</t>
  </si>
  <si>
    <t>Year 3</t>
  </si>
  <si>
    <t>Year 2</t>
  </si>
  <si>
    <t>Year 1</t>
  </si>
  <si>
    <t>Projected Profit &amp; Cash Flow Summary</t>
  </si>
  <si>
    <t>Disclaimer: Tonnesen Accounting Services provides this deal analyzer solely as a decision-support tool to assist clients in modeling potential returns on investment related to an acquisition. The information and calculations presented herein are based on inputs provided by the user and other data as available, and no assurance, guarantee, or representation is made regarding their accuracy, completeness, or reliability. This tool does not constitute financial, investment, legal, or tax advice. Users are solely responsible for evaluating and verifying all figures, assumptions, and conclusions, and should exercise their own professional judgment before making any investment decisions.</t>
  </si>
  <si>
    <t>Prepared By:</t>
  </si>
  <si>
    <t>Reviewed By:</t>
  </si>
  <si>
    <t>M&amp;A CPA</t>
  </si>
  <si>
    <t>24 $ Change</t>
  </si>
  <si>
    <t>24 % Change</t>
  </si>
  <si>
    <t>Interest expense is added back as it depends on the business’s capital structure (debt vs. equity financing) or short-term working capital management (like credit card usage). These are owner-specific financial decisions and don’t necessarily reflect the underlying profitability of the business itself.</t>
  </si>
  <si>
    <t>Company Overview</t>
  </si>
  <si>
    <t>Adjusted EBITDA Narrative</t>
  </si>
  <si>
    <t>CIM Comparison</t>
  </si>
  <si>
    <t>Cash vs Accrual Analysis</t>
  </si>
  <si>
    <t>25 Change</t>
  </si>
  <si>
    <t>Summary of Customer Analysis</t>
  </si>
  <si>
    <t>IRS Transcript</t>
  </si>
  <si>
    <t>Transcript Variance</t>
  </si>
  <si>
    <t>Tax Reconciliation Summary</t>
  </si>
  <si>
    <t>M1 Adjustments</t>
  </si>
  <si>
    <t>Nondeductible Expenses</t>
  </si>
  <si>
    <t>Reported M1 Book Net Income</t>
  </si>
  <si>
    <t>M1 Variance Check</t>
  </si>
  <si>
    <t>Cash/Accrual Adjustments</t>
  </si>
  <si>
    <t>Other Adjustments</t>
  </si>
  <si>
    <t>Other Depreciation Variance</t>
  </si>
  <si>
    <t>Other Interest Variance</t>
  </si>
  <si>
    <t>Unreconciled % of SDE</t>
  </si>
  <si>
    <t>2023</t>
  </si>
  <si>
    <t>2024</t>
  </si>
  <si>
    <t>2025</t>
  </si>
  <si>
    <t>Form 1120-S</t>
  </si>
  <si>
    <t>Federal income tax per books</t>
  </si>
  <si>
    <t>State Income Tax Refund</t>
  </si>
  <si>
    <t>Depreciation recorded on books this year not deducted on this return</t>
  </si>
  <si>
    <t>Depreciation on this return not charged against book income this year</t>
  </si>
  <si>
    <t>Retained Earnings Outage</t>
  </si>
  <si>
    <t>Bank Review Overview &amp; Summary</t>
  </si>
  <si>
    <t>Per Bank Statement</t>
  </si>
  <si>
    <t>Uncleared Deposits</t>
  </si>
  <si>
    <t>Less Intercompany Transfers</t>
  </si>
  <si>
    <t>Changes in Assets</t>
  </si>
  <si>
    <t>Changes in Liabilities</t>
  </si>
  <si>
    <t>Changes in Equity</t>
  </si>
  <si>
    <t>Owner Contribution</t>
  </si>
  <si>
    <t>P&amp;L Account Adjustments</t>
  </si>
  <si>
    <t>Unrealized Gain/loss</t>
  </si>
  <si>
    <t>Sales Taxes Collected</t>
  </si>
  <si>
    <t>Sales Returns</t>
  </si>
  <si>
    <t>Loan Draws</t>
  </si>
  <si>
    <t>Change in Uncleared Deposits</t>
  </si>
  <si>
    <t>Total Credit Cards</t>
  </si>
  <si>
    <t>Owner Distributions</t>
  </si>
  <si>
    <t>Sales Taxes Paid</t>
  </si>
  <si>
    <t>Loan Repayments</t>
  </si>
  <si>
    <t>Change in Outstanding Checks</t>
  </si>
  <si>
    <t>Unreconciled Change in BS outage</t>
  </si>
  <si>
    <t>Net Unreconciled Outage</t>
  </si>
  <si>
    <t>FY25</t>
  </si>
  <si>
    <t>P&amp;L Account Mapping</t>
  </si>
  <si>
    <t>Tax Return Account Mapping</t>
  </si>
  <si>
    <t>The starting point in our ADJ EBITDA recalculation is the net income from the bookkeeping records of the company. This is what we have compared against the bank statements and/or tax returns on other tabs.</t>
  </si>
  <si>
    <t>EBITDA Adjustments</t>
  </si>
  <si>
    <t>Interest income is excluded because it relates to how much excess cash the owner leaves in the business (something that varies widely between owners and does not reflect the core operations). Since it's a function of financing and not business performance, it's added back in ADJ EBITDA calculations.</t>
  </si>
  <si>
    <t>Total Income Tax Expense</t>
  </si>
  <si>
    <t>Owner/Other Addbacks</t>
  </si>
  <si>
    <t>Officer Replacement Costs</t>
  </si>
  <si>
    <t>Adjusted EBITDA</t>
  </si>
  <si>
    <t>ADJ EBITDA % of Sales</t>
  </si>
  <si>
    <t>The Story of Adjusted EBITDA</t>
  </si>
  <si>
    <t>Debt Capacity &amp; Acquisition Analysis</t>
  </si>
  <si>
    <t>Loan Terms</t>
  </si>
  <si>
    <t>Required Equity Injection</t>
  </si>
  <si>
    <t>Loan Term (months)</t>
  </si>
  <si>
    <t>Required DSCR</t>
  </si>
  <si>
    <t>Included in SBA Coverage Analysis?</t>
  </si>
  <si>
    <t>Valuation Weight</t>
  </si>
  <si>
    <t>Required Equity Dollars</t>
  </si>
  <si>
    <t>Max Purchase Price</t>
  </si>
  <si>
    <t>Weighted EBITDA</t>
  </si>
  <si>
    <t>Current Loan Term Check</t>
  </si>
  <si>
    <t>Equity Investment</t>
  </si>
  <si>
    <t>Annual Debt Service Loan 1</t>
  </si>
  <si>
    <t>Annual Debt Service Loan 2</t>
  </si>
  <si>
    <t>Annual Debt Service Loan 3</t>
  </si>
  <si>
    <t>Total Annual Debt Service</t>
  </si>
  <si>
    <t>Actual DSCR for Weighted EBITDA</t>
  </si>
  <si>
    <t>2023 DSCR Check</t>
  </si>
  <si>
    <t>2024 DSCR Check</t>
  </si>
  <si>
    <t>2025 DSCR Check</t>
  </si>
  <si>
    <t>TTM DSCR Check</t>
  </si>
  <si>
    <t>YTD DSCR Check</t>
  </si>
  <si>
    <t>Pass</t>
  </si>
  <si>
    <t>25 $ Change</t>
  </si>
  <si>
    <t>25 % Change</t>
  </si>
  <si>
    <t>Compensation of Officers</t>
  </si>
  <si>
    <t>Salaries and Wages (Less Employment Credits)</t>
  </si>
  <si>
    <t>Other deductions</t>
  </si>
  <si>
    <t>Interest (see instructions)</t>
  </si>
  <si>
    <t xml:space="preserve">As Reported </t>
  </si>
  <si>
    <t>5140 COG Royalty Expenses</t>
  </si>
  <si>
    <t>$ Change</t>
  </si>
  <si>
    <t>% Change</t>
  </si>
  <si>
    <t>4000 Construction Revenue</t>
  </si>
  <si>
    <t>Sales</t>
  </si>
  <si>
    <t>5000 Cost of Goods Sold</t>
  </si>
  <si>
    <t>5005 COG Materials</t>
  </si>
  <si>
    <t>5010 COG Dumpster/POJ Rentals</t>
  </si>
  <si>
    <t>5011 COG Small Equipment Rentals</t>
  </si>
  <si>
    <t>5015 COG Permits, Fees &amp; Other</t>
  </si>
  <si>
    <t>5020 COG Subcontractors - Carpenters</t>
  </si>
  <si>
    <t>5025 COG Subcontractors - Other Trades</t>
  </si>
  <si>
    <t>Total Subcontractors</t>
  </si>
  <si>
    <t>5100 Selling Expense</t>
  </si>
  <si>
    <t>5130 COG Drafting Service</t>
  </si>
  <si>
    <t>5135 COG Sales Commission</t>
  </si>
  <si>
    <t>6030 Depreciation</t>
  </si>
  <si>
    <t>6010 Amortization</t>
  </si>
  <si>
    <t>Total Depreciation &amp; Amortization Expense</t>
  </si>
  <si>
    <t>6117 Paychex - Fees</t>
  </si>
  <si>
    <t>6120 Paychex - Sales Manager</t>
  </si>
  <si>
    <t>6130 Paychex - Employer Taxes Withheld</t>
  </si>
  <si>
    <t>Total Payroll &amp; Wages Expense</t>
  </si>
  <si>
    <t>6042 Health Insurance</t>
  </si>
  <si>
    <t>6045 Insurance Expense</t>
  </si>
  <si>
    <t>Total Insurance Expense</t>
  </si>
  <si>
    <t>6136 Software Services</t>
  </si>
  <si>
    <t>6140 Supplies &amp; Uniforms</t>
  </si>
  <si>
    <t>6090 Recruitment &amp; Training</t>
  </si>
  <si>
    <t>6135 Small Tools &amp; Equipment</t>
  </si>
  <si>
    <t>6155 Technology Services</t>
  </si>
  <si>
    <t>6070 Office Supplies</t>
  </si>
  <si>
    <t>Total Office Expense</t>
  </si>
  <si>
    <t>6095 Rent - Storage Unit</t>
  </si>
  <si>
    <t>6160 Telephone &amp; Cell Phone</t>
  </si>
  <si>
    <t>6080 Professional Fees - Accounting</t>
  </si>
  <si>
    <t>6082 Professional Fees - Design Consultant</t>
  </si>
  <si>
    <t>6175 Vehicle - Vehicle Expenses</t>
  </si>
  <si>
    <t>6177 Maintenance</t>
  </si>
  <si>
    <t>6178 Registration</t>
  </si>
  <si>
    <t>6179 Fuel</t>
  </si>
  <si>
    <t>6180 Vehicle - Lease Expense (deleted)</t>
  </si>
  <si>
    <t>Total Auto Expense</t>
  </si>
  <si>
    <t>6005 Yelp</t>
  </si>
  <si>
    <t>6006 Networking</t>
  </si>
  <si>
    <t>6009 Local Magazine-Lifestyle Publications</t>
  </si>
  <si>
    <t>Total Advertising &amp; Marketing Expense</t>
  </si>
  <si>
    <t>6165 Travel, Meals, &amp; Entertainment</t>
  </si>
  <si>
    <t>6166 Travel</t>
  </si>
  <si>
    <t>6167 Meals</t>
  </si>
  <si>
    <t>Total Meals, Travel, &amp; Entertainment Expense</t>
  </si>
  <si>
    <t>6060 Merchant Fees</t>
  </si>
  <si>
    <t>6020 Bank Service Charges</t>
  </si>
  <si>
    <t>Total Bank &amp; Merchant Fees</t>
  </si>
  <si>
    <t>6205 Warranty Expenses</t>
  </si>
  <si>
    <t>6055 Licenses &amp; Permits</t>
  </si>
  <si>
    <t>1499 Ask Client</t>
  </si>
  <si>
    <t>6041 Home Shows</t>
  </si>
  <si>
    <t>6026 Client Gifts</t>
  </si>
  <si>
    <t>6025 Charitable Contributions</t>
  </si>
  <si>
    <t>6035 Dues &amp; Subscriptions</t>
  </si>
  <si>
    <t>9000 Other Income</t>
  </si>
  <si>
    <t>6050 Interest Expense</t>
  </si>
  <si>
    <t>Jul-26 YTD</t>
  </si>
  <si>
    <t>24 % of Sales</t>
  </si>
  <si>
    <t>25 % of Sales</t>
  </si>
  <si>
    <t>Jul-25 YTD</t>
  </si>
  <si>
    <t>Jul 26 YTD % of Sales</t>
  </si>
  <si>
    <t>Jul-26 TTM</t>
  </si>
  <si>
    <t>% Change vs FY25</t>
  </si>
  <si>
    <t>TTM % of Sales</t>
  </si>
  <si>
    <t>Monthly Change</t>
  </si>
  <si>
    <t>24 Change</t>
  </si>
  <si>
    <t>1200 Accounts Receivable (A/R)</t>
  </si>
  <si>
    <t>1300 Inventory</t>
  </si>
  <si>
    <t>1405 WIP Materials</t>
  </si>
  <si>
    <t>1410 WIP Dumpster / POJ Rentals</t>
  </si>
  <si>
    <t>1415 WIP Permits, Fees &amp; Others</t>
  </si>
  <si>
    <t>1420 WIP Subcontractors - Carpentry</t>
  </si>
  <si>
    <t>1425 WIP Subcontractors - Other Trades</t>
  </si>
  <si>
    <t>1435 WIP Sales Commission</t>
  </si>
  <si>
    <t>1440 WIP Royalty Expenses</t>
  </si>
  <si>
    <t>Total Work In Progress</t>
  </si>
  <si>
    <t>Undeposited Funds</t>
  </si>
  <si>
    <t>1799 Accumulate Amortization</t>
  </si>
  <si>
    <t>1699 Accumulated Depreciation</t>
  </si>
  <si>
    <t>1610 FA - Equipment</t>
  </si>
  <si>
    <t>1630 FA - Furniture &amp; Fixtures</t>
  </si>
  <si>
    <t>1651 FA - Vehicle - Production Vehicle</t>
  </si>
  <si>
    <t>FA - Construction Management Vehicle</t>
  </si>
  <si>
    <t>1700 Franchise Fee</t>
  </si>
  <si>
    <t>Accounts Payable (A/P)</t>
  </si>
  <si>
    <t>2100 Customer Advance Deposits</t>
  </si>
  <si>
    <t>Shareholder Loan</t>
  </si>
  <si>
    <t>3000 Opening Balance Equity</t>
  </si>
  <si>
    <t>Common Stock</t>
  </si>
  <si>
    <t>Jul 26 TTM Change</t>
  </si>
  <si>
    <t>401k match for officers</t>
  </si>
  <si>
    <t>See Q25. The company provided their 401k policy, which is showing a 3% match of salaries. We have added this back to account for the amount the company expensed related to the officer's salary (not explicitly confirm through another source, but dollars were fairly smaller so no additional follow up was made). The company's plan started very late in 2024, so we did not add anything back for 2023 or 2024.</t>
  </si>
  <si>
    <t>See Q14. The company stated the "6042 Health Insurance" account relates to health insurance only for the officers, but we were unable to verify the officer salary. We have not included this as an addback, since the officer salary may already include the officer's health insurance.</t>
  </si>
  <si>
    <t>Officer Replacement</t>
  </si>
  <si>
    <t>Amounts posted to this account appear to be related to personal and charitable items, like county club and Charity Tournaments. Immaterial and no further follow up was required.</t>
  </si>
  <si>
    <t>See Q17. This amount relates to the owner's wife's vehicle that is not included in the acquisition or needed for the company. As a result we have added it back.</t>
  </si>
  <si>
    <t>Other Deductions</t>
  </si>
  <si>
    <t>Revenue Check</t>
  </si>
  <si>
    <t>Top 10 Customer % of Revenue</t>
  </si>
  <si>
    <t>Top 5 Customer % of Revenue</t>
  </si>
  <si>
    <t>Tenth Largest Customer</t>
  </si>
  <si>
    <t>Ninth Largest Customer</t>
  </si>
  <si>
    <t>Eighth Largest Customer</t>
  </si>
  <si>
    <t>Seventh Largest Customer</t>
  </si>
  <si>
    <t>Sixth Largest Customer</t>
  </si>
  <si>
    <t>Fifth Largest Customer</t>
  </si>
  <si>
    <t>Fourth Largest Customer</t>
  </si>
  <si>
    <t>Third Largest Customer</t>
  </si>
  <si>
    <t>Second Largest Customer</t>
  </si>
  <si>
    <t>Largest Customer</t>
  </si>
  <si>
    <t>Customer Concentration</t>
  </si>
  <si>
    <t>Customer Analysis</t>
  </si>
  <si>
    <t>Customer 23</t>
  </si>
  <si>
    <t>Customer 24</t>
  </si>
  <si>
    <t>Customer 25</t>
  </si>
  <si>
    <t>Customer 26</t>
  </si>
  <si>
    <t>Customer 27</t>
  </si>
  <si>
    <t>Customer 28</t>
  </si>
  <si>
    <t>Customer 29</t>
  </si>
  <si>
    <t>Customer 30</t>
  </si>
  <si>
    <t>Customer 31</t>
  </si>
  <si>
    <t>Customer 32</t>
  </si>
  <si>
    <t>Customer 33</t>
  </si>
  <si>
    <t>Customer 34</t>
  </si>
  <si>
    <t>Customer 35</t>
  </si>
  <si>
    <t>Customer 36</t>
  </si>
  <si>
    <t>Customer 37</t>
  </si>
  <si>
    <t>Customer 38</t>
  </si>
  <si>
    <t>Customer 39</t>
  </si>
  <si>
    <t>Customer 40</t>
  </si>
  <si>
    <t>Customer 41</t>
  </si>
  <si>
    <t>Customer 42</t>
  </si>
  <si>
    <t>Customer 43</t>
  </si>
  <si>
    <t>Customer 44</t>
  </si>
  <si>
    <t>Customer 45</t>
  </si>
  <si>
    <t>Customer 46</t>
  </si>
  <si>
    <t>Customer 47</t>
  </si>
  <si>
    <t>Customer 48</t>
  </si>
  <si>
    <t>Customer 49</t>
  </si>
  <si>
    <t>Customer 50</t>
  </si>
  <si>
    <t>Customer 51</t>
  </si>
  <si>
    <t>Customer 52</t>
  </si>
  <si>
    <t>Customer 53</t>
  </si>
  <si>
    <t>Customer 54</t>
  </si>
  <si>
    <t>Customer 55</t>
  </si>
  <si>
    <t>Customer 56</t>
  </si>
  <si>
    <t>Customer 57</t>
  </si>
  <si>
    <t>Customer 58</t>
  </si>
  <si>
    <t>Customer 59</t>
  </si>
  <si>
    <t>Customer 60</t>
  </si>
  <si>
    <t>Customer 61</t>
  </si>
  <si>
    <t>Customer 62</t>
  </si>
  <si>
    <t>Customer 63</t>
  </si>
  <si>
    <t>Customer 64</t>
  </si>
  <si>
    <t>Customer 65</t>
  </si>
  <si>
    <t>Customer 66</t>
  </si>
  <si>
    <t>Customer 67</t>
  </si>
  <si>
    <t>Customer 68</t>
  </si>
  <si>
    <t>Customer 69</t>
  </si>
  <si>
    <t>Customer 70</t>
  </si>
  <si>
    <t>Customer 71</t>
  </si>
  <si>
    <t>Customer 72</t>
  </si>
  <si>
    <t>Customer 73</t>
  </si>
  <si>
    <t>Customer 74</t>
  </si>
  <si>
    <t>Customer 75</t>
  </si>
  <si>
    <t>Customer 76</t>
  </si>
  <si>
    <t>Customer 77</t>
  </si>
  <si>
    <t>Customer 78</t>
  </si>
  <si>
    <t>Customer 79</t>
  </si>
  <si>
    <t>Customer 80</t>
  </si>
  <si>
    <t>Customer 81</t>
  </si>
  <si>
    <t>Customer 82</t>
  </si>
  <si>
    <t>Customer 83</t>
  </si>
  <si>
    <t>Customer 84</t>
  </si>
  <si>
    <t>Customer 85</t>
  </si>
  <si>
    <t>Customer 86</t>
  </si>
  <si>
    <t>Customer 87</t>
  </si>
  <si>
    <t>Customer 88</t>
  </si>
  <si>
    <t>Customer 89</t>
  </si>
  <si>
    <t>Customer 90</t>
  </si>
  <si>
    <t>Customer 91</t>
  </si>
  <si>
    <t>Customer 92</t>
  </si>
  <si>
    <t>Customer 93</t>
  </si>
  <si>
    <t>Customer 94</t>
  </si>
  <si>
    <t>Customer 95</t>
  </si>
  <si>
    <t>Customer 96</t>
  </si>
  <si>
    <t>Customer 97</t>
  </si>
  <si>
    <t>Customer 98</t>
  </si>
  <si>
    <t>Customer 99</t>
  </si>
  <si>
    <t>Customer 100</t>
  </si>
  <si>
    <t>Customer 101</t>
  </si>
  <si>
    <t>Customer 102</t>
  </si>
  <si>
    <t>Customer 103</t>
  </si>
  <si>
    <t>Customer 104</t>
  </si>
  <si>
    <t>Customer 105</t>
  </si>
  <si>
    <t>Customer 106</t>
  </si>
  <si>
    <t>Customer 107</t>
  </si>
  <si>
    <t>Customer 108</t>
  </si>
  <si>
    <t>Customer 109</t>
  </si>
  <si>
    <t>Customer 110</t>
  </si>
  <si>
    <t>Customer 111</t>
  </si>
  <si>
    <t>Customer 112</t>
  </si>
  <si>
    <t>Customer 113</t>
  </si>
  <si>
    <t>Customer 114</t>
  </si>
  <si>
    <t>Customer 115</t>
  </si>
  <si>
    <t>Customer 116</t>
  </si>
  <si>
    <t>Customer 117</t>
  </si>
  <si>
    <t>Customer 118</t>
  </si>
  <si>
    <t>Customer 119</t>
  </si>
  <si>
    <t>Customer 120</t>
  </si>
  <si>
    <t>Customer 121</t>
  </si>
  <si>
    <t>Customer 122</t>
  </si>
  <si>
    <t>Customer 123</t>
  </si>
  <si>
    <t>Customer 124</t>
  </si>
  <si>
    <t>Customer 125</t>
  </si>
  <si>
    <t>Customer 126</t>
  </si>
  <si>
    <t>Customer 127</t>
  </si>
  <si>
    <t>Customer 128</t>
  </si>
  <si>
    <t>Customer 129</t>
  </si>
  <si>
    <t>Customer 130</t>
  </si>
  <si>
    <t>Customer 131</t>
  </si>
  <si>
    <t>Customer 132</t>
  </si>
  <si>
    <t>Customer 133</t>
  </si>
  <si>
    <t>Customer 134</t>
  </si>
  <si>
    <t>Customer 135</t>
  </si>
  <si>
    <t>Customer 136</t>
  </si>
  <si>
    <t>Customer 137</t>
  </si>
  <si>
    <t>Customer 138</t>
  </si>
  <si>
    <t>Customer 139</t>
  </si>
  <si>
    <t>Customer 140</t>
  </si>
  <si>
    <t>Customer 141</t>
  </si>
  <si>
    <t>Customer 142</t>
  </si>
  <si>
    <t>Customer 143</t>
  </si>
  <si>
    <t>Customer 144</t>
  </si>
  <si>
    <t>Customer 145</t>
  </si>
  <si>
    <t>Customer 146</t>
  </si>
  <si>
    <t>Customer 147</t>
  </si>
  <si>
    <t>Customer 148</t>
  </si>
  <si>
    <t>Customer 149</t>
  </si>
  <si>
    <t>Customer 150</t>
  </si>
  <si>
    <t>Customer 151</t>
  </si>
  <si>
    <t>Customer 152</t>
  </si>
  <si>
    <t>Customer 153</t>
  </si>
  <si>
    <t>Customer 154</t>
  </si>
  <si>
    <t>Customer 155</t>
  </si>
  <si>
    <t>Generally, the business is not built around recurring clients.  Some clients do ask for more once we have finished a job.  We generally write new contracts for major project adds.  Once a year, it seems we get one big contract.</t>
  </si>
  <si>
    <t>Does the company have any family members (or other people) working for the company at a below market rate that are not already individually listed as an addback?</t>
  </si>
  <si>
    <t>No, none</t>
  </si>
  <si>
    <t>What is the invoicing process for the company? Does the company receive payments from customers before work begins, during the project, upon completion, or a certain number of days after the invoice (net 30, for example)?</t>
  </si>
  <si>
    <t>Do you have a file you can send that can provide support for the 7/26 "2100 Customer Advance Deposits" balance of 502,921 by customer?</t>
  </si>
  <si>
    <t>Are the materials or items you purchase readily available from multiple vendors, or do any of them come from a single source? If certain products can only be purchased from specific vendors, could you provide details on those items and vendors?</t>
  </si>
  <si>
    <t>Can you provide some additional background on the additional 39.5k franchise fee paid in 2023 (the "1700 Franchise Fee" account increased). Can you confirm this was expensed on the return? I typically do not see this expensed when paid, but instead amortized, so I just wanted to confirm the nature and treatment of it.</t>
  </si>
  <si>
    <t>See Attached.</t>
  </si>
  <si>
    <t>Was the business advertised with a CIM (or similar document showing the SDE for the company)? If so, can you provide?</t>
  </si>
  <si>
    <t>There were two transactions listed as retained earnings adjustments in 2023. One was booked on 4/17/2023 for 91,299, and the other was on 4/19/2023 for 28,869. What was the nature of these items?</t>
  </si>
  <si>
    <t>Both entries pertain to fixed assets that were either not previously depreciated or were depreciated using an incorrect method.  Additionally, a Franchise Fee required correction.  These corrections reconciled all the assets and the related accumulated depreciation.  The tax return detailed fixed asset schedule reconciles with the fixed asset on the balance sheet.</t>
  </si>
  <si>
    <t>Thank you, can you provide the breakout for each year for what was fixed asset related and what was related to the franchise fees? We want to make sure we are accounting specifically for the franchise fee correctly.</t>
  </si>
  <si>
    <t>There is a large journal entry for retained earnings on Dec 31 2024, which offsets a large number of P&amp;L and balance sheet accounts. Can you provide detail around this entry? It is fairly material and changes a lot of information.</t>
  </si>
  <si>
    <t>Why did the "4000 Construction Revenue" account increase by 15% in 24, by 15% in 25, and then is down 17% in July 26 YTD compared to Jul 25 YTD?</t>
  </si>
  <si>
    <t>Can you provide some background on the "5140 COG Royalty Expenses"? What is the obligation the company pays and is this expected to change after the acquisition?</t>
  </si>
  <si>
    <t>To confirm, all the staff is 1099 subcontractor, with the exception of the officer and production management and the sales manager, right?</t>
  </si>
  <si>
    <t>The W2 employees are the 2 owner, 2 project managers, and 1 field supervisor.  All others are 1099 subcontractors to include any sales people we have had in and out.  Currently, there is no 1099 sales people.  Sales are handled by the owners.</t>
  </si>
  <si>
    <t>Can you confirm if the "6042 Health Insurance" account relates to the officer, employees, or a combination of both?</t>
  </si>
  <si>
    <t>The health insurance is only for the two owners.</t>
  </si>
  <si>
    <t>Not sure how the bookkeeper handled this individual, but he was no different than the 6 other 1099 sales people we have hired and let go through the years.</t>
  </si>
  <si>
    <t>Why were the "6178 Registration" expenses 15k in 2024, but much less in other years?</t>
  </si>
  <si>
    <t>WE purchased 2 or 3 new vehicles that year.</t>
  </si>
  <si>
    <t>Why is 2023 the only year with expenses in the "6180 Vehicle - Lease Expense (deleted)" account?</t>
  </si>
  <si>
    <t>Because we have never leased any vehicles.  We purchase all vehicles cash.</t>
  </si>
  <si>
    <t>What does the activity in 2023 relate to, if you never leased vehicles? Were these purchases?</t>
  </si>
  <si>
    <t>My wife corrected me.  Her original vehicle was leased.  We turned that vehicle in and leased a replacement vehicle.  We have since paid that lease off and now the company owns that vehicle.  That vehicle will stay with us, it is not part of the acquisition.</t>
  </si>
  <si>
    <t>Can you confirm if the "6165 Travel, Meals, &amp; Entertainment, 6166 Travel, 6167 Meals" account are related to employees, customers, or if they are unrelated to the business and for the owners sole personal benefit?</t>
  </si>
  <si>
    <t>The 6060 Merchant Fees account relates to customers who make payment via a credit card correct? Does the company absorb these expenses, or pass them through to the customer?</t>
  </si>
  <si>
    <t>What does the 20k recorded in the "9000 Other Income" account relate to?</t>
  </si>
  <si>
    <t>There are several "WIP" accounts listed on the balance sheet. Can you provide some background on these accounts? I typically would not expect to see WIP for commissions or Royalty, for example, so I am trying to understand the nature of these accounts and if they relate to over/under billings, or if there is something else they represent. Also, can provide support for the December 2025 and Jul 2026 balance?</t>
  </si>
  <si>
    <t xml:space="preserve">All expenses are in wip until the job closes and then it is moved over to cost of goods sold.  This includes commission and the 1st half of the royalties.  It is only recent that we have actually has sales people sell and earn commissions.  You might have seen, we don't have that much in commissions overall.  </t>
  </si>
  <si>
    <t>Why did the "2100 Customer Advance Deposits" account decrease 271k in Dec 2025 from Dec 2024? Also, why is it down 496k from Jul 2025 to Jul 2026? How should we think of this as it relates to upcoming orders?</t>
  </si>
  <si>
    <t>As jobs are completed, I would assume Customer Advance Deposits decrease.  At the end of the year, it is common to close the 95% plus completed work (reducing the Advance deposit bucket) so as to pay a lower franchise fee.  At the beginning of the year, the franchise fee re-sets to 7%.  A midyear correction would mean a lot of work was completed that month.  It has more to do with timing of closing jobs than anything else.  Closing big jobs has bigger impacts.  Closing more than normal amount of jobs has an impact.</t>
  </si>
  <si>
    <t>Why does July 2026 have a 57k balance in the "Undeposited Funds" account, while other periods have nothing? Can you confirm that is correct?</t>
  </si>
  <si>
    <t>Can you confirm this amount is actually true, or if it should be adjusted? Was this something that was received as a deposit, but not put into the bank account yet?</t>
  </si>
  <si>
    <t>Thank you for providing the TTM addback support. Can you provide some background on the "6125  401k" addback? What is the 401k policy for the company? Typically, the contributions would be taken out of the officer salary W2 wages, and the amount remaining would be the company match expense only, which would only be around 3% of the salary, so I just wanted to get additional context around this.</t>
  </si>
  <si>
    <t>See attached.</t>
  </si>
  <si>
    <t xml:space="preserve">Note: This tab may have placeholders, or may need to be updated by the client with deal restructuring. </t>
  </si>
  <si>
    <t>Starting balance of cash</t>
  </si>
  <si>
    <t>Total Loan Amounts</t>
  </si>
  <si>
    <t>Cash balance included in loan?</t>
  </si>
  <si>
    <t>F12 Month Operating Income (ex Dep &amp; Amort)</t>
  </si>
  <si>
    <t>Total Annual Debt Service (Post Standby)</t>
  </si>
  <si>
    <t>Line of Credit</t>
  </si>
  <si>
    <t>Starting balance</t>
  </si>
  <si>
    <t>Officer Consulting Expenses</t>
  </si>
  <si>
    <t>Cost of goods sold</t>
  </si>
  <si>
    <t>See Q27. The company paid the officer an additional 200k per year in annual consulting expenses, which were confirmed via the general ledger and supporting 1099s provided.</t>
  </si>
  <si>
    <t>Company</t>
  </si>
  <si>
    <t>What does the 200k in the "5025 COG Subcontractors - Other Trades" account relate to each year? It is listed as "Officer". Is this officer compensation and if so, can you provide the 1099s for this?</t>
  </si>
  <si>
    <t>Note: The projection model is a tool for clients to run through there business plan and scenario testing. Tonnesen Accounting Services does not provide any guidance on forward looking projections</t>
  </si>
  <si>
    <t>Placeholder value from Tonnesen Accounting Services (Client to update)</t>
  </si>
  <si>
    <t>Toggle Cell D11 for Tax vs Financial View</t>
  </si>
  <si>
    <t>Financial Basis</t>
  </si>
  <si>
    <t>New Officer Compensation</t>
  </si>
  <si>
    <t>New Officer Employer Payroll Taxes</t>
  </si>
  <si>
    <t>Total Depreciation and Amortization</t>
  </si>
  <si>
    <t>Interest Expense Loan 1</t>
  </si>
  <si>
    <t>Interest Expense Loan 2</t>
  </si>
  <si>
    <t>Interest Expense Loan 3</t>
  </si>
  <si>
    <t>Interest Expense Line of Credit</t>
  </si>
  <si>
    <t>Total on P&amp;L tab</t>
  </si>
  <si>
    <t>25 - 26 Actuals</t>
  </si>
  <si>
    <t>26 - 27 Projection</t>
  </si>
  <si>
    <t>27 - 28 Projection</t>
  </si>
  <si>
    <t>28 - 29 Projection</t>
  </si>
  <si>
    <t>29 - 30 Projection</t>
  </si>
  <si>
    <t>30 - 31 Projection</t>
  </si>
  <si>
    <t>Subcon</t>
  </si>
  <si>
    <t>(Increase) Decrease in AR</t>
  </si>
  <si>
    <t>(Increase) Decrease in Other Current Assets</t>
  </si>
  <si>
    <t>Increase (Decrease) in AP</t>
  </si>
  <si>
    <t>Increase (Decrease) in Other Current Liabilities</t>
  </si>
  <si>
    <t>Capital Expenditures - Equipment &amp; Vehicles</t>
  </si>
  <si>
    <t>Equipment/Vehicles</t>
  </si>
  <si>
    <t>Accumulated Dep - Equip</t>
  </si>
  <si>
    <t>Accumulated Dep - Build</t>
  </si>
  <si>
    <t>Total PPE, Net</t>
  </si>
  <si>
    <t>Accumulated Amt - GW</t>
  </si>
  <si>
    <t>Start up Costs</t>
  </si>
  <si>
    <t>Accumulated Amt - Start up Costs</t>
  </si>
  <si>
    <t>Total Intangibles</t>
  </si>
  <si>
    <t>Current Portion of LT Note 1</t>
  </si>
  <si>
    <t>Current Portion of LT Note 2</t>
  </si>
  <si>
    <t>Current Portion of LT Note 3</t>
  </si>
  <si>
    <t>Total Current Debt</t>
  </si>
  <si>
    <t>Accrued Interest Loan 1</t>
  </si>
  <si>
    <t>Accrued Interest Loan 2</t>
  </si>
  <si>
    <t>Accrued Interest Loan 3</t>
  </si>
  <si>
    <t>Total Accrued Interest</t>
  </si>
  <si>
    <t>Line of Credit Balance</t>
  </si>
  <si>
    <t>Long Term Note 1</t>
  </si>
  <si>
    <t>Long Term Note 2</t>
  </si>
  <si>
    <t>Long Term Note 3</t>
  </si>
  <si>
    <t>Total Long Term Notes</t>
  </si>
  <si>
    <t>*Tax view is only set up for an asset sale model.</t>
  </si>
  <si>
    <t>Reviewer Comments</t>
  </si>
  <si>
    <t>24M Avg</t>
  </si>
  <si>
    <t>This is all officer related and should be included as an addback. Please see the attached 1099s</t>
  </si>
  <si>
    <t>See attached. The full balance is offset in the shareholder distribution accounts</t>
  </si>
  <si>
    <t>Outdoor Construction</t>
  </si>
  <si>
    <t>Fort Myers, FL</t>
  </si>
  <si>
    <t>Seller's Discretionary Earnings</t>
  </si>
  <si>
    <t>CIM to recalculated SDE Reconciliation</t>
  </si>
  <si>
    <t>CIM Variance</t>
  </si>
  <si>
    <t>CIM</t>
  </si>
  <si>
    <t>SDE margin declined from 34% of revenue in FY23 to 29% in FY24 and 25% in FY25, before recovering to 28% in the TTM period. 
The primary driver of the FY23 to FY25 decline was cost of goods sold rising as a percentage of revenue, from 61.5% in FY23 to 64.3% in FY25, with both subcontractor costs (29.7% to 30.2% of revenue) and materials (23.6% to 24.7% of revenue) contributing to the increase. This trend reversed in the TTM period, with total cost of goods sold falling to 62.3% of revenue, supported by a 30.8% year-over-year decline in subcontractor costs during the most recent year-to-date period. The company has seen a slight decrease in margins over the review period due to hiring additional overhead staff (Q12).</t>
  </si>
  <si>
    <t>Our recalculated SDE was in line with the CIM in FY23 and FY25, within roughly 1% in both years ($8,231 and $5,025, respectively). FY24 showed a larger variance of $56,608, or 7.2%, driven primarily by approximately $52,700 less in operating expenses reflected in the CIM than in the company's P&amp;L for that year. The FY23 and FY25 differences were driven primarily by depreciation and amortization, which are expensed in the CIM's presentation but added back separately in our SDE recalculation, along with a smaller, largely offsetting difference in cost of goods sold.</t>
  </si>
  <si>
    <t>See Q26. The company provided W2s for [Owners Name] for 2023, 2024, and 2025. The TTM wages were supported with a payroll report provided by the company. The company's tax returns did not tie back to this amount, and the company was unsure why this was. We have noted this as a risk with the company, and taking the conservative approach of not including the health insurance addback (likely under wages for the officer(s)), and taking the lower of  the reported values.</t>
  </si>
  <si>
    <t>Payroll taxes are estimated per Federal IRS obligation, with 6.2% Social Security up until a certain threshold, and Medicare's obligation of 1.45% of wages (employees only pay the increased Medicare expenses for high salaries)</t>
  </si>
  <si>
    <t>[Owner 1] Wages</t>
  </si>
  <si>
    <t>[Owner 1] Taxes</t>
  </si>
  <si>
    <t>[Owner 2] Wages</t>
  </si>
  <si>
    <t>[Owner 2] Taxes</t>
  </si>
  <si>
    <t>See Q26. The company stated that [Owner 2] works around 15 hours a week and [Owner 1] works 20-30. Since the combination of theses two roles is less than one full time role replacement. There was not additional adjustment made to compensate for the officer replacement to arrive at SDE, but the officer replacement was calculated further below in the ADJ EBITDA calculation</t>
  </si>
  <si>
    <t>1650 FA - Vehicles - Owner Vehicle - [Owner 1]</t>
  </si>
  <si>
    <t>[Owner 2] Payroll Taxes</t>
  </si>
  <si>
    <t>Data Source Reconciliation for Example Company</t>
  </si>
  <si>
    <t>Example Company</t>
  </si>
  <si>
    <t>QoE Director</t>
  </si>
  <si>
    <t>In our working capital analysis for Example Company, we have identified 5 components for the client to consider when evaluating the working capital needs of the business.
1. Cash Reserves - Maintaining adequate cash reserves is an important consideration for any acquisition. Based on the trailing twelve months of normalized operating expenses, the company averages approximately $203K in monthly expenses with an additional 41k in debt service, which represents our baseline recommendation for a minimum cash reserve. Given the project based nature of the business and the variability in revenue timing described by the company, we would recommend the client consider maintaining closer to two months, or approximately $476K, in available cash to provide adequate cushion against timing fluctuations.
2. Accounts Receivable - The company's accounts receivable balance was immaterial and only recorded a balance in the last 3 months. As a result, we recommend excluding this from the working capital analysis for simplicity.. Per the company's invoicing process, customers pay 30% at contract signing, 30% when work begins, 30% at completion, and the final 10% once the punch list is complete (Q3), which explains why the company carries little traditional receivable balance for most of the year. The nature and accuracy of this balance has not been fully confirmed, and the client should verify its treatment with the company before closing. 
3. Work in Progress - Work in progress reflects job costs the company has incurred but not yet recognized as cost of goods sold, including materials, subcontractor costs, permits, design services, sales commissions, and a portion of royalty obligations, all of which remain in work in progress until the related job closes. As of July 2026, the company's work in progress balance was approximately $290.5K. This balance has fluctuated meaningfully over the trailing twelve months, ranging from approximately $83K in May 2026 to $791K in October 2025, consistent with the volume of open jobs at any given point in time. This figure is included in the working capital estimate; however, the client should be aware that the actual balance at closing may differ from the figure presented here, and a true up based on the open project schedule at closing is recommended. It should be noted that revenue and expense recognition is incorrect, as they should have recognized revenue over time (see documented risk). The average balance for the last 12 months was 398k
4. Accounts Payable - The company's accounts payable balance averaged approximately $12.1K over the trailing twelve months, a relatively low balance that showed some variability, ranging from under $1K in December 2025 to approximately $28.8K in May 2026. Accounts payable represents amounts owed to vendors for goods and services already received. The client should understand that the treatment of accounts payable at closing will affect near term cash requirements and should be addressed in the purchase agreement.
5. Deferred Revenue and Customer Deposits - The company collects a substantial portion of each contract's value before the related work is performed, structured as a 30% deposit at signing and an additional 30% when work begins, which creates a Customer Advance Deposits balance representing work paid for but not yet performed. This balance averaged approximately $636.7K over the trailing twelve months and showed meaningful volatility, ranging from approximately $188K in March 2026 to $1.22M in September 2025. The company noted that the balance typically declines around year end as substantially complete jobs are closed out ahead of its franchise fee resetting at the start of the new year, which contributes to some of this timing driven fluctuation beyond normal changes in project volume. The client should be aware that this balance represents a real obligation, work owed to customers who have already paid, and should be accounted for accordingly in the purchase agreement. A business that collects a significant portion of payment before performing work has a structural cash flow advantage that supports scaling, as growth in customer demand generates cash before the associated costs are incurred.
Taken together, the company's working capital profile is shaped by minimal receivables, a fluctuating work in progress balance tied to open jobs, and a sizable customer deposit liability funded by the company's upfront collection practices. The working capital estimate for Example Company is as follows: $476K (Recommended Cash Reserve) + $0 (Accounts Receivable, including Undeposited Funds) + $398K (Net WIP) less $12.1K (Accounts Payable) less $636.7K (Deferred Revenue) = approximately $225K in estimated working capital and liquidity need at close.
Because the estimate is positive, any of these components not transferring with the business at closing will need to be funded by the client from available cash or acquisition proceeds. At the same time, the company's upfront deposit structure provides a meaningful, ongoing cash flow advantage that should be considered alongside this estimate, as continued growth in contract volume will keep generating cash ahead of associated project costs.
Working capital is inherently judgmental and will vary based on business performance, seasonality, and the timing and structure of the transaction. The client should ensure they have sufficient liquidity reserves and, where appropriate, access to a line of credit to manage any volatility in the period following close. The figures presented here represent a risk adjusted estimate based on historical performance and are intended as a starting point for negotiation rather than a precise closing requirement.</t>
  </si>
  <si>
    <t>Profit &amp; Loss for Example Company</t>
  </si>
  <si>
    <t>Balance Sheet for Example Company</t>
  </si>
  <si>
    <t>Working Capital Analysis for Example Company</t>
  </si>
  <si>
    <t>8905 PTE Taxes</t>
  </si>
  <si>
    <t>We have reviewed the owner distribution type activity in the financials, and did not note any expenses related to the operations of the company. As a result, no adjustments were made.</t>
  </si>
  <si>
    <t>Executive Summary of Example Company</t>
  </si>
  <si>
    <t>- The company has an established, demonstrably successful digital marketing channel through its [Marketing Vendor] relationship, which the owner identified as its primary and most effective source of new leads, supplemented by targeted print and sponsorship spend (Q18). Total advertising and marketing spend has grown from roughly $50K in FY23 to approximately $77K in FY25, tracking alongside the company's revenue growth over the same period (Profit &amp; Loss tab), and the client may be able to scale this channel further post close to support continued growth.
- The company has built out a production management team over time, from a single person to a supervisor, two project managers, and most recently an additional inside project manager (Q12). This existing structure supports execution of a larger volume and scale of projects without requiring the owner to personally manage day to day field operations, which is a meaningful operational asset the client can build on post close.
- The company has received other income of around 20k in 2024 in our SDE recalculation (Q21). This income was for a finders fee for a new owner of another location. This was removed from SDE since it is non-recurring and more one time in nature, however the client does have the opportunity to replicate this in the future, which can improve profit for that year.</t>
  </si>
  <si>
    <t>6001 [Franchise Brand] Printed Material</t>
  </si>
  <si>
    <t>6002 [Marketing Vendor]</t>
  </si>
  <si>
    <t>6065 Franchise Guarantee Fund</t>
  </si>
  <si>
    <t>1100 Business Checking</t>
  </si>
  <si>
    <t>1106 Business Savings</t>
  </si>
  <si>
    <t>1107 Brokerage Account</t>
  </si>
  <si>
    <t>FA - Ford F150 - [Employee]</t>
  </si>
  <si>
    <t>FA - Vehicles - Owner Vehicle - [Owner 2]</t>
  </si>
  <si>
    <t>Notes Payable - [Lender Name]</t>
  </si>
  <si>
    <t>Bank Statement Review for Example Company</t>
  </si>
  <si>
    <t>local bike shop</t>
  </si>
  <si>
    <t>Recalculated Adjusted EBITDA of Example Company</t>
  </si>
  <si>
    <t>See Q21. Other income is a finder's fee for finding the operator of a new [Franchise Brand] location. This is not something the client can reasonable assume they will be able to receive in the future and should be viewed as a more one time event. As such, we are adding this income back.</t>
  </si>
  <si>
    <t>Revenue grew in each of the three full fiscal years reviewed, from $2.18M in FY23 to $2.69M in FY24 (up $515K, or 23.7%), and to $3.09M in FY25 (up $395K, or 14.7%). FY25 growth was supported in part by two individually large, one-time project engagements totaling approximately $875K combined (two large projects, roughly 28% of FY25 revenue), consistent with the company's description of typically landing one large contract per year on top of its base of smaller jobs (Q1, Customer Analysis tab). Beyond these one-time engagements, the company attributed year-over-year swings in construction revenue primarily to the timing of job completions rather than a consistent seasonal pattern, noting that a strong sales quarter in one year does not reliably predict which quarter will be strong the following year (Q10).
The Jul-26 TTM period reflects a step back from this growth trend. The current year-to-date period (January through July 2026) ran $156K, or 12.6%, behind the same period last year, driven by a 17.2% decline in construction revenue completions. Consistent with its earlier response, the company again pointed to the timing of job completions relative to the prior year rather than identifying a specific volume, pricing, or customer-driven cause for the year-to-date shortfall (Q10).</t>
  </si>
  <si>
    <t>When looking through the GL, it does not appear the company has large recurring clients, but has more larger one time projects. Is that correct? For example, I am seeing 493k related to a large customer job, and 49 total clients for 2025. Can you confirm that understanding or provide any details that I may be missing?</t>
  </si>
  <si>
    <t>Generally, there are 3 or 4 lumber yards that we use, depending on their current pricing, what we know they carry stock, and based on their recent service we have received from them.  Bad service mean we will back off from using them and go to another lumber yard.  There are some specific products we sell that come from specific vendors such as certain branded conversion window systems and electric screens and awnings from a specialty products vendor.  All of these products can be purchased from other vendors as well, but these are all special order items.</t>
  </si>
  <si>
    <t>Can you confirm the Miami territory is not included in the acquisition and that it does not have any impact to the income or expenses on the reported financials? Also, can you confirm if there are any shared costs?</t>
  </si>
  <si>
    <t>Can you provide the July 2026 bank statement for the "1100 Business Checking" account?</t>
  </si>
  <si>
    <t>Why is 2024 the only year with activity in the "6082 Professional Fees - Design Consultant" account (9,600 to a 1099 design consultant)?</t>
  </si>
  <si>
    <t>Why did the "6002 [Marketing Vendor]" expenses increase significantly after FY23? Can you provide any insight into what marketing works best for the company?</t>
  </si>
  <si>
    <t xml:space="preserve">The $20,000 we received was awarded to us as a finders fee for bringing in the new owner of the [Franchise Brand] of Orlando.  </t>
  </si>
  <si>
    <t>[Owner 1] Payroll Taxes</t>
  </si>
  <si>
    <t>1101 Business Credit Card 1</t>
  </si>
  <si>
    <t>1102 Business Credit Card 2</t>
  </si>
  <si>
    <t>1103 Business Credit Card 3</t>
  </si>
  <si>
    <t>Summarizes the engagement in a few pages: company overview, industry and location, our recalculated Adjusted EBITDA narrative, a comparison of our figures to the CIM (if provided), and summaries of our bank statement, tax reconciliation, and working capital analysis. We close with a list of opportunities and risks identified through our review.</t>
  </si>
  <si>
    <t>We bring in the company's prepared monthly P&amp;L (typically the last 3 fiscal years plus the current year through the most recent month available). Accounts and months are grouped for a higher level view, with full detail available when expanded.</t>
  </si>
  <si>
    <t>We bring in the company's balance sheets for the last 4 fiscal year ends and the trailing 13 months, with monthly and year over year change columns to help spot trends.</t>
  </si>
  <si>
    <t>We compare the company's financials for the last 3 fiscal years to the filed tax returns (and IRS transcripts, when available), reconciling any book to tax differences line by line.</t>
  </si>
  <si>
    <t>We review the transaction level detail booked to owner distribution accounts, and any other accounts commonly used for owner related activity, to identify personal or non operating items.</t>
  </si>
  <si>
    <t>CIM Reconciliation</t>
  </si>
  <si>
    <t>This tab documents the questions we asked the company, the answers provided, and any follow-up questions and responses.</t>
  </si>
  <si>
    <t>This tab documents the mechanics and key assumptions behind the projection model, and how the P&amp;L, Cash Flow, and Balance Sheet projection tabs link together.</t>
  </si>
  <si>
    <t>Using the trailing 12 months of actual P&amp;L data (adjusted for accepted addbacks), this tab projects the next 5 years by month, with toggles the client can use to run different growth and margin scenarios.</t>
  </si>
  <si>
    <t>This tab projects cash flow and the ending cash balance from the P&amp;L Projection tab, with additional inputs the client can model and adjust.</t>
  </si>
  <si>
    <t>This tab projects the balance sheet over the same 5 year, monthly period, based on the P&amp;L Projection and CF Projection tabs.</t>
  </si>
  <si>
    <t>Working Capital</t>
  </si>
  <si>
    <t>Projected Profit &amp; CF Summary</t>
  </si>
  <si>
    <t>A deal analyzer that translates the P&amp;L, cash flow, and financing assumptions into the buyer's projected personal cash flow after debt service, officer compensation, and taxes, for the proposed purchase price and deal structure.</t>
  </si>
  <si>
    <t>This tab documents important disclosures and the terms governing our Quality of Earnings engagement.</t>
  </si>
  <si>
    <t>We recalculate Seller's Discretionary Earnings (SDE) and Adjusted EBITDA for the last 3 fiscal years and the TTM period, with line by line commentary supporting each addback.</t>
  </si>
  <si>
    <t>The client inputs the proposed deal financing here, and the projection tabs update the interest expense, principal repayments, and other financing related items accordingly.</t>
  </si>
  <si>
    <t>Engagement Overview</t>
  </si>
  <si>
    <t>Nature of Services</t>
  </si>
  <si>
    <t>Non-Reliance and Restricted Distribution</t>
  </si>
  <si>
    <t>Indemnification and Limitation of Liability</t>
  </si>
  <si>
    <t>Governing Law and Dispute Resolution</t>
  </si>
  <si>
    <t>By viewing or otherwise using this Quality of Earnings workbook (the "Report"), you agree to the terms above in their entirety.</t>
  </si>
  <si>
    <t>Recalculated ADJ EBITDA</t>
  </si>
  <si>
    <t>Period</t>
  </si>
  <si>
    <t>See Q12/Q26. The $125,000 estimate reflects the cost to replace the combined sales, contract negotiation, and production oversight currently performed by the two owners (Q26: [Owner 2] works approximately 15 hours a week, [Owner 1] 20-30), functions that together fall short of two full time roles but are core to running the business and would need to be replaced post-close. We benchmarked this using NAICS compensation data for a general manager/sales oversight role rather than relying on the company's existing payroll, since a buyer would need to hire outside capacity to cover these functions. For reference, the company's own project manager hires have run in the $80K range (Q12), and this estimate reflects a broader role spanning sales and oversight in addition to production management</t>
  </si>
  <si>
    <t>In our working capital analysis for Example Company, we have identified 5 components for the client to consider when evaluating the working capital needs of the business.
1. Cash Reserves - Maintaining adequate cash reserves is an important consideration for any acquisition. Based on the trailing twelve months of normalized operating expenses, the company averages approximately $203K in monthly expenses with an additional $41K in debt service, which represents our baseline recommendation for a minimum cash reserve. Given the project based nature of the business and the variability in revenue timing described by the company, we would recommend the client consider maintaining closer to two months, or approximately $476K, in available cash to provide adequate cushion against timing fluctuations.
2. Accounts Receivable - The company's accounts receivable balance was immaterial and only recorded a balance in the last 3 months. As a result, we recommend excluding this from the working capital analysis for simplicity. Per the company's invoicing process, customers pay 30% at contract signing, 30% when work begins, 30% at completion, and the final 10% once the punch list is complete (Q3), which explains why the company carries little traditional receivable balance for most of the year. The nature and accuracy of this balance has not been fully confirmed, and the client should verify its treatment with the company before closing. 
3. Work in Progress - Work in progress reflects job costs the company has incurred but not yet recognized as cost of goods sold, including materials, subcontractor costs, permits, design services, sales commissions, and a portion of royalty obligations, all of which remain in work in progress until the related job closes. As of July 2026, the company's work in progress balance was approximately $290.5K. This balance has fluctuated meaningfully over the trailing twelve months, ranging from approximately $83K in May 2026 to $791K in October 2025, consistent with the volume of open jobs at any given point in time. This figure is included in the working capital estimate; however, the client should be aware that the actual balance at closing may differ from the figure presented here, and a true up based on the open project schedule at closing is recommended. It should be noted that revenue and expense recognition is incorrect, as they should have recognized revenue over time (see documented risk). The average balance for the last 12 months was 398k.
4. Accounts Payable - The company's accounts payable balance averaged approximately $12.1K over the trailing twelve months, a relatively low balance that showed some variability, ranging from under $1K in December 2025 to approximately $28.8K in May 2026. Accounts payable represents amounts owed to vendors for goods and services already received. The client should understand that the treatment of accounts payable at closing will affect near term cash requirements and should be addressed in the purchase agreement.
5. Deferred Revenue and Customer Deposits - The company collects a substantial portion of each contract's value before the related work is performed, structured as a 30% deposit at signing and an additional 30% when work begins, which creates a Customer Advance Deposits balance representing work paid for but not yet performed. This balance averaged approximately $636.7K over the trailing twelve months and showed meaningful volatility, ranging from approximately $188K in March 2026 to $1.22M in September 2025. The company noted that the balance typically declines around year end as substantially complete jobs are closed out ahead of its franchise fee resetting at the start of the new year, which contributes to some of this timing driven fluctuation beyond normal changes in project volume. The client should be aware that this balance represents a real obligation, work owed to customers who have already paid, and should be accounted for accordingly in the purchase agreement. A business that collects a significant portion of payment before performing work has a structural cash flow advantage that supports scaling, as growth in customer demand generates cash before the associated costs are incurred.
Taken together, the company's working capital profile is shaped by minimal receivables, a fluctuating work in progress balance tied to open jobs, and a sizable customer deposit liability funded by the company's upfront collection practices. The working capital estimate for Example Company is as follows: $476K (Recommended Cash Reserve) + $0 (Accounts Receivable, including Undeposited Funds) + $398K (Net WIP) less $12.1K (Accounts Payable) less $636.7K (Deferred Revenue) = approximately $225K in estimated working capital and liquidity need at close.
Because the estimate is positive, any of these components not transferring with the business at closing will need to be funded by the client from available cash or acquisition proceeds. At the same time, the company's upfront deposit structure provides a meaningful, ongoing cash flow advantage that should be considered alongside this estimate, as continued growth in contract volume will keep generating cash ahead of associated project costs.
Working capital is inherently judgmental and will vary based on business performance, seasonality, and the timing and structure of the transaction. The client should ensure they have sufficient liquidity reserves and, where appropriate, access to a line of credit to manage any volatility in the period following close. The figures presented here represent a risk adjusted estimate based on historical performance and are intended as a starting point for negotiation rather than a precise closing requirement.</t>
  </si>
  <si>
    <t>Our payment plan is 30% deposited when contract is signed, 30% payment when work begins, 30% when work is complete and the final 10% when the punch list is complete.  Generally, we are never behind on money</t>
  </si>
  <si>
    <t>I maintain a spreadsheet that tracks all payments paid and all payments yet to be paid by customer.  I would have to explain this to you  my process.  Unless you know what the QuickBooks report name is, I could not find a QuickBooks report that does anything close to this.  I don't know if it is an accrual bookkeeping issue or what, but I found nothing in QuickBooks that has this report.</t>
  </si>
  <si>
    <t>I believe the additional $39,500 franchise fee in 2023 was due to the acquisition of a second territory- the Miami Territory.  This is what [Franchise Brand] charged us for that additional territory.</t>
  </si>
  <si>
    <t>The Miami territory is and always has been part of the acquisition.  It has no separate expenses attached to it except for the initial territory purchase fee.  Both territories are treated as one in all other respects- marketing, sales, production.  It does not have anything separate.  The only impact to the acquisition is the buyer must pay a transfer fee for 2 territories, not one.</t>
  </si>
  <si>
    <t>We have yet to figure out the seasonality of the business here in Southwest Florida.  One year the 1Q is hot, the next year it is 4Q that is hot.  There is no rhyme or reason.  The construction revenue is strictly based job completions.  Depending on jobs that hit a certain month - big or small- the construction revenue follows.  Generally high months of sales have high months of completions 3 and 4 months trailing. And likewise, a month or two of low sales has low completions 2 and 3 months trailing.</t>
  </si>
  <si>
    <t>The royalties are defined in the FDD.  For us, we pay 6.5% Sales royalty on all sales up to $1M and an additional 1.5% Marketing Royalty.  Above 1M, we pay 5.5 in Sales Royalty and 1.5% Marketing Royalty.  The 1.5% Marketing Royalty has a max at $22,500 each year.</t>
  </si>
  <si>
    <t>Production Management has been where we have grown personal.  Year 1 was me by myself. Year 2, I added a supervisor (hourly wage with pay raises) Year 3 or 4, I added a Project manager and have replaced this position once.  Last year, I added an inside project manager to the payroll.  The project managers are in the $80K pay range.</t>
  </si>
  <si>
    <t>Recently, we have been spending about $85,000 for marketing annually.  [Marketing Vendor] manages our web site, our PPC, and internet advertising.  [Marketing Vendor] is our primary and most successful (most mentioned) source for our leads.  We also advertise in a magazine for wealthy households and we do some charity sponsorships locally.</t>
  </si>
  <si>
    <t>The travel and meals and Entertainment is strictly used for the 2 [Franchise Brand] conferences we attend a year.  It includes some recognition lunches for the production management team, and a Company Christmas dinner.  Owners are not sole benefit.  This account is also used to send sales people to Charlotte, NC for Sales training.  That is about $2,000-$3,000 per person.</t>
  </si>
  <si>
    <t>This is not just credit card.  When a customer uses our financing through [Financing Company], we get hit with the finance fees.  We do not directly collect this fee back from the individual customer.  There is a percentage all job have that carry/pay for this fee.</t>
  </si>
  <si>
    <t>It is a QuickBooks issue.  Until my bookkeeper physically moves it to customer advance deposits .  It is a timing issue.</t>
  </si>
  <si>
    <t xml:space="preserve">The bookkeeper just had not allocated the funds to the right accounts yet.  It is a timing thing.  Money received is in the unallocated account in QuickBooks until someone tells it where to go.  That has all been allocated at this point.  I could have money received yesterday that is in that unallocated today, until the bookkeeper fixes that.  </t>
  </si>
  <si>
    <t xml:space="preserve"> In an average week [Owner 2] is working 15 hours and I am working 20 to 30 hours a week.
Back to your original question about the tax return being higher than the Officer pay in QuickBooks.  This is because I also get a salary from other [Franchise Brand] locations in Florida because I am their contracting agent.  I do get W2s from them as well.  I get paid $800 a month from each- Tampa, Orlando, Jacksonville, Tallahassee.  Depending on the year and month they began their business, would impact the amount I received that year.  This should clarify your question.  Let me know if you still need those W2s.  Those will be much harder to find.
[Owner 1]</t>
  </si>
  <si>
    <t>FY23 $</t>
  </si>
  <si>
    <t>FY23 % of Total</t>
  </si>
  <si>
    <t>FY24 $</t>
  </si>
  <si>
    <t>FY24 % of Total</t>
  </si>
  <si>
    <t>FY25 $</t>
  </si>
  <si>
    <t>FY25 % of Total</t>
  </si>
  <si>
    <t>Jul-26 TTM $</t>
  </si>
  <si>
    <t>Jul-26 TTM % of Total</t>
  </si>
  <si>
    <t>Included, true up at close recommended</t>
  </si>
  <si>
    <t>Included, work owed to paid customers</t>
  </si>
  <si>
    <t>Excluded as debt, negative balance noted</t>
  </si>
  <si>
    <t>Reserve estimated separately</t>
  </si>
  <si>
    <t>Immaterial, and inconsistently recorded. Removed from WC</t>
  </si>
  <si>
    <t>Included in WC</t>
  </si>
  <si>
    <t>Excluded, as CC is viewed as a financing decision of AP</t>
  </si>
  <si>
    <t>In our Customer Analysis, we have focused on three main areas summarized below:
Customer Concentration Risk: Customer concentration has increased over the review period. The top five customers represented 28.5% of revenue in FY23, 39.9% in FY24, and 41.3% in FY25 (24.9% for the Jul-26 TTM period), while the top ten represented 45.9%, 58.6%, and 59.6% of revenue over the same years (44.6% TTM). No single customer appears among the largest contributors in more than one year. The FY25 concentration is driven by two individually large, one-time project engagements (16.0% and 12.4% of FY25 revenue respectively) rather than a repeat relationship. The company's underlying client base is broad, with 49 distinct customers billed in FY25, which limits reliance on any one relationship but means a meaningful share of annual revenue still depends on winning one or two large projects each year.
Contract Continuity: The company's revenue is project-based rather than contract-recurring. Per company management, the business is not built around recurring clients; while some customers return for additional work, each project is written under its own new contract, and the company typically lands one large project per year on top of a base of smaller jobs. Payment terms (30% deposit at signing, 30% at project start, 30% at completion, 10% at punch list) limit collection risk within a given project but do not create forward revenue visibility once a project closes out. Contract continuity risk here centers less on customer attrition and more on the company's ongoing ability to source and close new project work at a similar pace and size.
Maintaining Revenue and Margins post close: ADJ EBITDA margin declined from approximately 29% of revenue in FY23 to 25% in FY24 and 21% in FY25, before recovering to roughly 23% in the TTM period, driven primarily by subcontractor and materials costs rising as a percentage of revenue and by the company adding production management headcount (a field supervisor, and more recently two project managers) as it has grown. FY25 revenue growth was also supported by two individually large, one-time project engagements totaling approximately $875,000, or roughly 28% of FY25 revenue, which a buyer should not assume recurs annually. New ownership will also need to plan for replacing the current owners' roles in sales and oversight, estimated at $125,000 in the Adjusted EBITDA analysis. The company also operates under a [Franchise Brand] franchise agreement (royalty of 5.5% to 6.5% of sales plus a 1.5% marketing royalty, capped at $22,500 annually) and relies heavily on a single outside vendor for lead generation (approximately $85,000 per year); continuity of both the franchise relationship and that marketing arrangement matters for sustaining revenue post-close.</t>
  </si>
  <si>
    <t>One period balance, $57.2K at Jul 2026. Believed to be error, although company confirmed it is accurate. Removed from WC calculation.</t>
  </si>
  <si>
    <t>Why has the "6118 Paychex - Production Management" account been increasing significantly each year?</t>
  </si>
  <si>
    <t>Our 401K is relatively new to us.  We go through Paychex for the administration for this.  I am pretty sure we selected so policy options.  To the entire 401K policy plan is beyond my skill set.  That is why we went with Paychex.  Attached is their plan description.</t>
  </si>
  <si>
    <t>Why does "6115 Paychex - Officers" not tie back to the officer's salary on the P&amp;L? Can you provide a payroll report showing the officer's salary for the last 12 months ending July 2026?</t>
  </si>
  <si>
    <t>Thank you for sending the payroll report. Why does the tax return and the payroll report not tie back to the "6115 Paychex - Officers" account in the P&amp;L? Also, it was mentioned there were two owners in the Q&amp;A, but I am only seeing [Owner 1] listed as an officer on the tax returns. Can you provide some context on this?</t>
  </si>
  <si>
    <t>6115 Paychex - Officers</t>
  </si>
  <si>
    <t>6125 Paychex - 401K</t>
  </si>
  <si>
    <t>6118 Paychex - Production Management</t>
  </si>
  <si>
    <t>1430 WIP Design Service (plans, drawings, engineering)</t>
  </si>
  <si>
    <t>6116 Paychex - Officers Taxes Withheld</t>
  </si>
  <si>
    <t>6119 Paychex - Production Management Tax Withheld</t>
  </si>
  <si>
    <t>6004 Misc. Advertising Expenses</t>
  </si>
  <si>
    <t>Example Company designs and builds custom outdoor living spaces, including decks, porches, and screened enclosures, operating as a franchisee of [Franchise Brand], a national outdoor living design-build franchise system. The company holds two adjoining franchise territories, Fort Myers and Miami, Florida, which are run as a single combined business sharing marketing, sales, and production (Q5). The company pays [Franchise Brand] a royalty of 6.5% of sales up to $1M and 5.5% above that threshold, plus a 1.5% marketing royalty capped at $22,500 annually (Q11).
The business is owned and run by two officers, [Owner 1] and [Owner 2], who together handle sales, contract negotiation, and production oversight; [Owner 1] also works part time as a contracting agent for several other [Franchise Brand] franchises in Florida (Tampa, Orlando, Jacksonville, and Tallahassee) (Q26). Day to day staffing consists of the two owners, two project managers, and one field supervisor on W2 payroll, with all field production work performed by 1099 subcontractors (Q13). Revenue is project-based rather than contract-recurring: the company typically completes one large project a year on top of a base of smaller jobs, serving 49 distinct customers in FY25 alone (Q1). Revenue grew from approximately $2.18M in FY23 to $2.69M in FY24 (up 23.7%) and $3.09M in FY25 (up 14.7%), with recalculated Adjusted EBITDA ranging from approximately $619K to $684K, or 21% to 29% of revenue, over the review period.</t>
  </si>
  <si>
    <t>We recalculated the Adjusted EBITDA for the past three years and the trailing twelve-month period. Revenue grew in each of the three full fiscal years reviewed, from $2.18M in FY23 to $2.69M in FY24 (up $515K, or 23.7%), and to $3.09M in FY25 (up $395K, or 14.7%). FY25 growth was supported in part by two individually large, one-time project engagements totaling approximately $875K combined (two large projects, roughly 28% of FY25 revenue), consistent with the company's description of typically landing one large contract per year on top of its base of smaller jobs (Q1, Customer Analysis tab). Beyond these one-time engagements, the company attributed year-over-year swings in construction revenue primarily to the timing of job completions rather than a consistent seasonal pattern, noting that a strong sales quarter in one year does not reliably predict which quarter will be strong the following year (Q10).
The Jul-26 TTM period reflects a step back from this growth trend. The current year-to-date period (January through July 2026) ran $156K, or 12.6%, behind the same period last year, driven by a 17.2% decline in construction revenue completions. Consistent with its earlier response, the company again pointed to the timing of job completions relative to the prior year rather than identifying a specific volume, pricing, or customer-driven cause for the year-to-date shortfall (Q10).
ADJ EBITDA margin declined from 29% of revenue in FY23 to 25% in FY24 and 21% in FY25, before recovering to 23% in the TTM period. 
The primary driver of the FY23 to FY25 decline was cost of goods sold rising as a percentage of revenue, from 61.5% in FY23 to 64.3% in FY25, with both subcontractor costs (29.7% to 30.2% of revenue) and materials (23.6% to 24.7% of revenue) contributing to the increase. This trend reversed in the TTM period, with total cost of goods sold falling to 62.3% of revenue, supported by a 30.8% year-over-year decline in subcontractor costs during the most recent year-to-date period. The company has seen a slight decrease in margins over the review period due to hiring additional overhead staff (Q12).
Please refer to the Recalculated ADJ EBITDA tab for the full list of addbacks with supporting details.</t>
  </si>
  <si>
    <t>General Summary: The cells that allow for manual adjustments are formatted with a white background. The various projection tabs that follow link to each other, and it is recommended to take a look through all three tabs before fine tuning one. For example, net income comes from the P&amp;L and feeds into the cash flow tab. Then the cash flow tab feeds into the balance sheet updates. But the fixed assets on the balance sheet feed back into the depreciation expense found on the other tabs.</t>
  </si>
  <si>
    <t>- Sales generation is currently handled entirely by the two owners, with no dedicated sales staff on payroll and no active 1099 sales representatives at this time (Q13). This concentrates a core revenue generating function in the owners personally, and the client should evaluate what sales infrastructure or transition support will be needed to sustain new business generation after the owners' involvement changes.
- The company generated approximately $493K and $381K, or a combined 28% of FY25 revenue, from two individually large, one time project engagements (Customer Analysis tab; Q1). The company confirmed it does not have a recurring client base and typically lands one large contract per year in addition to smaller jobs, meaning a meaningful share of recent revenue should not be assumed to repeat without further diligence on the current project pipeline. This creates significant risk for the company where if it does not land a larger job in a period, it can result in a significant decrease in sales and profit.
- Construction revenue has shown meaningful swings that the company attributes to the timing of job completions rather than a predictable seasonal pattern, describing the variability as having "no rhyme or reason" from year to year (Q10). Consistent with this, construction revenue for the year to date period through July 2026 ran approximately 17% behind the same period in the prior year, and the client should be aware that near term revenue can move meaningfully based on completion timing alone.
- The company operates as a [Franchise Brand] franchisee, paying a tiered royalty of 6.5% of sales up to $1M and 5.5% above that threshold, plus a 1.5% marketing royalty capped at $22,500 annually (Q11). This ongoing fee structure will continue as a fixed cost of the business after close, and because the acquisition covers two separate franchise territories, the client should confirm the franchisor's consent and assignment requirements for both territories as part of the transaction.
- The company recognizes both revenue and the associated job costs at the point a project closes, holding all job costs in work in progress until completion and then flowing revenue and cost of goods sold through the income statement together at that time (Q22). Given the multi month duration of many of the company's construction projects, this point in time approach differs from the percentage of completion, or over time, method that is typically appropriate for longer duration, contract based construction work. As a result, revenue and earnings reported in any single period may not reflect the economic progress of jobs actually in process during that period, and the client should discuss with the company's accountant how a recast to an over time recognition method would affect the timing of historical revenue and margin, since this bears on how comparable individual periods are to one another.
- Customer Advance Deposits, which represent payments collected on signed contracts for work not yet performed, declined from approximately $999K as of July 2025 to approximately $503K as of July 2026, a decrease of roughly 50% (Balance Sheet tab). Over this same period, the company's construction revenue for the year to date period declined approximately 17.2%, which the company attributed to the timing of job completions rather than to a specific volume, pricing, or customer driven cause (Q10). Because Customer Advance Deposits function as a leading indicator of committed project backlog, a simultaneous decline in both deposits and revenue raises the concern that the company's near term pipeline may be thinner than in prior periods, rather than the softness being purely a matter of completion timing as the company has characterized it. The client should discuss with the company its current signed but not yet started project backlog and evaluate whether the recent revenue softness is likely to continue or deepen in the months immediately following close.
- The company carried a $57,160 balance in the Undeposited Funds account as of July 2026, a balance that did not appear in any other month of the trailing twelve month period (Balance Sheet tab; Q24). The company explained that this reflects a timing lag in the bookkeeper's process, where cash received is held in an unallocated account until it is manually assigned to the appropriate balance sheet account, in this case Customer Advance Deposits (Q24). The undeposited funds account is a high risk account for small businesses which can overstate revenue and the client should be aware if this balance is later recognized as erroneous, the sales in July 2026 would decrease as a result The client should confirm the underlying receipts and proper balance-sheet classification prior to closing, as an erroneous balance could affect cash, customer deposits, revenue recognition, or working capital depending on the underlying transactions.
- Officer compensation per the company's P&amp;L does not tie to the compensation of officers reported on the filed tax returns. The returns are higher by approximately $47,000 in FY23 and $51,000 in FY24 (Tax Reconciliation tab). The company attributed this to wages one owner receives from four other [Franchise Brand] locations where he serves as contracting agent, and noted that only one of the two owners is listed as an officer on the returns (Q26). Wages paid by those separate entities would not appear on this company's return, so the variance is not fully explained. We have used the lower reported figure in our officer wage addback and excluded the health insurance addback as a conservative measure (Q14). The client should confirm the correct officer compensation with the company's tax preparer, since the officer related addbacks are among the largest in the SDE recalculation.</t>
  </si>
  <si>
    <t>Tonnesen Accounting Services provides Quality of Earnings analysis for lower middle market acquisitions. We work with buyers, banks and lenders, brokers, and investors who want a third-party analysis of a target company's earnings.
Our team of approximately 10 professionals has completed over 600 Quality of Earnings engagements and currently completes approximately 40 engagements each month.
Each engagement rebuilds the earnings picture from source documents. We reconcile the profit and loss statement to the filed tax returns, compare reported balances to bank activity, and review owner and related party detail at the transaction level. We normalize results to remove non-recurring, discretionary, and non-operational items, and we document each addback with the support and or judgement/assumptions behind it. Questions raised during the engagement and the company's responses are documented within the workbook so the full analysis can be traced through.
Following delivery, we meet with the client to walk through our findings and remain available for follow-up questions.
www.TonnesenAccountingServices.com
Josh@TonnesenAccountingServices.com | 908-698-7030
Client reviews are available on our Google Business profile.
Tonnesen Accounting Services does not provide audit, review, or assurance services. All analyses are based on information provided by management and third-party sources and should be interpreted accordingly.</t>
  </si>
  <si>
    <t>We compare the last 12 months and prior 2 fiscal year ends of bank statement activity to the amounts reported in the financials, comparing ending balances, total deposits to sales, and total withdrawals to expenses</t>
  </si>
  <si>
    <t>When a Confidential Information Memorandum (CIM) or similar marketing document was used to advertise the business, we reconcile the SDE figures presented there to our recalculated SDE and list each difference by line</t>
  </si>
  <si>
    <t>We estimate the working capital and cash needed at closing based on trailing 12 month averages of receivables, work in progress or inventory, payables, and deferred revenue, with commentary on each component and items the client may want to address in the purchase agreement</t>
  </si>
  <si>
    <t>The analysis below is arithmetic based on the DSCR, rate and term entered. It is not a valuation, a financing recommendation, or an opinion that the company can support any amount of debt. Lenders apply their own underwriting</t>
  </si>
  <si>
    <t>Max Debt Service supported for year (illustrative)</t>
  </si>
  <si>
    <t>Max Loan Supported by EBITDA (illustrative)</t>
  </si>
  <si>
    <t>Theoretical Debt Capacity at Required DSCR (illustrative)</t>
  </si>
  <si>
    <t>Theoretical Debt/Weighted EBITDA (illustrative)</t>
  </si>
  <si>
    <t>Implied Multiple on Max Purchase Price (illustrative)</t>
  </si>
  <si>
    <t>Income taxes are added back to ADJ EBITDA since buyers assess profitability on a pre-tax basis. Tax liabilities differ widely depending on the buyer’s legal structure and tax elections (e.g., S Corporation vs. C Corporation), so the company's current income taxes do not carry over to most buyers. Additionally, income taxes are frequently inconsistently recorded in small business financials, especially for pass-through entities, further reducing their reliability as an indicator of true business performance.</t>
  </si>
  <si>
    <t>Cash Balance Estimate subtotal</t>
  </si>
  <si>
    <t>Cash Balance Estimate</t>
  </si>
  <si>
    <t>*Disclaimer: We provide a projection tool for our clients. We are in no way providing any assurances or expectations of results. The tool is set up to where the client is able to toggle and view various scenarios. Clients can use the tool to test working capital needs and other scenarios. This tool is used as the starting point for clients to layer in their business plan and test various scenarios.</t>
  </si>
  <si>
    <t>Depreciation is calculated from taking the starting balance of fixed assets on the balance sheet, and assuming a 7 year useful life (with no salvage value). Please update the BS projection to modify the starting balance of fixed assets. Also, the depreciation estimate of 7 years assumes most fixed assets relate to equipment. This is a simplifying assumption and will differ from depreciation for tax purposes.</t>
  </si>
  <si>
    <t>Tonnesen Accounting Services, LLC ("the Firm") was engaged pursuant to an engagement letter with the Client (the "Client") to perform a quality of earnings review (the "Engagement") in connection with a proposed transaction involving the business described in this workbook (the "Company") (the "Proposed Transaction"). This workbook and any accompanying presentation (collectively, the "Deliverables") summarize the Firm's significant findings and observations from that Engagement.</t>
  </si>
  <si>
    <t>The Deliverables were prepared solely for the Client's benefit and are based on representations and information provided by the Company's management. No person or entity other than the Client may rely on the Deliverables for any purpose, and the Firm owes no duty to any other party, unless that party has executed a separate written reliance letter with the Firm. The Deliverables may be shared only as permitted by the engagement letter between the Firm and the Client, and may not be included in any registration statement, prospectus, public filing, loan agreement, or other offering document without the Firm's prior written consent. Nothing in this workbook is a recommendation to proceed with the Proposed Transaction or a solicitation in connection with it or any securities offering.</t>
  </si>
  <si>
    <t>Our recalculated SDE was $8,231 (1.1%) lower than the CIM in FY23, $56,608 (6.7%) lower in FY24 and $5,025 (0.7%) higher in FY25, measured against the SDE shown in the CIM. Each line difference is listed in the table above. In every year the CIM adds back $250,000 of officer consulting expense, compared with $200,000 supported by the general ledger and 1099s (Q27). In FY24, the CIM shows $52,737 less in other operating expenses than the company's P&amp;L.</t>
  </si>
  <si>
    <t>In our Bank Statement Review, we compare the balances in their balance sheet, against what was in the bank account for the last two fiscal years and last 12 months. Validating the ending balance helps gain comfort that transactions are not duplicated, or missing from their bookkeeping. In our balance review, the operating account (1100 Business Checking), Jul-25 through Jul-26, the balance sheet agreed to the bank statement within $20 in 11 of 13 months. The balance sheet was $1,930 lower than the bank statement in Dec-25 and $8,895 higher in Apr-26. The company did not provide statements for the investment account, so that account is not included in this comparison. The client confirmed no follow-up was needed.
As another high-level reasonableness check, we analyze the activity in the bank account against the financials provided. Specifically, we compared the deposits against sales, and withdrawals against expenses (adjusting for known reconciling items). In our review we were able to reconcile within 1% of both sales and expenses proven out.</t>
  </si>
  <si>
    <t>After the reconciling items listed below, the financials differ from the filed tax returns by $1,635 in 2023, $1 in 2024 and $998 in 2025 (Tax to Book Reconciliation Check). The largest reconciling items were depreciation on the 2023 return not recorded on the books ($132,056), federal income tax recorded on the books ($43,000 in 2023 and $136,912 in 2025), a $39,500 retained earnings difference in 2023, and 2025 depreciation and amortization on the return not recorded on the books ($35,542 and $8,359).</t>
  </si>
  <si>
    <t>After the reconciling items listed, the financials differ from the filed tax returns by $1,635 in 2023, $1 in 2024 and $998 in 2025 (Tax to Book Reconciliation Check). The largest reconciling items were depreciation on the 2023 return not recorded on the books ($132,056), federal income tax recorded on the books ($43,000 in 2023 and $136,912 in 2025), a $39,500 retained earnings difference in 2023, and 2025 depreciation and amortization on the return not recorded on the books ($35,542 and $8,359).</t>
  </si>
  <si>
    <t>The company recognizes revenue when a project is completed, at which point the job's accumulated costs move from Work in Progress to Cost of Goods Sold (Q22). Revenue and costs for work performed in a month are not recorded until the job closes. Construction performed on a customer's property is commonly recognized over time (for example, percentage of completion) under ASC 606. The company stated that revenue follows job completions and that it cannot identify a seasonal pattern (Q10). Work in Progress and Customer Advance Deposits carried balances throughout the review period (Balance Sheet tab).
Job-level percent-complete and cost-to-estimate data were not available, so we did not recast revenue to an over-time method. Our recalculated SDE uses the company's completed-contract basis financials, adjusted only for the items listed on the Recalculated ADJ EBITDA tab. Monthly and quarterly revenue in these financials reflects when jobs closed. The client may want to ask the company's tax preparer whether percentage of completion is required or elected for tax purposes.</t>
  </si>
  <si>
    <t>Open</t>
  </si>
  <si>
    <t>In our Bank Statement Review, we compare the cash balances on the company's balance sheet to the bank statements for the last two fiscal years and the last 12 months. A difference between the two can indicate duplicated or missing transactions in the bookkeeping. For the operating account (1100 Business Checking), Jul-25 through Jul-26, the balance sheet agreed to the bank statement within $20 in 11 of 13 months. The balance sheet was $1,930 lower than the bank statement in Dec-25 and $8,895 higher in Apr-26. The company did not provide statements for the investment account, so that account is not included in this comparison. The client confirmed no follow-up was needed.
We also compare bank activity to the financials. After the reconciling items listed on this tab, TTM deposits differed from sales by 0.32% and TTM withdrawals differed from expenses by 0.35%.</t>
  </si>
  <si>
    <t>We have a toggle in the model to change between a financial and tax view. This will change between amortizing goodwill and start up costs, which allows the user to see income for either tax purposes, or investment/bank purposes.</t>
  </si>
  <si>
    <t>In our Quality of Earnings (QoE) review, we request the company's financial statements, tax returns, bank statements, general ledger detail, and, when available, any marketing materials used to advertise the business, such as a Confidential Information Memorandum (CIM). Our objective is to recalculate Seller's Discretionary Earnings (SDE) and Adjusted EBITDA, assess normalized working capital, and give the client a transaction-focused analysis of the business.
Our review is organized into six phases:
1. Document Intake - We collect and organize the company's monthly P&amp;L statements (typically the last 3 fiscal years plus the current year), balance sheets, tax returns, bank statements, and general ledger detail, and check what we received against our request list before beginning our analysis.
2. Core Diligence Procedures - We perform four procedures on the reported financials: a Tax Return Bridge reconciling the P&amp;L to the filed returns for the last three fiscal years, a Bank Statement Review comparing the last 2 fiscal years and trailing 12 months of bank activity to the financials, a Monthly P&amp;L and Balance Sheet Review to identify trends, timing, and classification issues, and, when the business was marketed with a CIM, a CIM Reconciliation comparing the advertised SDE to our recalculated figures.
3. Owner and Related-Party Review - We review the transaction-level detail behind owner distributions and other related-party or discretionary activity to identify addbacks and document the support provided for each.
4. Company Follow-Up (Q&amp;As) - Following these procedures, we provide the company with a list of follow-up questions (typically 20 to 40), documented on the Q&amp;A tab along with their responses and any additional follow-up. This process is iterative. The Q&amp;A tab is part of the deliverable, and the client should review all questions and answers, including any marked Open, and follow up with the company as needed.
5. Recalculated SDE, Adjusted EBITDA, and Customer Analysis - Based on the company's responses, we recalculate SDE and Adjusted EBITDA for the last three fiscal years and the trailing twelve-month (TTM) period, with commentary supporting each addback, and layer in an officer replacement cost analysis and debt capacity analysis where relevant. We also analyze customer concentration and contract continuity, including repeat and non-recurring revenue where the general ledger and the company's responses identify it.
6. Working Capital and Projections - We estimate the working capital needed at closing based on trailing averages of receivables, inventory or work in progress, payables, and deferred revenue. Our Projections tabs are built using the company's most recent 12 months of financials and allow the client to project the next five years by month. This model is driven by customizable assumptions and is designed as a scenario-planning tool. We do not provide forward-looking financial advice or opinions on future earnings.
After completing our analysis, we meet with the client to walk through our SDE and Adjusted EBITDA calculation, working capital findings, and any other significant observations related to the deal.
Our engagement concludes upon final delivery of the QoE workbook (and PowerPoint presentation, if requested), but we remain available for reasonable follow-up questions.</t>
  </si>
  <si>
    <t>We analyze customer concentration and contract continuity, ranking the largest customers by revenue for each period and calculating the top 5 and top 10 customer share of sales. We also comment on repeat and non-recurring customer revenue where the data identifies it.</t>
  </si>
  <si>
    <t>Our procedures do not constitute an audit, review, or examination under standards established by the AICPA or any other assurance framework, and neither the Firm nor the Deliverables express any opinion or other form of assurance, including as to the feasibility or achievability of any forward-looking information. This Engagement does not constitute income tax due diligence, tax advice, legal advice, investment advice, or a valuation of the Company or an opinion on a fair purchase price. The Client is responsible for engaging separate, qualified professionals for any of these matters. Our work consisted substantially of inquiries with the Company's management and accounting personnel, and financial information the Company provided, without independent verification, and the Deliverables are provided "as is," without warranties of any kind. The Firm assumed that the documents and information provided, including bank statements, are genuine, complete, and unaltered; it did not authenticate them or confirm them with banks, customers, or other third parties, and the Engagement was not designed to detect fraud. There will usually be differences between projected and actual results, because events and circumstances frequently do not occur as expected, and those differences may be material.</t>
  </si>
  <si>
    <t>Under our engagement letter with the Client, the Client has agreed to indemnify the Firm against certain claims arising from unauthorized reliance on, or distribution of, the Deliverables, and the Firm's liability to the Client is capped and excludes consequential, incidental, and punitive damages, other than in cases of the Firm's gross negligence, willful misconduct, or fraud. Claims relating to this Engagement must be brought within the period stated in that letter. The engagement letter's terms control in full, and this section is a summary only. Any recipient other than the Client receives the Deliverables for information only. By accepting them, the recipient agrees that, to the fullest extent permitted by law, any claim against the Firm relating to the Deliverables or the Engagement is limited to the fees paid for the Engagement and must be brought within one year of the date the Deliverables were delivered to the Client.</t>
  </si>
  <si>
    <t>This workbook and the underlying Engagement are governed by the laws of the State of Florida, without regard to its conflict of laws principles. Disputes are subject to mediation and, if unsuccessful, binding arbitration in Lee County, Florida, as further described in the applicable engagement letter.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</si>
</sst>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8" formatCode="&quot;$&quot;#,##0.00_);[Red]\(&quot;$&quot;#,##0.00\)"/>
    <numFmt numFmtId="43" formatCode="_(* #,##0.00_);_(* \(#,##0.00\);_(* &quot;-&quot;??_);_(@_)"/>
    <numFmt numFmtId="164" formatCode="_(* #,##0_);_(* \(#,##0\);_(* &quot;-&quot;??_);_(@_)"/>
    <numFmt numFmtId="165" formatCode="[$-409]mmm\-yy;@"/>
    <numFmt numFmtId="166" formatCode="0.0%"/>
    <numFmt numFmtId="167" formatCode="0.0&quot;x&quot;"/>
    <numFmt numFmtId="168" formatCode="_(* #,##0.0_);_(* \(#,##0.0\);_(* &quot;-&quot;??_);_(@_)"/>
    <numFmt numFmtId="169" formatCode="_(* #,##0_);_(* \(#,##0\);_(* \-??_);_(@_)"/>
  </numFmts>
  <fonts count="33" x14ac:knownFonts="1">
    <font>
      <sz val="11"/>
      <color theme="1"/>
      <name val="Calibri"/>
      <family val="2"/>
      <scheme val="minor"/>
    </font>
    <font>
      <sz val="11"/>
      <color theme="1"/>
      <name val="Calibri"/>
      <family val="2"/>
      <scheme val="minor"/>
    </font>
    <font>
      <b/>
      <sz val="11"/>
      <color theme="1"/>
      <name val="Calibri"/>
      <family val="2"/>
      <scheme val="minor"/>
    </font>
    <font>
      <b/>
      <sz val="11"/>
      <color theme="0"/>
      <name val="Calibri"/>
      <family val="2"/>
      <scheme val="minor"/>
    </font>
    <font>
      <b/>
      <sz val="16"/>
      <color theme="0"/>
      <name val="Calibri"/>
      <family val="2"/>
      <scheme val="minor"/>
    </font>
    <font>
      <sz val="10"/>
      <name val="Arial"/>
      <family val="2"/>
    </font>
    <font>
      <sz val="11"/>
      <color theme="0"/>
      <name val="Calibri"/>
      <family val="2"/>
      <scheme val="minor"/>
    </font>
    <font>
      <b/>
      <sz val="14"/>
      <color theme="0"/>
      <name val="Calibri"/>
      <family val="2"/>
      <scheme val="minor"/>
    </font>
    <font>
      <b/>
      <sz val="22"/>
      <color theme="0"/>
      <name val="Calibri"/>
      <family val="2"/>
      <scheme val="minor"/>
    </font>
    <font>
      <sz val="8"/>
      <name val="Calibri"/>
      <family val="2"/>
      <scheme val="minor"/>
    </font>
    <font>
      <sz val="11"/>
      <name val="Calibri"/>
      <family val="2"/>
      <scheme val="minor"/>
    </font>
    <font>
      <b/>
      <sz val="18"/>
      <color theme="0"/>
      <name val="Calibri"/>
      <family val="2"/>
      <scheme val="minor"/>
    </font>
    <font>
      <sz val="11"/>
      <color theme="1"/>
      <name val="Calibri"/>
      <family val="2"/>
    </font>
    <font>
      <sz val="11"/>
      <color theme="1"/>
      <name val="Calibri"/>
      <family val="2"/>
    </font>
    <font>
      <sz val="11"/>
      <name val="Calibri"/>
      <family val="2"/>
    </font>
    <font>
      <b/>
      <sz val="22"/>
      <color theme="1"/>
      <name val="Calibri"/>
      <family val="2"/>
    </font>
    <font>
      <b/>
      <sz val="11"/>
      <color theme="0"/>
      <name val="Calibri"/>
      <family val="2"/>
    </font>
    <font>
      <sz val="11"/>
      <color theme="0"/>
      <name val="Calibri"/>
      <family val="2"/>
    </font>
    <font>
      <b/>
      <sz val="12"/>
      <color theme="1"/>
      <name val="Calibri"/>
      <family val="2"/>
      <scheme val="minor"/>
    </font>
    <font>
      <b/>
      <sz val="11"/>
      <color theme="1"/>
      <name val="Calibri"/>
      <family val="2"/>
    </font>
    <font>
      <b/>
      <sz val="24"/>
      <color theme="0"/>
      <name val="Calibri"/>
      <family val="2"/>
      <scheme val="minor"/>
    </font>
    <font>
      <b/>
      <sz val="12"/>
      <color theme="0"/>
      <name val="Calibri"/>
      <family val="2"/>
      <scheme val="minor"/>
    </font>
    <font>
      <b/>
      <sz val="11"/>
      <name val="Calibri"/>
      <family val="2"/>
      <scheme val="minor"/>
    </font>
    <font>
      <sz val="14"/>
      <color theme="1"/>
      <name val="Calibri"/>
      <family val="2"/>
      <scheme val="minor"/>
    </font>
    <font>
      <sz val="11"/>
      <color theme="4" tint="0.79998168889431442"/>
      <name val="Calibri"/>
      <family val="2"/>
      <scheme val="minor"/>
    </font>
    <font>
      <sz val="11"/>
      <color rgb="FFFF0000"/>
      <name val="Calibri"/>
      <family val="2"/>
      <scheme val="minor"/>
    </font>
    <font>
      <b/>
      <i/>
      <sz val="11"/>
      <color theme="1"/>
      <name val="Calibri"/>
      <family val="2"/>
      <scheme val="minor"/>
    </font>
    <font>
      <i/>
      <sz val="11"/>
      <color theme="1"/>
      <name val="Calibri"/>
      <family val="2"/>
      <scheme val="minor"/>
    </font>
    <font>
      <b/>
      <sz val="16"/>
      <color theme="2"/>
      <name val="Calibri"/>
      <family val="2"/>
      <scheme val="minor"/>
    </font>
    <font>
      <b/>
      <sz val="11"/>
      <name val="Calibri"/>
      <family val="2"/>
      <charset val="1"/>
    </font>
    <font>
      <b/>
      <sz val="11"/>
      <color theme="0"/>
      <name val="Calibri"/>
      <family val="2"/>
      <charset val="1"/>
    </font>
    <font>
      <sz val="9"/>
      <color theme="1"/>
      <name val="Calibri"/>
      <family val="2"/>
      <charset val="1"/>
    </font>
    <font>
      <b/>
      <sz val="11"/>
      <color theme="1"/>
      <name val="Calibri"/>
      <family val="2"/>
      <charset val="1"/>
    </font>
  </fonts>
  <fills count="29">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3" tint="-0.249977111117893"/>
        <bgColor indexed="64"/>
      </patternFill>
    </fill>
    <fill>
      <patternFill patternType="solid">
        <fgColor theme="9"/>
        <bgColor indexed="64"/>
      </patternFill>
    </fill>
    <fill>
      <patternFill patternType="solid">
        <fgColor theme="7" tint="-0.249977111117893"/>
        <bgColor indexed="64"/>
      </patternFill>
    </fill>
    <fill>
      <patternFill patternType="solid">
        <fgColor theme="4"/>
        <bgColor indexed="64"/>
      </patternFill>
    </fill>
    <fill>
      <patternFill patternType="solid">
        <fgColor theme="6" tint="0.79998168889431442"/>
        <bgColor indexed="64"/>
      </patternFill>
    </fill>
    <fill>
      <patternFill patternType="solid">
        <fgColor theme="0"/>
        <bgColor indexed="64"/>
      </patternFill>
    </fill>
    <fill>
      <patternFill patternType="solid">
        <fgColor theme="5" tint="-0.249977111117893"/>
        <bgColor indexed="64"/>
      </patternFill>
    </fill>
    <fill>
      <patternFill patternType="solid">
        <fgColor rgb="FFD9E2F3"/>
        <bgColor rgb="FFD9E2F3"/>
      </patternFill>
    </fill>
    <fill>
      <patternFill patternType="solid">
        <fgColor theme="4"/>
        <bgColor rgb="FFD9E2F3"/>
      </patternFill>
    </fill>
    <fill>
      <patternFill patternType="solid">
        <fgColor rgb="FFD9E2F3"/>
        <bgColor indexed="64"/>
      </patternFill>
    </fill>
    <fill>
      <patternFill patternType="solid">
        <fgColor theme="4" tint="0.79998168889431442"/>
        <bgColor rgb="FFD9E2F3"/>
      </patternFill>
    </fill>
    <fill>
      <patternFill patternType="solid">
        <fgColor theme="4" tint="0.79998168889431442"/>
        <bgColor rgb="FFB4C6E7"/>
      </patternFill>
    </fill>
    <fill>
      <patternFill patternType="solid">
        <fgColor theme="8" tint="-0.499984740745262"/>
        <bgColor indexed="64"/>
      </patternFill>
    </fill>
    <fill>
      <patternFill patternType="solid">
        <fgColor theme="5" tint="0.79998168889431442"/>
        <bgColor rgb="FFFAE2D5"/>
      </patternFill>
    </fill>
    <fill>
      <patternFill patternType="solid">
        <fgColor rgb="FFD9E2F3"/>
        <bgColor rgb="FFDAE3F3"/>
      </patternFill>
    </fill>
    <fill>
      <patternFill patternType="solid">
        <fgColor theme="4"/>
        <bgColor rgb="FF666699"/>
      </patternFill>
    </fill>
    <fill>
      <patternFill patternType="solid">
        <fgColor theme="4" tint="0.79989013336588644"/>
        <bgColor rgb="FFD9E2F3"/>
      </patternFill>
    </fill>
    <fill>
      <patternFill patternType="solid">
        <fgColor theme="0" tint="-4.9989318521683403E-2"/>
        <bgColor rgb="FFB4C6E7"/>
      </patternFill>
    </fill>
    <fill>
      <patternFill patternType="solid">
        <fgColor theme="0" tint="-4.9989318521683403E-2"/>
        <bgColor rgb="FFD6DCE5"/>
      </patternFill>
    </fill>
    <fill>
      <patternFill patternType="solid">
        <fgColor theme="0" tint="-4.9989318521683403E-2"/>
        <bgColor rgb="FFEDEDED"/>
      </patternFill>
    </fill>
  </fills>
  <borders count="4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medium">
        <color indexed="64"/>
      </right>
      <top/>
      <bottom style="thin">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thin">
        <color indexed="64"/>
      </bottom>
      <diagonal/>
    </border>
    <border>
      <left/>
      <right style="medium">
        <color rgb="FF000000"/>
      </right>
      <top/>
      <bottom style="thin">
        <color indexed="64"/>
      </bottom>
      <diagonal/>
    </border>
    <border>
      <left style="medium">
        <color rgb="FF000000"/>
      </left>
      <right/>
      <top style="medium">
        <color indexed="64"/>
      </top>
      <bottom/>
      <diagonal/>
    </border>
    <border>
      <left/>
      <right style="medium">
        <color rgb="FF000000"/>
      </right>
      <top style="medium">
        <color indexed="64"/>
      </top>
      <bottom/>
      <diagonal/>
    </border>
    <border>
      <left style="medium">
        <color indexed="64"/>
      </left>
      <right/>
      <top style="thin">
        <color auto="1"/>
      </top>
      <bottom style="thin">
        <color auto="1"/>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18" fillId="0" borderId="12"/>
  </cellStyleXfs>
  <cellXfs count="669">
    <xf numFmtId="0" fontId="0" fillId="0" borderId="0" xfId="0"/>
    <xf numFmtId="0" fontId="0" fillId="2" borderId="4" xfId="0" applyFill="1" applyBorder="1"/>
    <xf numFmtId="0" fontId="0" fillId="2" borderId="0" xfId="0" applyFill="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164" fontId="0" fillId="0" borderId="0" xfId="1" applyNumberFormat="1" applyFont="1"/>
    <xf numFmtId="164" fontId="0" fillId="0" borderId="0" xfId="0" applyNumberFormat="1"/>
    <xf numFmtId="43" fontId="0" fillId="0" borderId="0" xfId="0" applyNumberFormat="1"/>
    <xf numFmtId="0" fontId="0" fillId="0" borderId="0" xfId="0" applyAlignment="1">
      <alignment wrapText="1"/>
    </xf>
    <xf numFmtId="0" fontId="0" fillId="6" borderId="1" xfId="0" applyFill="1" applyBorder="1"/>
    <xf numFmtId="0" fontId="0" fillId="6" borderId="2" xfId="0" applyFill="1" applyBorder="1"/>
    <xf numFmtId="0" fontId="0" fillId="6" borderId="3" xfId="0" applyFill="1" applyBorder="1"/>
    <xf numFmtId="0" fontId="0" fillId="6" borderId="4" xfId="0" applyFill="1" applyBorder="1"/>
    <xf numFmtId="0" fontId="0" fillId="6" borderId="5" xfId="0" applyFill="1" applyBorder="1"/>
    <xf numFmtId="0" fontId="0" fillId="6" borderId="0" xfId="0" applyFill="1"/>
    <xf numFmtId="0" fontId="0" fillId="6" borderId="6" xfId="0" applyFill="1" applyBorder="1"/>
    <xf numFmtId="0" fontId="0" fillId="6" borderId="8" xfId="0" applyFill="1" applyBorder="1"/>
    <xf numFmtId="0" fontId="0" fillId="6" borderId="2" xfId="0" applyFill="1" applyBorder="1" applyAlignment="1">
      <alignment horizontal="center"/>
    </xf>
    <xf numFmtId="0" fontId="0" fillId="5" borderId="15" xfId="0" applyFill="1" applyBorder="1" applyAlignment="1">
      <alignment horizontal="center" vertical="center"/>
    </xf>
    <xf numFmtId="0" fontId="0" fillId="6" borderId="4" xfId="0" applyFill="1" applyBorder="1" applyAlignment="1">
      <alignment horizontal="center"/>
    </xf>
    <xf numFmtId="0" fontId="0" fillId="6" borderId="5" xfId="0" applyFill="1" applyBorder="1" applyAlignment="1">
      <alignment horizontal="center"/>
    </xf>
    <xf numFmtId="164" fontId="0" fillId="6" borderId="0" xfId="1" applyNumberFormat="1" applyFont="1" applyFill="1" applyBorder="1"/>
    <xf numFmtId="0" fontId="0" fillId="6" borderId="7" xfId="0" applyFill="1" applyBorder="1"/>
    <xf numFmtId="164" fontId="0" fillId="6" borderId="0" xfId="0" applyNumberFormat="1" applyFill="1"/>
    <xf numFmtId="164" fontId="0" fillId="2" borderId="1" xfId="1" applyNumberFormat="1" applyFont="1" applyFill="1" applyBorder="1"/>
    <xf numFmtId="164" fontId="0" fillId="2" borderId="2" xfId="1" applyNumberFormat="1" applyFont="1" applyFill="1" applyBorder="1"/>
    <xf numFmtId="164" fontId="0" fillId="2" borderId="4" xfId="1" applyNumberFormat="1" applyFont="1" applyFill="1" applyBorder="1"/>
    <xf numFmtId="164" fontId="0" fillId="2" borderId="0" xfId="1" applyNumberFormat="1" applyFont="1" applyFill="1" applyBorder="1"/>
    <xf numFmtId="164" fontId="0" fillId="2" borderId="6" xfId="1" applyNumberFormat="1" applyFont="1" applyFill="1" applyBorder="1"/>
    <xf numFmtId="164" fontId="0" fillId="2" borderId="7" xfId="1" applyNumberFormat="1" applyFont="1" applyFill="1" applyBorder="1"/>
    <xf numFmtId="0" fontId="2" fillId="6" borderId="4" xfId="0" applyFont="1" applyFill="1" applyBorder="1"/>
    <xf numFmtId="0" fontId="2" fillId="6" borderId="5" xfId="0" applyFont="1" applyFill="1" applyBorder="1"/>
    <xf numFmtId="0" fontId="2" fillId="0" borderId="0" xfId="0" applyFont="1"/>
    <xf numFmtId="164" fontId="2" fillId="2" borderId="9" xfId="1" applyNumberFormat="1" applyFont="1" applyFill="1" applyBorder="1"/>
    <xf numFmtId="164" fontId="2" fillId="2" borderId="10" xfId="1" applyNumberFormat="1" applyFont="1" applyFill="1" applyBorder="1"/>
    <xf numFmtId="164" fontId="2" fillId="2" borderId="11" xfId="1" applyNumberFormat="1" applyFont="1" applyFill="1" applyBorder="1"/>
    <xf numFmtId="164" fontId="0" fillId="2" borderId="3" xfId="1" applyNumberFormat="1" applyFont="1" applyFill="1" applyBorder="1"/>
    <xf numFmtId="164" fontId="0" fillId="2" borderId="5" xfId="1" applyNumberFormat="1" applyFont="1" applyFill="1" applyBorder="1"/>
    <xf numFmtId="164" fontId="0" fillId="2" borderId="8" xfId="1" applyNumberFormat="1" applyFont="1" applyFill="1" applyBorder="1"/>
    <xf numFmtId="0" fontId="0" fillId="6" borderId="5" xfId="0" applyFill="1" applyBorder="1" applyAlignment="1">
      <alignment horizontal="left" indent="1"/>
    </xf>
    <xf numFmtId="164" fontId="0" fillId="0" borderId="0" xfId="1" applyNumberFormat="1" applyFont="1" applyFill="1" applyBorder="1"/>
    <xf numFmtId="0" fontId="0" fillId="6" borderId="22" xfId="0" applyFill="1" applyBorder="1"/>
    <xf numFmtId="0" fontId="2" fillId="6" borderId="22" xfId="0" applyFont="1" applyFill="1" applyBorder="1"/>
    <xf numFmtId="164" fontId="0" fillId="8" borderId="9" xfId="1" applyNumberFormat="1" applyFont="1" applyFill="1" applyBorder="1"/>
    <xf numFmtId="164" fontId="0" fillId="8" borderId="10" xfId="1" applyNumberFormat="1" applyFont="1" applyFill="1" applyBorder="1"/>
    <xf numFmtId="164" fontId="0" fillId="8" borderId="11" xfId="1" applyNumberFormat="1" applyFont="1" applyFill="1" applyBorder="1"/>
    <xf numFmtId="164" fontId="0" fillId="8" borderId="1" xfId="1" applyNumberFormat="1" applyFont="1" applyFill="1" applyBorder="1"/>
    <xf numFmtId="164" fontId="0" fillId="8" borderId="2" xfId="1" applyNumberFormat="1" applyFont="1" applyFill="1" applyBorder="1"/>
    <xf numFmtId="164" fontId="0" fillId="8" borderId="3" xfId="1" applyNumberFormat="1" applyFont="1" applyFill="1" applyBorder="1"/>
    <xf numFmtId="164" fontId="0" fillId="8" borderId="4" xfId="1" applyNumberFormat="1" applyFont="1" applyFill="1" applyBorder="1"/>
    <xf numFmtId="164" fontId="0" fillId="8" borderId="0" xfId="1" applyNumberFormat="1" applyFont="1" applyFill="1" applyBorder="1"/>
    <xf numFmtId="164" fontId="0" fillId="8" borderId="5" xfId="1" applyNumberFormat="1" applyFont="1" applyFill="1" applyBorder="1"/>
    <xf numFmtId="164" fontId="0" fillId="8" borderId="6" xfId="1" applyNumberFormat="1" applyFont="1" applyFill="1" applyBorder="1"/>
    <xf numFmtId="164" fontId="0" fillId="8" borderId="7" xfId="1" applyNumberFormat="1" applyFont="1" applyFill="1" applyBorder="1"/>
    <xf numFmtId="164" fontId="0" fillId="8" borderId="8" xfId="1" applyNumberFormat="1" applyFont="1" applyFill="1" applyBorder="1"/>
    <xf numFmtId="0" fontId="3" fillId="9" borderId="8" xfId="0" applyFont="1" applyFill="1" applyBorder="1" applyAlignment="1">
      <alignment horizontal="center"/>
    </xf>
    <xf numFmtId="0" fontId="3" fillId="9" borderId="14" xfId="0" applyFont="1" applyFill="1" applyBorder="1"/>
    <xf numFmtId="0" fontId="6" fillId="9" borderId="23" xfId="0" applyFont="1" applyFill="1" applyBorder="1" applyAlignment="1">
      <alignment horizontal="left" indent="1"/>
    </xf>
    <xf numFmtId="0" fontId="6" fillId="9" borderId="22" xfId="0" applyFont="1" applyFill="1" applyBorder="1" applyAlignment="1">
      <alignment horizontal="left" indent="1"/>
    </xf>
    <xf numFmtId="0" fontId="6" fillId="9" borderId="24" xfId="0" applyFont="1" applyFill="1" applyBorder="1" applyAlignment="1">
      <alignment horizontal="left" indent="1"/>
    </xf>
    <xf numFmtId="164" fontId="0" fillId="0" borderId="6" xfId="1" applyNumberFormat="1" applyFont="1" applyFill="1" applyBorder="1"/>
    <xf numFmtId="164" fontId="0" fillId="0" borderId="7" xfId="1" applyNumberFormat="1" applyFont="1" applyFill="1" applyBorder="1"/>
    <xf numFmtId="164" fontId="0" fillId="0" borderId="1" xfId="1" applyNumberFormat="1" applyFont="1" applyFill="1" applyBorder="1"/>
    <xf numFmtId="164" fontId="0" fillId="0" borderId="2" xfId="1" applyNumberFormat="1" applyFont="1" applyFill="1" applyBorder="1"/>
    <xf numFmtId="164" fontId="0" fillId="0" borderId="4" xfId="1" applyNumberFormat="1" applyFont="1" applyFill="1" applyBorder="1"/>
    <xf numFmtId="166" fontId="0" fillId="8" borderId="9" xfId="2" applyNumberFormat="1" applyFont="1" applyFill="1" applyBorder="1"/>
    <xf numFmtId="166" fontId="0" fillId="8" borderId="10" xfId="2" applyNumberFormat="1" applyFont="1" applyFill="1" applyBorder="1"/>
    <xf numFmtId="166" fontId="0" fillId="8" borderId="11" xfId="2" applyNumberFormat="1" applyFont="1" applyFill="1" applyBorder="1"/>
    <xf numFmtId="0" fontId="0" fillId="6" borderId="24" xfId="0" applyFill="1" applyBorder="1"/>
    <xf numFmtId="166" fontId="0" fillId="0" borderId="5" xfId="2" applyNumberFormat="1" applyFont="1" applyFill="1" applyBorder="1"/>
    <xf numFmtId="166" fontId="0" fillId="0" borderId="8" xfId="2" applyNumberFormat="1" applyFont="1" applyFill="1" applyBorder="1"/>
    <xf numFmtId="0" fontId="6" fillId="9" borderId="14" xfId="0" applyFont="1" applyFill="1" applyBorder="1" applyAlignment="1">
      <alignment horizontal="left" indent="1"/>
    </xf>
    <xf numFmtId="0" fontId="3" fillId="9" borderId="14" xfId="0" applyFont="1" applyFill="1" applyBorder="1" applyAlignment="1">
      <alignment horizontal="left" indent="1"/>
    </xf>
    <xf numFmtId="164" fontId="2" fillId="8" borderId="3" xfId="1" applyNumberFormat="1" applyFont="1" applyFill="1" applyBorder="1"/>
    <xf numFmtId="0" fontId="6" fillId="9" borderId="23" xfId="0" applyFont="1" applyFill="1" applyBorder="1" applyAlignment="1">
      <alignment horizontal="left" indent="2"/>
    </xf>
    <xf numFmtId="0" fontId="6" fillId="9" borderId="22" xfId="0" applyFont="1" applyFill="1" applyBorder="1" applyAlignment="1">
      <alignment horizontal="left" indent="2"/>
    </xf>
    <xf numFmtId="0" fontId="6" fillId="9" borderId="24" xfId="0" applyFont="1" applyFill="1" applyBorder="1" applyAlignment="1">
      <alignment horizontal="left" indent="2"/>
    </xf>
    <xf numFmtId="0" fontId="3" fillId="9" borderId="23" xfId="0" applyFont="1" applyFill="1" applyBorder="1"/>
    <xf numFmtId="0" fontId="3" fillId="9" borderId="24" xfId="0" applyFont="1" applyFill="1" applyBorder="1"/>
    <xf numFmtId="164" fontId="0" fillId="0" borderId="9" xfId="1" applyNumberFormat="1" applyFont="1" applyFill="1" applyBorder="1"/>
    <xf numFmtId="164" fontId="0" fillId="0" borderId="10" xfId="1" applyNumberFormat="1" applyFont="1" applyFill="1" applyBorder="1"/>
    <xf numFmtId="164" fontId="2" fillId="8" borderId="11" xfId="1" applyNumberFormat="1" applyFont="1" applyFill="1" applyBorder="1"/>
    <xf numFmtId="164" fontId="2" fillId="8" borderId="9" xfId="1" applyNumberFormat="1" applyFont="1" applyFill="1" applyBorder="1"/>
    <xf numFmtId="164" fontId="2" fillId="8" borderId="10" xfId="1" applyNumberFormat="1" applyFont="1" applyFill="1" applyBorder="1"/>
    <xf numFmtId="164" fontId="2" fillId="8" borderId="1" xfId="1" applyNumberFormat="1" applyFont="1" applyFill="1" applyBorder="1"/>
    <xf numFmtId="164" fontId="2" fillId="8" borderId="2" xfId="1" applyNumberFormat="1" applyFont="1" applyFill="1" applyBorder="1"/>
    <xf numFmtId="164" fontId="2" fillId="8" borderId="6" xfId="1" applyNumberFormat="1" applyFont="1" applyFill="1" applyBorder="1"/>
    <xf numFmtId="164" fontId="2" fillId="8" borderId="7" xfId="1" applyNumberFormat="1" applyFont="1" applyFill="1" applyBorder="1"/>
    <xf numFmtId="164" fontId="2" fillId="8" borderId="8" xfId="1" applyNumberFormat="1" applyFont="1" applyFill="1" applyBorder="1"/>
    <xf numFmtId="0" fontId="2" fillId="2" borderId="4" xfId="0" applyFont="1" applyFill="1" applyBorder="1"/>
    <xf numFmtId="0" fontId="2" fillId="2" borderId="6" xfId="0" applyFont="1" applyFill="1" applyBorder="1"/>
    <xf numFmtId="43" fontId="0" fillId="0" borderId="0" xfId="1" applyFont="1"/>
    <xf numFmtId="0" fontId="0" fillId="6" borderId="0" xfId="0" applyFill="1" applyAlignment="1">
      <alignment horizontal="center"/>
    </xf>
    <xf numFmtId="0" fontId="0" fillId="3" borderId="17" xfId="0" applyFill="1" applyBorder="1" applyAlignment="1">
      <alignment horizontal="center" vertical="center"/>
    </xf>
    <xf numFmtId="0" fontId="0" fillId="3" borderId="19" xfId="0" applyFill="1" applyBorder="1" applyAlignment="1">
      <alignment wrapText="1"/>
    </xf>
    <xf numFmtId="0" fontId="0" fillId="3" borderId="15" xfId="0" applyFill="1" applyBorder="1" applyAlignment="1">
      <alignment horizontal="center" vertical="center"/>
    </xf>
    <xf numFmtId="0" fontId="0" fillId="3" borderId="16" xfId="0" applyFill="1" applyBorder="1" applyAlignment="1">
      <alignment wrapText="1"/>
    </xf>
    <xf numFmtId="0" fontId="0" fillId="3" borderId="25" xfId="0" applyFill="1" applyBorder="1" applyAlignment="1">
      <alignment horizontal="center" vertical="center"/>
    </xf>
    <xf numFmtId="0" fontId="0" fillId="3" borderId="26" xfId="0" applyFill="1" applyBorder="1" applyAlignment="1">
      <alignment wrapText="1"/>
    </xf>
    <xf numFmtId="0" fontId="0" fillId="4" borderId="17" xfId="0" applyFill="1" applyBorder="1" applyAlignment="1">
      <alignment horizontal="center" vertical="center"/>
    </xf>
    <xf numFmtId="0" fontId="0" fillId="4" borderId="19" xfId="0" applyFill="1" applyBorder="1" applyAlignment="1">
      <alignment wrapText="1"/>
    </xf>
    <xf numFmtId="0" fontId="0" fillId="4" borderId="15" xfId="0" applyFill="1" applyBorder="1" applyAlignment="1">
      <alignment horizontal="center" vertical="center"/>
    </xf>
    <xf numFmtId="0" fontId="0" fillId="4" borderId="16" xfId="0" applyFill="1" applyBorder="1" applyAlignment="1">
      <alignment wrapText="1"/>
    </xf>
    <xf numFmtId="0" fontId="0" fillId="4" borderId="25" xfId="0" applyFill="1" applyBorder="1" applyAlignment="1">
      <alignment horizontal="center" vertical="center"/>
    </xf>
    <xf numFmtId="0" fontId="0" fillId="4" borderId="26" xfId="0" applyFill="1" applyBorder="1" applyAlignment="1">
      <alignment wrapText="1"/>
    </xf>
    <xf numFmtId="0" fontId="0" fillId="5" borderId="17" xfId="0" applyFill="1" applyBorder="1" applyAlignment="1">
      <alignment horizontal="center" vertical="center"/>
    </xf>
    <xf numFmtId="0" fontId="3" fillId="12" borderId="9" xfId="0" applyFont="1" applyFill="1" applyBorder="1" applyAlignment="1">
      <alignment horizontal="right"/>
    </xf>
    <xf numFmtId="0" fontId="3" fillId="12" borderId="10" xfId="0" applyFont="1" applyFill="1" applyBorder="1" applyAlignment="1">
      <alignment horizontal="center" vertical="center"/>
    </xf>
    <xf numFmtId="164" fontId="2" fillId="2" borderId="0" xfId="1" applyNumberFormat="1" applyFont="1" applyFill="1" applyBorder="1"/>
    <xf numFmtId="164" fontId="2" fillId="2" borderId="5" xfId="1" applyNumberFormat="1" applyFont="1" applyFill="1" applyBorder="1"/>
    <xf numFmtId="164" fontId="0" fillId="2" borderId="12" xfId="1" applyNumberFormat="1" applyFont="1" applyFill="1" applyBorder="1"/>
    <xf numFmtId="164" fontId="0" fillId="2" borderId="21" xfId="1" applyNumberFormat="1" applyFont="1" applyFill="1" applyBorder="1"/>
    <xf numFmtId="164" fontId="2" fillId="2" borderId="4" xfId="1" applyNumberFormat="1" applyFont="1" applyFill="1" applyBorder="1"/>
    <xf numFmtId="0" fontId="2" fillId="13" borderId="7" xfId="0" applyFont="1" applyFill="1" applyBorder="1"/>
    <xf numFmtId="164" fontId="2" fillId="13" borderId="7" xfId="0" applyNumberFormat="1" applyFont="1" applyFill="1" applyBorder="1"/>
    <xf numFmtId="164" fontId="2" fillId="13" borderId="7" xfId="1" applyNumberFormat="1" applyFont="1" applyFill="1" applyBorder="1"/>
    <xf numFmtId="0" fontId="3" fillId="12" borderId="6" xfId="0" applyFont="1" applyFill="1" applyBorder="1" applyAlignment="1">
      <alignment horizontal="center"/>
    </xf>
    <xf numFmtId="0" fontId="3" fillId="12" borderId="7" xfId="0" applyFont="1" applyFill="1" applyBorder="1" applyAlignment="1">
      <alignment horizontal="center"/>
    </xf>
    <xf numFmtId="0" fontId="3" fillId="12" borderId="8" xfId="0" applyFont="1" applyFill="1" applyBorder="1"/>
    <xf numFmtId="165" fontId="3" fillId="12" borderId="10" xfId="1" quotePrefix="1" applyNumberFormat="1" applyFont="1" applyFill="1" applyBorder="1" applyAlignment="1">
      <alignment horizontal="center"/>
    </xf>
    <xf numFmtId="165" fontId="3" fillId="12" borderId="11" xfId="1" quotePrefix="1" applyNumberFormat="1" applyFont="1" applyFill="1" applyBorder="1" applyAlignment="1">
      <alignment horizontal="center"/>
    </xf>
    <xf numFmtId="0" fontId="0" fillId="2" borderId="4" xfId="0" applyFill="1" applyBorder="1" applyAlignment="1">
      <alignment horizontal="left" indent="1"/>
    </xf>
    <xf numFmtId="0" fontId="0" fillId="2" borderId="4" xfId="0" applyFill="1" applyBorder="1" applyAlignment="1">
      <alignment horizontal="left" indent="2"/>
    </xf>
    <xf numFmtId="0" fontId="0" fillId="2" borderId="20" xfId="0" applyFill="1" applyBorder="1" applyAlignment="1">
      <alignment horizontal="left" indent="2"/>
    </xf>
    <xf numFmtId="0" fontId="0" fillId="2" borderId="20" xfId="0" applyFill="1" applyBorder="1"/>
    <xf numFmtId="0" fontId="0" fillId="2" borderId="20" xfId="0" applyFill="1" applyBorder="1" applyAlignment="1">
      <alignment horizontal="left" indent="1"/>
    </xf>
    <xf numFmtId="0" fontId="2" fillId="2" borderId="4" xfId="0" applyFont="1" applyFill="1" applyBorder="1" applyAlignment="1">
      <alignment horizontal="left"/>
    </xf>
    <xf numFmtId="166" fontId="0" fillId="2" borderId="5" xfId="2" applyNumberFormat="1" applyFont="1" applyFill="1" applyBorder="1"/>
    <xf numFmtId="0" fontId="0" fillId="6" borderId="4" xfId="0" applyFill="1" applyBorder="1" applyAlignment="1">
      <alignment vertical="center"/>
    </xf>
    <xf numFmtId="0" fontId="0" fillId="4" borderId="16" xfId="0" applyFill="1" applyBorder="1" applyAlignment="1">
      <alignment vertical="center" wrapText="1"/>
    </xf>
    <xf numFmtId="0" fontId="0" fillId="6" borderId="5" xfId="0" applyFill="1" applyBorder="1" applyAlignment="1">
      <alignment vertical="center"/>
    </xf>
    <xf numFmtId="0" fontId="0" fillId="0" borderId="0" xfId="0" applyAlignment="1">
      <alignment vertical="center"/>
    </xf>
    <xf numFmtId="0" fontId="3" fillId="12" borderId="9" xfId="0" applyFont="1" applyFill="1" applyBorder="1" applyAlignment="1">
      <alignment horizontal="center"/>
    </xf>
    <xf numFmtId="164" fontId="0" fillId="2" borderId="11" xfId="1" applyNumberFormat="1" applyFont="1" applyFill="1" applyBorder="1"/>
    <xf numFmtId="164" fontId="0" fillId="2" borderId="9" xfId="1" applyNumberFormat="1" applyFont="1" applyFill="1" applyBorder="1"/>
    <xf numFmtId="164" fontId="0" fillId="2" borderId="10" xfId="1" applyNumberFormat="1" applyFont="1" applyFill="1" applyBorder="1"/>
    <xf numFmtId="165" fontId="3" fillId="9" borderId="7" xfId="0" applyNumberFormat="1" applyFont="1" applyFill="1" applyBorder="1" applyAlignment="1">
      <alignment horizontal="center"/>
    </xf>
    <xf numFmtId="165" fontId="3" fillId="9" borderId="6" xfId="0" applyNumberFormat="1" applyFont="1" applyFill="1" applyBorder="1" applyAlignment="1">
      <alignment horizontal="center"/>
    </xf>
    <xf numFmtId="0" fontId="2" fillId="0" borderId="0" xfId="0" applyFont="1" applyAlignment="1">
      <alignment horizontal="center"/>
    </xf>
    <xf numFmtId="0" fontId="0" fillId="2" borderId="1" xfId="0" applyFill="1" applyBorder="1"/>
    <xf numFmtId="164" fontId="0" fillId="2" borderId="8" xfId="0" applyNumberFormat="1" applyFill="1" applyBorder="1"/>
    <xf numFmtId="0" fontId="3" fillId="12" borderId="11" xfId="0" applyFont="1" applyFill="1" applyBorder="1" applyAlignment="1">
      <alignment horizontal="center"/>
    </xf>
    <xf numFmtId="164" fontId="3" fillId="12" borderId="10" xfId="1" quotePrefix="1" applyNumberFormat="1" applyFont="1" applyFill="1" applyBorder="1" applyAlignment="1">
      <alignment horizontal="center"/>
    </xf>
    <xf numFmtId="164" fontId="3" fillId="12" borderId="11" xfId="1" quotePrefix="1" applyNumberFormat="1" applyFont="1" applyFill="1" applyBorder="1" applyAlignment="1">
      <alignment horizontal="center"/>
    </xf>
    <xf numFmtId="164" fontId="3" fillId="12" borderId="14" xfId="1" applyNumberFormat="1" applyFont="1" applyFill="1" applyBorder="1" applyAlignment="1">
      <alignment horizontal="center"/>
    </xf>
    <xf numFmtId="0" fontId="0" fillId="2" borderId="22" xfId="0" applyFill="1" applyBorder="1"/>
    <xf numFmtId="0" fontId="0" fillId="2" borderId="24" xfId="0" applyFill="1" applyBorder="1"/>
    <xf numFmtId="0" fontId="3" fillId="12" borderId="9" xfId="0" applyFont="1" applyFill="1" applyBorder="1" applyAlignment="1">
      <alignment horizontal="center" vertical="center"/>
    </xf>
    <xf numFmtId="164" fontId="0" fillId="2" borderId="20" xfId="1" applyNumberFormat="1" applyFont="1" applyFill="1" applyBorder="1"/>
    <xf numFmtId="165" fontId="3" fillId="12" borderId="9" xfId="1" quotePrefix="1" applyNumberFormat="1" applyFont="1" applyFill="1" applyBorder="1" applyAlignment="1">
      <alignment horizontal="center"/>
    </xf>
    <xf numFmtId="0" fontId="0" fillId="6" borderId="2" xfId="0" applyFill="1" applyBorder="1" applyAlignment="1">
      <alignment horizontal="left" indent="1"/>
    </xf>
    <xf numFmtId="164" fontId="2" fillId="14" borderId="1" xfId="1" applyNumberFormat="1" applyFont="1" applyFill="1" applyBorder="1"/>
    <xf numFmtId="0" fontId="0" fillId="2" borderId="4" xfId="0" applyFill="1" applyBorder="1" applyAlignment="1">
      <alignment horizontal="left"/>
    </xf>
    <xf numFmtId="0" fontId="3" fillId="9" borderId="24" xfId="0" applyFont="1" applyFill="1" applyBorder="1" applyAlignment="1">
      <alignment horizontal="center"/>
    </xf>
    <xf numFmtId="0" fontId="3" fillId="9" borderId="23" xfId="0" applyFont="1" applyFill="1" applyBorder="1" applyAlignment="1">
      <alignment horizontal="center"/>
    </xf>
    <xf numFmtId="164" fontId="0" fillId="8" borderId="22" xfId="1" applyNumberFormat="1" applyFont="1" applyFill="1" applyBorder="1"/>
    <xf numFmtId="0" fontId="3" fillId="9" borderId="22" xfId="0" applyFont="1" applyFill="1" applyBorder="1" applyAlignment="1">
      <alignment horizontal="left" indent="1"/>
    </xf>
    <xf numFmtId="0" fontId="3" fillId="9" borderId="22" xfId="0" applyFont="1" applyFill="1" applyBorder="1" applyAlignment="1">
      <alignment horizontal="left"/>
    </xf>
    <xf numFmtId="164" fontId="1" fillId="8" borderId="23" xfId="1" applyNumberFormat="1" applyFont="1" applyFill="1" applyBorder="1"/>
    <xf numFmtId="164" fontId="1" fillId="8" borderId="1" xfId="1" applyNumberFormat="1" applyFont="1" applyFill="1" applyBorder="1"/>
    <xf numFmtId="164" fontId="1" fillId="8" borderId="2" xfId="1" applyNumberFormat="1" applyFont="1" applyFill="1" applyBorder="1"/>
    <xf numFmtId="164" fontId="1" fillId="8" borderId="3" xfId="1" applyNumberFormat="1" applyFont="1" applyFill="1" applyBorder="1"/>
    <xf numFmtId="164" fontId="1" fillId="8" borderId="22" xfId="1" applyNumberFormat="1" applyFont="1" applyFill="1" applyBorder="1"/>
    <xf numFmtId="164" fontId="1" fillId="8" borderId="4" xfId="1" applyNumberFormat="1" applyFont="1" applyFill="1" applyBorder="1"/>
    <xf numFmtId="164" fontId="1" fillId="8" borderId="0" xfId="1" applyNumberFormat="1" applyFont="1" applyFill="1" applyBorder="1"/>
    <xf numFmtId="164" fontId="1" fillId="8" borderId="5" xfId="1" applyNumberFormat="1" applyFont="1" applyFill="1" applyBorder="1"/>
    <xf numFmtId="164" fontId="2" fillId="8" borderId="22" xfId="1" applyNumberFormat="1" applyFont="1" applyFill="1" applyBorder="1"/>
    <xf numFmtId="164" fontId="2" fillId="8" borderId="4" xfId="1" applyNumberFormat="1" applyFont="1" applyFill="1" applyBorder="1"/>
    <xf numFmtId="164" fontId="2" fillId="8" borderId="0" xfId="1" applyNumberFormat="1" applyFont="1" applyFill="1" applyBorder="1"/>
    <xf numFmtId="164" fontId="2" fillId="8" borderId="5" xfId="1" applyNumberFormat="1" applyFont="1" applyFill="1" applyBorder="1"/>
    <xf numFmtId="0" fontId="6" fillId="9" borderId="27" xfId="0" applyFont="1" applyFill="1" applyBorder="1" applyAlignment="1">
      <alignment horizontal="left" indent="2"/>
    </xf>
    <xf numFmtId="164" fontId="1" fillId="8" borderId="27" xfId="1" applyNumberFormat="1" applyFont="1" applyFill="1" applyBorder="1"/>
    <xf numFmtId="164" fontId="1" fillId="8" borderId="20" xfId="1" applyNumberFormat="1" applyFont="1" applyFill="1" applyBorder="1"/>
    <xf numFmtId="164" fontId="1" fillId="8" borderId="12" xfId="1" applyNumberFormat="1" applyFont="1" applyFill="1" applyBorder="1"/>
    <xf numFmtId="164" fontId="1" fillId="8" borderId="21" xfId="1" applyNumberFormat="1" applyFont="1" applyFill="1" applyBorder="1"/>
    <xf numFmtId="0" fontId="6" fillId="9" borderId="27" xfId="0" applyFont="1" applyFill="1" applyBorder="1" applyAlignment="1">
      <alignment horizontal="left" indent="1"/>
    </xf>
    <xf numFmtId="0" fontId="3" fillId="9" borderId="27" xfId="0" applyFont="1" applyFill="1" applyBorder="1" applyAlignment="1">
      <alignment horizontal="left"/>
    </xf>
    <xf numFmtId="164" fontId="2" fillId="8" borderId="24" xfId="1" applyNumberFormat="1" applyFont="1" applyFill="1" applyBorder="1"/>
    <xf numFmtId="164" fontId="1" fillId="0" borderId="22" xfId="1" applyNumberFormat="1" applyFont="1" applyFill="1" applyBorder="1"/>
    <xf numFmtId="164" fontId="1" fillId="0" borderId="27" xfId="1" applyNumberFormat="1" applyFont="1" applyFill="1" applyBorder="1"/>
    <xf numFmtId="164" fontId="1" fillId="0" borderId="20" xfId="1" applyNumberFormat="1" applyFont="1" applyFill="1" applyBorder="1"/>
    <xf numFmtId="164" fontId="1" fillId="0" borderId="12" xfId="1" applyNumberFormat="1" applyFont="1" applyFill="1" applyBorder="1"/>
    <xf numFmtId="164" fontId="1" fillId="0" borderId="21" xfId="1" applyNumberFormat="1" applyFont="1" applyFill="1" applyBorder="1"/>
    <xf numFmtId="164" fontId="1" fillId="2" borderId="0" xfId="1" applyNumberFormat="1" applyFont="1" applyFill="1" applyBorder="1" applyAlignment="1">
      <alignment horizontal="center"/>
    </xf>
    <xf numFmtId="166" fontId="1" fillId="2" borderId="0" xfId="2" applyNumberFormat="1" applyFont="1" applyFill="1" applyBorder="1" applyAlignment="1">
      <alignment horizontal="center"/>
    </xf>
    <xf numFmtId="43" fontId="1" fillId="2" borderId="5" xfId="1" applyFont="1" applyFill="1" applyBorder="1" applyAlignment="1">
      <alignment horizontal="center"/>
    </xf>
    <xf numFmtId="164" fontId="1" fillId="2" borderId="5" xfId="1" applyNumberFormat="1" applyFont="1" applyFill="1" applyBorder="1" applyAlignment="1">
      <alignment horizontal="center"/>
    </xf>
    <xf numFmtId="164" fontId="1" fillId="2" borderId="7" xfId="1" applyNumberFormat="1" applyFont="1" applyFill="1" applyBorder="1" applyAlignment="1">
      <alignment horizontal="center"/>
    </xf>
    <xf numFmtId="166" fontId="1" fillId="2" borderId="7" xfId="2" applyNumberFormat="1" applyFont="1" applyFill="1" applyBorder="1" applyAlignment="1">
      <alignment horizontal="center"/>
    </xf>
    <xf numFmtId="166" fontId="1" fillId="2" borderId="8" xfId="2" applyNumberFormat="1" applyFont="1" applyFill="1" applyBorder="1" applyAlignment="1">
      <alignment horizontal="center"/>
    </xf>
    <xf numFmtId="164" fontId="1" fillId="2" borderId="8" xfId="1" applyNumberFormat="1" applyFont="1" applyFill="1" applyBorder="1" applyAlignment="1">
      <alignment horizontal="center"/>
    </xf>
    <xf numFmtId="164" fontId="0" fillId="6" borderId="0" xfId="1" applyNumberFormat="1" applyFont="1" applyFill="1" applyBorder="1" applyAlignment="1">
      <alignment horizontal="center"/>
    </xf>
    <xf numFmtId="166" fontId="0" fillId="6" borderId="0" xfId="2" applyNumberFormat="1" applyFont="1" applyFill="1" applyBorder="1" applyAlignment="1">
      <alignment horizontal="center"/>
    </xf>
    <xf numFmtId="166" fontId="1" fillId="6" borderId="0" xfId="2" applyNumberFormat="1" applyFont="1" applyFill="1" applyBorder="1" applyAlignment="1">
      <alignment horizontal="center"/>
    </xf>
    <xf numFmtId="164" fontId="1" fillId="0" borderId="0" xfId="1" applyNumberFormat="1" applyFont="1" applyFill="1" applyBorder="1" applyAlignment="1">
      <alignment horizontal="center"/>
    </xf>
    <xf numFmtId="0" fontId="0" fillId="6" borderId="0" xfId="0" applyFill="1" applyAlignment="1">
      <alignment horizontal="center" wrapText="1"/>
    </xf>
    <xf numFmtId="0" fontId="0" fillId="5" borderId="19" xfId="0" applyFill="1" applyBorder="1" applyAlignment="1">
      <alignment wrapText="1"/>
    </xf>
    <xf numFmtId="0" fontId="0" fillId="5" borderId="16" xfId="0" applyFill="1" applyBorder="1" applyAlignment="1">
      <alignment wrapText="1"/>
    </xf>
    <xf numFmtId="0" fontId="2" fillId="2" borderId="1" xfId="0" applyFont="1" applyFill="1" applyBorder="1"/>
    <xf numFmtId="166" fontId="0" fillId="0" borderId="0" xfId="2" applyNumberFormat="1" applyFont="1"/>
    <xf numFmtId="0" fontId="3" fillId="12" borderId="11" xfId="0" quotePrefix="1" applyFont="1" applyFill="1" applyBorder="1" applyAlignment="1">
      <alignment horizontal="center" vertical="center"/>
    </xf>
    <xf numFmtId="164" fontId="2" fillId="6" borderId="22" xfId="1" applyNumberFormat="1" applyFont="1" applyFill="1" applyBorder="1"/>
    <xf numFmtId="164" fontId="19" fillId="16" borderId="0" xfId="0" applyNumberFormat="1" applyFont="1" applyFill="1"/>
    <xf numFmtId="164" fontId="19" fillId="16" borderId="32" xfId="0" applyNumberFormat="1" applyFont="1" applyFill="1" applyBorder="1"/>
    <xf numFmtId="166" fontId="19" fillId="16" borderId="0" xfId="2" applyNumberFormat="1" applyFont="1" applyFill="1" applyBorder="1"/>
    <xf numFmtId="166" fontId="19" fillId="16" borderId="32" xfId="2" applyNumberFormat="1" applyFont="1" applyFill="1" applyBorder="1"/>
    <xf numFmtId="164" fontId="12" fillId="16" borderId="0" xfId="0" applyNumberFormat="1" applyFont="1" applyFill="1"/>
    <xf numFmtId="164" fontId="12" fillId="16" borderId="32" xfId="0" applyNumberFormat="1" applyFont="1" applyFill="1" applyBorder="1"/>
    <xf numFmtId="164" fontId="19" fillId="19" borderId="0" xfId="0" applyNumberFormat="1" applyFont="1" applyFill="1"/>
    <xf numFmtId="164" fontId="0" fillId="2" borderId="39" xfId="1" applyNumberFormat="1" applyFont="1" applyFill="1" applyBorder="1"/>
    <xf numFmtId="166" fontId="2" fillId="2" borderId="4" xfId="2" applyNumberFormat="1" applyFont="1" applyFill="1" applyBorder="1"/>
    <xf numFmtId="166" fontId="2" fillId="2" borderId="0" xfId="2" applyNumberFormat="1" applyFont="1" applyFill="1" applyBorder="1"/>
    <xf numFmtId="166" fontId="2" fillId="2" borderId="5" xfId="2" applyNumberFormat="1" applyFont="1" applyFill="1" applyBorder="1"/>
    <xf numFmtId="166" fontId="0" fillId="2" borderId="21" xfId="2" applyNumberFormat="1" applyFont="1" applyFill="1" applyBorder="1"/>
    <xf numFmtId="164" fontId="1" fillId="0" borderId="5" xfId="1" applyNumberFormat="1" applyFont="1" applyFill="1" applyBorder="1" applyAlignment="1">
      <alignment horizontal="center"/>
    </xf>
    <xf numFmtId="164" fontId="1" fillId="0" borderId="0" xfId="1" applyNumberFormat="1" applyFont="1" applyFill="1" applyBorder="1" applyAlignment="1">
      <alignment horizontal="right"/>
    </xf>
    <xf numFmtId="164" fontId="1" fillId="0" borderId="7" xfId="1" applyNumberFormat="1" applyFont="1" applyFill="1" applyBorder="1" applyAlignment="1">
      <alignment horizontal="center"/>
    </xf>
    <xf numFmtId="164" fontId="10" fillId="0" borderId="7" xfId="1" applyNumberFormat="1" applyFont="1" applyFill="1" applyBorder="1" applyAlignment="1">
      <alignment horizontal="right"/>
    </xf>
    <xf numFmtId="164" fontId="2" fillId="2" borderId="2" xfId="1" applyNumberFormat="1" applyFont="1" applyFill="1" applyBorder="1"/>
    <xf numFmtId="164" fontId="2" fillId="2" borderId="3" xfId="1" applyNumberFormat="1" applyFont="1" applyFill="1" applyBorder="1"/>
    <xf numFmtId="166" fontId="2" fillId="2" borderId="7" xfId="2" applyNumberFormat="1" applyFont="1" applyFill="1" applyBorder="1"/>
    <xf numFmtId="166" fontId="2" fillId="2" borderId="8" xfId="2" applyNumberFormat="1" applyFont="1" applyFill="1" applyBorder="1"/>
    <xf numFmtId="0" fontId="2" fillId="2" borderId="1" xfId="0" applyFont="1" applyFill="1" applyBorder="1" applyAlignment="1">
      <alignment horizontal="left" vertical="center"/>
    </xf>
    <xf numFmtId="0" fontId="2" fillId="2" borderId="2" xfId="0" applyFont="1" applyFill="1" applyBorder="1" applyAlignment="1">
      <alignment horizontal="left" vertical="center"/>
    </xf>
    <xf numFmtId="0" fontId="15" fillId="20" borderId="2" xfId="0" applyFont="1" applyFill="1" applyBorder="1" applyAlignment="1">
      <alignment horizontal="left" vertical="center"/>
    </xf>
    <xf numFmtId="0" fontId="15" fillId="20" borderId="3" xfId="0" applyFont="1" applyFill="1" applyBorder="1" applyAlignment="1">
      <alignment horizontal="center" vertical="center"/>
    </xf>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0" fontId="15" fillId="20" borderId="7" xfId="0" applyFont="1" applyFill="1" applyBorder="1" applyAlignment="1">
      <alignment horizontal="left" vertical="center"/>
    </xf>
    <xf numFmtId="0" fontId="15" fillId="20" borderId="8" xfId="0" applyFont="1" applyFill="1" applyBorder="1" applyAlignment="1">
      <alignment horizontal="center" vertical="center"/>
    </xf>
    <xf numFmtId="0" fontId="2" fillId="2" borderId="2" xfId="0" applyFont="1" applyFill="1" applyBorder="1" applyAlignment="1">
      <alignment vertical="center"/>
    </xf>
    <xf numFmtId="0" fontId="2" fillId="2" borderId="7" xfId="0" applyFont="1" applyFill="1" applyBorder="1" applyAlignment="1">
      <alignment vertical="center"/>
    </xf>
    <xf numFmtId="14" fontId="0" fillId="0" borderId="0" xfId="0" applyNumberFormat="1"/>
    <xf numFmtId="165" fontId="3" fillId="9" borderId="8" xfId="0" applyNumberFormat="1" applyFont="1" applyFill="1" applyBorder="1" applyAlignment="1">
      <alignment horizontal="center"/>
    </xf>
    <xf numFmtId="164" fontId="2" fillId="0" borderId="0" xfId="1" applyNumberFormat="1" applyFont="1"/>
    <xf numFmtId="0" fontId="3" fillId="12" borderId="11" xfId="0" applyFont="1" applyFill="1" applyBorder="1" applyAlignment="1">
      <alignment horizontal="center" vertical="center"/>
    </xf>
    <xf numFmtId="10" fontId="1" fillId="0" borderId="0" xfId="2" applyNumberFormat="1" applyFont="1" applyFill="1" applyBorder="1" applyAlignment="1">
      <alignment horizontal="right"/>
    </xf>
    <xf numFmtId="0" fontId="2" fillId="6" borderId="0" xfId="0" applyFont="1" applyFill="1"/>
    <xf numFmtId="0" fontId="6" fillId="6" borderId="0" xfId="0" applyFont="1" applyFill="1"/>
    <xf numFmtId="0" fontId="0" fillId="6" borderId="0" xfId="0" applyFill="1" applyAlignment="1">
      <alignment horizontal="left" indent="1"/>
    </xf>
    <xf numFmtId="0" fontId="3" fillId="6" borderId="0" xfId="0" applyFont="1" applyFill="1"/>
    <xf numFmtId="0" fontId="6" fillId="6" borderId="0" xfId="0" applyFont="1" applyFill="1" applyAlignment="1">
      <alignment horizontal="left" indent="1"/>
    </xf>
    <xf numFmtId="164" fontId="19" fillId="16" borderId="31" xfId="0" applyNumberFormat="1" applyFont="1" applyFill="1" applyBorder="1" applyAlignment="1">
      <alignment horizontal="left"/>
    </xf>
    <xf numFmtId="164" fontId="12" fillId="16" borderId="31" xfId="0" applyNumberFormat="1" applyFont="1" applyFill="1" applyBorder="1" applyAlignment="1">
      <alignment horizontal="left" indent="1"/>
    </xf>
    <xf numFmtId="164" fontId="12" fillId="16" borderId="39" xfId="0" applyNumberFormat="1" applyFont="1" applyFill="1" applyBorder="1" applyAlignment="1">
      <alignment horizontal="left" indent="1"/>
    </xf>
    <xf numFmtId="0" fontId="0" fillId="12" borderId="1" xfId="0" applyFill="1" applyBorder="1"/>
    <xf numFmtId="0" fontId="0" fillId="12" borderId="2" xfId="0" applyFill="1" applyBorder="1"/>
    <xf numFmtId="0" fontId="0" fillId="12" borderId="3" xfId="0" applyFill="1" applyBorder="1"/>
    <xf numFmtId="0" fontId="0" fillId="12" borderId="4" xfId="0" applyFill="1" applyBorder="1"/>
    <xf numFmtId="0" fontId="0" fillId="12" borderId="0" xfId="0" applyFill="1" applyAlignment="1">
      <alignment horizontal="center"/>
    </xf>
    <xf numFmtId="0" fontId="0" fillId="12" borderId="0" xfId="0" applyFill="1"/>
    <xf numFmtId="0" fontId="0" fillId="12" borderId="5" xfId="0" applyFill="1" applyBorder="1"/>
    <xf numFmtId="0" fontId="6" fillId="12" borderId="0" xfId="0" applyFont="1" applyFill="1"/>
    <xf numFmtId="0" fontId="3" fillId="12" borderId="0" xfId="0" applyFont="1" applyFill="1"/>
    <xf numFmtId="0" fontId="21" fillId="12" borderId="0" xfId="0" applyFont="1" applyFill="1" applyAlignment="1">
      <alignment horizontal="left"/>
    </xf>
    <xf numFmtId="0" fontId="6" fillId="12" borderId="0" xfId="0" applyFont="1" applyFill="1" applyAlignment="1">
      <alignment horizontal="left"/>
    </xf>
    <xf numFmtId="0" fontId="0" fillId="12" borderId="6" xfId="0" applyFill="1" applyBorder="1"/>
    <xf numFmtId="0" fontId="0" fillId="12" borderId="7" xfId="0" applyFill="1" applyBorder="1"/>
    <xf numFmtId="0" fontId="0" fillId="12" borderId="8" xfId="0" applyFill="1" applyBorder="1"/>
    <xf numFmtId="0" fontId="3" fillId="12" borderId="9" xfId="0" applyFont="1" applyFill="1" applyBorder="1" applyAlignment="1">
      <alignment horizontal="center" vertical="top" wrapText="1"/>
    </xf>
    <xf numFmtId="0" fontId="3" fillId="12" borderId="10" xfId="0" applyFont="1" applyFill="1" applyBorder="1" applyAlignment="1">
      <alignment horizontal="center" vertical="top" wrapText="1"/>
    </xf>
    <xf numFmtId="0" fontId="3" fillId="12" borderId="11" xfId="0" applyFont="1" applyFill="1" applyBorder="1" applyAlignment="1">
      <alignment horizontal="center" vertical="top" wrapText="1"/>
    </xf>
    <xf numFmtId="0" fontId="3" fillId="9" borderId="9" xfId="0" applyFont="1" applyFill="1" applyBorder="1" applyAlignment="1">
      <alignment horizontal="center"/>
    </xf>
    <xf numFmtId="0" fontId="3" fillId="9" borderId="10" xfId="0" applyFont="1" applyFill="1" applyBorder="1" applyAlignment="1">
      <alignment horizontal="center"/>
    </xf>
    <xf numFmtId="0" fontId="3" fillId="9" borderId="11" xfId="0" applyFont="1" applyFill="1" applyBorder="1" applyAlignment="1">
      <alignment horizontal="center"/>
    </xf>
    <xf numFmtId="0" fontId="0" fillId="2" borderId="0" xfId="0" applyFill="1" applyAlignment="1">
      <alignment horizontal="left"/>
    </xf>
    <xf numFmtId="167" fontId="0" fillId="2" borderId="5" xfId="1" applyNumberFormat="1" applyFont="1" applyFill="1" applyBorder="1"/>
    <xf numFmtId="164" fontId="0" fillId="0" borderId="5" xfId="1" applyNumberFormat="1" applyFont="1" applyFill="1" applyBorder="1"/>
    <xf numFmtId="0" fontId="23" fillId="0" borderId="0" xfId="0" applyFont="1" applyAlignment="1">
      <alignment vertical="center"/>
    </xf>
    <xf numFmtId="0" fontId="0" fillId="2" borderId="7" xfId="0" applyFill="1" applyBorder="1" applyAlignment="1">
      <alignment horizontal="center"/>
    </xf>
    <xf numFmtId="164" fontId="2" fillId="0" borderId="0" xfId="0" applyNumberFormat="1" applyFont="1"/>
    <xf numFmtId="164" fontId="2" fillId="2" borderId="22" xfId="1" applyNumberFormat="1" applyFont="1" applyFill="1" applyBorder="1" applyAlignment="1">
      <alignment horizontal="right"/>
    </xf>
    <xf numFmtId="0" fontId="2" fillId="6" borderId="22" xfId="0" applyFont="1" applyFill="1" applyBorder="1" applyAlignment="1">
      <alignment horizontal="right"/>
    </xf>
    <xf numFmtId="164" fontId="2" fillId="2" borderId="5" xfId="1" applyNumberFormat="1" applyFont="1" applyFill="1" applyBorder="1" applyAlignment="1">
      <alignment horizontal="right"/>
    </xf>
    <xf numFmtId="164" fontId="2" fillId="2" borderId="0" xfId="1" applyNumberFormat="1" applyFont="1" applyFill="1" applyBorder="1" applyAlignment="1">
      <alignment horizontal="right"/>
    </xf>
    <xf numFmtId="164" fontId="2" fillId="2" borderId="4" xfId="1" applyNumberFormat="1" applyFont="1" applyFill="1" applyBorder="1" applyAlignment="1">
      <alignment horizontal="right"/>
    </xf>
    <xf numFmtId="0" fontId="2" fillId="2" borderId="22" xfId="0" applyFont="1" applyFill="1" applyBorder="1" applyAlignment="1">
      <alignment horizontal="center"/>
    </xf>
    <xf numFmtId="0" fontId="0" fillId="6" borderId="22" xfId="0" applyFill="1" applyBorder="1" applyAlignment="1">
      <alignment horizontal="right"/>
    </xf>
    <xf numFmtId="164" fontId="0" fillId="2" borderId="5" xfId="1" applyNumberFormat="1" applyFont="1" applyFill="1" applyBorder="1" applyAlignment="1">
      <alignment horizontal="right"/>
    </xf>
    <xf numFmtId="164" fontId="0" fillId="2" borderId="0" xfId="1" applyNumberFormat="1" applyFont="1" applyFill="1" applyBorder="1" applyAlignment="1">
      <alignment horizontal="right"/>
    </xf>
    <xf numFmtId="164" fontId="0" fillId="2" borderId="4" xfId="1" applyNumberFormat="1" applyFont="1" applyFill="1" applyBorder="1" applyAlignment="1">
      <alignment horizontal="right"/>
    </xf>
    <xf numFmtId="164" fontId="2" fillId="2" borderId="22" xfId="1" applyNumberFormat="1" applyFont="1" applyFill="1" applyBorder="1" applyAlignment="1">
      <alignment horizontal="center"/>
    </xf>
    <xf numFmtId="0" fontId="3" fillId="12" borderId="14" xfId="0" applyFont="1" applyFill="1" applyBorder="1" applyAlignment="1">
      <alignment horizontal="center"/>
    </xf>
    <xf numFmtId="0" fontId="0" fillId="6" borderId="10" xfId="0" applyFill="1" applyBorder="1" applyAlignment="1">
      <alignment horizontal="right"/>
    </xf>
    <xf numFmtId="0" fontId="0" fillId="6" borderId="4" xfId="0" applyFill="1" applyBorder="1" applyAlignment="1">
      <alignment horizontal="right"/>
    </xf>
    <xf numFmtId="164" fontId="0" fillId="2" borderId="27" xfId="1" applyNumberFormat="1" applyFont="1" applyFill="1" applyBorder="1" applyAlignment="1">
      <alignment horizontal="right"/>
    </xf>
    <xf numFmtId="164" fontId="0" fillId="2" borderId="21" xfId="1" applyNumberFormat="1" applyFont="1" applyFill="1" applyBorder="1" applyAlignment="1">
      <alignment horizontal="right"/>
    </xf>
    <xf numFmtId="164" fontId="0" fillId="2" borderId="12" xfId="1" applyNumberFormat="1" applyFont="1" applyFill="1" applyBorder="1" applyAlignment="1">
      <alignment horizontal="right"/>
    </xf>
    <xf numFmtId="164" fontId="0" fillId="2" borderId="20" xfId="1" applyNumberFormat="1" applyFont="1" applyFill="1" applyBorder="1" applyAlignment="1">
      <alignment horizontal="right"/>
    </xf>
    <xf numFmtId="164" fontId="0" fillId="2" borderId="27" xfId="1" applyNumberFormat="1" applyFont="1" applyFill="1" applyBorder="1" applyAlignment="1">
      <alignment horizontal="center"/>
    </xf>
    <xf numFmtId="0" fontId="24" fillId="2" borderId="20" xfId="0" applyFont="1" applyFill="1" applyBorder="1" applyAlignment="1">
      <alignment horizontal="left" indent="1"/>
    </xf>
    <xf numFmtId="164" fontId="0" fillId="2" borderId="22" xfId="1" applyNumberFormat="1" applyFont="1" applyFill="1" applyBorder="1" applyAlignment="1">
      <alignment horizontal="right"/>
    </xf>
    <xf numFmtId="0" fontId="0" fillId="2" borderId="22" xfId="0" applyFill="1" applyBorder="1" applyAlignment="1">
      <alignment horizontal="center"/>
    </xf>
    <xf numFmtId="164" fontId="0" fillId="2" borderId="22" xfId="1" applyNumberFormat="1" applyFont="1" applyFill="1" applyBorder="1" applyAlignment="1">
      <alignment horizontal="center"/>
    </xf>
    <xf numFmtId="0" fontId="24" fillId="2" borderId="4" xfId="0" applyFont="1" applyFill="1" applyBorder="1" applyAlignment="1">
      <alignment horizontal="left" indent="1"/>
    </xf>
    <xf numFmtId="164" fontId="0" fillId="2" borderId="0" xfId="1" applyNumberFormat="1" applyFont="1" applyFill="1"/>
    <xf numFmtId="165" fontId="3" fillId="21" borderId="14" xfId="1" quotePrefix="1" applyNumberFormat="1" applyFont="1" applyFill="1" applyBorder="1" applyAlignment="1">
      <alignment horizontal="center"/>
    </xf>
    <xf numFmtId="165" fontId="3" fillId="12" borderId="14" xfId="1" quotePrefix="1" applyNumberFormat="1" applyFont="1" applyFill="1" applyBorder="1" applyAlignment="1">
      <alignment horizontal="center"/>
    </xf>
    <xf numFmtId="168" fontId="0" fillId="6" borderId="11" xfId="1" applyNumberFormat="1" applyFont="1" applyFill="1" applyBorder="1"/>
    <xf numFmtId="0" fontId="0" fillId="6" borderId="10" xfId="0" applyFill="1" applyBorder="1"/>
    <xf numFmtId="0" fontId="2" fillId="0" borderId="0" xfId="0" applyFont="1" applyAlignment="1">
      <alignment horizontal="left" indent="1"/>
    </xf>
    <xf numFmtId="0" fontId="2" fillId="8" borderId="22" xfId="0" applyFont="1" applyFill="1" applyBorder="1"/>
    <xf numFmtId="0" fontId="0" fillId="8" borderId="24" xfId="0" applyFill="1" applyBorder="1" applyAlignment="1">
      <alignment horizontal="left" indent="1"/>
    </xf>
    <xf numFmtId="0" fontId="0" fillId="8" borderId="22" xfId="0" applyFill="1" applyBorder="1" applyAlignment="1">
      <alignment horizontal="left" indent="1"/>
    </xf>
    <xf numFmtId="0" fontId="0" fillId="0" borderId="0" xfId="0" applyAlignment="1">
      <alignment horizontal="left" indent="1"/>
    </xf>
    <xf numFmtId="164" fontId="0" fillId="8" borderId="21" xfId="1" applyNumberFormat="1" applyFont="1" applyFill="1" applyBorder="1"/>
    <xf numFmtId="164" fontId="0" fillId="8" borderId="12" xfId="1" applyNumberFormat="1" applyFont="1" applyFill="1" applyBorder="1"/>
    <xf numFmtId="164" fontId="0" fillId="8" borderId="20" xfId="1" applyNumberFormat="1" applyFont="1" applyFill="1" applyBorder="1"/>
    <xf numFmtId="0" fontId="0" fillId="8" borderId="27" xfId="0" applyFill="1" applyBorder="1" applyAlignment="1">
      <alignment horizontal="left" indent="1"/>
    </xf>
    <xf numFmtId="0" fontId="2" fillId="8" borderId="14" xfId="0" applyFont="1" applyFill="1" applyBorder="1"/>
    <xf numFmtId="0" fontId="0" fillId="8" borderId="27" xfId="0" applyFill="1" applyBorder="1" applyAlignment="1">
      <alignment horizontal="left" indent="2"/>
    </xf>
    <xf numFmtId="0" fontId="0" fillId="8" borderId="22" xfId="0" applyFill="1" applyBorder="1" applyAlignment="1">
      <alignment horizontal="left" indent="2"/>
    </xf>
    <xf numFmtId="166" fontId="0" fillId="0" borderId="0" xfId="2" applyNumberFormat="1" applyFont="1" applyFill="1" applyBorder="1"/>
    <xf numFmtId="166" fontId="0" fillId="0" borderId="4" xfId="2" applyNumberFormat="1" applyFont="1" applyFill="1" applyBorder="1"/>
    <xf numFmtId="9" fontId="0" fillId="0" borderId="21" xfId="2" applyFont="1" applyFill="1" applyBorder="1"/>
    <xf numFmtId="9" fontId="0" fillId="0" borderId="12" xfId="2" applyFont="1" applyFill="1" applyBorder="1"/>
    <xf numFmtId="9" fontId="0" fillId="0" borderId="20" xfId="2" applyFont="1" applyFill="1" applyBorder="1"/>
    <xf numFmtId="0" fontId="0" fillId="8" borderId="23" xfId="0" applyFill="1" applyBorder="1" applyAlignment="1">
      <alignment horizontal="left" indent="2"/>
    </xf>
    <xf numFmtId="0" fontId="3" fillId="12" borderId="23" xfId="0" applyFont="1" applyFill="1" applyBorder="1" applyAlignment="1">
      <alignment horizontal="right" vertical="center"/>
    </xf>
    <xf numFmtId="0" fontId="3" fillId="12" borderId="24" xfId="0" applyFont="1" applyFill="1" applyBorder="1" applyAlignment="1">
      <alignment horizontal="right"/>
    </xf>
    <xf numFmtId="0" fontId="3" fillId="12" borderId="7" xfId="0" applyFont="1" applyFill="1" applyBorder="1"/>
    <xf numFmtId="0" fontId="3" fillId="12" borderId="6" xfId="0" applyFont="1" applyFill="1" applyBorder="1" applyAlignment="1">
      <alignment horizontal="center" vertical="center"/>
    </xf>
    <xf numFmtId="0" fontId="0" fillId="2" borderId="14" xfId="0" applyFill="1" applyBorder="1" applyAlignment="1">
      <alignment horizontal="left" indent="1"/>
    </xf>
    <xf numFmtId="0" fontId="2" fillId="2" borderId="14" xfId="0" applyFont="1" applyFill="1" applyBorder="1" applyAlignment="1">
      <alignment horizontal="left"/>
    </xf>
    <xf numFmtId="0" fontId="0" fillId="2" borderId="23" xfId="0" applyFill="1" applyBorder="1" applyAlignment="1">
      <alignment horizontal="left"/>
    </xf>
    <xf numFmtId="0" fontId="0" fillId="2" borderId="22" xfId="0" applyFill="1" applyBorder="1" applyAlignment="1">
      <alignment horizontal="left"/>
    </xf>
    <xf numFmtId="0" fontId="0" fillId="2" borderId="24" xfId="0" applyFill="1" applyBorder="1" applyAlignment="1">
      <alignment horizontal="left"/>
    </xf>
    <xf numFmtId="0" fontId="3" fillId="12" borderId="14" xfId="0" applyFont="1" applyFill="1" applyBorder="1" applyAlignment="1">
      <alignment horizontal="left" indent="1"/>
    </xf>
    <xf numFmtId="0" fontId="26" fillId="2" borderId="23" xfId="0" applyFont="1" applyFill="1" applyBorder="1" applyAlignment="1">
      <alignment horizontal="left"/>
    </xf>
    <xf numFmtId="164" fontId="0" fillId="2" borderId="23" xfId="1" applyNumberFormat="1" applyFont="1" applyFill="1" applyBorder="1"/>
    <xf numFmtId="164" fontId="0" fillId="2" borderId="22" xfId="1" applyNumberFormat="1" applyFont="1" applyFill="1" applyBorder="1"/>
    <xf numFmtId="164" fontId="0" fillId="2" borderId="24" xfId="1" applyNumberFormat="1" applyFont="1" applyFill="1" applyBorder="1"/>
    <xf numFmtId="0" fontId="26" fillId="2" borderId="22" xfId="0" applyFont="1" applyFill="1" applyBorder="1" applyAlignment="1">
      <alignment horizontal="left"/>
    </xf>
    <xf numFmtId="164" fontId="2" fillId="2" borderId="23" xfId="1" applyNumberFormat="1" applyFont="1" applyFill="1" applyBorder="1"/>
    <xf numFmtId="164" fontId="2" fillId="2" borderId="24" xfId="1" applyNumberFormat="1" applyFont="1" applyFill="1" applyBorder="1"/>
    <xf numFmtId="0" fontId="2" fillId="2" borderId="23" xfId="0" applyFont="1" applyFill="1" applyBorder="1"/>
    <xf numFmtId="164" fontId="2" fillId="2" borderId="23" xfId="1" applyNumberFormat="1" applyFont="1" applyFill="1" applyBorder="1" applyAlignment="1">
      <alignment horizontal="right"/>
    </xf>
    <xf numFmtId="0" fontId="2" fillId="2" borderId="24" xfId="0" applyFont="1" applyFill="1" applyBorder="1"/>
    <xf numFmtId="166" fontId="2" fillId="2" borderId="24" xfId="2" applyNumberFormat="1" applyFont="1" applyFill="1" applyBorder="1" applyAlignment="1">
      <alignment horizontal="right"/>
    </xf>
    <xf numFmtId="165" fontId="3" fillId="12" borderId="10" xfId="0" applyNumberFormat="1" applyFont="1" applyFill="1" applyBorder="1" applyAlignment="1">
      <alignment horizontal="center"/>
    </xf>
    <xf numFmtId="165" fontId="3" fillId="12" borderId="11" xfId="0" applyNumberFormat="1" applyFont="1" applyFill="1" applyBorder="1" applyAlignment="1">
      <alignment horizontal="center"/>
    </xf>
    <xf numFmtId="0" fontId="0" fillId="2" borderId="2" xfId="0" applyFill="1" applyBorder="1"/>
    <xf numFmtId="164" fontId="24" fillId="2" borderId="2" xfId="1" applyNumberFormat="1" applyFont="1" applyFill="1" applyBorder="1"/>
    <xf numFmtId="164" fontId="24" fillId="2" borderId="3" xfId="1" applyNumberFormat="1" applyFont="1" applyFill="1" applyBorder="1"/>
    <xf numFmtId="164" fontId="24" fillId="2" borderId="23" xfId="1" applyNumberFormat="1" applyFont="1" applyFill="1" applyBorder="1"/>
    <xf numFmtId="164" fontId="1" fillId="2" borderId="0" xfId="1" applyNumberFormat="1" applyFont="1" applyFill="1" applyBorder="1"/>
    <xf numFmtId="164" fontId="1" fillId="2" borderId="5" xfId="1" applyNumberFormat="1" applyFont="1" applyFill="1" applyBorder="1"/>
    <xf numFmtId="164" fontId="1" fillId="2" borderId="4" xfId="1" applyNumberFormat="1" applyFont="1" applyFill="1" applyBorder="1"/>
    <xf numFmtId="164" fontId="1" fillId="2" borderId="22" xfId="1" applyNumberFormat="1" applyFont="1" applyFill="1" applyBorder="1"/>
    <xf numFmtId="166" fontId="1" fillId="2" borderId="6" xfId="2" applyNumberFormat="1" applyFont="1" applyFill="1" applyBorder="1"/>
    <xf numFmtId="166" fontId="1" fillId="2" borderId="7" xfId="2" applyNumberFormat="1" applyFont="1" applyFill="1" applyBorder="1"/>
    <xf numFmtId="166" fontId="1" fillId="2" borderId="8" xfId="2" applyNumberFormat="1" applyFont="1" applyFill="1" applyBorder="1"/>
    <xf numFmtId="164" fontId="0" fillId="2" borderId="24" xfId="0" applyNumberFormat="1" applyFill="1" applyBorder="1"/>
    <xf numFmtId="164" fontId="0" fillId="2" borderId="27" xfId="1" applyNumberFormat="1" applyFont="1" applyFill="1" applyBorder="1"/>
    <xf numFmtId="164" fontId="2" fillId="2" borderId="22" xfId="1" applyNumberFormat="1" applyFont="1" applyFill="1" applyBorder="1"/>
    <xf numFmtId="166" fontId="2" fillId="2" borderId="24" xfId="2" applyNumberFormat="1" applyFont="1" applyFill="1" applyBorder="1"/>
    <xf numFmtId="166" fontId="2" fillId="2" borderId="6" xfId="2" applyNumberFormat="1" applyFont="1" applyFill="1" applyBorder="1"/>
    <xf numFmtId="164" fontId="2" fillId="2" borderId="14" xfId="1" applyNumberFormat="1" applyFont="1" applyFill="1" applyBorder="1"/>
    <xf numFmtId="164" fontId="3" fillId="12" borderId="23" xfId="1" quotePrefix="1" applyNumberFormat="1" applyFont="1" applyFill="1" applyBorder="1" applyAlignment="1">
      <alignment horizontal="center"/>
    </xf>
    <xf numFmtId="0" fontId="27" fillId="0" borderId="0" xfId="0" applyFont="1"/>
    <xf numFmtId="10" fontId="0" fillId="0" borderId="5" xfId="2" applyNumberFormat="1" applyFont="1" applyFill="1" applyBorder="1"/>
    <xf numFmtId="43" fontId="0" fillId="0" borderId="8" xfId="1" applyFont="1" applyFill="1" applyBorder="1"/>
    <xf numFmtId="164" fontId="3" fillId="12" borderId="14" xfId="1" quotePrefix="1" applyNumberFormat="1" applyFont="1" applyFill="1" applyBorder="1" applyAlignment="1">
      <alignment horizontal="center"/>
    </xf>
    <xf numFmtId="43" fontId="0" fillId="0" borderId="0" xfId="1" applyFont="1" applyFill="1" applyBorder="1" applyAlignment="1">
      <alignment horizontal="center"/>
    </xf>
    <xf numFmtId="43" fontId="0" fillId="0" borderId="5" xfId="1" applyFont="1" applyFill="1" applyBorder="1" applyAlignment="1">
      <alignment horizontal="center"/>
    </xf>
    <xf numFmtId="43" fontId="0" fillId="0" borderId="22" xfId="1" applyFont="1" applyFill="1" applyBorder="1" applyAlignment="1">
      <alignment horizontal="center"/>
    </xf>
    <xf numFmtId="164" fontId="0" fillId="2" borderId="0" xfId="1" applyNumberFormat="1" applyFont="1" applyFill="1" applyBorder="1" applyAlignment="1">
      <alignment horizontal="center"/>
    </xf>
    <xf numFmtId="164" fontId="0" fillId="2" borderId="5" xfId="1" applyNumberFormat="1" applyFont="1" applyFill="1" applyBorder="1" applyAlignment="1">
      <alignment horizontal="center"/>
    </xf>
    <xf numFmtId="10" fontId="1" fillId="2" borderId="0" xfId="2" applyNumberFormat="1" applyFont="1" applyFill="1" applyBorder="1" applyAlignment="1">
      <alignment horizontal="center"/>
    </xf>
    <xf numFmtId="10" fontId="0" fillId="2" borderId="0" xfId="2" applyNumberFormat="1" applyFont="1" applyFill="1" applyBorder="1" applyAlignment="1">
      <alignment horizontal="center"/>
    </xf>
    <xf numFmtId="10" fontId="0" fillId="2" borderId="5" xfId="2" applyNumberFormat="1" applyFont="1" applyFill="1" applyBorder="1" applyAlignment="1">
      <alignment horizontal="center"/>
    </xf>
    <xf numFmtId="10" fontId="0" fillId="2" borderId="22" xfId="2" applyNumberFormat="1" applyFont="1" applyFill="1" applyBorder="1" applyAlignment="1">
      <alignment horizontal="center"/>
    </xf>
    <xf numFmtId="164" fontId="0" fillId="2" borderId="7" xfId="1" applyNumberFormat="1" applyFont="1" applyFill="1" applyBorder="1" applyAlignment="1">
      <alignment horizontal="center"/>
    </xf>
    <xf numFmtId="164" fontId="0" fillId="2" borderId="8" xfId="1" applyNumberFormat="1" applyFont="1" applyFill="1" applyBorder="1" applyAlignment="1">
      <alignment horizontal="center"/>
    </xf>
    <xf numFmtId="164" fontId="0" fillId="2" borderId="24" xfId="1" applyNumberFormat="1" applyFont="1" applyFill="1" applyBorder="1" applyAlignment="1">
      <alignment horizontal="center"/>
    </xf>
    <xf numFmtId="164" fontId="1" fillId="14" borderId="5" xfId="1" applyNumberFormat="1" applyFont="1" applyFill="1" applyBorder="1" applyAlignment="1">
      <alignment horizontal="center"/>
    </xf>
    <xf numFmtId="168" fontId="1" fillId="2" borderId="5" xfId="1" applyNumberFormat="1" applyFont="1" applyFill="1" applyBorder="1" applyAlignment="1">
      <alignment horizontal="center"/>
    </xf>
    <xf numFmtId="0" fontId="27" fillId="0" borderId="0" xfId="0" applyFont="1" applyAlignment="1">
      <alignment horizontal="left"/>
    </xf>
    <xf numFmtId="166" fontId="0" fillId="0" borderId="0" xfId="2" applyNumberFormat="1" applyFont="1" applyBorder="1"/>
    <xf numFmtId="165" fontId="3" fillId="12" borderId="10" xfId="0" quotePrefix="1" applyNumberFormat="1" applyFont="1" applyFill="1" applyBorder="1" applyAlignment="1">
      <alignment horizontal="center" vertical="center"/>
    </xf>
    <xf numFmtId="164" fontId="24" fillId="2" borderId="4" xfId="1" applyNumberFormat="1" applyFont="1" applyFill="1" applyBorder="1"/>
    <xf numFmtId="166" fontId="0" fillId="2" borderId="0" xfId="2" applyNumberFormat="1" applyFont="1" applyFill="1" applyBorder="1"/>
    <xf numFmtId="9" fontId="0" fillId="2" borderId="5" xfId="2" applyFont="1" applyFill="1" applyBorder="1"/>
    <xf numFmtId="164" fontId="12" fillId="16" borderId="12" xfId="0" applyNumberFormat="1" applyFont="1" applyFill="1" applyBorder="1"/>
    <xf numFmtId="164" fontId="12" fillId="16" borderId="40" xfId="0" applyNumberFormat="1" applyFont="1" applyFill="1" applyBorder="1"/>
    <xf numFmtId="166" fontId="0" fillId="2" borderId="12" xfId="2" applyNumberFormat="1" applyFont="1" applyFill="1" applyBorder="1"/>
    <xf numFmtId="164" fontId="12" fillId="16" borderId="31" xfId="0" applyNumberFormat="1" applyFont="1" applyFill="1" applyBorder="1" applyAlignment="1">
      <alignment horizontal="left"/>
    </xf>
    <xf numFmtId="164" fontId="12" fillId="16" borderId="31" xfId="0" applyNumberFormat="1" applyFont="1" applyFill="1" applyBorder="1" applyAlignment="1">
      <alignment horizontal="left" indent="2"/>
    </xf>
    <xf numFmtId="164" fontId="12" fillId="16" borderId="39" xfId="0" applyNumberFormat="1" applyFont="1" applyFill="1" applyBorder="1" applyAlignment="1">
      <alignment horizontal="left" indent="2"/>
    </xf>
    <xf numFmtId="164" fontId="12" fillId="16" borderId="31" xfId="0" applyNumberFormat="1" applyFont="1" applyFill="1" applyBorder="1"/>
    <xf numFmtId="164" fontId="0" fillId="0" borderId="0" xfId="1" applyNumberFormat="1" applyFont="1" applyBorder="1"/>
    <xf numFmtId="43" fontId="0" fillId="0" borderId="0" xfId="1" applyFont="1" applyBorder="1"/>
    <xf numFmtId="0" fontId="25" fillId="6" borderId="7" xfId="0" applyFont="1" applyFill="1" applyBorder="1" applyAlignment="1">
      <alignment horizontal="left" vertical="center" wrapText="1"/>
    </xf>
    <xf numFmtId="0" fontId="25" fillId="2" borderId="6" xfId="0" applyFont="1" applyFill="1" applyBorder="1" applyAlignment="1">
      <alignment vertical="center" wrapText="1"/>
    </xf>
    <xf numFmtId="0" fontId="25" fillId="2" borderId="7" xfId="0" applyFont="1" applyFill="1" applyBorder="1" applyAlignment="1">
      <alignment vertical="center" wrapText="1"/>
    </xf>
    <xf numFmtId="0" fontId="25" fillId="2" borderId="8" xfId="0" applyFont="1" applyFill="1" applyBorder="1" applyAlignment="1">
      <alignment vertical="center" wrapText="1"/>
    </xf>
    <xf numFmtId="9" fontId="0" fillId="2" borderId="7" xfId="2" applyFont="1" applyFill="1" applyBorder="1"/>
    <xf numFmtId="0" fontId="6" fillId="0" borderId="0" xfId="0" applyFont="1"/>
    <xf numFmtId="9" fontId="0" fillId="2" borderId="0" xfId="2" applyFont="1" applyFill="1" applyBorder="1"/>
    <xf numFmtId="0" fontId="3" fillId="12" borderId="8" xfId="0" applyFont="1" applyFill="1" applyBorder="1" applyAlignment="1">
      <alignment horizontal="center" vertical="center" wrapText="1"/>
    </xf>
    <xf numFmtId="0" fontId="3" fillId="12" borderId="7" xfId="0" applyFont="1" applyFill="1" applyBorder="1" applyAlignment="1">
      <alignment horizontal="center" vertical="center" wrapText="1"/>
    </xf>
    <xf numFmtId="0" fontId="3" fillId="12" borderId="6" xfId="0" applyFont="1" applyFill="1" applyBorder="1" applyAlignment="1">
      <alignment horizontal="center" wrapText="1"/>
    </xf>
    <xf numFmtId="164" fontId="3" fillId="12" borderId="0" xfId="1" applyNumberFormat="1" applyFont="1" applyFill="1" applyAlignment="1">
      <alignment horizontal="center" vertical="center"/>
    </xf>
    <xf numFmtId="0" fontId="3" fillId="12" borderId="0" xfId="0" applyFont="1" applyFill="1" applyAlignment="1">
      <alignment horizontal="center" vertical="center"/>
    </xf>
    <xf numFmtId="0" fontId="2" fillId="7" borderId="20" xfId="0" applyFont="1" applyFill="1" applyBorder="1" applyAlignment="1">
      <alignment horizontal="center"/>
    </xf>
    <xf numFmtId="0" fontId="2" fillId="7" borderId="12" xfId="0" applyFont="1" applyFill="1" applyBorder="1" applyAlignment="1">
      <alignment horizontal="center"/>
    </xf>
    <xf numFmtId="0" fontId="2" fillId="7" borderId="12" xfId="0" applyFont="1" applyFill="1" applyBorder="1" applyAlignment="1">
      <alignment horizontal="center" wrapText="1"/>
    </xf>
    <xf numFmtId="0" fontId="2" fillId="7" borderId="21" xfId="0" applyFont="1" applyFill="1" applyBorder="1" applyAlignment="1">
      <alignment horizontal="center"/>
    </xf>
    <xf numFmtId="166" fontId="1" fillId="0" borderId="5" xfId="2" applyNumberFormat="1" applyFont="1" applyFill="1" applyBorder="1" applyAlignment="1">
      <alignment horizontal="center"/>
    </xf>
    <xf numFmtId="10" fontId="1" fillId="0" borderId="7" xfId="2" applyNumberFormat="1" applyFont="1" applyFill="1" applyBorder="1" applyAlignment="1">
      <alignment horizontal="right"/>
    </xf>
    <xf numFmtId="0" fontId="0" fillId="0" borderId="0" xfId="0" applyAlignment="1">
      <alignment horizontal="right"/>
    </xf>
    <xf numFmtId="8" fontId="0" fillId="0" borderId="0" xfId="0" applyNumberFormat="1"/>
    <xf numFmtId="0" fontId="3" fillId="9" borderId="14" xfId="0" applyFont="1" applyFill="1" applyBorder="1" applyAlignment="1">
      <alignment horizontal="center"/>
    </xf>
    <xf numFmtId="0" fontId="6" fillId="6" borderId="10" xfId="0" applyFont="1" applyFill="1" applyBorder="1"/>
    <xf numFmtId="0" fontId="6" fillId="6" borderId="2" xfId="0" applyFont="1" applyFill="1" applyBorder="1"/>
    <xf numFmtId="0" fontId="6" fillId="6" borderId="7" xfId="0" applyFont="1" applyFill="1" applyBorder="1"/>
    <xf numFmtId="0" fontId="6" fillId="9" borderId="23" xfId="0" applyFont="1" applyFill="1" applyBorder="1" applyAlignment="1">
      <alignment horizontal="left" indent="3"/>
    </xf>
    <xf numFmtId="0" fontId="6" fillId="9" borderId="22" xfId="0" applyFont="1" applyFill="1" applyBorder="1" applyAlignment="1">
      <alignment horizontal="left" indent="3"/>
    </xf>
    <xf numFmtId="0" fontId="6" fillId="9" borderId="27" xfId="0" applyFont="1" applyFill="1" applyBorder="1" applyAlignment="1">
      <alignment horizontal="left" indent="3"/>
    </xf>
    <xf numFmtId="0" fontId="3" fillId="9" borderId="14" xfId="0" applyFont="1" applyFill="1" applyBorder="1" applyAlignment="1">
      <alignment horizontal="left"/>
    </xf>
    <xf numFmtId="164" fontId="2" fillId="8" borderId="14" xfId="1" applyNumberFormat="1" applyFont="1" applyFill="1" applyBorder="1"/>
    <xf numFmtId="0" fontId="14" fillId="6" borderId="0" xfId="0" applyFont="1" applyFill="1" applyAlignment="1">
      <alignment vertical="top" wrapText="1"/>
    </xf>
    <xf numFmtId="0" fontId="14" fillId="6" borderId="5" xfId="0" applyFont="1" applyFill="1" applyBorder="1" applyAlignment="1">
      <alignment vertical="top" wrapText="1"/>
    </xf>
    <xf numFmtId="0" fontId="14" fillId="6" borderId="4" xfId="0" applyFont="1" applyFill="1" applyBorder="1" applyAlignment="1">
      <alignment vertical="top" wrapText="1"/>
    </xf>
    <xf numFmtId="0" fontId="14" fillId="6" borderId="6" xfId="0" applyFont="1" applyFill="1" applyBorder="1" applyAlignment="1">
      <alignment vertical="top" wrapText="1"/>
    </xf>
    <xf numFmtId="0" fontId="14" fillId="6" borderId="7" xfId="0" applyFont="1" applyFill="1" applyBorder="1" applyAlignment="1">
      <alignment vertical="top" wrapText="1"/>
    </xf>
    <xf numFmtId="0" fontId="14" fillId="6" borderId="8" xfId="0" applyFont="1" applyFill="1" applyBorder="1" applyAlignment="1">
      <alignment vertical="top" wrapText="1"/>
    </xf>
    <xf numFmtId="0" fontId="2" fillId="2" borderId="14" xfId="0" applyFont="1" applyFill="1" applyBorder="1"/>
    <xf numFmtId="0" fontId="29" fillId="23" borderId="15" xfId="0" applyFont="1" applyFill="1" applyBorder="1" applyAlignment="1">
      <alignment horizontal="center" vertical="center" wrapText="1"/>
    </xf>
    <xf numFmtId="0" fontId="29" fillId="23" borderId="13" xfId="0" applyFont="1" applyFill="1" applyBorder="1" applyAlignment="1">
      <alignment horizontal="center" vertical="center" wrapText="1"/>
    </xf>
    <xf numFmtId="0" fontId="29" fillId="23" borderId="16" xfId="0" applyFont="1" applyFill="1" applyBorder="1" applyAlignment="1">
      <alignment horizontal="center" vertical="center" wrapText="1"/>
    </xf>
    <xf numFmtId="0" fontId="28" fillId="6" borderId="7" xfId="0" applyFont="1" applyFill="1" applyBorder="1" applyAlignment="1">
      <alignment horizontal="center"/>
    </xf>
    <xf numFmtId="0" fontId="4" fillId="6" borderId="7" xfId="0" applyFont="1" applyFill="1" applyBorder="1" applyAlignment="1">
      <alignment horizontal="center"/>
    </xf>
    <xf numFmtId="0" fontId="4" fillId="6" borderId="0" xfId="0" applyFont="1" applyFill="1" applyAlignment="1">
      <alignment horizontal="center"/>
    </xf>
    <xf numFmtId="166" fontId="4" fillId="6" borderId="7" xfId="2" applyNumberFormat="1" applyFont="1" applyFill="1" applyBorder="1" applyAlignment="1">
      <alignment horizontal="center"/>
    </xf>
    <xf numFmtId="166" fontId="4" fillId="6" borderId="0" xfId="2" applyNumberFormat="1" applyFont="1" applyFill="1" applyBorder="1" applyAlignment="1">
      <alignment horizontal="center"/>
    </xf>
    <xf numFmtId="0" fontId="4" fillId="6" borderId="3" xfId="0" applyFont="1" applyFill="1" applyBorder="1" applyAlignment="1">
      <alignment horizontal="center"/>
    </xf>
    <xf numFmtId="0" fontId="12" fillId="6" borderId="31" xfId="0" applyFont="1" applyFill="1" applyBorder="1"/>
    <xf numFmtId="0" fontId="19" fillId="6" borderId="31" xfId="0" applyFont="1" applyFill="1" applyBorder="1"/>
    <xf numFmtId="0" fontId="12" fillId="6" borderId="0" xfId="0" applyFont="1" applyFill="1"/>
    <xf numFmtId="0" fontId="19" fillId="6" borderId="0" xfId="0" applyFont="1" applyFill="1"/>
    <xf numFmtId="0" fontId="12" fillId="6" borderId="22" xfId="0" applyFont="1" applyFill="1" applyBorder="1"/>
    <xf numFmtId="0" fontId="19" fillId="6" borderId="22" xfId="0" applyFont="1" applyFill="1" applyBorder="1"/>
    <xf numFmtId="166" fontId="0" fillId="6" borderId="7" xfId="2" applyNumberFormat="1" applyFont="1" applyFill="1" applyBorder="1"/>
    <xf numFmtId="0" fontId="15" fillId="26" borderId="0" xfId="0" applyFont="1" applyFill="1" applyAlignment="1">
      <alignment horizontal="center" vertical="center"/>
    </xf>
    <xf numFmtId="0" fontId="15" fillId="26" borderId="4" xfId="0" applyFont="1" applyFill="1" applyBorder="1" applyAlignment="1">
      <alignment horizontal="center" vertical="center"/>
    </xf>
    <xf numFmtId="0" fontId="15" fillId="26" borderId="5" xfId="0" applyFont="1" applyFill="1" applyBorder="1" applyAlignment="1">
      <alignment horizontal="center" vertical="center"/>
    </xf>
    <xf numFmtId="0" fontId="15" fillId="26" borderId="6" xfId="0" applyFont="1" applyFill="1" applyBorder="1" applyAlignment="1">
      <alignment horizontal="center" vertical="center"/>
    </xf>
    <xf numFmtId="0" fontId="15" fillId="26" borderId="8" xfId="0" applyFont="1" applyFill="1" applyBorder="1" applyAlignment="1">
      <alignment horizontal="center" vertical="center"/>
    </xf>
    <xf numFmtId="0" fontId="12" fillId="26" borderId="0" xfId="0" applyFont="1" applyFill="1" applyAlignment="1">
      <alignment vertical="top" wrapText="1"/>
    </xf>
    <xf numFmtId="0" fontId="13" fillId="26" borderId="0" xfId="0" applyFont="1" applyFill="1" applyAlignment="1">
      <alignment vertical="top" wrapText="1"/>
    </xf>
    <xf numFmtId="0" fontId="0" fillId="0" borderId="0" xfId="0" applyAlignment="1">
      <alignment vertical="center" wrapText="1"/>
    </xf>
    <xf numFmtId="0" fontId="2" fillId="6" borderId="7" xfId="0" applyFont="1" applyFill="1" applyBorder="1"/>
    <xf numFmtId="164" fontId="2" fillId="6" borderId="7" xfId="0" applyNumberFormat="1" applyFont="1" applyFill="1" applyBorder="1"/>
    <xf numFmtId="164" fontId="2" fillId="6" borderId="7" xfId="1" applyNumberFormat="1" applyFont="1" applyFill="1" applyBorder="1"/>
    <xf numFmtId="164" fontId="0" fillId="6" borderId="7" xfId="1" applyNumberFormat="1" applyFont="1" applyFill="1" applyBorder="1"/>
    <xf numFmtId="164" fontId="2" fillId="6" borderId="0" xfId="1" applyNumberFormat="1" applyFont="1" applyFill="1" applyBorder="1"/>
    <xf numFmtId="164" fontId="0" fillId="6" borderId="22" xfId="1" applyNumberFormat="1" applyFont="1" applyFill="1" applyBorder="1"/>
    <xf numFmtId="164" fontId="2" fillId="6" borderId="4" xfId="1" applyNumberFormat="1" applyFont="1" applyFill="1" applyBorder="1"/>
    <xf numFmtId="164" fontId="0" fillId="6" borderId="4" xfId="1" applyNumberFormat="1" applyFont="1" applyFill="1" applyBorder="1"/>
    <xf numFmtId="0" fontId="0" fillId="6" borderId="10" xfId="0" applyFill="1" applyBorder="1" applyAlignment="1">
      <alignment horizontal="left" indent="1"/>
    </xf>
    <xf numFmtId="0" fontId="0" fillId="6" borderId="10" xfId="0" applyFill="1" applyBorder="1" applyAlignment="1">
      <alignment horizontal="left" indent="3"/>
    </xf>
    <xf numFmtId="164" fontId="1" fillId="6" borderId="5" xfId="1" applyNumberFormat="1" applyFont="1" applyFill="1" applyBorder="1"/>
    <xf numFmtId="0" fontId="2" fillId="6" borderId="5" xfId="0" applyFont="1" applyFill="1" applyBorder="1" applyAlignment="1">
      <alignment horizontal="center"/>
    </xf>
    <xf numFmtId="0" fontId="2" fillId="6" borderId="4" xfId="0" applyFont="1" applyFill="1" applyBorder="1" applyAlignment="1">
      <alignment horizontal="center"/>
    </xf>
    <xf numFmtId="164" fontId="0" fillId="6" borderId="0" xfId="1" applyNumberFormat="1" applyFont="1" applyFill="1"/>
    <xf numFmtId="43" fontId="0" fillId="6" borderId="0" xfId="1" applyFont="1" applyFill="1" applyBorder="1"/>
    <xf numFmtId="164" fontId="27" fillId="6" borderId="0" xfId="1" applyNumberFormat="1" applyFont="1" applyFill="1" applyBorder="1"/>
    <xf numFmtId="0" fontId="3" fillId="12" borderId="8" xfId="0" applyFont="1" applyFill="1" applyBorder="1" applyAlignment="1">
      <alignment horizontal="center"/>
    </xf>
    <xf numFmtId="165" fontId="3" fillId="12" borderId="9" xfId="0" applyNumberFormat="1" applyFont="1" applyFill="1" applyBorder="1" applyAlignment="1">
      <alignment horizontal="center"/>
    </xf>
    <xf numFmtId="164" fontId="24" fillId="2" borderId="1" xfId="1" applyNumberFormat="1" applyFont="1" applyFill="1" applyBorder="1"/>
    <xf numFmtId="0" fontId="0" fillId="2" borderId="1" xfId="0" applyFill="1" applyBorder="1" applyAlignment="1">
      <alignment horizontal="left" indent="1"/>
    </xf>
    <xf numFmtId="166" fontId="2" fillId="2" borderId="9" xfId="2" applyNumberFormat="1" applyFont="1" applyFill="1" applyBorder="1"/>
    <xf numFmtId="0" fontId="0" fillId="0" borderId="0" xfId="0" applyAlignment="1">
      <alignment horizontal="center"/>
    </xf>
    <xf numFmtId="14" fontId="3" fillId="12" borderId="0" xfId="0" applyNumberFormat="1" applyFont="1" applyFill="1"/>
    <xf numFmtId="0" fontId="0" fillId="27" borderId="7" xfId="0" applyFill="1" applyBorder="1"/>
    <xf numFmtId="0" fontId="0" fillId="0" borderId="0" xfId="0" applyAlignment="1">
      <alignment horizontal="left"/>
    </xf>
    <xf numFmtId="0" fontId="0" fillId="6" borderId="2" xfId="0" applyFill="1" applyBorder="1" applyAlignment="1">
      <alignment horizontal="left"/>
    </xf>
    <xf numFmtId="0" fontId="0" fillId="5" borderId="20" xfId="0" applyFill="1" applyBorder="1" applyAlignment="1">
      <alignment horizontal="center" vertical="center"/>
    </xf>
    <xf numFmtId="0" fontId="0" fillId="5" borderId="18" xfId="0" applyFill="1" applyBorder="1" applyAlignment="1">
      <alignment horizontal="left" vertical="center" wrapText="1"/>
    </xf>
    <xf numFmtId="14" fontId="0" fillId="5" borderId="18" xfId="0" applyNumberFormat="1" applyFill="1" applyBorder="1" applyAlignment="1">
      <alignment horizontal="center" vertical="center" wrapText="1"/>
    </xf>
    <xf numFmtId="0" fontId="0" fillId="5" borderId="18" xfId="0" applyFill="1" applyBorder="1" applyAlignment="1">
      <alignment horizontal="center" vertical="center" wrapText="1"/>
    </xf>
    <xf numFmtId="14" fontId="0" fillId="22" borderId="18" xfId="0" applyNumberFormat="1" applyFill="1" applyBorder="1" applyAlignment="1">
      <alignment horizontal="center" vertical="center" wrapText="1"/>
    </xf>
    <xf numFmtId="0" fontId="0" fillId="22" borderId="18" xfId="0" applyFill="1" applyBorder="1" applyAlignment="1">
      <alignment horizontal="left" vertical="center" wrapText="1"/>
    </xf>
    <xf numFmtId="0" fontId="0" fillId="5" borderId="18" xfId="0" applyFill="1" applyBorder="1" applyAlignment="1">
      <alignment wrapText="1"/>
    </xf>
    <xf numFmtId="0" fontId="0" fillId="5" borderId="43" xfId="0" applyFill="1" applyBorder="1" applyAlignment="1">
      <alignment horizontal="center" vertical="center"/>
    </xf>
    <xf numFmtId="0" fontId="0" fillId="5" borderId="13" xfId="0" applyFill="1" applyBorder="1" applyAlignment="1">
      <alignment horizontal="left" vertical="center" wrapText="1"/>
    </xf>
    <xf numFmtId="14" fontId="0" fillId="22" borderId="13" xfId="0" applyNumberFormat="1" applyFill="1" applyBorder="1" applyAlignment="1">
      <alignment horizontal="center" vertical="center" wrapText="1"/>
    </xf>
    <xf numFmtId="0" fontId="0" fillId="22" borderId="13" xfId="0" applyFill="1" applyBorder="1" applyAlignment="1">
      <alignment horizontal="left" vertical="center" wrapText="1"/>
    </xf>
    <xf numFmtId="0" fontId="0" fillId="5" borderId="13" xfId="0" applyFill="1" applyBorder="1" applyAlignment="1">
      <alignment horizontal="center" vertical="center" wrapText="1"/>
    </xf>
    <xf numFmtId="14" fontId="0" fillId="5" borderId="13" xfId="0" applyNumberFormat="1" applyFill="1" applyBorder="1" applyAlignment="1">
      <alignment horizontal="center" vertical="center" wrapText="1"/>
    </xf>
    <xf numFmtId="0" fontId="0" fillId="5" borderId="13" xfId="0" applyFill="1" applyBorder="1" applyAlignment="1">
      <alignment wrapText="1"/>
    </xf>
    <xf numFmtId="0" fontId="0" fillId="5" borderId="13" xfId="0" quotePrefix="1" applyFill="1" applyBorder="1" applyAlignment="1">
      <alignment horizontal="left" vertical="center" wrapText="1"/>
    </xf>
    <xf numFmtId="0" fontId="0" fillId="6" borderId="7" xfId="0" applyFill="1" applyBorder="1" applyAlignment="1">
      <alignment horizontal="center" vertical="center"/>
    </xf>
    <xf numFmtId="0" fontId="0" fillId="6" borderId="7" xfId="0" applyFill="1" applyBorder="1" applyAlignment="1">
      <alignment horizontal="left" wrapText="1"/>
    </xf>
    <xf numFmtId="0" fontId="0" fillId="6" borderId="7" xfId="0" applyFill="1" applyBorder="1" applyAlignment="1">
      <alignment wrapText="1"/>
    </xf>
    <xf numFmtId="0" fontId="0" fillId="0" borderId="0" xfId="0" applyAlignment="1">
      <alignment horizontal="center" vertical="center"/>
    </xf>
    <xf numFmtId="0" fontId="0" fillId="0" borderId="0" xfId="0" applyAlignment="1">
      <alignment horizontal="left" wrapText="1"/>
    </xf>
    <xf numFmtId="165" fontId="30" fillId="24" borderId="10" xfId="0" applyNumberFormat="1" applyFont="1" applyFill="1" applyBorder="1" applyAlignment="1">
      <alignment horizontal="center"/>
    </xf>
    <xf numFmtId="0" fontId="0" fillId="25" borderId="0" xfId="0" applyFill="1"/>
    <xf numFmtId="169" fontId="0" fillId="25" borderId="0" xfId="0" applyNumberFormat="1" applyFill="1"/>
    <xf numFmtId="169" fontId="0" fillId="25" borderId="12" xfId="0" applyNumberFormat="1" applyFill="1" applyBorder="1"/>
    <xf numFmtId="169" fontId="32" fillId="25" borderId="0" xfId="0" applyNumberFormat="1" applyFont="1" applyFill="1"/>
    <xf numFmtId="0" fontId="0" fillId="25" borderId="7" xfId="0" applyFill="1" applyBorder="1"/>
    <xf numFmtId="0" fontId="0" fillId="28" borderId="0" xfId="0" applyFill="1"/>
    <xf numFmtId="169" fontId="0" fillId="28" borderId="0" xfId="0" applyNumberFormat="1" applyFill="1"/>
    <xf numFmtId="164" fontId="0" fillId="2" borderId="27" xfId="1" applyNumberFormat="1" applyFont="1" applyFill="1" applyBorder="1" applyAlignment="1">
      <alignment horizontal="left"/>
    </xf>
    <xf numFmtId="0" fontId="2" fillId="2" borderId="22" xfId="0" applyFont="1" applyFill="1" applyBorder="1" applyAlignment="1">
      <alignment horizontal="left"/>
    </xf>
    <xf numFmtId="164" fontId="0" fillId="2" borderId="22" xfId="1" applyNumberFormat="1" applyFont="1" applyFill="1" applyBorder="1" applyAlignment="1">
      <alignment horizontal="left"/>
    </xf>
    <xf numFmtId="164" fontId="2" fillId="2" borderId="22" xfId="1" applyNumberFormat="1" applyFont="1" applyFill="1" applyBorder="1" applyAlignment="1">
      <alignment horizontal="left"/>
    </xf>
    <xf numFmtId="0" fontId="0" fillId="12" borderId="0" xfId="0" applyFill="1" applyAlignment="1">
      <alignment horizontal="center"/>
    </xf>
    <xf numFmtId="0" fontId="20" fillId="12" borderId="0" xfId="0" applyFont="1" applyFill="1" applyAlignment="1">
      <alignment horizontal="center" vertical="center" wrapText="1"/>
    </xf>
    <xf numFmtId="0" fontId="3" fillId="12" borderId="0" xfId="0" applyFont="1" applyFill="1" applyAlignment="1">
      <alignment horizontal="center"/>
    </xf>
    <xf numFmtId="0" fontId="3" fillId="12" borderId="0" xfId="0" applyFont="1" applyFill="1" applyAlignment="1">
      <alignment horizontal="left" vertical="top" wrapText="1"/>
    </xf>
    <xf numFmtId="0" fontId="8" fillId="12" borderId="1" xfId="0" applyFont="1" applyFill="1" applyBorder="1" applyAlignment="1">
      <alignment horizontal="center" vertical="center"/>
    </xf>
    <xf numFmtId="0" fontId="8" fillId="12" borderId="2" xfId="0" applyFont="1" applyFill="1" applyBorder="1" applyAlignment="1">
      <alignment horizontal="center" vertical="center"/>
    </xf>
    <xf numFmtId="0" fontId="8" fillId="12" borderId="3" xfId="0" applyFont="1" applyFill="1" applyBorder="1" applyAlignment="1">
      <alignment horizontal="center" vertical="center"/>
    </xf>
    <xf numFmtId="0" fontId="8" fillId="12" borderId="6" xfId="0" applyFont="1" applyFill="1" applyBorder="1" applyAlignment="1">
      <alignment horizontal="center" vertical="center"/>
    </xf>
    <xf numFmtId="0" fontId="8" fillId="12" borderId="7" xfId="0" applyFont="1" applyFill="1" applyBorder="1" applyAlignment="1">
      <alignment horizontal="center" vertical="center"/>
    </xf>
    <xf numFmtId="0" fontId="8" fillId="12" borderId="8" xfId="0" applyFont="1" applyFill="1" applyBorder="1" applyAlignment="1">
      <alignment horizontal="center" vertical="center"/>
    </xf>
    <xf numFmtId="0" fontId="22" fillId="18" borderId="1" xfId="0" applyFont="1" applyFill="1" applyBorder="1" applyAlignment="1">
      <alignment horizontal="left" vertical="top" wrapText="1"/>
    </xf>
    <xf numFmtId="0" fontId="22" fillId="18" borderId="2" xfId="0" applyFont="1" applyFill="1" applyBorder="1" applyAlignment="1">
      <alignment horizontal="left" vertical="top" wrapText="1"/>
    </xf>
    <xf numFmtId="0" fontId="22" fillId="18" borderId="3" xfId="0" applyFont="1" applyFill="1" applyBorder="1" applyAlignment="1">
      <alignment horizontal="left" vertical="top" wrapText="1"/>
    </xf>
    <xf numFmtId="0" fontId="22" fillId="18" borderId="4" xfId="0" applyFont="1" applyFill="1" applyBorder="1" applyAlignment="1">
      <alignment horizontal="left" vertical="top" wrapText="1"/>
    </xf>
    <xf numFmtId="0" fontId="22" fillId="18" borderId="0" xfId="0" applyFont="1" applyFill="1" applyAlignment="1">
      <alignment horizontal="left" vertical="top" wrapText="1"/>
    </xf>
    <xf numFmtId="0" fontId="22" fillId="18" borderId="5" xfId="0" applyFont="1" applyFill="1" applyBorder="1" applyAlignment="1">
      <alignment horizontal="left" vertical="top" wrapText="1"/>
    </xf>
    <xf numFmtId="0" fontId="22" fillId="18" borderId="6" xfId="0" applyFont="1" applyFill="1" applyBorder="1" applyAlignment="1">
      <alignment horizontal="left" vertical="top" wrapText="1"/>
    </xf>
    <xf numFmtId="0" fontId="22" fillId="18" borderId="7" xfId="0" applyFont="1" applyFill="1" applyBorder="1" applyAlignment="1">
      <alignment horizontal="left" vertical="top" wrapText="1"/>
    </xf>
    <xf numFmtId="0" fontId="22" fillId="18" borderId="8" xfId="0" applyFont="1" applyFill="1" applyBorder="1" applyAlignment="1">
      <alignment horizontal="left" vertical="top" wrapText="1"/>
    </xf>
    <xf numFmtId="0" fontId="14" fillId="18" borderId="1" xfId="0" applyFont="1" applyFill="1" applyBorder="1" applyAlignment="1">
      <alignment horizontal="left" vertical="top" wrapText="1"/>
    </xf>
    <xf numFmtId="0" fontId="14" fillId="18" borderId="2" xfId="0" applyFont="1" applyFill="1" applyBorder="1" applyAlignment="1">
      <alignment horizontal="left" vertical="top" wrapText="1"/>
    </xf>
    <xf numFmtId="0" fontId="14" fillId="18" borderId="3" xfId="0" applyFont="1" applyFill="1" applyBorder="1" applyAlignment="1">
      <alignment horizontal="left" vertical="top" wrapText="1"/>
    </xf>
    <xf numFmtId="0" fontId="14" fillId="18" borderId="4" xfId="0" applyFont="1" applyFill="1" applyBorder="1" applyAlignment="1">
      <alignment horizontal="left" vertical="top" wrapText="1"/>
    </xf>
    <xf numFmtId="0" fontId="14" fillId="18" borderId="0" xfId="0" applyFont="1" applyFill="1" applyAlignment="1">
      <alignment horizontal="left" vertical="top" wrapText="1"/>
    </xf>
    <xf numFmtId="0" fontId="14" fillId="18" borderId="5" xfId="0" applyFont="1" applyFill="1" applyBorder="1" applyAlignment="1">
      <alignment horizontal="left" vertical="top" wrapText="1"/>
    </xf>
    <xf numFmtId="0" fontId="14" fillId="18" borderId="6" xfId="0" applyFont="1" applyFill="1" applyBorder="1" applyAlignment="1">
      <alignment horizontal="left" vertical="top" wrapText="1"/>
    </xf>
    <xf numFmtId="0" fontId="14" fillId="18" borderId="7" xfId="0" applyFont="1" applyFill="1" applyBorder="1" applyAlignment="1">
      <alignment horizontal="left" vertical="top" wrapText="1"/>
    </xf>
    <xf numFmtId="0" fontId="14" fillId="18" borderId="8" xfId="0" applyFont="1" applyFill="1" applyBorder="1" applyAlignment="1">
      <alignment horizontal="left" vertical="top" wrapText="1"/>
    </xf>
    <xf numFmtId="0" fontId="16" fillId="17" borderId="9" xfId="0" applyFont="1" applyFill="1" applyBorder="1" applyAlignment="1">
      <alignment horizontal="center" vertical="center" wrapText="1"/>
    </xf>
    <xf numFmtId="0" fontId="16" fillId="17" borderId="10" xfId="0" applyFont="1" applyFill="1" applyBorder="1" applyAlignment="1">
      <alignment horizontal="center" vertical="center" wrapText="1"/>
    </xf>
    <xf numFmtId="0" fontId="16" fillId="17" borderId="11" xfId="0" applyFont="1" applyFill="1" applyBorder="1" applyAlignment="1">
      <alignment horizontal="center" vertical="center" wrapText="1"/>
    </xf>
    <xf numFmtId="0" fontId="16" fillId="17" borderId="36" xfId="0" applyFont="1" applyFill="1" applyBorder="1" applyAlignment="1">
      <alignment horizontal="center" vertical="top" wrapText="1"/>
    </xf>
    <xf numFmtId="0" fontId="16" fillId="12" borderId="37" xfId="0" applyFont="1" applyFill="1" applyBorder="1"/>
    <xf numFmtId="0" fontId="16" fillId="12" borderId="38" xfId="0" applyFont="1" applyFill="1" applyBorder="1"/>
    <xf numFmtId="0" fontId="17" fillId="12" borderId="37" xfId="0" applyFont="1" applyFill="1" applyBorder="1"/>
    <xf numFmtId="0" fontId="17" fillId="12" borderId="38" xfId="0" applyFont="1" applyFill="1" applyBorder="1"/>
    <xf numFmtId="0" fontId="12" fillId="16" borderId="28" xfId="0" quotePrefix="1" applyFont="1" applyFill="1" applyBorder="1" applyAlignment="1">
      <alignment horizontal="left" vertical="top" wrapText="1"/>
    </xf>
    <xf numFmtId="0" fontId="13" fillId="16" borderId="29" xfId="0" applyFont="1" applyFill="1" applyBorder="1" applyAlignment="1">
      <alignment horizontal="left" vertical="top" wrapText="1"/>
    </xf>
    <xf numFmtId="0" fontId="13" fillId="16" borderId="30" xfId="0" applyFont="1" applyFill="1" applyBorder="1" applyAlignment="1">
      <alignment horizontal="left" vertical="top" wrapText="1"/>
    </xf>
    <xf numFmtId="0" fontId="13" fillId="16" borderId="31" xfId="0" applyFont="1" applyFill="1" applyBorder="1" applyAlignment="1">
      <alignment horizontal="left" vertical="top" wrapText="1"/>
    </xf>
    <xf numFmtId="0" fontId="13" fillId="16" borderId="0" xfId="0" applyFont="1" applyFill="1" applyAlignment="1">
      <alignment horizontal="left" vertical="top" wrapText="1"/>
    </xf>
    <xf numFmtId="0" fontId="13" fillId="16" borderId="32" xfId="0" applyFont="1" applyFill="1" applyBorder="1" applyAlignment="1">
      <alignment horizontal="left" vertical="top" wrapText="1"/>
    </xf>
    <xf numFmtId="0" fontId="13" fillId="16" borderId="33" xfId="0" applyFont="1" applyFill="1" applyBorder="1" applyAlignment="1">
      <alignment horizontal="left" vertical="top" wrapText="1"/>
    </xf>
    <xf numFmtId="0" fontId="13" fillId="16" borderId="34" xfId="0" applyFont="1" applyFill="1" applyBorder="1" applyAlignment="1">
      <alignment horizontal="left" vertical="top" wrapText="1"/>
    </xf>
    <xf numFmtId="0" fontId="13" fillId="16" borderId="35" xfId="0" applyFont="1" applyFill="1" applyBorder="1" applyAlignment="1">
      <alignment horizontal="left" vertical="top" wrapText="1"/>
    </xf>
    <xf numFmtId="0" fontId="12" fillId="16" borderId="31" xfId="0" quotePrefix="1" applyFont="1" applyFill="1" applyBorder="1" applyAlignment="1">
      <alignment horizontal="left" vertical="top" wrapText="1"/>
    </xf>
    <xf numFmtId="0" fontId="14" fillId="0" borderId="0" xfId="0" applyFont="1"/>
    <xf numFmtId="0" fontId="14" fillId="0" borderId="32" xfId="0" applyFont="1" applyBorder="1"/>
    <xf numFmtId="0" fontId="14" fillId="0" borderId="31" xfId="0" applyFont="1" applyBorder="1"/>
    <xf numFmtId="0" fontId="0" fillId="0" borderId="0" xfId="0"/>
    <xf numFmtId="0" fontId="14" fillId="0" borderId="33" xfId="0" applyFont="1" applyBorder="1"/>
    <xf numFmtId="0" fontId="14" fillId="0" borderId="34" xfId="0" applyFont="1" applyBorder="1"/>
    <xf numFmtId="0" fontId="14" fillId="0" borderId="35" xfId="0" applyFont="1" applyBorder="1"/>
    <xf numFmtId="0" fontId="14" fillId="18" borderId="31" xfId="0" applyFont="1" applyFill="1" applyBorder="1" applyAlignment="1">
      <alignment horizontal="left" vertical="top" wrapText="1"/>
    </xf>
    <xf numFmtId="0" fontId="14" fillId="18" borderId="32" xfId="0" applyFont="1" applyFill="1" applyBorder="1" applyAlignment="1">
      <alignment horizontal="left" vertical="top" wrapText="1"/>
    </xf>
    <xf numFmtId="0" fontId="14" fillId="18" borderId="33" xfId="0" applyFont="1" applyFill="1" applyBorder="1" applyAlignment="1">
      <alignment horizontal="left" vertical="top" wrapText="1"/>
    </xf>
    <xf numFmtId="0" fontId="14" fillId="18" borderId="34" xfId="0" applyFont="1" applyFill="1" applyBorder="1" applyAlignment="1">
      <alignment horizontal="left" vertical="top" wrapText="1"/>
    </xf>
    <xf numFmtId="0" fontId="14" fillId="18" borderId="35" xfId="0" applyFont="1" applyFill="1" applyBorder="1" applyAlignment="1">
      <alignment horizontal="left" vertical="top" wrapText="1"/>
    </xf>
    <xf numFmtId="0" fontId="12" fillId="16" borderId="31" xfId="0" applyFont="1" applyFill="1" applyBorder="1" applyAlignment="1">
      <alignment horizontal="left" vertical="top" wrapText="1"/>
    </xf>
    <xf numFmtId="0" fontId="12" fillId="16" borderId="0" xfId="0" applyFont="1" applyFill="1" applyAlignment="1">
      <alignment horizontal="left" vertical="top" wrapText="1"/>
    </xf>
    <xf numFmtId="0" fontId="12" fillId="16" borderId="32" xfId="0" applyFont="1" applyFill="1" applyBorder="1" applyAlignment="1">
      <alignment horizontal="left" vertical="top" wrapText="1"/>
    </xf>
    <xf numFmtId="0" fontId="12" fillId="16" borderId="33" xfId="0" applyFont="1" applyFill="1" applyBorder="1" applyAlignment="1">
      <alignment horizontal="left" vertical="top" wrapText="1"/>
    </xf>
    <xf numFmtId="0" fontId="12" fillId="16" borderId="34" xfId="0" applyFont="1" applyFill="1" applyBorder="1" applyAlignment="1">
      <alignment horizontal="left" vertical="top" wrapText="1"/>
    </xf>
    <xf numFmtId="0" fontId="12" fillId="16" borderId="35" xfId="0" applyFont="1" applyFill="1" applyBorder="1" applyAlignment="1">
      <alignment horizontal="left" vertical="top" wrapText="1"/>
    </xf>
    <xf numFmtId="0" fontId="14" fillId="18" borderId="41" xfId="0" applyFont="1" applyFill="1" applyBorder="1" applyAlignment="1">
      <alignment horizontal="left" vertical="top" wrapText="1"/>
    </xf>
    <xf numFmtId="0" fontId="14" fillId="18" borderId="42" xfId="0" applyFont="1" applyFill="1" applyBorder="1" applyAlignment="1">
      <alignment horizontal="left" vertical="top" wrapText="1"/>
    </xf>
    <xf numFmtId="0" fontId="4" fillId="12" borderId="9" xfId="0" applyFont="1" applyFill="1" applyBorder="1" applyAlignment="1">
      <alignment horizontal="center"/>
    </xf>
    <xf numFmtId="0" fontId="4" fillId="12" borderId="10" xfId="0" applyFont="1" applyFill="1" applyBorder="1" applyAlignment="1">
      <alignment horizontal="center"/>
    </xf>
    <xf numFmtId="0" fontId="4" fillId="12" borderId="11" xfId="0" applyFont="1" applyFill="1" applyBorder="1" applyAlignment="1">
      <alignment horizontal="center"/>
    </xf>
    <xf numFmtId="0" fontId="7" fillId="12" borderId="9" xfId="0" applyFont="1" applyFill="1" applyBorder="1" applyAlignment="1">
      <alignment horizontal="center" vertical="center"/>
    </xf>
    <xf numFmtId="0" fontId="7" fillId="12" borderId="10" xfId="0" applyFont="1" applyFill="1" applyBorder="1" applyAlignment="1">
      <alignment horizontal="center" vertical="center"/>
    </xf>
    <xf numFmtId="0" fontId="7" fillId="12" borderId="11" xfId="0" applyFont="1" applyFill="1" applyBorder="1" applyAlignment="1">
      <alignment horizontal="center" vertical="center"/>
    </xf>
    <xf numFmtId="0" fontId="0" fillId="0" borderId="0" xfId="0" applyAlignment="1">
      <alignment horizontal="center"/>
    </xf>
    <xf numFmtId="0" fontId="4" fillId="12" borderId="9" xfId="0" applyFont="1" applyFill="1" applyBorder="1" applyAlignment="1">
      <alignment horizontal="center" vertical="center"/>
    </xf>
    <xf numFmtId="0" fontId="4" fillId="12" borderId="10" xfId="0" applyFont="1" applyFill="1" applyBorder="1" applyAlignment="1">
      <alignment horizontal="center" vertical="center"/>
    </xf>
    <xf numFmtId="0" fontId="4" fillId="12" borderId="11" xfId="0" applyFont="1" applyFill="1" applyBorder="1" applyAlignment="1">
      <alignment horizontal="center" vertical="center"/>
    </xf>
    <xf numFmtId="0" fontId="3" fillId="12" borderId="9" xfId="0" applyFont="1" applyFill="1" applyBorder="1" applyAlignment="1">
      <alignment horizontal="center" wrapText="1"/>
    </xf>
    <xf numFmtId="0" fontId="3" fillId="12" borderId="10" xfId="0" applyFont="1" applyFill="1" applyBorder="1" applyAlignment="1">
      <alignment horizontal="center" wrapText="1"/>
    </xf>
    <xf numFmtId="0" fontId="3" fillId="12" borderId="11" xfId="0" applyFont="1" applyFill="1" applyBorder="1" applyAlignment="1">
      <alignment horizontal="center" wrapText="1"/>
    </xf>
    <xf numFmtId="0" fontId="10" fillId="2" borderId="1" xfId="0" applyFont="1" applyFill="1" applyBorder="1" applyAlignment="1">
      <alignment horizontal="left" vertical="top" wrapText="1"/>
    </xf>
    <xf numFmtId="0" fontId="10" fillId="2" borderId="2" xfId="0" applyFont="1" applyFill="1" applyBorder="1" applyAlignment="1">
      <alignment horizontal="left" vertical="top" wrapText="1"/>
    </xf>
    <xf numFmtId="0" fontId="10" fillId="2" borderId="3" xfId="0" applyFont="1" applyFill="1" applyBorder="1" applyAlignment="1">
      <alignment horizontal="left" vertical="top" wrapText="1"/>
    </xf>
    <xf numFmtId="0" fontId="10" fillId="2" borderId="4" xfId="0" applyFont="1" applyFill="1" applyBorder="1" applyAlignment="1">
      <alignment horizontal="left" vertical="top" wrapText="1"/>
    </xf>
    <xf numFmtId="0" fontId="10" fillId="2" borderId="0" xfId="0" applyFont="1" applyFill="1" applyAlignment="1">
      <alignment horizontal="left" vertical="top" wrapText="1"/>
    </xf>
    <xf numFmtId="0" fontId="10" fillId="2" borderId="5" xfId="0" applyFont="1" applyFill="1" applyBorder="1" applyAlignment="1">
      <alignment horizontal="left" vertical="top" wrapText="1"/>
    </xf>
    <xf numFmtId="0" fontId="10" fillId="2" borderId="6" xfId="0" applyFont="1" applyFill="1" applyBorder="1" applyAlignment="1">
      <alignment horizontal="left" vertical="top" wrapText="1"/>
    </xf>
    <xf numFmtId="0" fontId="10" fillId="2" borderId="7" xfId="0" applyFont="1" applyFill="1" applyBorder="1" applyAlignment="1">
      <alignment horizontal="left" vertical="top" wrapText="1"/>
    </xf>
    <xf numFmtId="0" fontId="10" fillId="2" borderId="8" xfId="0" applyFont="1" applyFill="1" applyBorder="1" applyAlignment="1">
      <alignment horizontal="left" vertical="top" wrapText="1"/>
    </xf>
    <xf numFmtId="0" fontId="3" fillId="12" borderId="1" xfId="0" applyFont="1" applyFill="1" applyBorder="1" applyAlignment="1">
      <alignment horizontal="center" wrapText="1"/>
    </xf>
    <xf numFmtId="0" fontId="3" fillId="12" borderId="2" xfId="0" applyFont="1" applyFill="1" applyBorder="1" applyAlignment="1">
      <alignment horizontal="center" wrapText="1"/>
    </xf>
    <xf numFmtId="0" fontId="3" fillId="12" borderId="3" xfId="0" applyFont="1" applyFill="1" applyBorder="1" applyAlignment="1">
      <alignment horizontal="center" wrapText="1"/>
    </xf>
    <xf numFmtId="49" fontId="10" fillId="2" borderId="9" xfId="1" applyNumberFormat="1" applyFont="1" applyFill="1" applyBorder="1" applyAlignment="1">
      <alignment horizontal="left"/>
    </xf>
    <xf numFmtId="49" fontId="10" fillId="2" borderId="10" xfId="1" applyNumberFormat="1" applyFont="1" applyFill="1" applyBorder="1" applyAlignment="1">
      <alignment horizontal="left"/>
    </xf>
    <xf numFmtId="49" fontId="10" fillId="2" borderId="11" xfId="1" applyNumberFormat="1" applyFont="1" applyFill="1" applyBorder="1" applyAlignment="1">
      <alignment horizontal="left"/>
    </xf>
    <xf numFmtId="0" fontId="3" fillId="12" borderId="1" xfId="0" applyFont="1" applyFill="1" applyBorder="1" applyAlignment="1">
      <alignment horizontal="center"/>
    </xf>
    <xf numFmtId="0" fontId="3" fillId="12" borderId="2" xfId="0" applyFont="1" applyFill="1" applyBorder="1" applyAlignment="1">
      <alignment horizontal="center"/>
    </xf>
    <xf numFmtId="0" fontId="3" fillId="12" borderId="3" xfId="0" applyFont="1" applyFill="1" applyBorder="1" applyAlignment="1">
      <alignment horizontal="center"/>
    </xf>
    <xf numFmtId="0" fontId="11" fillId="12" borderId="9" xfId="0" applyFont="1" applyFill="1" applyBorder="1" applyAlignment="1">
      <alignment horizontal="center" vertical="center"/>
    </xf>
    <xf numFmtId="0" fontId="11" fillId="12" borderId="10" xfId="0" applyFont="1" applyFill="1" applyBorder="1" applyAlignment="1">
      <alignment horizontal="center" vertical="center"/>
    </xf>
    <xf numFmtId="0" fontId="11" fillId="12" borderId="11" xfId="0" applyFont="1" applyFill="1" applyBorder="1" applyAlignment="1">
      <alignment horizontal="center" vertical="center"/>
    </xf>
    <xf numFmtId="164" fontId="3" fillId="12" borderId="9" xfId="1" quotePrefix="1" applyNumberFormat="1" applyFont="1" applyFill="1" applyBorder="1" applyAlignment="1">
      <alignment horizontal="center"/>
    </xf>
    <xf numFmtId="164" fontId="3" fillId="12" borderId="11" xfId="1" quotePrefix="1" applyNumberFormat="1" applyFont="1" applyFill="1" applyBorder="1" applyAlignment="1">
      <alignment horizontal="center"/>
    </xf>
    <xf numFmtId="164" fontId="3" fillId="12" borderId="9" xfId="1" applyNumberFormat="1" applyFont="1" applyFill="1" applyBorder="1" applyAlignment="1">
      <alignment horizontal="center"/>
    </xf>
    <xf numFmtId="164" fontId="3" fillId="12" borderId="10" xfId="1" applyNumberFormat="1" applyFont="1" applyFill="1" applyBorder="1" applyAlignment="1">
      <alignment horizontal="center"/>
    </xf>
    <xf numFmtId="164" fontId="3" fillId="12" borderId="11" xfId="1" applyNumberFormat="1" applyFont="1" applyFill="1" applyBorder="1" applyAlignment="1">
      <alignment horizontal="center"/>
    </xf>
    <xf numFmtId="0" fontId="3" fillId="12" borderId="9" xfId="0" applyFont="1" applyFill="1" applyBorder="1" applyAlignment="1">
      <alignment horizontal="center"/>
    </xf>
    <xf numFmtId="0" fontId="3" fillId="12" borderId="10" xfId="0" applyFont="1" applyFill="1" applyBorder="1" applyAlignment="1">
      <alignment horizontal="center"/>
    </xf>
    <xf numFmtId="0" fontId="3" fillId="12" borderId="11" xfId="0" applyFont="1" applyFill="1" applyBorder="1" applyAlignment="1">
      <alignment horizontal="center"/>
    </xf>
    <xf numFmtId="164" fontId="3" fillId="12" borderId="9" xfId="1" applyNumberFormat="1" applyFont="1" applyFill="1" applyBorder="1" applyAlignment="1">
      <alignment horizontal="center" wrapText="1"/>
    </xf>
    <xf numFmtId="164" fontId="3" fillId="12" borderId="10" xfId="1" applyNumberFormat="1" applyFont="1" applyFill="1" applyBorder="1" applyAlignment="1">
      <alignment horizontal="center" wrapText="1"/>
    </xf>
    <xf numFmtId="164" fontId="3" fillId="12" borderId="11" xfId="1" applyNumberFormat="1" applyFont="1" applyFill="1" applyBorder="1" applyAlignment="1">
      <alignment horizontal="center" wrapText="1"/>
    </xf>
    <xf numFmtId="0" fontId="10" fillId="2" borderId="1" xfId="0" applyFont="1" applyFill="1" applyBorder="1" applyAlignment="1">
      <alignment horizontal="left" vertical="center" wrapText="1"/>
    </xf>
    <xf numFmtId="0" fontId="10" fillId="2" borderId="2" xfId="0" applyFont="1" applyFill="1" applyBorder="1" applyAlignment="1">
      <alignment horizontal="left" vertical="center"/>
    </xf>
    <xf numFmtId="0" fontId="10" fillId="2" borderId="3" xfId="0" applyFont="1" applyFill="1" applyBorder="1" applyAlignment="1">
      <alignment horizontal="left" vertical="center"/>
    </xf>
    <xf numFmtId="0" fontId="10" fillId="2" borderId="4" xfId="0" applyFont="1" applyFill="1" applyBorder="1" applyAlignment="1">
      <alignment horizontal="left" vertical="center" wrapText="1"/>
    </xf>
    <xf numFmtId="0" fontId="10" fillId="2" borderId="0" xfId="0" applyFont="1" applyFill="1" applyAlignment="1">
      <alignment horizontal="left" vertical="center"/>
    </xf>
    <xf numFmtId="0" fontId="10" fillId="2" borderId="5" xfId="0" applyFont="1" applyFill="1" applyBorder="1" applyAlignment="1">
      <alignment horizontal="left" vertical="center"/>
    </xf>
    <xf numFmtId="0" fontId="2" fillId="7" borderId="1" xfId="0" applyFont="1" applyFill="1" applyBorder="1" applyAlignment="1">
      <alignment horizontal="center"/>
    </xf>
    <xf numFmtId="0" fontId="2" fillId="7" borderId="2" xfId="0" applyFont="1" applyFill="1" applyBorder="1" applyAlignment="1">
      <alignment horizontal="center"/>
    </xf>
    <xf numFmtId="0" fontId="2" fillId="7" borderId="3" xfId="0" applyFont="1" applyFill="1" applyBorder="1" applyAlignment="1">
      <alignment horizontal="center"/>
    </xf>
    <xf numFmtId="0" fontId="2" fillId="10" borderId="9" xfId="0" applyFont="1" applyFill="1" applyBorder="1" applyAlignment="1">
      <alignment horizontal="center"/>
    </xf>
    <xf numFmtId="0" fontId="2" fillId="10" borderId="11" xfId="0" applyFont="1" applyFill="1" applyBorder="1" applyAlignment="1">
      <alignment horizontal="center"/>
    </xf>
    <xf numFmtId="0" fontId="3" fillId="9" borderId="9" xfId="0" applyFont="1" applyFill="1" applyBorder="1" applyAlignment="1">
      <alignment horizontal="center"/>
    </xf>
    <xf numFmtId="0" fontId="3" fillId="9" borderId="10" xfId="0" applyFont="1" applyFill="1" applyBorder="1" applyAlignment="1">
      <alignment horizontal="center"/>
    </xf>
    <xf numFmtId="0" fontId="3" fillId="9" borderId="11" xfId="0" applyFont="1" applyFill="1" applyBorder="1" applyAlignment="1">
      <alignment horizontal="center"/>
    </xf>
    <xf numFmtId="0" fontId="2" fillId="11" borderId="9" xfId="0" applyFont="1" applyFill="1" applyBorder="1" applyAlignment="1">
      <alignment horizontal="center"/>
    </xf>
    <xf numFmtId="0" fontId="2" fillId="11" borderId="11" xfId="0" applyFont="1" applyFill="1" applyBorder="1" applyAlignment="1">
      <alignment horizontal="center"/>
    </xf>
    <xf numFmtId="0" fontId="2" fillId="15" borderId="9" xfId="0" applyFont="1" applyFill="1" applyBorder="1" applyAlignment="1">
      <alignment horizontal="center"/>
    </xf>
    <xf numFmtId="0" fontId="2" fillId="15" borderId="11" xfId="0" applyFont="1" applyFill="1" applyBorder="1" applyAlignment="1">
      <alignment horizontal="center"/>
    </xf>
    <xf numFmtId="0" fontId="11" fillId="9" borderId="1" xfId="0" applyFont="1" applyFill="1" applyBorder="1" applyAlignment="1">
      <alignment horizontal="center"/>
    </xf>
    <xf numFmtId="0" fontId="11" fillId="9" borderId="2" xfId="0" applyFont="1" applyFill="1" applyBorder="1" applyAlignment="1">
      <alignment horizontal="center"/>
    </xf>
    <xf numFmtId="0" fontId="11" fillId="9" borderId="3" xfId="0" applyFont="1" applyFill="1" applyBorder="1" applyAlignment="1">
      <alignment horizontal="center"/>
    </xf>
    <xf numFmtId="0" fontId="11" fillId="9" borderId="6" xfId="0" applyFont="1" applyFill="1" applyBorder="1" applyAlignment="1">
      <alignment horizontal="center"/>
    </xf>
    <xf numFmtId="0" fontId="11" fillId="9" borderId="7" xfId="0" applyFont="1" applyFill="1" applyBorder="1" applyAlignment="1">
      <alignment horizontal="center"/>
    </xf>
    <xf numFmtId="0" fontId="11" fillId="9" borderId="8" xfId="0" applyFont="1" applyFill="1" applyBorder="1" applyAlignment="1">
      <alignment horizontal="center"/>
    </xf>
    <xf numFmtId="0" fontId="6" fillId="9" borderId="9" xfId="0" applyFont="1" applyFill="1" applyBorder="1" applyAlignment="1">
      <alignment horizontal="center"/>
    </xf>
    <xf numFmtId="0" fontId="6" fillId="9" borderId="11" xfId="0" applyFont="1" applyFill="1" applyBorder="1" applyAlignment="1">
      <alignment horizontal="center"/>
    </xf>
    <xf numFmtId="0" fontId="3" fillId="9" borderId="1" xfId="0" applyFont="1" applyFill="1" applyBorder="1" applyAlignment="1">
      <alignment horizontal="center"/>
    </xf>
    <xf numFmtId="0" fontId="3" fillId="9" borderId="2" xfId="0" applyFont="1" applyFill="1" applyBorder="1" applyAlignment="1">
      <alignment horizontal="center"/>
    </xf>
    <xf numFmtId="0" fontId="3" fillId="9" borderId="3" xfId="0" applyFont="1" applyFill="1" applyBorder="1" applyAlignment="1">
      <alignment horizontal="center"/>
    </xf>
    <xf numFmtId="0" fontId="4" fillId="9" borderId="1" xfId="0" applyFont="1" applyFill="1" applyBorder="1" applyAlignment="1">
      <alignment horizontal="center" vertical="center"/>
    </xf>
    <xf numFmtId="0" fontId="4" fillId="9" borderId="2" xfId="0" applyFont="1" applyFill="1" applyBorder="1" applyAlignment="1">
      <alignment horizontal="center" vertical="center"/>
    </xf>
    <xf numFmtId="0" fontId="4" fillId="9" borderId="3" xfId="0" applyFont="1" applyFill="1" applyBorder="1" applyAlignment="1">
      <alignment horizontal="center" vertical="center"/>
    </xf>
    <xf numFmtId="0" fontId="4" fillId="9" borderId="6" xfId="0" applyFont="1" applyFill="1" applyBorder="1" applyAlignment="1">
      <alignment horizontal="center" vertical="center"/>
    </xf>
    <xf numFmtId="0" fontId="4" fillId="9" borderId="7" xfId="0" applyFont="1" applyFill="1" applyBorder="1" applyAlignment="1">
      <alignment horizontal="center" vertical="center"/>
    </xf>
    <xf numFmtId="0" fontId="4" fillId="9" borderId="8" xfId="0" applyFont="1" applyFill="1" applyBorder="1" applyAlignment="1">
      <alignment horizontal="center" vertical="center"/>
    </xf>
    <xf numFmtId="0" fontId="4" fillId="9" borderId="4" xfId="0" applyFont="1" applyFill="1" applyBorder="1" applyAlignment="1">
      <alignment horizontal="center" vertical="center"/>
    </xf>
    <xf numFmtId="0" fontId="4" fillId="9" borderId="0" xfId="0" applyFont="1" applyFill="1" applyAlignment="1">
      <alignment horizontal="center" vertical="center"/>
    </xf>
    <xf numFmtId="0" fontId="4" fillId="9" borderId="5" xfId="0" applyFont="1" applyFill="1" applyBorder="1" applyAlignment="1">
      <alignment horizontal="center" vertical="center"/>
    </xf>
    <xf numFmtId="0" fontId="2" fillId="6" borderId="0" xfId="0" applyFont="1" applyFill="1" applyAlignment="1">
      <alignment horizontal="center" wrapText="1"/>
    </xf>
    <xf numFmtId="0" fontId="30" fillId="24" borderId="9" xfId="0" applyFont="1" applyFill="1" applyBorder="1" applyAlignment="1">
      <alignment horizontal="center"/>
    </xf>
    <xf numFmtId="0" fontId="30" fillId="24" borderId="14" xfId="0" applyFont="1" applyFill="1" applyBorder="1" applyAlignment="1">
      <alignment horizontal="center"/>
    </xf>
    <xf numFmtId="0" fontId="31" fillId="25" borderId="6" xfId="0" applyFont="1" applyFill="1" applyBorder="1" applyAlignment="1">
      <alignment horizontal="left" vertical="top" wrapText="1"/>
    </xf>
    <xf numFmtId="0" fontId="31" fillId="25" borderId="24" xfId="0" applyFont="1" applyFill="1" applyBorder="1" applyAlignment="1">
      <alignment horizontal="left" vertical="top" wrapText="1"/>
    </xf>
    <xf numFmtId="0" fontId="4" fillId="12" borderId="1" xfId="0" applyFont="1" applyFill="1" applyBorder="1" applyAlignment="1">
      <alignment horizontal="center"/>
    </xf>
    <xf numFmtId="0" fontId="4" fillId="12" borderId="2" xfId="0" applyFont="1" applyFill="1" applyBorder="1" applyAlignment="1">
      <alignment horizontal="center"/>
    </xf>
    <xf numFmtId="0" fontId="4" fillId="12" borderId="3" xfId="0" applyFont="1" applyFill="1" applyBorder="1" applyAlignment="1">
      <alignment horizontal="center"/>
    </xf>
  </cellXfs>
  <cellStyles count="7">
    <cellStyle name="Comma" xfId="1" builtinId="3"/>
    <cellStyle name="Comma 2" xfId="4" xr:uid="{94556A35-69BB-4A6C-99CA-767EFF7942AF}"/>
    <cellStyle name="HeaderCellStyle" xfId="6" xr:uid="{4235EE78-C4C8-42E0-AFF4-822FD761D09B}"/>
    <cellStyle name="Normal" xfId="0" builtinId="0"/>
    <cellStyle name="Normal 2" xfId="3" xr:uid="{1279FC37-01E8-4218-9589-3BB65F921E7B}"/>
    <cellStyle name="Percent" xfId="2" builtinId="5"/>
    <cellStyle name="Percent 2" xfId="5" xr:uid="{38E2A572-37CC-4FA4-B6F0-6AF26A02EE25}"/>
  </cellStyles>
  <dxfs count="33">
    <dxf>
      <font>
        <color rgb="FF9C0006"/>
      </font>
      <fill>
        <patternFill>
          <bgColor rgb="FFFFC7CE"/>
        </patternFill>
      </fill>
    </dxf>
    <dxf>
      <fill>
        <patternFill>
          <bgColor rgb="FFEE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164" formatCode="_(* #,##0_);_(* \(#,##0\);_(* &quot;-&quot;??_);_(@_)"/>
    </dxf>
    <dxf>
      <numFmt numFmtId="164" formatCode="_(* #,##0_);_(* \(#,##0\);_(* &quot;-&quot;??_);_(@_)"/>
    </dxf>
    <dxf>
      <numFmt numFmtId="164" formatCode="_(* #,##0_);_(* \(#,##0\);_(* &quot;-&quot;??_);_(@_)"/>
    </dxf>
    <dxf>
      <numFmt numFmtId="164" formatCode="_(* #,##0_);_(* \(#,##0\);_(* &quot;-&quot;??_);_(@_)"/>
    </dxf>
    <dxf>
      <numFmt numFmtId="19" formatCode="m/d/yyyy"/>
    </dxf>
    <dxf>
      <numFmt numFmtId="164" formatCode="_(* #,##0_);_(* \(#,##0\);_(* &quot;-&quot;??_);_(@_)"/>
    </dxf>
    <dxf>
      <numFmt numFmtId="164" formatCode="_(* #,##0_);_(* \(#,##0\);_(* &quot;-&quot;??_);_(@_)"/>
    </dxf>
    <dxf>
      <numFmt numFmtId="164" formatCode="_(* #,##0_);_(* \(#,##0\);_(* &quot;-&quot;??_);_(@_)"/>
    </dxf>
    <dxf>
      <numFmt numFmtId="164" formatCode="_(* #,##0_);_(* \(#,##0\);_(* &quot;-&quot;??_);_(@_)"/>
    </dxf>
    <dxf>
      <numFmt numFmtId="19" formatCode="m/d/yyyy"/>
    </dxf>
  </dxfs>
  <tableStyles count="0" defaultTableStyle="TableStyleMedium2" defaultPivotStyle="PivotStyleLight16"/>
  <colors>
    <mruColors>
      <color rgb="FFB4C6E7"/>
      <color rgb="FFD9E2F3"/>
      <color rgb="FFF4D8D8"/>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8</xdr:col>
      <xdr:colOff>410602</xdr:colOff>
      <xdr:row>2</xdr:row>
      <xdr:rowOff>9524</xdr:rowOff>
    </xdr:from>
    <xdr:to>
      <xdr:col>11</xdr:col>
      <xdr:colOff>115837</xdr:colOff>
      <xdr:row>15</xdr:row>
      <xdr:rowOff>38099</xdr:rowOff>
    </xdr:to>
    <xdr:pic>
      <xdr:nvPicPr>
        <xdr:cNvPr id="2" name="Picture 1">
          <a:extLst>
            <a:ext uri="{FF2B5EF4-FFF2-40B4-BE49-F238E27FC236}">
              <a16:creationId xmlns:a16="http://schemas.microsoft.com/office/drawing/2014/main" id="{BCAE283E-1DC6-4BC7-B78B-2ECD2B67279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7007" r="71321"/>
        <a:stretch>
          <a:fillRect/>
        </a:stretch>
      </xdr:blipFill>
      <xdr:spPr>
        <a:xfrm rot="10800000">
          <a:off x="4761622" y="382904"/>
          <a:ext cx="1221615" cy="2379345"/>
        </a:xfrm>
        <a:prstGeom prst="rect">
          <a:avLst/>
        </a:prstGeom>
      </xdr:spPr>
    </xdr:pic>
    <xdr:clientData/>
  </xdr:twoCellAnchor>
  <xdr:twoCellAnchor editAs="oneCell">
    <xdr:from>
      <xdr:col>2</xdr:col>
      <xdr:colOff>17145</xdr:colOff>
      <xdr:row>17</xdr:row>
      <xdr:rowOff>70029</xdr:rowOff>
    </xdr:from>
    <xdr:to>
      <xdr:col>4</xdr:col>
      <xdr:colOff>321945</xdr:colOff>
      <xdr:row>29</xdr:row>
      <xdr:rowOff>174667</xdr:rowOff>
    </xdr:to>
    <xdr:pic>
      <xdr:nvPicPr>
        <xdr:cNvPr id="3" name="Picture 2">
          <a:extLst>
            <a:ext uri="{FF2B5EF4-FFF2-40B4-BE49-F238E27FC236}">
              <a16:creationId xmlns:a16="http://schemas.microsoft.com/office/drawing/2014/main" id="{85D9F744-38DF-439D-B536-FEE72A9A10A9}"/>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67007" r="71321"/>
        <a:stretch>
          <a:fillRect/>
        </a:stretch>
      </xdr:blipFill>
      <xdr:spPr>
        <a:xfrm>
          <a:off x="572080" y="3176007"/>
          <a:ext cx="1534436" cy="2353698"/>
        </a:xfrm>
        <a:prstGeom prst="rect">
          <a:avLst/>
        </a:prstGeom>
      </xdr:spPr>
    </xdr:pic>
    <xdr:clientData/>
  </xdr:twoCellAnchor>
  <xdr:twoCellAnchor editAs="oneCell">
    <xdr:from>
      <xdr:col>5</xdr:col>
      <xdr:colOff>27416</xdr:colOff>
      <xdr:row>22</xdr:row>
      <xdr:rowOff>104684</xdr:rowOff>
    </xdr:from>
    <xdr:to>
      <xdr:col>11</xdr:col>
      <xdr:colOff>132771</xdr:colOff>
      <xdr:row>28</xdr:row>
      <xdr:rowOff>53523</xdr:rowOff>
    </xdr:to>
    <xdr:pic>
      <xdr:nvPicPr>
        <xdr:cNvPr id="4" name="Picture 3">
          <a:extLst>
            <a:ext uri="{FF2B5EF4-FFF2-40B4-BE49-F238E27FC236}">
              <a16:creationId xmlns:a16="http://schemas.microsoft.com/office/drawing/2014/main" id="{55D0380A-237E-4F95-875D-4DE42425D3A1}"/>
            </a:ext>
          </a:extLst>
        </xdr:cNvPr>
        <xdr:cNvPicPr>
          <a:picLocks noChangeAspect="1"/>
        </xdr:cNvPicPr>
      </xdr:nvPicPr>
      <xdr:blipFill>
        <a:blip xmlns:r="http://schemas.openxmlformats.org/officeDocument/2006/relationships" r:embed="rId3"/>
        <a:srcRect t="12338" b="59668"/>
        <a:stretch>
          <a:fillRect/>
        </a:stretch>
      </xdr:blipFill>
      <xdr:spPr>
        <a:xfrm>
          <a:off x="2421090" y="4188010"/>
          <a:ext cx="3608898" cy="1042143"/>
        </a:xfrm>
        <a:prstGeom prst="rect">
          <a:avLst/>
        </a:prstGeom>
        <a:effectLst>
          <a:outerShdw blurRad="50800" dist="38100" dir="2700000" algn="tl" rotWithShape="0">
            <a:prstClr val="black">
              <a:alpha val="40000"/>
            </a:prst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57150</xdr:colOff>
      <xdr:row>1</xdr:row>
      <xdr:rowOff>133349</xdr:rowOff>
    </xdr:from>
    <xdr:to>
      <xdr:col>9</xdr:col>
      <xdr:colOff>358140</xdr:colOff>
      <xdr:row>8</xdr:row>
      <xdr:rowOff>22680</xdr:rowOff>
    </xdr:to>
    <xdr:pic>
      <xdr:nvPicPr>
        <xdr:cNvPr id="3" name="Picture 2">
          <a:extLst>
            <a:ext uri="{FF2B5EF4-FFF2-40B4-BE49-F238E27FC236}">
              <a16:creationId xmlns:a16="http://schemas.microsoft.com/office/drawing/2014/main" id="{59E3E9F7-EB94-496A-821B-FA7D09EC2075}"/>
            </a:ext>
          </a:extLst>
        </xdr:cNvPr>
        <xdr:cNvPicPr>
          <a:picLocks noChangeAspect="1"/>
        </xdr:cNvPicPr>
      </xdr:nvPicPr>
      <xdr:blipFill>
        <a:blip xmlns:r="http://schemas.openxmlformats.org/officeDocument/2006/relationships" r:embed="rId1"/>
        <a:srcRect t="12338" b="59668"/>
        <a:stretch>
          <a:fillRect/>
        </a:stretch>
      </xdr:blipFill>
      <xdr:spPr>
        <a:xfrm>
          <a:off x="1276350" y="314324"/>
          <a:ext cx="4560570" cy="1287601"/>
        </a:xfrm>
        <a:prstGeom prst="rect">
          <a:avLst/>
        </a:prstGeom>
        <a:effectLst>
          <a:outerShdw blurRad="50800" dist="38100" dir="2700000" algn="tl" rotWithShape="0">
            <a:prstClr val="black">
              <a:alpha val="40000"/>
            </a:prstClr>
          </a:outerShdw>
        </a:effec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AC72C59-B5E3-4A0C-9049-AD6BB69033C8}" name="Table3" displayName="Table3" ref="B5:O75" totalsRowShown="0">
  <autoFilter ref="B5:O75" xr:uid="{2AC72C59-B5E3-4A0C-9049-AD6BB69033C8}"/>
  <tableColumns count="14">
    <tableColumn id="1" xr3:uid="{C0E35EB4-C929-4D60-8914-53DC93328A3F}" name="Account"/>
    <tableColumn id="2" xr3:uid="{C6D1E805-5627-4D93-B70F-CB6A264E5AF1}" name="Type"/>
    <tableColumn id="3" xr3:uid="{E0B12251-2EFA-4601-B3E2-CA7590DEFA24}" name="Date" dataDxfId="32"/>
    <tableColumn id="4" xr3:uid="{7D8122E2-88C2-4620-B992-F96DFE63F138}" name="Num"/>
    <tableColumn id="5" xr3:uid="{73B2244F-BE9F-42F0-BC97-E815DC0FB0EE}" name="Name"/>
    <tableColumn id="6" xr3:uid="{7F9D7C79-181D-419A-92C9-E66EE568B82D}" name="Memo"/>
    <tableColumn id="7" xr3:uid="{D333BEAF-574B-4090-BF06-F83DDAD71268}" name="Clr"/>
    <tableColumn id="8" xr3:uid="{36479B69-D031-44CC-A56C-F116C717072A}" name="Split"/>
    <tableColumn id="9" xr3:uid="{DC2A4D9D-ACEB-434F-AA5C-4AC9F2BB3832}" name="Debit" dataDxfId="31" dataCellStyle="Comma"/>
    <tableColumn id="10" xr3:uid="{32958836-6C8E-48F0-8503-A8978C9A5393}" name="Credit" dataDxfId="30" dataCellStyle="Comma"/>
    <tableColumn id="11" xr3:uid="{87654D7C-E752-4A7B-A9D6-A3EC25161470}" name="Balance" dataDxfId="29" dataCellStyle="Comma"/>
    <tableColumn id="12" xr3:uid="{BCCD8B81-D49B-420B-87A6-B2E5F23C07EF}" name="Net" dataDxfId="28" dataCellStyle="Comma"/>
    <tableColumn id="13" xr3:uid="{0FE2E7B6-DDF0-4A0A-B4B5-EC716964FEAF}" name="Month"/>
    <tableColumn id="14" xr3:uid="{7ECA4177-0F5A-435F-B1F7-CBC9BAC8B551}" name="Year"/>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A60806D-4183-4AFB-8FAA-38DC918ED14F}" name="Table4" displayName="Table4" ref="B78:O151" totalsRowShown="0">
  <autoFilter ref="B78:O151" xr:uid="{0A60806D-4183-4AFB-8FAA-38DC918ED14F}"/>
  <tableColumns count="14">
    <tableColumn id="1" xr3:uid="{C6524A74-31B0-47C2-9764-D0DA83EFD42F}" name="Account"/>
    <tableColumn id="2" xr3:uid="{6EE95687-5848-4BA7-9C76-06BB7A30A282}" name="Type"/>
    <tableColumn id="3" xr3:uid="{83E6CA25-29DE-454A-BCAD-71CF5C8E538E}" name="Date" dataDxfId="27"/>
    <tableColumn id="4" xr3:uid="{B03D4EB6-E624-481F-AF0E-709961584373}" name="Num"/>
    <tableColumn id="5" xr3:uid="{77A76242-6774-4E6F-99B0-EFDC987F8F08}" name="Name"/>
    <tableColumn id="6" xr3:uid="{99D968CF-F5C2-48A7-B759-1333F82C0900}" name="Memo"/>
    <tableColumn id="7" xr3:uid="{BA5A17A6-5E96-4EA8-A61B-7CEEDAF17B26}" name="Clr"/>
    <tableColumn id="8" xr3:uid="{D54BD652-7393-43B3-BBFC-ADF268DBD864}" name="Split"/>
    <tableColumn id="9" xr3:uid="{C80DEE2D-A8E1-406E-9297-0F58B9454402}" name="Debit" dataDxfId="26" dataCellStyle="Comma"/>
    <tableColumn id="10" xr3:uid="{C826F06B-7F19-4010-9550-9B22CC466E97}" name="Credit" dataDxfId="25" dataCellStyle="Comma"/>
    <tableColumn id="11" xr3:uid="{7235AAF5-A57A-4520-9C10-886914224C45}" name="Balance" dataDxfId="24" dataCellStyle="Comma"/>
    <tableColumn id="12" xr3:uid="{7CA12583-E6B1-4746-B16C-4702CE613984}" name="Net" dataDxfId="23" dataCellStyle="Comma"/>
    <tableColumn id="13" xr3:uid="{149E8481-3510-4106-BEDC-874A27E27481}" name="Month"/>
    <tableColumn id="14" xr3:uid="{B903D794-3671-4539-AB14-C3641B621DD8}" name="Year"/>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94CEE-590A-43BD-A9E0-36D439F15DBE}">
  <sheetPr>
    <tabColor theme="2" tint="-9.9978637043366805E-2"/>
    <pageSetUpPr autoPageBreaks="0"/>
  </sheetPr>
  <dimension ref="C2:M30"/>
  <sheetViews>
    <sheetView showGridLines="0" showRowColHeaders="0" tabSelected="1" zoomScale="115" zoomScaleNormal="115" zoomScaleSheetLayoutView="106" workbookViewId="0">
      <selection activeCell="F12" sqref="F12"/>
    </sheetView>
  </sheetViews>
  <sheetFormatPr defaultRowHeight="14.4" x14ac:dyDescent="0.3"/>
  <cols>
    <col min="1" max="1" width="2.33203125" customWidth="1"/>
    <col min="2" max="2" width="5.6640625" customWidth="1"/>
    <col min="7" max="7" width="11" customWidth="1"/>
    <col min="9" max="9" width="10.6640625" bestFit="1" customWidth="1"/>
    <col min="11" max="11" width="2.33203125" customWidth="1"/>
    <col min="12" max="12" width="3.33203125" customWidth="1"/>
  </cols>
  <sheetData>
    <row r="2" spans="3:13" ht="15" thickBot="1" x14ac:dyDescent="0.35"/>
    <row r="3" spans="3:13" x14ac:dyDescent="0.3">
      <c r="C3" s="247"/>
      <c r="D3" s="248"/>
      <c r="E3" s="248"/>
      <c r="F3" s="248"/>
      <c r="G3" s="248"/>
      <c r="H3" s="248"/>
      <c r="I3" s="248"/>
      <c r="J3" s="248"/>
      <c r="K3" s="248"/>
      <c r="L3" s="249"/>
    </row>
    <row r="4" spans="3:13" x14ac:dyDescent="0.3">
      <c r="C4" s="250"/>
      <c r="D4" s="512"/>
      <c r="E4" s="512"/>
      <c r="F4" s="252"/>
      <c r="G4" s="252"/>
      <c r="H4" s="252"/>
      <c r="I4" s="252"/>
      <c r="J4" s="252"/>
      <c r="K4" s="252"/>
      <c r="L4" s="253"/>
    </row>
    <row r="5" spans="3:13" x14ac:dyDescent="0.3">
      <c r="C5" s="250"/>
      <c r="D5" s="251"/>
      <c r="E5" s="251"/>
      <c r="F5" s="252"/>
      <c r="G5" s="252"/>
      <c r="H5" s="252"/>
      <c r="I5" s="252"/>
      <c r="J5" s="252"/>
      <c r="K5" s="252"/>
      <c r="L5" s="253"/>
    </row>
    <row r="6" spans="3:13" x14ac:dyDescent="0.3">
      <c r="C6" s="250"/>
      <c r="D6" s="513" t="s">
        <v>861</v>
      </c>
      <c r="E6" s="513"/>
      <c r="F6" s="513"/>
      <c r="G6" s="513"/>
      <c r="H6" s="254"/>
      <c r="I6" s="254"/>
      <c r="J6" s="254"/>
      <c r="K6" s="252"/>
      <c r="L6" s="253"/>
    </row>
    <row r="7" spans="3:13" x14ac:dyDescent="0.3">
      <c r="C7" s="250"/>
      <c r="D7" s="513"/>
      <c r="E7" s="513"/>
      <c r="F7" s="513"/>
      <c r="G7" s="513"/>
      <c r="H7" s="254"/>
      <c r="I7" s="254"/>
      <c r="J7" s="254"/>
      <c r="K7" s="252"/>
      <c r="L7" s="253"/>
    </row>
    <row r="8" spans="3:13" ht="14.4" customHeight="1" x14ac:dyDescent="0.3">
      <c r="C8" s="250"/>
      <c r="D8" s="513"/>
      <c r="E8" s="513"/>
      <c r="F8" s="513"/>
      <c r="G8" s="513"/>
      <c r="H8" s="254"/>
      <c r="I8" s="254"/>
      <c r="J8" s="254"/>
      <c r="K8" s="252"/>
      <c r="L8" s="253"/>
    </row>
    <row r="9" spans="3:13" ht="14.4" customHeight="1" x14ac:dyDescent="0.3">
      <c r="C9" s="250"/>
      <c r="D9" s="255"/>
      <c r="E9" s="254"/>
      <c r="F9" s="254"/>
      <c r="G9" s="254"/>
      <c r="H9" s="254"/>
      <c r="I9" s="254"/>
      <c r="J9" s="254"/>
      <c r="K9" s="252"/>
      <c r="L9" s="253"/>
      <c r="M9" s="453"/>
    </row>
    <row r="10" spans="3:13" x14ac:dyDescent="0.3">
      <c r="C10" s="250"/>
      <c r="D10" s="514" t="s">
        <v>298</v>
      </c>
      <c r="E10" s="514"/>
      <c r="F10" s="514"/>
      <c r="G10" s="514"/>
      <c r="H10" s="254"/>
      <c r="I10" s="254"/>
      <c r="J10" s="254"/>
      <c r="K10" s="252"/>
      <c r="L10" s="253"/>
      <c r="M10" s="453"/>
    </row>
    <row r="11" spans="3:13" x14ac:dyDescent="0.3">
      <c r="C11" s="250"/>
      <c r="D11" s="255"/>
      <c r="E11" s="254"/>
      <c r="F11" s="254"/>
      <c r="G11" s="254"/>
      <c r="H11" s="254"/>
      <c r="I11" s="254"/>
      <c r="J11" s="254"/>
      <c r="K11" s="252"/>
      <c r="L11" s="253"/>
    </row>
    <row r="12" spans="3:13" x14ac:dyDescent="0.3">
      <c r="C12" s="250"/>
      <c r="D12" s="254"/>
      <c r="E12" s="254"/>
      <c r="F12" s="254"/>
      <c r="G12" s="254"/>
      <c r="H12" s="254"/>
      <c r="I12" s="254"/>
      <c r="J12" s="254"/>
      <c r="K12" s="252"/>
      <c r="L12" s="253"/>
    </row>
    <row r="13" spans="3:13" x14ac:dyDescent="0.3">
      <c r="C13" s="250"/>
      <c r="D13" s="254"/>
      <c r="E13" s="254"/>
      <c r="F13" s="254"/>
      <c r="G13" s="254"/>
      <c r="H13" s="254"/>
      <c r="I13" s="254"/>
      <c r="J13" s="254"/>
      <c r="K13" s="252"/>
      <c r="L13" s="253"/>
    </row>
    <row r="14" spans="3:13" x14ac:dyDescent="0.3">
      <c r="C14" s="250"/>
      <c r="D14" s="254"/>
      <c r="E14" s="254"/>
      <c r="F14" s="254"/>
      <c r="G14" s="254"/>
      <c r="H14" s="254"/>
      <c r="I14" s="254"/>
      <c r="J14" s="254"/>
      <c r="K14" s="252"/>
      <c r="L14" s="253"/>
    </row>
    <row r="15" spans="3:13" x14ac:dyDescent="0.3">
      <c r="C15" s="250"/>
      <c r="D15" s="254"/>
      <c r="E15" s="254"/>
      <c r="F15" s="254"/>
      <c r="G15" s="254"/>
      <c r="H15" s="254"/>
      <c r="I15" s="254"/>
      <c r="J15" s="254"/>
      <c r="K15" s="252"/>
      <c r="L15" s="253"/>
    </row>
    <row r="16" spans="3:13" x14ac:dyDescent="0.3">
      <c r="C16" s="250"/>
      <c r="D16" s="254"/>
      <c r="E16" s="254"/>
      <c r="F16" s="254"/>
      <c r="G16" s="254"/>
      <c r="H16" s="254"/>
      <c r="I16" s="254"/>
      <c r="J16" s="254"/>
      <c r="K16" s="252"/>
      <c r="L16" s="253"/>
    </row>
    <row r="17" spans="3:12" x14ac:dyDescent="0.3">
      <c r="C17" s="250"/>
      <c r="D17" s="254"/>
      <c r="E17" s="254"/>
      <c r="F17" s="254"/>
      <c r="G17" s="254"/>
      <c r="H17" s="254"/>
      <c r="I17" s="254"/>
      <c r="J17" s="254"/>
      <c r="K17" s="252"/>
      <c r="L17" s="253"/>
    </row>
    <row r="18" spans="3:12" x14ac:dyDescent="0.3">
      <c r="C18" s="250"/>
      <c r="D18" s="254"/>
      <c r="E18" s="254"/>
      <c r="F18" s="254"/>
      <c r="G18" s="254"/>
      <c r="H18" s="254"/>
      <c r="I18" s="254"/>
      <c r="J18" s="254"/>
      <c r="K18" s="252"/>
      <c r="L18" s="253"/>
    </row>
    <row r="19" spans="3:12" ht="15.6" x14ac:dyDescent="0.3">
      <c r="C19" s="250"/>
      <c r="D19" s="254"/>
      <c r="E19" s="254"/>
      <c r="F19" s="254"/>
      <c r="G19" s="256" t="s">
        <v>299</v>
      </c>
      <c r="H19" s="256"/>
      <c r="I19" s="255" t="s">
        <v>300</v>
      </c>
      <c r="J19" s="254"/>
      <c r="K19" s="252"/>
      <c r="L19" s="253"/>
    </row>
    <row r="20" spans="3:12" ht="15.6" x14ac:dyDescent="0.3">
      <c r="C20" s="250"/>
      <c r="D20" s="254"/>
      <c r="E20" s="254"/>
      <c r="F20" s="254"/>
      <c r="G20" s="256" t="s">
        <v>395</v>
      </c>
      <c r="H20" s="254"/>
      <c r="I20" s="255" t="s">
        <v>862</v>
      </c>
      <c r="J20" s="254"/>
      <c r="K20" s="252"/>
      <c r="L20" s="253"/>
    </row>
    <row r="21" spans="3:12" ht="15.6" x14ac:dyDescent="0.3">
      <c r="C21" s="250"/>
      <c r="D21" s="254"/>
      <c r="E21" s="254"/>
      <c r="F21" s="254"/>
      <c r="G21" s="256" t="s">
        <v>396</v>
      </c>
      <c r="H21" s="254"/>
      <c r="I21" s="255" t="s">
        <v>397</v>
      </c>
      <c r="J21" s="254"/>
      <c r="K21" s="252"/>
      <c r="L21" s="253"/>
    </row>
    <row r="22" spans="3:12" ht="15.6" x14ac:dyDescent="0.3">
      <c r="C22" s="250"/>
      <c r="D22" s="254"/>
      <c r="E22" s="254"/>
      <c r="F22" s="254"/>
      <c r="G22" s="256" t="s">
        <v>301</v>
      </c>
      <c r="H22" s="256"/>
      <c r="I22" s="476">
        <v>46234</v>
      </c>
      <c r="J22" s="254"/>
      <c r="K22" s="252"/>
      <c r="L22" s="253"/>
    </row>
    <row r="23" spans="3:12" x14ac:dyDescent="0.3">
      <c r="C23" s="250"/>
      <c r="D23" s="254"/>
      <c r="E23" s="254"/>
      <c r="F23" s="254"/>
      <c r="G23" s="254"/>
      <c r="H23" s="257"/>
      <c r="I23" s="254"/>
      <c r="J23" s="254"/>
      <c r="K23" s="252"/>
      <c r="L23" s="253"/>
    </row>
    <row r="24" spans="3:12" x14ac:dyDescent="0.3">
      <c r="C24" s="250"/>
      <c r="D24" s="252"/>
      <c r="E24" s="252"/>
      <c r="F24" s="252"/>
      <c r="G24" s="252"/>
      <c r="H24" s="252"/>
      <c r="I24" s="252"/>
      <c r="J24" s="252"/>
      <c r="K24" s="252"/>
      <c r="L24" s="253"/>
    </row>
    <row r="25" spans="3:12" x14ac:dyDescent="0.3">
      <c r="C25" s="250"/>
      <c r="D25" s="252"/>
      <c r="E25" s="252"/>
      <c r="F25" s="252"/>
      <c r="G25" s="252"/>
      <c r="H25" s="252"/>
      <c r="I25" s="252"/>
      <c r="J25" s="252"/>
      <c r="K25" s="252"/>
      <c r="L25" s="253"/>
    </row>
    <row r="26" spans="3:12" x14ac:dyDescent="0.3">
      <c r="C26" s="250"/>
      <c r="D26" s="252"/>
      <c r="E26" s="252"/>
      <c r="F26" s="252"/>
      <c r="G26" s="252"/>
      <c r="H26" s="252"/>
      <c r="I26" s="252"/>
      <c r="J26" s="252"/>
      <c r="K26" s="252"/>
      <c r="L26" s="253"/>
    </row>
    <row r="27" spans="3:12" x14ac:dyDescent="0.3">
      <c r="C27" s="250"/>
      <c r="D27" s="252"/>
      <c r="E27" s="252"/>
      <c r="F27" s="252"/>
      <c r="G27" s="252"/>
      <c r="H27" s="252"/>
      <c r="I27" s="252"/>
      <c r="J27" s="252"/>
      <c r="K27" s="252"/>
      <c r="L27" s="253"/>
    </row>
    <row r="28" spans="3:12" x14ac:dyDescent="0.3">
      <c r="C28" s="250"/>
      <c r="D28" s="252"/>
      <c r="E28" s="252"/>
      <c r="F28" s="252"/>
      <c r="G28" s="252"/>
      <c r="H28" s="252"/>
      <c r="I28" s="252"/>
      <c r="J28" s="252"/>
      <c r="K28" s="252"/>
      <c r="L28" s="253"/>
    </row>
    <row r="29" spans="3:12" x14ac:dyDescent="0.3">
      <c r="C29" s="250"/>
      <c r="D29" s="252"/>
      <c r="E29" s="252"/>
      <c r="F29" s="252"/>
      <c r="G29" s="252"/>
      <c r="H29" s="252"/>
      <c r="I29" s="252"/>
      <c r="J29" s="252"/>
      <c r="K29" s="252"/>
      <c r="L29" s="253"/>
    </row>
    <row r="30" spans="3:12" ht="15" thickBot="1" x14ac:dyDescent="0.35">
      <c r="C30" s="258"/>
      <c r="D30" s="259"/>
      <c r="E30" s="259"/>
      <c r="F30" s="259"/>
      <c r="G30" s="259"/>
      <c r="H30" s="259"/>
      <c r="I30" s="259"/>
      <c r="J30" s="259"/>
      <c r="K30" s="259"/>
      <c r="L30" s="260"/>
    </row>
  </sheetData>
  <mergeCells count="3">
    <mergeCell ref="D4:E4"/>
    <mergeCell ref="D6:G8"/>
    <mergeCell ref="D10:G1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9B63A-A5A0-4EB0-8491-E773D98EFB78}">
  <sheetPr>
    <tabColor theme="2" tint="-9.9978637043366805E-2"/>
  </sheetPr>
  <dimension ref="B2:K39"/>
  <sheetViews>
    <sheetView showGridLines="0" topLeftCell="A16" workbookViewId="0">
      <selection activeCell="C39" sqref="C39"/>
    </sheetView>
  </sheetViews>
  <sheetFormatPr defaultRowHeight="14.4" x14ac:dyDescent="0.3"/>
  <sheetData>
    <row r="2" spans="2:11" ht="15" thickBot="1" x14ac:dyDescent="0.35"/>
    <row r="3" spans="2:11" ht="15.6" customHeight="1" x14ac:dyDescent="0.3">
      <c r="B3" s="247"/>
      <c r="C3" s="248"/>
      <c r="D3" s="248"/>
      <c r="E3" s="248"/>
      <c r="F3" s="248"/>
      <c r="G3" s="248"/>
      <c r="H3" s="248"/>
      <c r="I3" s="248"/>
      <c r="J3" s="248"/>
      <c r="K3" s="249"/>
    </row>
    <row r="4" spans="2:11" ht="15.6" customHeight="1" x14ac:dyDescent="0.3">
      <c r="B4" s="250"/>
      <c r="C4" s="252"/>
      <c r="D4" s="252"/>
      <c r="E4" s="252"/>
      <c r="F4" s="252"/>
      <c r="G4" s="252"/>
      <c r="H4" s="252"/>
      <c r="I4" s="252"/>
      <c r="J4" s="252"/>
      <c r="K4" s="253"/>
    </row>
    <row r="5" spans="2:11" ht="15.6" customHeight="1" x14ac:dyDescent="0.3">
      <c r="B5" s="250"/>
      <c r="C5" s="252"/>
      <c r="D5" s="252"/>
      <c r="E5" s="252"/>
      <c r="F5" s="252"/>
      <c r="G5" s="252"/>
      <c r="H5" s="252"/>
      <c r="I5" s="252"/>
      <c r="J5" s="252"/>
      <c r="K5" s="253"/>
    </row>
    <row r="6" spans="2:11" ht="15.6" customHeight="1" x14ac:dyDescent="0.3">
      <c r="B6" s="250"/>
      <c r="C6" s="252"/>
      <c r="D6" s="252"/>
      <c r="E6" s="252"/>
      <c r="F6" s="252"/>
      <c r="G6" s="252"/>
      <c r="H6" s="252"/>
      <c r="I6" s="252"/>
      <c r="J6" s="252"/>
      <c r="K6" s="253"/>
    </row>
    <row r="7" spans="2:11" ht="15.6" customHeight="1" x14ac:dyDescent="0.3">
      <c r="B7" s="250"/>
      <c r="C7" s="252"/>
      <c r="D7" s="252"/>
      <c r="E7" s="252"/>
      <c r="F7" s="252"/>
      <c r="G7" s="252"/>
      <c r="H7" s="252"/>
      <c r="I7" s="252"/>
      <c r="J7" s="252"/>
      <c r="K7" s="253"/>
    </row>
    <row r="8" spans="2:11" ht="15.6" customHeight="1" x14ac:dyDescent="0.3">
      <c r="B8" s="250"/>
      <c r="C8" s="252"/>
      <c r="D8" s="252"/>
      <c r="E8" s="252"/>
      <c r="F8" s="252"/>
      <c r="G8" s="252"/>
      <c r="H8" s="252"/>
      <c r="I8" s="252"/>
      <c r="J8" s="252"/>
      <c r="K8" s="253"/>
    </row>
    <row r="9" spans="2:11" ht="15.6" customHeight="1" x14ac:dyDescent="0.3">
      <c r="B9" s="250"/>
      <c r="C9" s="252"/>
      <c r="D9" s="252"/>
      <c r="E9" s="252"/>
      <c r="F9" s="252"/>
      <c r="G9" s="252"/>
      <c r="H9" s="252"/>
      <c r="I9" s="252"/>
      <c r="J9" s="252"/>
      <c r="K9" s="253"/>
    </row>
    <row r="10" spans="2:11" ht="14.4" customHeight="1" x14ac:dyDescent="0.3">
      <c r="B10" s="250"/>
      <c r="C10" s="515" t="s">
        <v>968</v>
      </c>
      <c r="D10" s="515"/>
      <c r="E10" s="515"/>
      <c r="F10" s="515"/>
      <c r="G10" s="515"/>
      <c r="H10" s="515"/>
      <c r="I10" s="515"/>
      <c r="J10" s="515"/>
      <c r="K10" s="253"/>
    </row>
    <row r="11" spans="2:11" x14ac:dyDescent="0.3">
      <c r="B11" s="250"/>
      <c r="C11" s="515"/>
      <c r="D11" s="515"/>
      <c r="E11" s="515"/>
      <c r="F11" s="515"/>
      <c r="G11" s="515"/>
      <c r="H11" s="515"/>
      <c r="I11" s="515"/>
      <c r="J11" s="515"/>
      <c r="K11" s="253"/>
    </row>
    <row r="12" spans="2:11" x14ac:dyDescent="0.3">
      <c r="B12" s="250"/>
      <c r="C12" s="515"/>
      <c r="D12" s="515"/>
      <c r="E12" s="515"/>
      <c r="F12" s="515"/>
      <c r="G12" s="515"/>
      <c r="H12" s="515"/>
      <c r="I12" s="515"/>
      <c r="J12" s="515"/>
      <c r="K12" s="253"/>
    </row>
    <row r="13" spans="2:11" x14ac:dyDescent="0.3">
      <c r="B13" s="250"/>
      <c r="C13" s="515"/>
      <c r="D13" s="515"/>
      <c r="E13" s="515"/>
      <c r="F13" s="515"/>
      <c r="G13" s="515"/>
      <c r="H13" s="515"/>
      <c r="I13" s="515"/>
      <c r="J13" s="515"/>
      <c r="K13" s="253"/>
    </row>
    <row r="14" spans="2:11" x14ac:dyDescent="0.3">
      <c r="B14" s="250"/>
      <c r="C14" s="515"/>
      <c r="D14" s="515"/>
      <c r="E14" s="515"/>
      <c r="F14" s="515"/>
      <c r="G14" s="515"/>
      <c r="H14" s="515"/>
      <c r="I14" s="515"/>
      <c r="J14" s="515"/>
      <c r="K14" s="253"/>
    </row>
    <row r="15" spans="2:11" x14ac:dyDescent="0.3">
      <c r="B15" s="250"/>
      <c r="C15" s="515"/>
      <c r="D15" s="515"/>
      <c r="E15" s="515"/>
      <c r="F15" s="515"/>
      <c r="G15" s="515"/>
      <c r="H15" s="515"/>
      <c r="I15" s="515"/>
      <c r="J15" s="515"/>
      <c r="K15" s="253"/>
    </row>
    <row r="16" spans="2:11" x14ac:dyDescent="0.3">
      <c r="B16" s="250"/>
      <c r="C16" s="515"/>
      <c r="D16" s="515"/>
      <c r="E16" s="515"/>
      <c r="F16" s="515"/>
      <c r="G16" s="515"/>
      <c r="H16" s="515"/>
      <c r="I16" s="515"/>
      <c r="J16" s="515"/>
      <c r="K16" s="253"/>
    </row>
    <row r="17" spans="2:11" x14ac:dyDescent="0.3">
      <c r="B17" s="250"/>
      <c r="C17" s="515"/>
      <c r="D17" s="515"/>
      <c r="E17" s="515"/>
      <c r="F17" s="515"/>
      <c r="G17" s="515"/>
      <c r="H17" s="515"/>
      <c r="I17" s="515"/>
      <c r="J17" s="515"/>
      <c r="K17" s="253"/>
    </row>
    <row r="18" spans="2:11" x14ac:dyDescent="0.3">
      <c r="B18" s="250"/>
      <c r="C18" s="515"/>
      <c r="D18" s="515"/>
      <c r="E18" s="515"/>
      <c r="F18" s="515"/>
      <c r="G18" s="515"/>
      <c r="H18" s="515"/>
      <c r="I18" s="515"/>
      <c r="J18" s="515"/>
      <c r="K18" s="253"/>
    </row>
    <row r="19" spans="2:11" x14ac:dyDescent="0.3">
      <c r="B19" s="250"/>
      <c r="C19" s="515"/>
      <c r="D19" s="515"/>
      <c r="E19" s="515"/>
      <c r="F19" s="515"/>
      <c r="G19" s="515"/>
      <c r="H19" s="515"/>
      <c r="I19" s="515"/>
      <c r="J19" s="515"/>
      <c r="K19" s="253"/>
    </row>
    <row r="20" spans="2:11" x14ac:dyDescent="0.3">
      <c r="B20" s="250"/>
      <c r="C20" s="515"/>
      <c r="D20" s="515"/>
      <c r="E20" s="515"/>
      <c r="F20" s="515"/>
      <c r="G20" s="515"/>
      <c r="H20" s="515"/>
      <c r="I20" s="515"/>
      <c r="J20" s="515"/>
      <c r="K20" s="253"/>
    </row>
    <row r="21" spans="2:11" x14ac:dyDescent="0.3">
      <c r="B21" s="250"/>
      <c r="C21" s="515"/>
      <c r="D21" s="515"/>
      <c r="E21" s="515"/>
      <c r="F21" s="515"/>
      <c r="G21" s="515"/>
      <c r="H21" s="515"/>
      <c r="I21" s="515"/>
      <c r="J21" s="515"/>
      <c r="K21" s="253"/>
    </row>
    <row r="22" spans="2:11" x14ac:dyDescent="0.3">
      <c r="B22" s="250"/>
      <c r="C22" s="515"/>
      <c r="D22" s="515"/>
      <c r="E22" s="515"/>
      <c r="F22" s="515"/>
      <c r="G22" s="515"/>
      <c r="H22" s="515"/>
      <c r="I22" s="515"/>
      <c r="J22" s="515"/>
      <c r="K22" s="253"/>
    </row>
    <row r="23" spans="2:11" x14ac:dyDescent="0.3">
      <c r="B23" s="250"/>
      <c r="C23" s="515"/>
      <c r="D23" s="515"/>
      <c r="E23" s="515"/>
      <c r="F23" s="515"/>
      <c r="G23" s="515"/>
      <c r="H23" s="515"/>
      <c r="I23" s="515"/>
      <c r="J23" s="515"/>
      <c r="K23" s="253"/>
    </row>
    <row r="24" spans="2:11" x14ac:dyDescent="0.3">
      <c r="B24" s="250"/>
      <c r="C24" s="515"/>
      <c r="D24" s="515"/>
      <c r="E24" s="515"/>
      <c r="F24" s="515"/>
      <c r="G24" s="515"/>
      <c r="H24" s="515"/>
      <c r="I24" s="515"/>
      <c r="J24" s="515"/>
      <c r="K24" s="253"/>
    </row>
    <row r="25" spans="2:11" x14ac:dyDescent="0.3">
      <c r="B25" s="250"/>
      <c r="C25" s="515"/>
      <c r="D25" s="515"/>
      <c r="E25" s="515"/>
      <c r="F25" s="515"/>
      <c r="G25" s="515"/>
      <c r="H25" s="515"/>
      <c r="I25" s="515"/>
      <c r="J25" s="515"/>
      <c r="K25" s="253"/>
    </row>
    <row r="26" spans="2:11" x14ac:dyDescent="0.3">
      <c r="B26" s="250"/>
      <c r="C26" s="515"/>
      <c r="D26" s="515"/>
      <c r="E26" s="515"/>
      <c r="F26" s="515"/>
      <c r="G26" s="515"/>
      <c r="H26" s="515"/>
      <c r="I26" s="515"/>
      <c r="J26" s="515"/>
      <c r="K26" s="253"/>
    </row>
    <row r="27" spans="2:11" x14ac:dyDescent="0.3">
      <c r="B27" s="250"/>
      <c r="C27" s="515"/>
      <c r="D27" s="515"/>
      <c r="E27" s="515"/>
      <c r="F27" s="515"/>
      <c r="G27" s="515"/>
      <c r="H27" s="515"/>
      <c r="I27" s="515"/>
      <c r="J27" s="515"/>
      <c r="K27" s="253"/>
    </row>
    <row r="28" spans="2:11" x14ac:dyDescent="0.3">
      <c r="B28" s="250"/>
      <c r="C28" s="515"/>
      <c r="D28" s="515"/>
      <c r="E28" s="515"/>
      <c r="F28" s="515"/>
      <c r="G28" s="515"/>
      <c r="H28" s="515"/>
      <c r="I28" s="515"/>
      <c r="J28" s="515"/>
      <c r="K28" s="253"/>
    </row>
    <row r="29" spans="2:11" x14ac:dyDescent="0.3">
      <c r="B29" s="250"/>
      <c r="C29" s="515"/>
      <c r="D29" s="515"/>
      <c r="E29" s="515"/>
      <c r="F29" s="515"/>
      <c r="G29" s="515"/>
      <c r="H29" s="515"/>
      <c r="I29" s="515"/>
      <c r="J29" s="515"/>
      <c r="K29" s="253"/>
    </row>
    <row r="30" spans="2:11" x14ac:dyDescent="0.3">
      <c r="B30" s="250"/>
      <c r="C30" s="515"/>
      <c r="D30" s="515"/>
      <c r="E30" s="515"/>
      <c r="F30" s="515"/>
      <c r="G30" s="515"/>
      <c r="H30" s="515"/>
      <c r="I30" s="515"/>
      <c r="J30" s="515"/>
      <c r="K30" s="253"/>
    </row>
    <row r="31" spans="2:11" x14ac:dyDescent="0.3">
      <c r="B31" s="250"/>
      <c r="C31" s="515"/>
      <c r="D31" s="515"/>
      <c r="E31" s="515"/>
      <c r="F31" s="515"/>
      <c r="G31" s="515"/>
      <c r="H31" s="515"/>
      <c r="I31" s="515"/>
      <c r="J31" s="515"/>
      <c r="K31" s="253"/>
    </row>
    <row r="32" spans="2:11" x14ac:dyDescent="0.3">
      <c r="B32" s="250"/>
      <c r="C32" s="515"/>
      <c r="D32" s="515"/>
      <c r="E32" s="515"/>
      <c r="F32" s="515"/>
      <c r="G32" s="515"/>
      <c r="H32" s="515"/>
      <c r="I32" s="515"/>
      <c r="J32" s="515"/>
      <c r="K32" s="253"/>
    </row>
    <row r="33" spans="2:11" x14ac:dyDescent="0.3">
      <c r="B33" s="250"/>
      <c r="C33" s="515"/>
      <c r="D33" s="515"/>
      <c r="E33" s="515"/>
      <c r="F33" s="515"/>
      <c r="G33" s="515"/>
      <c r="H33" s="515"/>
      <c r="I33" s="515"/>
      <c r="J33" s="515"/>
      <c r="K33" s="253"/>
    </row>
    <row r="34" spans="2:11" x14ac:dyDescent="0.3">
      <c r="B34" s="250"/>
      <c r="C34" s="515"/>
      <c r="D34" s="515"/>
      <c r="E34" s="515"/>
      <c r="F34" s="515"/>
      <c r="G34" s="515"/>
      <c r="H34" s="515"/>
      <c r="I34" s="515"/>
      <c r="J34" s="515"/>
      <c r="K34" s="253"/>
    </row>
    <row r="35" spans="2:11" x14ac:dyDescent="0.3">
      <c r="B35" s="250"/>
      <c r="C35" s="515"/>
      <c r="D35" s="515"/>
      <c r="E35" s="515"/>
      <c r="F35" s="515"/>
      <c r="G35" s="515"/>
      <c r="H35" s="515"/>
      <c r="I35" s="515"/>
      <c r="J35" s="515"/>
      <c r="K35" s="253"/>
    </row>
    <row r="36" spans="2:11" x14ac:dyDescent="0.3">
      <c r="B36" s="250"/>
      <c r="C36" s="515"/>
      <c r="D36" s="515"/>
      <c r="E36" s="515"/>
      <c r="F36" s="515"/>
      <c r="G36" s="515"/>
      <c r="H36" s="515"/>
      <c r="I36" s="515"/>
      <c r="J36" s="515"/>
      <c r="K36" s="253"/>
    </row>
    <row r="37" spans="2:11" x14ac:dyDescent="0.3">
      <c r="B37" s="250"/>
      <c r="C37" s="515"/>
      <c r="D37" s="515"/>
      <c r="E37" s="515"/>
      <c r="F37" s="515"/>
      <c r="G37" s="515"/>
      <c r="H37" s="515"/>
      <c r="I37" s="515"/>
      <c r="J37" s="515"/>
      <c r="K37" s="253"/>
    </row>
    <row r="38" spans="2:11" x14ac:dyDescent="0.3">
      <c r="B38" s="250"/>
      <c r="C38" s="515"/>
      <c r="D38" s="515"/>
      <c r="E38" s="515"/>
      <c r="F38" s="515"/>
      <c r="G38" s="515"/>
      <c r="H38" s="515"/>
      <c r="I38" s="515"/>
      <c r="J38" s="515"/>
      <c r="K38" s="253"/>
    </row>
    <row r="39" spans="2:11" ht="15" thickBot="1" x14ac:dyDescent="0.35">
      <c r="B39" s="258"/>
      <c r="C39" s="259"/>
      <c r="D39" s="259"/>
      <c r="E39" s="259"/>
      <c r="F39" s="259"/>
      <c r="G39" s="259"/>
      <c r="H39" s="259"/>
      <c r="I39" s="259"/>
      <c r="J39" s="259"/>
      <c r="K39" s="260"/>
    </row>
  </sheetData>
  <mergeCells count="1">
    <mergeCell ref="C10:J3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D2385-9B3B-40BC-A540-F5B25987B9A0}">
  <sheetPr>
    <tabColor theme="2" tint="-9.9978637043366805E-2"/>
  </sheetPr>
  <dimension ref="B2:M39"/>
  <sheetViews>
    <sheetView showGridLines="0" topLeftCell="A6" workbookViewId="0">
      <selection activeCell="O29" sqref="O29"/>
    </sheetView>
  </sheetViews>
  <sheetFormatPr defaultRowHeight="14.4" x14ac:dyDescent="0.3"/>
  <cols>
    <col min="2" max="2" width="2.33203125" customWidth="1"/>
    <col min="3" max="3" width="9" customWidth="1"/>
    <col min="11" max="11" width="8.88671875" customWidth="1"/>
    <col min="12" max="12" width="87.5546875" customWidth="1"/>
    <col min="13" max="13" width="2.33203125" customWidth="1"/>
  </cols>
  <sheetData>
    <row r="2" spans="2:13" ht="15" thickBot="1" x14ac:dyDescent="0.35"/>
    <row r="3" spans="2:13" ht="15.6" customHeight="1" x14ac:dyDescent="0.3">
      <c r="B3" s="516" t="s">
        <v>302</v>
      </c>
      <c r="C3" s="517"/>
      <c r="D3" s="517"/>
      <c r="E3" s="517"/>
      <c r="F3" s="517"/>
      <c r="G3" s="517"/>
      <c r="H3" s="517"/>
      <c r="I3" s="517"/>
      <c r="J3" s="517"/>
      <c r="K3" s="517"/>
      <c r="L3" s="517"/>
      <c r="M3" s="518"/>
    </row>
    <row r="4" spans="2:13" ht="15.6" customHeight="1" thickBot="1" x14ac:dyDescent="0.35">
      <c r="B4" s="519"/>
      <c r="C4" s="520"/>
      <c r="D4" s="520"/>
      <c r="E4" s="520"/>
      <c r="F4" s="520"/>
      <c r="G4" s="520"/>
      <c r="H4" s="520"/>
      <c r="I4" s="520"/>
      <c r="J4" s="520"/>
      <c r="K4" s="520"/>
      <c r="L4" s="520"/>
      <c r="M4" s="521"/>
    </row>
    <row r="5" spans="2:13" ht="8.4" customHeight="1" thickBot="1" x14ac:dyDescent="0.35">
      <c r="B5" s="14"/>
      <c r="C5" s="16"/>
      <c r="D5" s="16"/>
      <c r="E5" s="16"/>
      <c r="F5" s="16"/>
      <c r="G5" s="16"/>
      <c r="H5" s="16"/>
      <c r="I5" s="16"/>
      <c r="J5" s="16"/>
      <c r="K5" s="16"/>
      <c r="L5" s="16"/>
      <c r="M5" s="15"/>
    </row>
    <row r="6" spans="2:13" ht="15.6" customHeight="1" x14ac:dyDescent="0.3">
      <c r="B6" s="14"/>
      <c r="C6" s="522" t="s">
        <v>993</v>
      </c>
      <c r="D6" s="523"/>
      <c r="E6" s="523"/>
      <c r="F6" s="523"/>
      <c r="G6" s="523"/>
      <c r="H6" s="523"/>
      <c r="I6" s="523"/>
      <c r="J6" s="523"/>
      <c r="K6" s="523"/>
      <c r="L6" s="524"/>
      <c r="M6" s="15"/>
    </row>
    <row r="7" spans="2:13" ht="15.6" customHeight="1" x14ac:dyDescent="0.3">
      <c r="B7" s="14"/>
      <c r="C7" s="525"/>
      <c r="D7" s="526"/>
      <c r="E7" s="526"/>
      <c r="F7" s="526"/>
      <c r="G7" s="526"/>
      <c r="H7" s="526"/>
      <c r="I7" s="526"/>
      <c r="J7" s="526"/>
      <c r="K7" s="526"/>
      <c r="L7" s="527"/>
      <c r="M7" s="15"/>
    </row>
    <row r="8" spans="2:13" ht="15.6" customHeight="1" x14ac:dyDescent="0.3">
      <c r="B8" s="14"/>
      <c r="C8" s="525"/>
      <c r="D8" s="526"/>
      <c r="E8" s="526"/>
      <c r="F8" s="526"/>
      <c r="G8" s="526"/>
      <c r="H8" s="526"/>
      <c r="I8" s="526"/>
      <c r="J8" s="526"/>
      <c r="K8" s="526"/>
      <c r="L8" s="527"/>
      <c r="M8" s="15"/>
    </row>
    <row r="9" spans="2:13" ht="15.6" customHeight="1" x14ac:dyDescent="0.3">
      <c r="B9" s="14"/>
      <c r="C9" s="525"/>
      <c r="D9" s="526"/>
      <c r="E9" s="526"/>
      <c r="F9" s="526"/>
      <c r="G9" s="526"/>
      <c r="H9" s="526"/>
      <c r="I9" s="526"/>
      <c r="J9" s="526"/>
      <c r="K9" s="526"/>
      <c r="L9" s="527"/>
      <c r="M9" s="15"/>
    </row>
    <row r="10" spans="2:13" ht="14.4" customHeight="1" x14ac:dyDescent="0.3">
      <c r="B10" s="14"/>
      <c r="C10" s="525"/>
      <c r="D10" s="526"/>
      <c r="E10" s="526"/>
      <c r="F10" s="526"/>
      <c r="G10" s="526"/>
      <c r="H10" s="526"/>
      <c r="I10" s="526"/>
      <c r="J10" s="526"/>
      <c r="K10" s="526"/>
      <c r="L10" s="527"/>
      <c r="M10" s="15"/>
    </row>
    <row r="11" spans="2:13" x14ac:dyDescent="0.3">
      <c r="B11" s="14"/>
      <c r="C11" s="525"/>
      <c r="D11" s="526"/>
      <c r="E11" s="526"/>
      <c r="F11" s="526"/>
      <c r="G11" s="526"/>
      <c r="H11" s="526"/>
      <c r="I11" s="526"/>
      <c r="J11" s="526"/>
      <c r="K11" s="526"/>
      <c r="L11" s="527"/>
      <c r="M11" s="15"/>
    </row>
    <row r="12" spans="2:13" x14ac:dyDescent="0.3">
      <c r="B12" s="14"/>
      <c r="C12" s="525"/>
      <c r="D12" s="526"/>
      <c r="E12" s="526"/>
      <c r="F12" s="526"/>
      <c r="G12" s="526"/>
      <c r="H12" s="526"/>
      <c r="I12" s="526"/>
      <c r="J12" s="526"/>
      <c r="K12" s="526"/>
      <c r="L12" s="527"/>
      <c r="M12" s="15"/>
    </row>
    <row r="13" spans="2:13" x14ac:dyDescent="0.3">
      <c r="B13" s="14"/>
      <c r="C13" s="525"/>
      <c r="D13" s="526"/>
      <c r="E13" s="526"/>
      <c r="F13" s="526"/>
      <c r="G13" s="526"/>
      <c r="H13" s="526"/>
      <c r="I13" s="526"/>
      <c r="J13" s="526"/>
      <c r="K13" s="526"/>
      <c r="L13" s="527"/>
      <c r="M13" s="15"/>
    </row>
    <row r="14" spans="2:13" x14ac:dyDescent="0.3">
      <c r="B14" s="14"/>
      <c r="C14" s="525"/>
      <c r="D14" s="526"/>
      <c r="E14" s="526"/>
      <c r="F14" s="526"/>
      <c r="G14" s="526"/>
      <c r="H14" s="526"/>
      <c r="I14" s="526"/>
      <c r="J14" s="526"/>
      <c r="K14" s="526"/>
      <c r="L14" s="527"/>
      <c r="M14" s="15"/>
    </row>
    <row r="15" spans="2:13" x14ac:dyDescent="0.3">
      <c r="B15" s="14"/>
      <c r="C15" s="525"/>
      <c r="D15" s="526"/>
      <c r="E15" s="526"/>
      <c r="F15" s="526"/>
      <c r="G15" s="526"/>
      <c r="H15" s="526"/>
      <c r="I15" s="526"/>
      <c r="J15" s="526"/>
      <c r="K15" s="526"/>
      <c r="L15" s="527"/>
      <c r="M15" s="15"/>
    </row>
    <row r="16" spans="2:13" x14ac:dyDescent="0.3">
      <c r="B16" s="14"/>
      <c r="C16" s="525"/>
      <c r="D16" s="526"/>
      <c r="E16" s="526"/>
      <c r="F16" s="526"/>
      <c r="G16" s="526"/>
      <c r="H16" s="526"/>
      <c r="I16" s="526"/>
      <c r="J16" s="526"/>
      <c r="K16" s="526"/>
      <c r="L16" s="527"/>
      <c r="M16" s="15"/>
    </row>
    <row r="17" spans="2:13" x14ac:dyDescent="0.3">
      <c r="B17" s="14"/>
      <c r="C17" s="525"/>
      <c r="D17" s="526"/>
      <c r="E17" s="526"/>
      <c r="F17" s="526"/>
      <c r="G17" s="526"/>
      <c r="H17" s="526"/>
      <c r="I17" s="526"/>
      <c r="J17" s="526"/>
      <c r="K17" s="526"/>
      <c r="L17" s="527"/>
      <c r="M17" s="15"/>
    </row>
    <row r="18" spans="2:13" x14ac:dyDescent="0.3">
      <c r="B18" s="14"/>
      <c r="C18" s="525"/>
      <c r="D18" s="526"/>
      <c r="E18" s="526"/>
      <c r="F18" s="526"/>
      <c r="G18" s="526"/>
      <c r="H18" s="526"/>
      <c r="I18" s="526"/>
      <c r="J18" s="526"/>
      <c r="K18" s="526"/>
      <c r="L18" s="527"/>
      <c r="M18" s="15"/>
    </row>
    <row r="19" spans="2:13" x14ac:dyDescent="0.3">
      <c r="B19" s="14"/>
      <c r="C19" s="525"/>
      <c r="D19" s="526"/>
      <c r="E19" s="526"/>
      <c r="F19" s="526"/>
      <c r="G19" s="526"/>
      <c r="H19" s="526"/>
      <c r="I19" s="526"/>
      <c r="J19" s="526"/>
      <c r="K19" s="526"/>
      <c r="L19" s="527"/>
      <c r="M19" s="15"/>
    </row>
    <row r="20" spans="2:13" x14ac:dyDescent="0.3">
      <c r="B20" s="14"/>
      <c r="C20" s="525"/>
      <c r="D20" s="526"/>
      <c r="E20" s="526"/>
      <c r="F20" s="526"/>
      <c r="G20" s="526"/>
      <c r="H20" s="526"/>
      <c r="I20" s="526"/>
      <c r="J20" s="526"/>
      <c r="K20" s="526"/>
      <c r="L20" s="527"/>
      <c r="M20" s="15"/>
    </row>
    <row r="21" spans="2:13" x14ac:dyDescent="0.3">
      <c r="B21" s="14"/>
      <c r="C21" s="525"/>
      <c r="D21" s="526"/>
      <c r="E21" s="526"/>
      <c r="F21" s="526"/>
      <c r="G21" s="526"/>
      <c r="H21" s="526"/>
      <c r="I21" s="526"/>
      <c r="J21" s="526"/>
      <c r="K21" s="526"/>
      <c r="L21" s="527"/>
      <c r="M21" s="15"/>
    </row>
    <row r="22" spans="2:13" x14ac:dyDescent="0.3">
      <c r="B22" s="14"/>
      <c r="C22" s="525"/>
      <c r="D22" s="526"/>
      <c r="E22" s="526"/>
      <c r="F22" s="526"/>
      <c r="G22" s="526"/>
      <c r="H22" s="526"/>
      <c r="I22" s="526"/>
      <c r="J22" s="526"/>
      <c r="K22" s="526"/>
      <c r="L22" s="527"/>
      <c r="M22" s="15"/>
    </row>
    <row r="23" spans="2:13" x14ac:dyDescent="0.3">
      <c r="B23" s="14"/>
      <c r="C23" s="525"/>
      <c r="D23" s="526"/>
      <c r="E23" s="526"/>
      <c r="F23" s="526"/>
      <c r="G23" s="526"/>
      <c r="H23" s="526"/>
      <c r="I23" s="526"/>
      <c r="J23" s="526"/>
      <c r="K23" s="526"/>
      <c r="L23" s="527"/>
      <c r="M23" s="15"/>
    </row>
    <row r="24" spans="2:13" x14ac:dyDescent="0.3">
      <c r="B24" s="14"/>
      <c r="C24" s="525"/>
      <c r="D24" s="526"/>
      <c r="E24" s="526"/>
      <c r="F24" s="526"/>
      <c r="G24" s="526"/>
      <c r="H24" s="526"/>
      <c r="I24" s="526"/>
      <c r="J24" s="526"/>
      <c r="K24" s="526"/>
      <c r="L24" s="527"/>
      <c r="M24" s="15"/>
    </row>
    <row r="25" spans="2:13" x14ac:dyDescent="0.3">
      <c r="B25" s="14"/>
      <c r="C25" s="525"/>
      <c r="D25" s="526"/>
      <c r="E25" s="526"/>
      <c r="F25" s="526"/>
      <c r="G25" s="526"/>
      <c r="H25" s="526"/>
      <c r="I25" s="526"/>
      <c r="J25" s="526"/>
      <c r="K25" s="526"/>
      <c r="L25" s="527"/>
      <c r="M25" s="15"/>
    </row>
    <row r="26" spans="2:13" x14ac:dyDescent="0.3">
      <c r="B26" s="14"/>
      <c r="C26" s="525"/>
      <c r="D26" s="526"/>
      <c r="E26" s="526"/>
      <c r="F26" s="526"/>
      <c r="G26" s="526"/>
      <c r="H26" s="526"/>
      <c r="I26" s="526"/>
      <c r="J26" s="526"/>
      <c r="K26" s="526"/>
      <c r="L26" s="527"/>
      <c r="M26" s="15"/>
    </row>
    <row r="27" spans="2:13" x14ac:dyDescent="0.3">
      <c r="B27" s="14"/>
      <c r="C27" s="525"/>
      <c r="D27" s="526"/>
      <c r="E27" s="526"/>
      <c r="F27" s="526"/>
      <c r="G27" s="526"/>
      <c r="H27" s="526"/>
      <c r="I27" s="526"/>
      <c r="J27" s="526"/>
      <c r="K27" s="526"/>
      <c r="L27" s="527"/>
      <c r="M27" s="15"/>
    </row>
    <row r="28" spans="2:13" x14ac:dyDescent="0.3">
      <c r="B28" s="14"/>
      <c r="C28" s="525"/>
      <c r="D28" s="526"/>
      <c r="E28" s="526"/>
      <c r="F28" s="526"/>
      <c r="G28" s="526"/>
      <c r="H28" s="526"/>
      <c r="I28" s="526"/>
      <c r="J28" s="526"/>
      <c r="K28" s="526"/>
      <c r="L28" s="527"/>
      <c r="M28" s="15"/>
    </row>
    <row r="29" spans="2:13" x14ac:dyDescent="0.3">
      <c r="B29" s="14"/>
      <c r="C29" s="525"/>
      <c r="D29" s="526"/>
      <c r="E29" s="526"/>
      <c r="F29" s="526"/>
      <c r="G29" s="526"/>
      <c r="H29" s="526"/>
      <c r="I29" s="526"/>
      <c r="J29" s="526"/>
      <c r="K29" s="526"/>
      <c r="L29" s="527"/>
      <c r="M29" s="15"/>
    </row>
    <row r="30" spans="2:13" x14ac:dyDescent="0.3">
      <c r="B30" s="14"/>
      <c r="C30" s="525"/>
      <c r="D30" s="526"/>
      <c r="E30" s="526"/>
      <c r="F30" s="526"/>
      <c r="G30" s="526"/>
      <c r="H30" s="526"/>
      <c r="I30" s="526"/>
      <c r="J30" s="526"/>
      <c r="K30" s="526"/>
      <c r="L30" s="527"/>
      <c r="M30" s="15"/>
    </row>
    <row r="31" spans="2:13" x14ac:dyDescent="0.3">
      <c r="B31" s="14"/>
      <c r="C31" s="525"/>
      <c r="D31" s="526"/>
      <c r="E31" s="526"/>
      <c r="F31" s="526"/>
      <c r="G31" s="526"/>
      <c r="H31" s="526"/>
      <c r="I31" s="526"/>
      <c r="J31" s="526"/>
      <c r="K31" s="526"/>
      <c r="L31" s="527"/>
      <c r="M31" s="15"/>
    </row>
    <row r="32" spans="2:13" x14ac:dyDescent="0.3">
      <c r="B32" s="14"/>
      <c r="C32" s="525"/>
      <c r="D32" s="526"/>
      <c r="E32" s="526"/>
      <c r="F32" s="526"/>
      <c r="G32" s="526"/>
      <c r="H32" s="526"/>
      <c r="I32" s="526"/>
      <c r="J32" s="526"/>
      <c r="K32" s="526"/>
      <c r="L32" s="527"/>
      <c r="M32" s="15"/>
    </row>
    <row r="33" spans="2:13" x14ac:dyDescent="0.3">
      <c r="B33" s="14"/>
      <c r="C33" s="525"/>
      <c r="D33" s="526"/>
      <c r="E33" s="526"/>
      <c r="F33" s="526"/>
      <c r="G33" s="526"/>
      <c r="H33" s="526"/>
      <c r="I33" s="526"/>
      <c r="J33" s="526"/>
      <c r="K33" s="526"/>
      <c r="L33" s="527"/>
      <c r="M33" s="15"/>
    </row>
    <row r="34" spans="2:13" x14ac:dyDescent="0.3">
      <c r="B34" s="14"/>
      <c r="C34" s="525"/>
      <c r="D34" s="526"/>
      <c r="E34" s="526"/>
      <c r="F34" s="526"/>
      <c r="G34" s="526"/>
      <c r="H34" s="526"/>
      <c r="I34" s="526"/>
      <c r="J34" s="526"/>
      <c r="K34" s="526"/>
      <c r="L34" s="527"/>
      <c r="M34" s="15"/>
    </row>
    <row r="35" spans="2:13" x14ac:dyDescent="0.3">
      <c r="B35" s="14"/>
      <c r="C35" s="525"/>
      <c r="D35" s="526"/>
      <c r="E35" s="526"/>
      <c r="F35" s="526"/>
      <c r="G35" s="526"/>
      <c r="H35" s="526"/>
      <c r="I35" s="526"/>
      <c r="J35" s="526"/>
      <c r="K35" s="526"/>
      <c r="L35" s="527"/>
      <c r="M35" s="15"/>
    </row>
    <row r="36" spans="2:13" x14ac:dyDescent="0.3">
      <c r="B36" s="14"/>
      <c r="C36" s="525"/>
      <c r="D36" s="526"/>
      <c r="E36" s="526"/>
      <c r="F36" s="526"/>
      <c r="G36" s="526"/>
      <c r="H36" s="526"/>
      <c r="I36" s="526"/>
      <c r="J36" s="526"/>
      <c r="K36" s="526"/>
      <c r="L36" s="527"/>
      <c r="M36" s="15"/>
    </row>
    <row r="37" spans="2:13" x14ac:dyDescent="0.3">
      <c r="B37" s="14"/>
      <c r="C37" s="525"/>
      <c r="D37" s="526"/>
      <c r="E37" s="526"/>
      <c r="F37" s="526"/>
      <c r="G37" s="526"/>
      <c r="H37" s="526"/>
      <c r="I37" s="526"/>
      <c r="J37" s="526"/>
      <c r="K37" s="526"/>
      <c r="L37" s="527"/>
      <c r="M37" s="15"/>
    </row>
    <row r="38" spans="2:13" ht="15" thickBot="1" x14ac:dyDescent="0.35">
      <c r="B38" s="14"/>
      <c r="C38" s="528"/>
      <c r="D38" s="529"/>
      <c r="E38" s="529"/>
      <c r="F38" s="529"/>
      <c r="G38" s="529"/>
      <c r="H38" s="529"/>
      <c r="I38" s="529"/>
      <c r="J38" s="529"/>
      <c r="K38" s="529"/>
      <c r="L38" s="530"/>
      <c r="M38" s="15"/>
    </row>
    <row r="39" spans="2:13" ht="8.4" customHeight="1" thickBot="1" x14ac:dyDescent="0.35">
      <c r="B39" s="17"/>
      <c r="C39" s="24"/>
      <c r="D39" s="24"/>
      <c r="E39" s="24"/>
      <c r="F39" s="24"/>
      <c r="G39" s="24"/>
      <c r="H39" s="24"/>
      <c r="I39" s="24"/>
      <c r="J39" s="24"/>
      <c r="K39" s="24"/>
      <c r="L39" s="24"/>
      <c r="M39" s="18"/>
    </row>
  </sheetData>
  <mergeCells count="2">
    <mergeCell ref="B3:M4"/>
    <mergeCell ref="C6:L3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64E1A-C9CA-4AF7-8C8C-C18242D27FA9}">
  <sheetPr>
    <tabColor theme="2" tint="-9.9978637043366805E-2"/>
  </sheetPr>
  <dimension ref="B1:F24"/>
  <sheetViews>
    <sheetView showGridLines="0" workbookViewId="0">
      <pane ySplit="3" topLeftCell="A4" activePane="bottomLeft" state="frozen"/>
      <selection activeCell="D26" sqref="D26:J38"/>
      <selection pane="bottomLeft" activeCell="E9" sqref="E9"/>
    </sheetView>
  </sheetViews>
  <sheetFormatPr defaultRowHeight="14.4" x14ac:dyDescent="0.3"/>
  <cols>
    <col min="1" max="1" width="9.88671875" customWidth="1"/>
    <col min="2" max="2" width="2.6640625" customWidth="1"/>
    <col min="3" max="4" width="34.88671875" customWidth="1"/>
    <col min="5" max="5" width="83.6640625" customWidth="1"/>
    <col min="6" max="6" width="2.6640625" customWidth="1"/>
  </cols>
  <sheetData>
    <row r="1" spans="2:6" ht="15" thickBot="1" x14ac:dyDescent="0.35"/>
    <row r="2" spans="2:6" x14ac:dyDescent="0.3">
      <c r="B2" s="516" t="s">
        <v>303</v>
      </c>
      <c r="C2" s="517"/>
      <c r="D2" s="517"/>
      <c r="E2" s="517"/>
      <c r="F2" s="518"/>
    </row>
    <row r="3" spans="2:6" ht="15" thickBot="1" x14ac:dyDescent="0.35">
      <c r="B3" s="519"/>
      <c r="C3" s="520"/>
      <c r="D3" s="520"/>
      <c r="E3" s="520"/>
      <c r="F3" s="521"/>
    </row>
    <row r="4" spans="2:6" ht="3" customHeight="1" thickBot="1" x14ac:dyDescent="0.35">
      <c r="B4" s="14"/>
      <c r="C4" s="16"/>
      <c r="D4" s="16"/>
      <c r="E4" s="16"/>
      <c r="F4" s="15"/>
    </row>
    <row r="5" spans="2:6" ht="15" thickBot="1" x14ac:dyDescent="0.35">
      <c r="B5" s="14"/>
      <c r="C5" s="261" t="s">
        <v>304</v>
      </c>
      <c r="D5" s="262" t="s">
        <v>305</v>
      </c>
      <c r="E5" s="263" t="s">
        <v>306</v>
      </c>
      <c r="F5" s="15"/>
    </row>
    <row r="6" spans="2:6" ht="57.6" x14ac:dyDescent="0.3">
      <c r="B6" s="14"/>
      <c r="C6" s="430" t="s">
        <v>307</v>
      </c>
      <c r="D6" s="431" t="s">
        <v>308</v>
      </c>
      <c r="E6" s="432" t="s">
        <v>896</v>
      </c>
      <c r="F6" s="15"/>
    </row>
    <row r="7" spans="2:6" ht="43.2" x14ac:dyDescent="0.3">
      <c r="B7" s="14"/>
      <c r="C7" s="430" t="s">
        <v>309</v>
      </c>
      <c r="D7" s="431" t="s">
        <v>310</v>
      </c>
      <c r="E7" s="432" t="s">
        <v>897</v>
      </c>
      <c r="F7" s="15"/>
    </row>
    <row r="8" spans="2:6" ht="28.8" x14ac:dyDescent="0.3">
      <c r="B8" s="14"/>
      <c r="C8" s="430" t="s">
        <v>309</v>
      </c>
      <c r="D8" s="431" t="s">
        <v>111</v>
      </c>
      <c r="E8" s="432" t="s">
        <v>898</v>
      </c>
      <c r="F8" s="15"/>
    </row>
    <row r="9" spans="2:6" ht="43.2" x14ac:dyDescent="0.3">
      <c r="B9" s="14"/>
      <c r="C9" s="430" t="s">
        <v>311</v>
      </c>
      <c r="D9" s="431" t="s">
        <v>609</v>
      </c>
      <c r="E9" s="432" t="s">
        <v>994</v>
      </c>
      <c r="F9" s="15"/>
    </row>
    <row r="10" spans="2:6" ht="28.8" x14ac:dyDescent="0.3">
      <c r="B10" s="14"/>
      <c r="C10" s="430" t="s">
        <v>311</v>
      </c>
      <c r="D10" s="431" t="s">
        <v>312</v>
      </c>
      <c r="E10" s="432" t="s">
        <v>899</v>
      </c>
      <c r="F10" s="15"/>
    </row>
    <row r="11" spans="2:6" ht="43.2" x14ac:dyDescent="0.3">
      <c r="B11" s="14"/>
      <c r="C11" s="430" t="s">
        <v>311</v>
      </c>
      <c r="D11" s="431" t="s">
        <v>313</v>
      </c>
      <c r="E11" s="432" t="s">
        <v>969</v>
      </c>
      <c r="F11" s="15"/>
    </row>
    <row r="12" spans="2:6" ht="43.2" x14ac:dyDescent="0.3">
      <c r="B12" s="14"/>
      <c r="C12" s="430" t="s">
        <v>311</v>
      </c>
      <c r="D12" s="431" t="s">
        <v>314</v>
      </c>
      <c r="E12" s="432" t="s">
        <v>900</v>
      </c>
      <c r="F12" s="15"/>
    </row>
    <row r="13" spans="2:6" ht="28.8" x14ac:dyDescent="0.3">
      <c r="B13" s="14"/>
      <c r="C13" s="430" t="s">
        <v>311</v>
      </c>
      <c r="D13" s="431" t="s">
        <v>919</v>
      </c>
      <c r="E13" s="432" t="s">
        <v>911</v>
      </c>
      <c r="F13" s="15"/>
    </row>
    <row r="14" spans="2:6" ht="43.2" x14ac:dyDescent="0.3">
      <c r="B14" s="14"/>
      <c r="C14" s="430" t="s">
        <v>311</v>
      </c>
      <c r="D14" s="431" t="s">
        <v>901</v>
      </c>
      <c r="E14" s="432" t="s">
        <v>970</v>
      </c>
      <c r="F14" s="15"/>
    </row>
    <row r="15" spans="2:6" ht="28.8" x14ac:dyDescent="0.3">
      <c r="B15" s="14"/>
      <c r="C15" s="430" t="s">
        <v>315</v>
      </c>
      <c r="D15" s="431" t="s">
        <v>316</v>
      </c>
      <c r="E15" s="432" t="s">
        <v>902</v>
      </c>
      <c r="F15" s="15"/>
    </row>
    <row r="16" spans="2:6" ht="28.8" x14ac:dyDescent="0.3">
      <c r="B16" s="14"/>
      <c r="C16" s="430" t="s">
        <v>317</v>
      </c>
      <c r="D16" s="431" t="s">
        <v>283</v>
      </c>
      <c r="E16" s="432" t="s">
        <v>903</v>
      </c>
      <c r="F16" s="15"/>
    </row>
    <row r="17" spans="2:6" ht="28.8" x14ac:dyDescent="0.3">
      <c r="B17" s="14"/>
      <c r="C17" s="430" t="s">
        <v>317</v>
      </c>
      <c r="D17" s="431" t="s">
        <v>57</v>
      </c>
      <c r="E17" s="432" t="s">
        <v>912</v>
      </c>
      <c r="F17" s="15"/>
    </row>
    <row r="18" spans="2:6" ht="43.2" x14ac:dyDescent="0.3">
      <c r="B18" s="14"/>
      <c r="C18" s="430" t="s">
        <v>317</v>
      </c>
      <c r="D18" s="431" t="s">
        <v>107</v>
      </c>
      <c r="E18" s="432" t="s">
        <v>904</v>
      </c>
      <c r="F18" s="15"/>
    </row>
    <row r="19" spans="2:6" ht="28.8" x14ac:dyDescent="0.3">
      <c r="B19" s="14"/>
      <c r="C19" s="430" t="s">
        <v>317</v>
      </c>
      <c r="D19" s="431" t="s">
        <v>58</v>
      </c>
      <c r="E19" s="432" t="s">
        <v>905</v>
      </c>
      <c r="F19" s="15"/>
    </row>
    <row r="20" spans="2:6" ht="28.8" x14ac:dyDescent="0.3">
      <c r="B20" s="14"/>
      <c r="C20" s="430" t="s">
        <v>317</v>
      </c>
      <c r="D20" s="431" t="s">
        <v>292</v>
      </c>
      <c r="E20" s="432" t="s">
        <v>906</v>
      </c>
      <c r="F20" s="15"/>
    </row>
    <row r="21" spans="2:6" ht="43.2" x14ac:dyDescent="0.3">
      <c r="B21" s="14"/>
      <c r="C21" s="430" t="s">
        <v>317</v>
      </c>
      <c r="D21" s="431" t="s">
        <v>907</v>
      </c>
      <c r="E21" s="432" t="s">
        <v>971</v>
      </c>
      <c r="F21" s="15"/>
    </row>
    <row r="22" spans="2:6" ht="43.2" x14ac:dyDescent="0.3">
      <c r="B22" s="14"/>
      <c r="C22" s="430" t="s">
        <v>317</v>
      </c>
      <c r="D22" s="431" t="s">
        <v>908</v>
      </c>
      <c r="E22" s="432" t="s">
        <v>909</v>
      </c>
      <c r="F22" s="15"/>
    </row>
    <row r="23" spans="2:6" ht="28.8" x14ac:dyDescent="0.3">
      <c r="B23" s="14"/>
      <c r="C23" s="430" t="s">
        <v>318</v>
      </c>
      <c r="D23" s="431" t="s">
        <v>319</v>
      </c>
      <c r="E23" s="432" t="s">
        <v>910</v>
      </c>
      <c r="F23" s="15"/>
    </row>
    <row r="24" spans="2:6" ht="15" thickBot="1" x14ac:dyDescent="0.35">
      <c r="B24" s="17"/>
      <c r="C24" s="24"/>
      <c r="D24" s="24"/>
      <c r="E24" s="24"/>
      <c r="F24" s="18"/>
    </row>
  </sheetData>
  <mergeCells count="1">
    <mergeCell ref="B2:F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42D9A-71F9-4D86-9C29-E7178E58AEE6}">
  <sheetPr>
    <tabColor theme="7" tint="0.79998168889431442"/>
  </sheetPr>
  <dimension ref="C2:K194"/>
  <sheetViews>
    <sheetView showGridLines="0" workbookViewId="0">
      <pane ySplit="4" topLeftCell="A75" activePane="bottomLeft" state="frozen"/>
      <selection activeCell="C63" sqref="A1:XFD1048576"/>
      <selection pane="bottomLeft" activeCell="N77" sqref="N76:N77"/>
    </sheetView>
  </sheetViews>
  <sheetFormatPr defaultRowHeight="14.4" x14ac:dyDescent="0.3"/>
  <cols>
    <col min="1" max="1" width="2.88671875" customWidth="1"/>
    <col min="2" max="2" width="4" customWidth="1"/>
    <col min="3" max="3" width="1.33203125" customWidth="1"/>
    <col min="4" max="4" width="13.44140625" customWidth="1"/>
    <col min="5" max="5" width="51.44140625" customWidth="1"/>
    <col min="6" max="6" width="27.88671875" customWidth="1"/>
    <col min="7" max="7" width="1.33203125" customWidth="1"/>
    <col min="8" max="8" width="20.33203125" customWidth="1"/>
    <col min="9" max="9" width="47.109375" customWidth="1"/>
    <col min="10" max="10" width="27.88671875" customWidth="1"/>
    <col min="11" max="11" width="1.33203125" customWidth="1"/>
  </cols>
  <sheetData>
    <row r="2" spans="3:11" ht="15" thickBot="1" x14ac:dyDescent="0.35"/>
    <row r="3" spans="3:11" x14ac:dyDescent="0.3">
      <c r="C3" s="516" t="s">
        <v>869</v>
      </c>
      <c r="D3" s="517"/>
      <c r="E3" s="517"/>
      <c r="F3" s="517"/>
      <c r="G3" s="517"/>
      <c r="H3" s="517"/>
      <c r="I3" s="517"/>
      <c r="J3" s="517"/>
      <c r="K3" s="518"/>
    </row>
    <row r="4" spans="3:11" ht="19.2" customHeight="1" thickBot="1" x14ac:dyDescent="0.35">
      <c r="C4" s="519"/>
      <c r="D4" s="520"/>
      <c r="E4" s="520"/>
      <c r="F4" s="520"/>
      <c r="G4" s="520"/>
      <c r="H4" s="520"/>
      <c r="I4" s="520"/>
      <c r="J4" s="520"/>
      <c r="K4" s="521"/>
    </row>
    <row r="5" spans="3:11" ht="5.4" customHeight="1" thickBot="1" x14ac:dyDescent="0.35">
      <c r="C5" s="447"/>
      <c r="D5" s="446"/>
      <c r="E5" s="446"/>
      <c r="F5" s="446"/>
      <c r="G5" s="446"/>
      <c r="H5" s="446"/>
      <c r="I5" s="446"/>
      <c r="J5" s="446"/>
      <c r="K5" s="448"/>
    </row>
    <row r="6" spans="3:11" ht="13.95" customHeight="1" x14ac:dyDescent="0.3">
      <c r="C6" s="447"/>
      <c r="D6" s="224" t="s">
        <v>3</v>
      </c>
      <c r="E6" s="225" t="s">
        <v>843</v>
      </c>
      <c r="F6" s="225"/>
      <c r="G6" s="226"/>
      <c r="H6" s="225" t="s">
        <v>64</v>
      </c>
      <c r="I6" s="232" t="s">
        <v>159</v>
      </c>
      <c r="J6" s="227"/>
      <c r="K6" s="448"/>
    </row>
    <row r="7" spans="3:11" ht="13.95" customHeight="1" thickBot="1" x14ac:dyDescent="0.35">
      <c r="C7" s="447"/>
      <c r="D7" s="228" t="s">
        <v>4</v>
      </c>
      <c r="E7" s="229" t="s">
        <v>844</v>
      </c>
      <c r="F7" s="229"/>
      <c r="G7" s="230"/>
      <c r="H7" s="229" t="s">
        <v>65</v>
      </c>
      <c r="I7" s="233" t="s">
        <v>300</v>
      </c>
      <c r="J7" s="231"/>
      <c r="K7" s="448"/>
    </row>
    <row r="8" spans="3:11" ht="5.4" customHeight="1" thickBot="1" x14ac:dyDescent="0.35">
      <c r="C8" s="447"/>
      <c r="D8" s="446"/>
      <c r="E8" s="446"/>
      <c r="F8" s="446"/>
      <c r="G8" s="446"/>
      <c r="H8" s="446"/>
      <c r="I8" s="446"/>
      <c r="J8" s="446"/>
      <c r="K8" s="448"/>
    </row>
    <row r="9" spans="3:11" ht="19.2" customHeight="1" thickBot="1" x14ac:dyDescent="0.35">
      <c r="C9" s="447"/>
      <c r="D9" s="540" t="s">
        <v>401</v>
      </c>
      <c r="E9" s="541"/>
      <c r="F9" s="542"/>
      <c r="G9" s="451"/>
      <c r="H9" s="540" t="s">
        <v>403</v>
      </c>
      <c r="I9" s="541"/>
      <c r="J9" s="542"/>
      <c r="K9" s="448"/>
    </row>
    <row r="10" spans="3:11" ht="19.2" customHeight="1" x14ac:dyDescent="0.3">
      <c r="C10" s="447"/>
      <c r="D10" s="531" t="s">
        <v>964</v>
      </c>
      <c r="E10" s="532"/>
      <c r="F10" s="533"/>
      <c r="G10" s="451"/>
      <c r="H10" s="531" t="s">
        <v>985</v>
      </c>
      <c r="I10" s="532"/>
      <c r="J10" s="533"/>
      <c r="K10" s="448"/>
    </row>
    <row r="11" spans="3:11" ht="19.2" customHeight="1" x14ac:dyDescent="0.3">
      <c r="C11" s="447"/>
      <c r="D11" s="534"/>
      <c r="E11" s="535"/>
      <c r="F11" s="536"/>
      <c r="G11" s="451"/>
      <c r="H11" s="534"/>
      <c r="I11" s="535"/>
      <c r="J11" s="536"/>
      <c r="K11" s="448"/>
    </row>
    <row r="12" spans="3:11" ht="19.2" customHeight="1" x14ac:dyDescent="0.3">
      <c r="C12" s="447"/>
      <c r="D12" s="534"/>
      <c r="E12" s="535"/>
      <c r="F12" s="536"/>
      <c r="G12" s="451"/>
      <c r="H12" s="534"/>
      <c r="I12" s="535"/>
      <c r="J12" s="536"/>
      <c r="K12" s="448"/>
    </row>
    <row r="13" spans="3:11" ht="19.2" customHeight="1" x14ac:dyDescent="0.3">
      <c r="C13" s="447"/>
      <c r="D13" s="534"/>
      <c r="E13" s="535"/>
      <c r="F13" s="536"/>
      <c r="G13" s="451"/>
      <c r="H13" s="534"/>
      <c r="I13" s="535"/>
      <c r="J13" s="536"/>
      <c r="K13" s="448"/>
    </row>
    <row r="14" spans="3:11" ht="19.2" customHeight="1" x14ac:dyDescent="0.3">
      <c r="C14" s="447"/>
      <c r="D14" s="534"/>
      <c r="E14" s="535"/>
      <c r="F14" s="536"/>
      <c r="G14" s="451"/>
      <c r="H14" s="534"/>
      <c r="I14" s="535"/>
      <c r="J14" s="536"/>
      <c r="K14" s="448"/>
    </row>
    <row r="15" spans="3:11" ht="19.2" customHeight="1" x14ac:dyDescent="0.3">
      <c r="C15" s="447"/>
      <c r="D15" s="534"/>
      <c r="E15" s="535"/>
      <c r="F15" s="536"/>
      <c r="G15" s="451"/>
      <c r="H15" s="534"/>
      <c r="I15" s="535"/>
      <c r="J15" s="536"/>
      <c r="K15" s="448"/>
    </row>
    <row r="16" spans="3:11" ht="19.2" customHeight="1" x14ac:dyDescent="0.3">
      <c r="C16" s="447"/>
      <c r="D16" s="534"/>
      <c r="E16" s="535"/>
      <c r="F16" s="536"/>
      <c r="G16" s="451"/>
      <c r="H16" s="534"/>
      <c r="I16" s="535"/>
      <c r="J16" s="536"/>
      <c r="K16" s="448"/>
    </row>
    <row r="17" spans="3:11" ht="19.2" customHeight="1" x14ac:dyDescent="0.3">
      <c r="C17" s="447"/>
      <c r="D17" s="534"/>
      <c r="E17" s="535"/>
      <c r="F17" s="536"/>
      <c r="G17" s="451"/>
      <c r="H17" s="534"/>
      <c r="I17" s="535"/>
      <c r="J17" s="536"/>
      <c r="K17" s="448"/>
    </row>
    <row r="18" spans="3:11" ht="19.2" customHeight="1" x14ac:dyDescent="0.3">
      <c r="C18" s="447"/>
      <c r="D18" s="534"/>
      <c r="E18" s="535"/>
      <c r="F18" s="536"/>
      <c r="G18" s="451"/>
      <c r="H18" s="534"/>
      <c r="I18" s="535"/>
      <c r="J18" s="536"/>
      <c r="K18" s="448"/>
    </row>
    <row r="19" spans="3:11" ht="19.2" customHeight="1" x14ac:dyDescent="0.3">
      <c r="C19" s="447"/>
      <c r="D19" s="534"/>
      <c r="E19" s="535"/>
      <c r="F19" s="536"/>
      <c r="G19" s="451"/>
      <c r="H19" s="534"/>
      <c r="I19" s="535"/>
      <c r="J19" s="536"/>
      <c r="K19" s="448"/>
    </row>
    <row r="20" spans="3:11" ht="19.2" customHeight="1" x14ac:dyDescent="0.3">
      <c r="C20" s="447"/>
      <c r="D20" s="534"/>
      <c r="E20" s="535"/>
      <c r="F20" s="536"/>
      <c r="G20" s="451"/>
      <c r="H20" s="534"/>
      <c r="I20" s="535"/>
      <c r="J20" s="536"/>
      <c r="K20" s="448"/>
    </row>
    <row r="21" spans="3:11" ht="19.2" customHeight="1" x14ac:dyDescent="0.3">
      <c r="C21" s="447"/>
      <c r="D21" s="534"/>
      <c r="E21" s="535"/>
      <c r="F21" s="536"/>
      <c r="G21" s="451"/>
      <c r="H21" s="534"/>
      <c r="I21" s="535"/>
      <c r="J21" s="536"/>
      <c r="K21" s="448"/>
    </row>
    <row r="22" spans="3:11" ht="19.2" customHeight="1" x14ac:dyDescent="0.3">
      <c r="C22" s="447"/>
      <c r="D22" s="534"/>
      <c r="E22" s="535"/>
      <c r="F22" s="536"/>
      <c r="G22" s="451"/>
      <c r="H22" s="534"/>
      <c r="I22" s="535"/>
      <c r="J22" s="536"/>
      <c r="K22" s="448"/>
    </row>
    <row r="23" spans="3:11" ht="19.2" customHeight="1" thickBot="1" x14ac:dyDescent="0.35">
      <c r="C23" s="447"/>
      <c r="D23" s="537"/>
      <c r="E23" s="538"/>
      <c r="F23" s="539"/>
      <c r="G23" s="451"/>
      <c r="H23" s="537"/>
      <c r="I23" s="538"/>
      <c r="J23" s="539"/>
      <c r="K23" s="448"/>
    </row>
    <row r="24" spans="3:11" ht="5.4" customHeight="1" thickBot="1" x14ac:dyDescent="0.35">
      <c r="C24" s="447"/>
      <c r="D24" s="446"/>
      <c r="E24" s="446"/>
      <c r="F24" s="446"/>
      <c r="G24" s="446"/>
      <c r="H24" s="446"/>
      <c r="I24" s="446"/>
      <c r="J24" s="446"/>
      <c r="K24" s="448"/>
    </row>
    <row r="25" spans="3:11" ht="19.2" customHeight="1" thickBot="1" x14ac:dyDescent="0.35">
      <c r="C25" s="447"/>
      <c r="D25" s="540" t="s">
        <v>402</v>
      </c>
      <c r="E25" s="541"/>
      <c r="F25" s="541"/>
      <c r="G25" s="541"/>
      <c r="H25" s="541"/>
      <c r="I25" s="541"/>
      <c r="J25" s="542"/>
      <c r="K25" s="448"/>
    </row>
    <row r="26" spans="3:11" ht="19.2" customHeight="1" x14ac:dyDescent="0.3">
      <c r="C26" s="447"/>
      <c r="D26" s="565" t="s">
        <v>965</v>
      </c>
      <c r="E26" s="535"/>
      <c r="F26" s="535"/>
      <c r="G26" s="535"/>
      <c r="H26" s="535"/>
      <c r="I26" s="535"/>
      <c r="J26" s="566"/>
      <c r="K26" s="448"/>
    </row>
    <row r="27" spans="3:11" ht="19.2" customHeight="1" x14ac:dyDescent="0.3">
      <c r="C27" s="447"/>
      <c r="D27" s="565"/>
      <c r="E27" s="535"/>
      <c r="F27" s="535"/>
      <c r="G27" s="535"/>
      <c r="H27" s="535"/>
      <c r="I27" s="535"/>
      <c r="J27" s="566"/>
      <c r="K27" s="448"/>
    </row>
    <row r="28" spans="3:11" ht="19.2" customHeight="1" x14ac:dyDescent="0.3">
      <c r="C28" s="447"/>
      <c r="D28" s="565"/>
      <c r="E28" s="535"/>
      <c r="F28" s="535"/>
      <c r="G28" s="535"/>
      <c r="H28" s="535"/>
      <c r="I28" s="535"/>
      <c r="J28" s="566"/>
      <c r="K28" s="448"/>
    </row>
    <row r="29" spans="3:11" ht="19.2" customHeight="1" x14ac:dyDescent="0.3">
      <c r="C29" s="447"/>
      <c r="D29" s="565"/>
      <c r="E29" s="535"/>
      <c r="F29" s="535"/>
      <c r="G29" s="535"/>
      <c r="H29" s="535"/>
      <c r="I29" s="535"/>
      <c r="J29" s="566"/>
      <c r="K29" s="448"/>
    </row>
    <row r="30" spans="3:11" ht="19.2" customHeight="1" x14ac:dyDescent="0.3">
      <c r="C30" s="447"/>
      <c r="D30" s="565"/>
      <c r="E30" s="535"/>
      <c r="F30" s="535"/>
      <c r="G30" s="535"/>
      <c r="H30" s="535"/>
      <c r="I30" s="535"/>
      <c r="J30" s="566"/>
      <c r="K30" s="448"/>
    </row>
    <row r="31" spans="3:11" ht="19.2" customHeight="1" x14ac:dyDescent="0.3">
      <c r="C31" s="447"/>
      <c r="D31" s="565"/>
      <c r="E31" s="535"/>
      <c r="F31" s="535"/>
      <c r="G31" s="535"/>
      <c r="H31" s="535"/>
      <c r="I31" s="535"/>
      <c r="J31" s="566"/>
      <c r="K31" s="448"/>
    </row>
    <row r="32" spans="3:11" ht="19.2" customHeight="1" x14ac:dyDescent="0.3">
      <c r="C32" s="447"/>
      <c r="D32" s="565"/>
      <c r="E32" s="535"/>
      <c r="F32" s="535"/>
      <c r="G32" s="535"/>
      <c r="H32" s="535"/>
      <c r="I32" s="535"/>
      <c r="J32" s="566"/>
      <c r="K32" s="448"/>
    </row>
    <row r="33" spans="3:11" ht="19.2" customHeight="1" x14ac:dyDescent="0.3">
      <c r="C33" s="447"/>
      <c r="D33" s="565"/>
      <c r="E33" s="535"/>
      <c r="F33" s="535"/>
      <c r="G33" s="535"/>
      <c r="H33" s="535"/>
      <c r="I33" s="535"/>
      <c r="J33" s="566"/>
      <c r="K33" s="448"/>
    </row>
    <row r="34" spans="3:11" ht="19.2" customHeight="1" x14ac:dyDescent="0.3">
      <c r="C34" s="447"/>
      <c r="D34" s="565"/>
      <c r="E34" s="535"/>
      <c r="F34" s="535"/>
      <c r="G34" s="535"/>
      <c r="H34" s="535"/>
      <c r="I34" s="535"/>
      <c r="J34" s="566"/>
      <c r="K34" s="448"/>
    </row>
    <row r="35" spans="3:11" ht="19.2" customHeight="1" x14ac:dyDescent="0.3">
      <c r="C35" s="447"/>
      <c r="D35" s="565"/>
      <c r="E35" s="535"/>
      <c r="F35" s="535"/>
      <c r="G35" s="535"/>
      <c r="H35" s="535"/>
      <c r="I35" s="535"/>
      <c r="J35" s="566"/>
      <c r="K35" s="448"/>
    </row>
    <row r="36" spans="3:11" ht="19.2" customHeight="1" x14ac:dyDescent="0.3">
      <c r="C36" s="447"/>
      <c r="D36" s="565"/>
      <c r="E36" s="535"/>
      <c r="F36" s="535"/>
      <c r="G36" s="535"/>
      <c r="H36" s="535"/>
      <c r="I36" s="535"/>
      <c r="J36" s="566"/>
      <c r="K36" s="448"/>
    </row>
    <row r="37" spans="3:11" ht="19.2" customHeight="1" x14ac:dyDescent="0.3">
      <c r="C37" s="447"/>
      <c r="D37" s="565"/>
      <c r="E37" s="535"/>
      <c r="F37" s="535"/>
      <c r="G37" s="535"/>
      <c r="H37" s="535"/>
      <c r="I37" s="535"/>
      <c r="J37" s="566"/>
      <c r="K37" s="448"/>
    </row>
    <row r="38" spans="3:11" ht="19.2" customHeight="1" thickBot="1" x14ac:dyDescent="0.35">
      <c r="C38" s="447"/>
      <c r="D38" s="567"/>
      <c r="E38" s="568"/>
      <c r="F38" s="568"/>
      <c r="G38" s="568"/>
      <c r="H38" s="568"/>
      <c r="I38" s="568"/>
      <c r="J38" s="569"/>
      <c r="K38" s="448"/>
    </row>
    <row r="39" spans="3:11" ht="5.4" customHeight="1" thickBot="1" x14ac:dyDescent="0.35">
      <c r="C39" s="447"/>
      <c r="D39" s="446"/>
      <c r="E39" s="446"/>
      <c r="F39" s="446"/>
      <c r="G39" s="451"/>
      <c r="H39" s="446"/>
      <c r="I39" s="446"/>
      <c r="J39" s="446"/>
      <c r="K39" s="448"/>
    </row>
    <row r="40" spans="3:11" ht="19.2" customHeight="1" thickBot="1" x14ac:dyDescent="0.35">
      <c r="C40" s="447"/>
      <c r="D40" s="540" t="s">
        <v>406</v>
      </c>
      <c r="E40" s="541"/>
      <c r="F40" s="542"/>
      <c r="G40" s="451"/>
      <c r="H40" s="540" t="s">
        <v>404</v>
      </c>
      <c r="I40" s="541"/>
      <c r="J40" s="542"/>
      <c r="K40" s="448"/>
    </row>
    <row r="41" spans="3:11" ht="19.2" customHeight="1" x14ac:dyDescent="0.3">
      <c r="C41" s="447"/>
      <c r="D41" s="531" t="s">
        <v>951</v>
      </c>
      <c r="E41" s="532"/>
      <c r="F41" s="533"/>
      <c r="G41" s="451"/>
      <c r="H41" s="531" t="s">
        <v>989</v>
      </c>
      <c r="I41" s="532"/>
      <c r="J41" s="533"/>
      <c r="K41" s="448"/>
    </row>
    <row r="42" spans="3:11" ht="19.2" customHeight="1" x14ac:dyDescent="0.3">
      <c r="C42" s="447"/>
      <c r="D42" s="534"/>
      <c r="E42" s="535"/>
      <c r="F42" s="536"/>
      <c r="G42" s="451"/>
      <c r="H42" s="534"/>
      <c r="I42" s="535"/>
      <c r="J42" s="536"/>
      <c r="K42" s="448"/>
    </row>
    <row r="43" spans="3:11" ht="19.2" customHeight="1" x14ac:dyDescent="0.3">
      <c r="C43" s="447"/>
      <c r="D43" s="534"/>
      <c r="E43" s="535"/>
      <c r="F43" s="536"/>
      <c r="G43" s="451"/>
      <c r="H43" s="534"/>
      <c r="I43" s="535"/>
      <c r="J43" s="536"/>
      <c r="K43" s="448"/>
    </row>
    <row r="44" spans="3:11" ht="19.2" customHeight="1" x14ac:dyDescent="0.3">
      <c r="C44" s="447"/>
      <c r="D44" s="534"/>
      <c r="E44" s="535"/>
      <c r="F44" s="536"/>
      <c r="G44" s="451"/>
      <c r="H44" s="534"/>
      <c r="I44" s="535"/>
      <c r="J44" s="536"/>
      <c r="K44" s="448"/>
    </row>
    <row r="45" spans="3:11" ht="19.2" customHeight="1" x14ac:dyDescent="0.3">
      <c r="C45" s="447"/>
      <c r="D45" s="534"/>
      <c r="E45" s="535"/>
      <c r="F45" s="536"/>
      <c r="G45" s="451"/>
      <c r="H45" s="534"/>
      <c r="I45" s="535"/>
      <c r="J45" s="536"/>
      <c r="K45" s="448"/>
    </row>
    <row r="46" spans="3:11" ht="19.2" customHeight="1" x14ac:dyDescent="0.3">
      <c r="C46" s="447"/>
      <c r="D46" s="534"/>
      <c r="E46" s="535"/>
      <c r="F46" s="536"/>
      <c r="G46" s="451"/>
      <c r="H46" s="534"/>
      <c r="I46" s="535"/>
      <c r="J46" s="536"/>
      <c r="K46" s="448"/>
    </row>
    <row r="47" spans="3:11" ht="19.2" customHeight="1" x14ac:dyDescent="0.3">
      <c r="C47" s="447"/>
      <c r="D47" s="534"/>
      <c r="E47" s="535"/>
      <c r="F47" s="536"/>
      <c r="G47" s="451"/>
      <c r="H47" s="534"/>
      <c r="I47" s="535"/>
      <c r="J47" s="536"/>
      <c r="K47" s="448"/>
    </row>
    <row r="48" spans="3:11" ht="19.2" customHeight="1" x14ac:dyDescent="0.3">
      <c r="C48" s="447"/>
      <c r="D48" s="534"/>
      <c r="E48" s="535"/>
      <c r="F48" s="536"/>
      <c r="G48" s="451"/>
      <c r="H48" s="534"/>
      <c r="I48" s="535"/>
      <c r="J48" s="536"/>
      <c r="K48" s="448"/>
    </row>
    <row r="49" spans="3:11" ht="19.2" customHeight="1" x14ac:dyDescent="0.3">
      <c r="C49" s="447"/>
      <c r="D49" s="534"/>
      <c r="E49" s="535"/>
      <c r="F49" s="536"/>
      <c r="G49" s="451"/>
      <c r="H49" s="534"/>
      <c r="I49" s="535"/>
      <c r="J49" s="536"/>
      <c r="K49" s="448"/>
    </row>
    <row r="50" spans="3:11" ht="19.2" customHeight="1" x14ac:dyDescent="0.3">
      <c r="C50" s="447"/>
      <c r="D50" s="534"/>
      <c r="E50" s="535"/>
      <c r="F50" s="536"/>
      <c r="G50" s="451"/>
      <c r="H50" s="534"/>
      <c r="I50" s="535"/>
      <c r="J50" s="536"/>
      <c r="K50" s="448"/>
    </row>
    <row r="51" spans="3:11" ht="19.2" customHeight="1" x14ac:dyDescent="0.3">
      <c r="C51" s="447"/>
      <c r="D51" s="534"/>
      <c r="E51" s="535"/>
      <c r="F51" s="536"/>
      <c r="G51" s="451"/>
      <c r="H51" s="534"/>
      <c r="I51" s="535"/>
      <c r="J51" s="536"/>
      <c r="K51" s="448"/>
    </row>
    <row r="52" spans="3:11" ht="19.2" customHeight="1" x14ac:dyDescent="0.3">
      <c r="C52" s="447"/>
      <c r="D52" s="534"/>
      <c r="E52" s="535"/>
      <c r="F52" s="536"/>
      <c r="G52" s="451"/>
      <c r="H52" s="534"/>
      <c r="I52" s="535"/>
      <c r="J52" s="536"/>
      <c r="K52" s="448"/>
    </row>
    <row r="53" spans="3:11" ht="19.2" customHeight="1" x14ac:dyDescent="0.3">
      <c r="C53" s="447"/>
      <c r="D53" s="534"/>
      <c r="E53" s="535"/>
      <c r="F53" s="536"/>
      <c r="G53" s="451"/>
      <c r="H53" s="534"/>
      <c r="I53" s="535"/>
      <c r="J53" s="536"/>
      <c r="K53" s="448"/>
    </row>
    <row r="54" spans="3:11" ht="19.2" customHeight="1" x14ac:dyDescent="0.3">
      <c r="C54" s="447"/>
      <c r="D54" s="534"/>
      <c r="E54" s="535"/>
      <c r="F54" s="536"/>
      <c r="G54" s="451"/>
      <c r="H54" s="534"/>
      <c r="I54" s="535"/>
      <c r="J54" s="536"/>
      <c r="K54" s="448"/>
    </row>
    <row r="55" spans="3:11" ht="19.2" customHeight="1" x14ac:dyDescent="0.3">
      <c r="C55" s="447"/>
      <c r="D55" s="534"/>
      <c r="E55" s="535"/>
      <c r="F55" s="536"/>
      <c r="G55" s="451"/>
      <c r="H55" s="534"/>
      <c r="I55" s="535"/>
      <c r="J55" s="536"/>
      <c r="K55" s="448"/>
    </row>
    <row r="56" spans="3:11" ht="19.2" customHeight="1" x14ac:dyDescent="0.3">
      <c r="C56" s="447"/>
      <c r="D56" s="534"/>
      <c r="E56" s="535"/>
      <c r="F56" s="536"/>
      <c r="G56" s="451"/>
      <c r="H56" s="534"/>
      <c r="I56" s="535"/>
      <c r="J56" s="536"/>
      <c r="K56" s="448"/>
    </row>
    <row r="57" spans="3:11" ht="19.2" customHeight="1" x14ac:dyDescent="0.3">
      <c r="C57" s="447"/>
      <c r="D57" s="534"/>
      <c r="E57" s="535"/>
      <c r="F57" s="536"/>
      <c r="G57" s="451"/>
      <c r="H57" s="534"/>
      <c r="I57" s="535"/>
      <c r="J57" s="536"/>
      <c r="K57" s="448"/>
    </row>
    <row r="58" spans="3:11" ht="19.2" customHeight="1" x14ac:dyDescent="0.3">
      <c r="C58" s="447"/>
      <c r="D58" s="534"/>
      <c r="E58" s="535"/>
      <c r="F58" s="536"/>
      <c r="G58" s="451"/>
      <c r="H58" s="534"/>
      <c r="I58" s="535"/>
      <c r="J58" s="536"/>
      <c r="K58" s="448"/>
    </row>
    <row r="59" spans="3:11" ht="19.2" customHeight="1" x14ac:dyDescent="0.3">
      <c r="C59" s="447"/>
      <c r="D59" s="534"/>
      <c r="E59" s="535"/>
      <c r="F59" s="536"/>
      <c r="G59" s="451"/>
      <c r="H59" s="534"/>
      <c r="I59" s="535"/>
      <c r="J59" s="536"/>
      <c r="K59" s="448"/>
    </row>
    <row r="60" spans="3:11" ht="19.2" customHeight="1" x14ac:dyDescent="0.3">
      <c r="C60" s="447"/>
      <c r="D60" s="534"/>
      <c r="E60" s="535"/>
      <c r="F60" s="536"/>
      <c r="G60" s="451"/>
      <c r="H60" s="534"/>
      <c r="I60" s="535"/>
      <c r="J60" s="536"/>
      <c r="K60" s="448"/>
    </row>
    <row r="61" spans="3:11" ht="19.2" customHeight="1" x14ac:dyDescent="0.3">
      <c r="C61" s="447"/>
      <c r="D61" s="534"/>
      <c r="E61" s="535"/>
      <c r="F61" s="536"/>
      <c r="G61" s="451"/>
      <c r="H61" s="534"/>
      <c r="I61" s="535"/>
      <c r="J61" s="536"/>
      <c r="K61" s="448"/>
    </row>
    <row r="62" spans="3:11" ht="19.2" customHeight="1" x14ac:dyDescent="0.3">
      <c r="C62" s="447"/>
      <c r="D62" s="534"/>
      <c r="E62" s="535"/>
      <c r="F62" s="536"/>
      <c r="G62" s="451"/>
      <c r="H62" s="534"/>
      <c r="I62" s="535"/>
      <c r="J62" s="536"/>
      <c r="K62" s="448"/>
    </row>
    <row r="63" spans="3:11" ht="19.2" customHeight="1" thickBot="1" x14ac:dyDescent="0.35">
      <c r="C63" s="447"/>
      <c r="D63" s="537"/>
      <c r="E63" s="538"/>
      <c r="F63" s="539"/>
      <c r="G63" s="451"/>
      <c r="H63" s="537"/>
      <c r="I63" s="538"/>
      <c r="J63" s="539"/>
      <c r="K63" s="448"/>
    </row>
    <row r="64" spans="3:11" ht="5.4" customHeight="1" thickBot="1" x14ac:dyDescent="0.35">
      <c r="C64" s="447"/>
      <c r="D64" s="446"/>
      <c r="E64" s="446"/>
      <c r="F64" s="446"/>
      <c r="G64" s="446"/>
      <c r="H64" s="446"/>
      <c r="I64" s="446"/>
      <c r="J64" s="446"/>
      <c r="K64" s="448"/>
    </row>
    <row r="65" spans="3:11" ht="19.2" customHeight="1" thickBot="1" x14ac:dyDescent="0.35">
      <c r="C65" s="447"/>
      <c r="D65" s="543" t="s">
        <v>322</v>
      </c>
      <c r="E65" s="544"/>
      <c r="F65" s="545"/>
      <c r="G65" s="451"/>
      <c r="H65" s="543" t="s">
        <v>323</v>
      </c>
      <c r="I65" s="546"/>
      <c r="J65" s="547"/>
      <c r="K65" s="448"/>
    </row>
    <row r="66" spans="3:11" ht="19.2" customHeight="1" x14ac:dyDescent="0.3">
      <c r="C66" s="447"/>
      <c r="D66" s="570" t="s">
        <v>986</v>
      </c>
      <c r="E66" s="571"/>
      <c r="F66" s="572"/>
      <c r="G66" s="451"/>
      <c r="H66" s="570" t="s">
        <v>988</v>
      </c>
      <c r="I66" s="571"/>
      <c r="J66" s="572"/>
      <c r="K66" s="448"/>
    </row>
    <row r="67" spans="3:11" ht="19.2" customHeight="1" x14ac:dyDescent="0.3">
      <c r="C67" s="447"/>
      <c r="D67" s="570"/>
      <c r="E67" s="571"/>
      <c r="F67" s="572"/>
      <c r="G67" s="451"/>
      <c r="H67" s="570"/>
      <c r="I67" s="571"/>
      <c r="J67" s="572"/>
      <c r="K67" s="448"/>
    </row>
    <row r="68" spans="3:11" ht="19.2" customHeight="1" x14ac:dyDescent="0.3">
      <c r="C68" s="447"/>
      <c r="D68" s="570"/>
      <c r="E68" s="571"/>
      <c r="F68" s="572"/>
      <c r="G68" s="451"/>
      <c r="H68" s="570"/>
      <c r="I68" s="571"/>
      <c r="J68" s="572"/>
      <c r="K68" s="448"/>
    </row>
    <row r="69" spans="3:11" ht="19.2" customHeight="1" x14ac:dyDescent="0.3">
      <c r="C69" s="447"/>
      <c r="D69" s="570"/>
      <c r="E69" s="571"/>
      <c r="F69" s="572"/>
      <c r="G69" s="451"/>
      <c r="H69" s="570"/>
      <c r="I69" s="571"/>
      <c r="J69" s="572"/>
      <c r="K69" s="448"/>
    </row>
    <row r="70" spans="3:11" ht="19.2" customHeight="1" x14ac:dyDescent="0.3">
      <c r="C70" s="447"/>
      <c r="D70" s="570"/>
      <c r="E70" s="571"/>
      <c r="F70" s="572"/>
      <c r="G70" s="451"/>
      <c r="H70" s="570"/>
      <c r="I70" s="571"/>
      <c r="J70" s="572"/>
      <c r="K70" s="448"/>
    </row>
    <row r="71" spans="3:11" ht="19.2" customHeight="1" x14ac:dyDescent="0.3">
      <c r="C71" s="447"/>
      <c r="D71" s="570"/>
      <c r="E71" s="571"/>
      <c r="F71" s="572"/>
      <c r="G71" s="451"/>
      <c r="H71" s="570"/>
      <c r="I71" s="571"/>
      <c r="J71" s="572"/>
      <c r="K71" s="448"/>
    </row>
    <row r="72" spans="3:11" ht="19.2" customHeight="1" x14ac:dyDescent="0.3">
      <c r="C72" s="447"/>
      <c r="D72" s="570"/>
      <c r="E72" s="571"/>
      <c r="F72" s="572"/>
      <c r="G72" s="451"/>
      <c r="H72" s="570"/>
      <c r="I72" s="571"/>
      <c r="J72" s="572"/>
      <c r="K72" s="448"/>
    </row>
    <row r="73" spans="3:11" ht="19.2" customHeight="1" x14ac:dyDescent="0.3">
      <c r="C73" s="447"/>
      <c r="D73" s="570"/>
      <c r="E73" s="571"/>
      <c r="F73" s="572"/>
      <c r="G73" s="451"/>
      <c r="H73" s="570"/>
      <c r="I73" s="571"/>
      <c r="J73" s="572"/>
      <c r="K73" s="448"/>
    </row>
    <row r="74" spans="3:11" ht="19.2" customHeight="1" x14ac:dyDescent="0.3">
      <c r="C74" s="447"/>
      <c r="D74" s="570"/>
      <c r="E74" s="571"/>
      <c r="F74" s="572"/>
      <c r="G74" s="451"/>
      <c r="H74" s="570"/>
      <c r="I74" s="571"/>
      <c r="J74" s="572"/>
      <c r="K74" s="448"/>
    </row>
    <row r="75" spans="3:11" ht="19.2" customHeight="1" x14ac:dyDescent="0.3">
      <c r="C75" s="447"/>
      <c r="D75" s="570"/>
      <c r="E75" s="571"/>
      <c r="F75" s="572"/>
      <c r="G75" s="451"/>
      <c r="H75" s="570"/>
      <c r="I75" s="571"/>
      <c r="J75" s="572"/>
      <c r="K75" s="448"/>
    </row>
    <row r="76" spans="3:11" ht="19.2" customHeight="1" x14ac:dyDescent="0.3">
      <c r="C76" s="447"/>
      <c r="D76" s="570"/>
      <c r="E76" s="571"/>
      <c r="F76" s="572"/>
      <c r="G76" s="451"/>
      <c r="H76" s="570"/>
      <c r="I76" s="571"/>
      <c r="J76" s="572"/>
      <c r="K76" s="448"/>
    </row>
    <row r="77" spans="3:11" ht="19.2" customHeight="1" x14ac:dyDescent="0.3">
      <c r="C77" s="447"/>
      <c r="D77" s="570"/>
      <c r="E77" s="571"/>
      <c r="F77" s="572"/>
      <c r="G77" s="451"/>
      <c r="H77" s="570"/>
      <c r="I77" s="571"/>
      <c r="J77" s="572"/>
      <c r="K77" s="448"/>
    </row>
    <row r="78" spans="3:11" ht="19.2" customHeight="1" x14ac:dyDescent="0.3">
      <c r="C78" s="447"/>
      <c r="D78" s="570"/>
      <c r="E78" s="571"/>
      <c r="F78" s="572"/>
      <c r="G78" s="451"/>
      <c r="H78" s="570"/>
      <c r="I78" s="571"/>
      <c r="J78" s="572"/>
      <c r="K78" s="448"/>
    </row>
    <row r="79" spans="3:11" ht="19.2" customHeight="1" x14ac:dyDescent="0.3">
      <c r="C79" s="447"/>
      <c r="D79" s="570"/>
      <c r="E79" s="571"/>
      <c r="F79" s="572"/>
      <c r="G79" s="451"/>
      <c r="H79" s="570"/>
      <c r="I79" s="571"/>
      <c r="J79" s="572"/>
      <c r="K79" s="448"/>
    </row>
    <row r="80" spans="3:11" ht="19.95" customHeight="1" thickBot="1" x14ac:dyDescent="0.35">
      <c r="C80" s="447"/>
      <c r="D80" s="573"/>
      <c r="E80" s="574"/>
      <c r="F80" s="575"/>
      <c r="G80" s="451"/>
      <c r="H80" s="573"/>
      <c r="I80" s="574"/>
      <c r="J80" s="575"/>
      <c r="K80" s="448"/>
    </row>
    <row r="81" spans="3:11" ht="5.4" customHeight="1" thickBot="1" x14ac:dyDescent="0.35">
      <c r="C81" s="447"/>
      <c r="D81" s="446"/>
      <c r="E81" s="446"/>
      <c r="F81" s="446"/>
      <c r="G81" s="446"/>
      <c r="H81" s="446"/>
      <c r="I81" s="446"/>
      <c r="J81" s="446"/>
      <c r="K81" s="448"/>
    </row>
    <row r="82" spans="3:11" ht="19.95" customHeight="1" thickBot="1" x14ac:dyDescent="0.35">
      <c r="C82" s="447"/>
      <c r="D82" s="540" t="s">
        <v>324</v>
      </c>
      <c r="E82" s="541"/>
      <c r="F82" s="541"/>
      <c r="G82" s="541"/>
      <c r="H82" s="541"/>
      <c r="I82" s="541"/>
      <c r="J82" s="542"/>
      <c r="K82" s="448"/>
    </row>
    <row r="83" spans="3:11" ht="19.95" customHeight="1" x14ac:dyDescent="0.3">
      <c r="C83" s="447"/>
      <c r="D83" s="576" t="s">
        <v>922</v>
      </c>
      <c r="E83" s="532"/>
      <c r="F83" s="532"/>
      <c r="G83" s="532"/>
      <c r="H83" s="532"/>
      <c r="I83" s="532"/>
      <c r="J83" s="577"/>
      <c r="K83" s="448"/>
    </row>
    <row r="84" spans="3:11" ht="19.95" customHeight="1" x14ac:dyDescent="0.3">
      <c r="C84" s="447"/>
      <c r="D84" s="565"/>
      <c r="E84" s="535"/>
      <c r="F84" s="535"/>
      <c r="G84" s="535"/>
      <c r="H84" s="535"/>
      <c r="I84" s="535"/>
      <c r="J84" s="566"/>
      <c r="K84" s="448"/>
    </row>
    <row r="85" spans="3:11" ht="19.95" customHeight="1" x14ac:dyDescent="0.3">
      <c r="C85" s="447"/>
      <c r="D85" s="565"/>
      <c r="E85" s="535"/>
      <c r="F85" s="535"/>
      <c r="G85" s="535"/>
      <c r="H85" s="535"/>
      <c r="I85" s="535"/>
      <c r="J85" s="566"/>
      <c r="K85" s="448"/>
    </row>
    <row r="86" spans="3:11" ht="19.95" customHeight="1" x14ac:dyDescent="0.3">
      <c r="C86" s="447"/>
      <c r="D86" s="565"/>
      <c r="E86" s="535"/>
      <c r="F86" s="535"/>
      <c r="G86" s="535"/>
      <c r="H86" s="535"/>
      <c r="I86" s="535"/>
      <c r="J86" s="566"/>
      <c r="K86" s="448"/>
    </row>
    <row r="87" spans="3:11" ht="19.95" customHeight="1" x14ac:dyDescent="0.3">
      <c r="C87" s="447"/>
      <c r="D87" s="565"/>
      <c r="E87" s="535"/>
      <c r="F87" s="535"/>
      <c r="G87" s="535"/>
      <c r="H87" s="535"/>
      <c r="I87" s="535"/>
      <c r="J87" s="566"/>
      <c r="K87" s="448"/>
    </row>
    <row r="88" spans="3:11" ht="19.95" customHeight="1" x14ac:dyDescent="0.3">
      <c r="C88" s="447"/>
      <c r="D88" s="565"/>
      <c r="E88" s="535"/>
      <c r="F88" s="535"/>
      <c r="G88" s="535"/>
      <c r="H88" s="535"/>
      <c r="I88" s="535"/>
      <c r="J88" s="566"/>
      <c r="K88" s="448"/>
    </row>
    <row r="89" spans="3:11" ht="19.95" customHeight="1" x14ac:dyDescent="0.3">
      <c r="C89" s="447"/>
      <c r="D89" s="565"/>
      <c r="E89" s="535"/>
      <c r="F89" s="535"/>
      <c r="G89" s="535"/>
      <c r="H89" s="535"/>
      <c r="I89" s="535"/>
      <c r="J89" s="566"/>
      <c r="K89" s="448"/>
    </row>
    <row r="90" spans="3:11" ht="19.95" customHeight="1" x14ac:dyDescent="0.3">
      <c r="C90" s="447"/>
      <c r="D90" s="565"/>
      <c r="E90" s="535"/>
      <c r="F90" s="535"/>
      <c r="G90" s="535"/>
      <c r="H90" s="535"/>
      <c r="I90" s="535"/>
      <c r="J90" s="566"/>
      <c r="K90" s="448"/>
    </row>
    <row r="91" spans="3:11" ht="19.95" customHeight="1" x14ac:dyDescent="0.3">
      <c r="C91" s="447"/>
      <c r="D91" s="565"/>
      <c r="E91" s="535"/>
      <c r="F91" s="535"/>
      <c r="G91" s="535"/>
      <c r="H91" s="535"/>
      <c r="I91" s="535"/>
      <c r="J91" s="566"/>
      <c r="K91" s="448"/>
    </row>
    <row r="92" spans="3:11" ht="19.95" customHeight="1" x14ac:dyDescent="0.3">
      <c r="C92" s="447"/>
      <c r="D92" s="565"/>
      <c r="E92" s="535"/>
      <c r="F92" s="535"/>
      <c r="G92" s="535"/>
      <c r="H92" s="535"/>
      <c r="I92" s="535"/>
      <c r="J92" s="566"/>
      <c r="K92" s="448"/>
    </row>
    <row r="93" spans="3:11" ht="19.95" customHeight="1" x14ac:dyDescent="0.3">
      <c r="C93" s="447"/>
      <c r="D93" s="565"/>
      <c r="E93" s="535"/>
      <c r="F93" s="535"/>
      <c r="G93" s="535"/>
      <c r="H93" s="535"/>
      <c r="I93" s="535"/>
      <c r="J93" s="566"/>
      <c r="K93" s="448"/>
    </row>
    <row r="94" spans="3:11" ht="19.95" customHeight="1" x14ac:dyDescent="0.3">
      <c r="C94" s="447"/>
      <c r="D94" s="565"/>
      <c r="E94" s="535"/>
      <c r="F94" s="535"/>
      <c r="G94" s="535"/>
      <c r="H94" s="535"/>
      <c r="I94" s="535"/>
      <c r="J94" s="566"/>
      <c r="K94" s="448"/>
    </row>
    <row r="95" spans="3:11" ht="19.95" customHeight="1" x14ac:dyDescent="0.3">
      <c r="C95" s="447"/>
      <c r="D95" s="565"/>
      <c r="E95" s="535"/>
      <c r="F95" s="535"/>
      <c r="G95" s="535"/>
      <c r="H95" s="535"/>
      <c r="I95" s="535"/>
      <c r="J95" s="566"/>
      <c r="K95" s="448"/>
    </row>
    <row r="96" spans="3:11" ht="19.95" customHeight="1" x14ac:dyDescent="0.3">
      <c r="C96" s="447"/>
      <c r="D96" s="565"/>
      <c r="E96" s="535"/>
      <c r="F96" s="535"/>
      <c r="G96" s="535"/>
      <c r="H96" s="535"/>
      <c r="I96" s="535"/>
      <c r="J96" s="566"/>
      <c r="K96" s="448"/>
    </row>
    <row r="97" spans="3:11" ht="19.95" customHeight="1" x14ac:dyDescent="0.3">
      <c r="C97" s="447"/>
      <c r="D97" s="565"/>
      <c r="E97" s="535"/>
      <c r="F97" s="535"/>
      <c r="G97" s="535"/>
      <c r="H97" s="535"/>
      <c r="I97" s="535"/>
      <c r="J97" s="566"/>
      <c r="K97" s="448"/>
    </row>
    <row r="98" spans="3:11" ht="19.95" customHeight="1" x14ac:dyDescent="0.3">
      <c r="C98" s="447"/>
      <c r="D98" s="565"/>
      <c r="E98" s="535"/>
      <c r="F98" s="535"/>
      <c r="G98" s="535"/>
      <c r="H98" s="535"/>
      <c r="I98" s="535"/>
      <c r="J98" s="566"/>
      <c r="K98" s="448"/>
    </row>
    <row r="99" spans="3:11" ht="19.95" customHeight="1" x14ac:dyDescent="0.3">
      <c r="C99" s="447"/>
      <c r="D99" s="565"/>
      <c r="E99" s="535"/>
      <c r="F99" s="535"/>
      <c r="G99" s="535"/>
      <c r="H99" s="535"/>
      <c r="I99" s="535"/>
      <c r="J99" s="566"/>
      <c r="K99" s="448"/>
    </row>
    <row r="100" spans="3:11" ht="19.95" customHeight="1" x14ac:dyDescent="0.3">
      <c r="C100" s="447"/>
      <c r="D100" s="565"/>
      <c r="E100" s="535"/>
      <c r="F100" s="535"/>
      <c r="G100" s="535"/>
      <c r="H100" s="535"/>
      <c r="I100" s="535"/>
      <c r="J100" s="566"/>
      <c r="K100" s="448"/>
    </row>
    <row r="101" spans="3:11" ht="19.95" customHeight="1" x14ac:dyDescent="0.3">
      <c r="C101" s="447"/>
      <c r="D101" s="565"/>
      <c r="E101" s="535"/>
      <c r="F101" s="535"/>
      <c r="G101" s="535"/>
      <c r="H101" s="535"/>
      <c r="I101" s="535"/>
      <c r="J101" s="566"/>
      <c r="K101" s="448"/>
    </row>
    <row r="102" spans="3:11" ht="19.95" customHeight="1" x14ac:dyDescent="0.3">
      <c r="C102" s="447"/>
      <c r="D102" s="565"/>
      <c r="E102" s="535"/>
      <c r="F102" s="535"/>
      <c r="G102" s="535"/>
      <c r="H102" s="535"/>
      <c r="I102" s="535"/>
      <c r="J102" s="566"/>
      <c r="K102" s="448"/>
    </row>
    <row r="103" spans="3:11" ht="19.95" customHeight="1" x14ac:dyDescent="0.3">
      <c r="C103" s="447"/>
      <c r="D103" s="565"/>
      <c r="E103" s="535"/>
      <c r="F103" s="535"/>
      <c r="G103" s="535"/>
      <c r="H103" s="535"/>
      <c r="I103" s="535"/>
      <c r="J103" s="566"/>
      <c r="K103" s="448"/>
    </row>
    <row r="104" spans="3:11" ht="19.95" customHeight="1" x14ac:dyDescent="0.3">
      <c r="C104" s="447"/>
      <c r="D104" s="565"/>
      <c r="E104" s="535"/>
      <c r="F104" s="535"/>
      <c r="G104" s="535"/>
      <c r="H104" s="535"/>
      <c r="I104" s="535"/>
      <c r="J104" s="566"/>
      <c r="K104" s="448"/>
    </row>
    <row r="105" spans="3:11" ht="19.95" customHeight="1" x14ac:dyDescent="0.3">
      <c r="C105" s="447"/>
      <c r="D105" s="565"/>
      <c r="E105" s="535"/>
      <c r="F105" s="535"/>
      <c r="G105" s="535"/>
      <c r="H105" s="535"/>
      <c r="I105" s="535"/>
      <c r="J105" s="566"/>
      <c r="K105" s="448"/>
    </row>
    <row r="106" spans="3:11" ht="19.95" customHeight="1" x14ac:dyDescent="0.3">
      <c r="C106" s="447"/>
      <c r="D106" s="565"/>
      <c r="E106" s="535"/>
      <c r="F106" s="535"/>
      <c r="G106" s="535"/>
      <c r="H106" s="535"/>
      <c r="I106" s="535"/>
      <c r="J106" s="566"/>
      <c r="K106" s="448"/>
    </row>
    <row r="107" spans="3:11" ht="19.95" customHeight="1" x14ac:dyDescent="0.3">
      <c r="C107" s="447"/>
      <c r="D107" s="565"/>
      <c r="E107" s="535"/>
      <c r="F107" s="535"/>
      <c r="G107" s="535"/>
      <c r="H107" s="535"/>
      <c r="I107" s="535"/>
      <c r="J107" s="566"/>
      <c r="K107" s="448"/>
    </row>
    <row r="108" spans="3:11" ht="19.95" customHeight="1" x14ac:dyDescent="0.3">
      <c r="C108" s="447"/>
      <c r="D108" s="565"/>
      <c r="E108" s="535"/>
      <c r="F108" s="535"/>
      <c r="G108" s="535"/>
      <c r="H108" s="535"/>
      <c r="I108" s="535"/>
      <c r="J108" s="566"/>
      <c r="K108" s="448"/>
    </row>
    <row r="109" spans="3:11" ht="19.95" customHeight="1" thickBot="1" x14ac:dyDescent="0.35">
      <c r="C109" s="447"/>
      <c r="D109" s="567"/>
      <c r="E109" s="568"/>
      <c r="F109" s="568"/>
      <c r="G109" s="568"/>
      <c r="H109" s="568"/>
      <c r="I109" s="568"/>
      <c r="J109" s="569"/>
      <c r="K109" s="448"/>
    </row>
    <row r="110" spans="3:11" ht="5.4" customHeight="1" thickBot="1" x14ac:dyDescent="0.35">
      <c r="C110" s="447"/>
      <c r="D110" s="446"/>
      <c r="E110" s="446"/>
      <c r="F110" s="446"/>
      <c r="G110" s="446"/>
      <c r="H110" s="446"/>
      <c r="I110" s="446"/>
      <c r="J110" s="446"/>
      <c r="K110" s="448"/>
    </row>
    <row r="111" spans="3:11" ht="19.2" customHeight="1" thickBot="1" x14ac:dyDescent="0.35">
      <c r="C111" s="447"/>
      <c r="D111" s="543" t="s">
        <v>160</v>
      </c>
      <c r="E111" s="544"/>
      <c r="F111" s="545"/>
      <c r="G111" s="452"/>
      <c r="H111" s="543" t="s">
        <v>143</v>
      </c>
      <c r="I111" s="546"/>
      <c r="J111" s="547"/>
      <c r="K111" s="448"/>
    </row>
    <row r="112" spans="3:11" ht="19.2" customHeight="1" x14ac:dyDescent="0.3">
      <c r="C112" s="447"/>
      <c r="D112" s="548" t="s">
        <v>870</v>
      </c>
      <c r="E112" s="549"/>
      <c r="F112" s="550"/>
      <c r="G112" s="452"/>
      <c r="H112" s="557" t="s">
        <v>967</v>
      </c>
      <c r="I112" s="558"/>
      <c r="J112" s="559"/>
      <c r="K112" s="448"/>
    </row>
    <row r="113" spans="3:11" ht="19.2" customHeight="1" x14ac:dyDescent="0.3">
      <c r="C113" s="447"/>
      <c r="D113" s="551"/>
      <c r="E113" s="552"/>
      <c r="F113" s="553"/>
      <c r="G113" s="452"/>
      <c r="H113" s="560"/>
      <c r="I113" s="561"/>
      <c r="J113" s="559"/>
      <c r="K113" s="448"/>
    </row>
    <row r="114" spans="3:11" ht="19.2" customHeight="1" x14ac:dyDescent="0.3">
      <c r="C114" s="447"/>
      <c r="D114" s="551"/>
      <c r="E114" s="552"/>
      <c r="F114" s="553"/>
      <c r="G114" s="452"/>
      <c r="H114" s="560"/>
      <c r="I114" s="561"/>
      <c r="J114" s="559"/>
      <c r="K114" s="448"/>
    </row>
    <row r="115" spans="3:11" ht="19.2" customHeight="1" x14ac:dyDescent="0.3">
      <c r="C115" s="447"/>
      <c r="D115" s="551"/>
      <c r="E115" s="552"/>
      <c r="F115" s="553"/>
      <c r="G115" s="452"/>
      <c r="H115" s="560"/>
      <c r="I115" s="561"/>
      <c r="J115" s="559"/>
      <c r="K115" s="448"/>
    </row>
    <row r="116" spans="3:11" ht="19.2" customHeight="1" x14ac:dyDescent="0.3">
      <c r="C116" s="447"/>
      <c r="D116" s="551"/>
      <c r="E116" s="552"/>
      <c r="F116" s="553"/>
      <c r="G116" s="452"/>
      <c r="H116" s="560"/>
      <c r="I116" s="561"/>
      <c r="J116" s="559"/>
      <c r="K116" s="448"/>
    </row>
    <row r="117" spans="3:11" ht="10.95" customHeight="1" x14ac:dyDescent="0.3">
      <c r="C117" s="447"/>
      <c r="D117" s="551"/>
      <c r="E117" s="552"/>
      <c r="F117" s="553"/>
      <c r="G117" s="452"/>
      <c r="H117" s="560"/>
      <c r="I117" s="561"/>
      <c r="J117" s="559"/>
      <c r="K117" s="448"/>
    </row>
    <row r="118" spans="3:11" ht="10.95" customHeight="1" x14ac:dyDescent="0.3">
      <c r="C118" s="447"/>
      <c r="D118" s="551"/>
      <c r="E118" s="552"/>
      <c r="F118" s="553"/>
      <c r="G118" s="452"/>
      <c r="H118" s="560"/>
      <c r="I118" s="561"/>
      <c r="J118" s="559"/>
      <c r="K118" s="448"/>
    </row>
    <row r="119" spans="3:11" ht="10.95" customHeight="1" x14ac:dyDescent="0.3">
      <c r="C119" s="447"/>
      <c r="D119" s="551"/>
      <c r="E119" s="552"/>
      <c r="F119" s="553"/>
      <c r="G119" s="452"/>
      <c r="H119" s="560"/>
      <c r="I119" s="561"/>
      <c r="J119" s="559"/>
      <c r="K119" s="448"/>
    </row>
    <row r="120" spans="3:11" ht="10.95" customHeight="1" x14ac:dyDescent="0.3">
      <c r="C120" s="447"/>
      <c r="D120" s="551"/>
      <c r="E120" s="552"/>
      <c r="F120" s="553"/>
      <c r="G120" s="452"/>
      <c r="H120" s="560"/>
      <c r="I120" s="561"/>
      <c r="J120" s="559"/>
      <c r="K120" s="448"/>
    </row>
    <row r="121" spans="3:11" ht="10.95" customHeight="1" x14ac:dyDescent="0.3">
      <c r="C121" s="447"/>
      <c r="D121" s="551"/>
      <c r="E121" s="552"/>
      <c r="F121" s="553"/>
      <c r="G121" s="452"/>
      <c r="H121" s="560"/>
      <c r="I121" s="561"/>
      <c r="J121" s="559"/>
      <c r="K121" s="448"/>
    </row>
    <row r="122" spans="3:11" ht="10.95" customHeight="1" x14ac:dyDescent="0.3">
      <c r="C122" s="447"/>
      <c r="D122" s="551"/>
      <c r="E122" s="552"/>
      <c r="F122" s="553"/>
      <c r="G122" s="452"/>
      <c r="H122" s="560"/>
      <c r="I122" s="561"/>
      <c r="J122" s="559"/>
      <c r="K122" s="448"/>
    </row>
    <row r="123" spans="3:11" ht="10.95" customHeight="1" x14ac:dyDescent="0.3">
      <c r="C123" s="447"/>
      <c r="D123" s="551"/>
      <c r="E123" s="552"/>
      <c r="F123" s="553"/>
      <c r="G123" s="452"/>
      <c r="H123" s="560"/>
      <c r="I123" s="561"/>
      <c r="J123" s="559"/>
      <c r="K123" s="448"/>
    </row>
    <row r="124" spans="3:11" ht="10.95" customHeight="1" x14ac:dyDescent="0.3">
      <c r="C124" s="447"/>
      <c r="D124" s="551"/>
      <c r="E124" s="552"/>
      <c r="F124" s="553"/>
      <c r="G124" s="452"/>
      <c r="H124" s="560"/>
      <c r="I124" s="561"/>
      <c r="J124" s="559"/>
      <c r="K124" s="448"/>
    </row>
    <row r="125" spans="3:11" ht="10.95" customHeight="1" x14ac:dyDescent="0.3">
      <c r="C125" s="447"/>
      <c r="D125" s="551"/>
      <c r="E125" s="552"/>
      <c r="F125" s="553"/>
      <c r="G125" s="452"/>
      <c r="H125" s="560"/>
      <c r="I125" s="561"/>
      <c r="J125" s="559"/>
      <c r="K125" s="448"/>
    </row>
    <row r="126" spans="3:11" ht="10.95" customHeight="1" x14ac:dyDescent="0.3">
      <c r="C126" s="447"/>
      <c r="D126" s="551"/>
      <c r="E126" s="552"/>
      <c r="F126" s="553"/>
      <c r="G126" s="452"/>
      <c r="H126" s="560"/>
      <c r="I126" s="561"/>
      <c r="J126" s="559"/>
      <c r="K126" s="448"/>
    </row>
    <row r="127" spans="3:11" ht="10.95" customHeight="1" x14ac:dyDescent="0.3">
      <c r="C127" s="447"/>
      <c r="D127" s="551"/>
      <c r="E127" s="552"/>
      <c r="F127" s="553"/>
      <c r="G127" s="452"/>
      <c r="H127" s="560"/>
      <c r="I127" s="561"/>
      <c r="J127" s="559"/>
      <c r="K127" s="448"/>
    </row>
    <row r="128" spans="3:11" ht="10.95" customHeight="1" x14ac:dyDescent="0.3">
      <c r="C128" s="447"/>
      <c r="D128" s="551"/>
      <c r="E128" s="552"/>
      <c r="F128" s="553"/>
      <c r="G128" s="452"/>
      <c r="H128" s="560"/>
      <c r="I128" s="561"/>
      <c r="J128" s="559"/>
      <c r="K128" s="448"/>
    </row>
    <row r="129" spans="3:11" ht="10.95" customHeight="1" x14ac:dyDescent="0.3">
      <c r="C129" s="447"/>
      <c r="D129" s="551"/>
      <c r="E129" s="552"/>
      <c r="F129" s="553"/>
      <c r="G129" s="452"/>
      <c r="H129" s="560"/>
      <c r="I129" s="561"/>
      <c r="J129" s="559"/>
      <c r="K129" s="448"/>
    </row>
    <row r="130" spans="3:11" ht="10.95" customHeight="1" x14ac:dyDescent="0.3">
      <c r="C130" s="447"/>
      <c r="D130" s="551"/>
      <c r="E130" s="552"/>
      <c r="F130" s="553"/>
      <c r="G130" s="452"/>
      <c r="H130" s="560"/>
      <c r="I130" s="561"/>
      <c r="J130" s="559"/>
      <c r="K130" s="448"/>
    </row>
    <row r="131" spans="3:11" ht="10.95" customHeight="1" x14ac:dyDescent="0.3">
      <c r="C131" s="447"/>
      <c r="D131" s="551"/>
      <c r="E131" s="552"/>
      <c r="F131" s="553"/>
      <c r="G131" s="452"/>
      <c r="H131" s="560"/>
      <c r="I131" s="561"/>
      <c r="J131" s="559"/>
      <c r="K131" s="448"/>
    </row>
    <row r="132" spans="3:11" ht="10.95" customHeight="1" x14ac:dyDescent="0.3">
      <c r="C132" s="447"/>
      <c r="D132" s="551"/>
      <c r="E132" s="552"/>
      <c r="F132" s="553"/>
      <c r="G132" s="452"/>
      <c r="H132" s="560"/>
      <c r="I132" s="561"/>
      <c r="J132" s="559"/>
      <c r="K132" s="448"/>
    </row>
    <row r="133" spans="3:11" ht="10.95" customHeight="1" x14ac:dyDescent="0.3">
      <c r="C133" s="447"/>
      <c r="D133" s="551"/>
      <c r="E133" s="552"/>
      <c r="F133" s="553"/>
      <c r="G133" s="452"/>
      <c r="H133" s="560"/>
      <c r="I133" s="561"/>
      <c r="J133" s="559"/>
      <c r="K133" s="448"/>
    </row>
    <row r="134" spans="3:11" ht="10.95" customHeight="1" x14ac:dyDescent="0.3">
      <c r="C134" s="447"/>
      <c r="D134" s="551"/>
      <c r="E134" s="552"/>
      <c r="F134" s="553"/>
      <c r="G134" s="452"/>
      <c r="H134" s="560"/>
      <c r="I134" s="561"/>
      <c r="J134" s="559"/>
      <c r="K134" s="448"/>
    </row>
    <row r="135" spans="3:11" ht="10.95" customHeight="1" x14ac:dyDescent="0.3">
      <c r="C135" s="447"/>
      <c r="D135" s="551"/>
      <c r="E135" s="552"/>
      <c r="F135" s="553"/>
      <c r="G135" s="452"/>
      <c r="H135" s="560"/>
      <c r="I135" s="561"/>
      <c r="J135" s="559"/>
      <c r="K135" s="448"/>
    </row>
    <row r="136" spans="3:11" ht="10.95" customHeight="1" x14ac:dyDescent="0.3">
      <c r="C136" s="447"/>
      <c r="D136" s="551"/>
      <c r="E136" s="552"/>
      <c r="F136" s="553"/>
      <c r="G136" s="452"/>
      <c r="H136" s="560"/>
      <c r="I136" s="561"/>
      <c r="J136" s="559"/>
      <c r="K136" s="448"/>
    </row>
    <row r="137" spans="3:11" ht="10.95" customHeight="1" x14ac:dyDescent="0.3">
      <c r="C137" s="447"/>
      <c r="D137" s="551"/>
      <c r="E137" s="552"/>
      <c r="F137" s="553"/>
      <c r="G137" s="452"/>
      <c r="H137" s="560"/>
      <c r="I137" s="561"/>
      <c r="J137" s="559"/>
      <c r="K137" s="448"/>
    </row>
    <row r="138" spans="3:11" ht="10.95" customHeight="1" x14ac:dyDescent="0.3">
      <c r="C138" s="447"/>
      <c r="D138" s="551"/>
      <c r="E138" s="552"/>
      <c r="F138" s="553"/>
      <c r="G138" s="452"/>
      <c r="H138" s="560"/>
      <c r="I138" s="561"/>
      <c r="J138" s="559"/>
      <c r="K138" s="448"/>
    </row>
    <row r="139" spans="3:11" ht="10.95" customHeight="1" x14ac:dyDescent="0.3">
      <c r="C139" s="447"/>
      <c r="D139" s="551"/>
      <c r="E139" s="552"/>
      <c r="F139" s="553"/>
      <c r="G139" s="452"/>
      <c r="H139" s="560"/>
      <c r="I139" s="561"/>
      <c r="J139" s="559"/>
      <c r="K139" s="448"/>
    </row>
    <row r="140" spans="3:11" ht="10.95" customHeight="1" x14ac:dyDescent="0.3">
      <c r="C140" s="447"/>
      <c r="D140" s="551"/>
      <c r="E140" s="552"/>
      <c r="F140" s="553"/>
      <c r="G140" s="452"/>
      <c r="H140" s="560"/>
      <c r="I140" s="561"/>
      <c r="J140" s="559"/>
      <c r="K140" s="448"/>
    </row>
    <row r="141" spans="3:11" ht="10.95" customHeight="1" x14ac:dyDescent="0.3">
      <c r="C141" s="447"/>
      <c r="D141" s="551"/>
      <c r="E141" s="552"/>
      <c r="F141" s="553"/>
      <c r="G141" s="452"/>
      <c r="H141" s="560"/>
      <c r="I141" s="561"/>
      <c r="J141" s="559"/>
      <c r="K141" s="448"/>
    </row>
    <row r="142" spans="3:11" ht="10.95" customHeight="1" x14ac:dyDescent="0.3">
      <c r="C142" s="447"/>
      <c r="D142" s="551"/>
      <c r="E142" s="552"/>
      <c r="F142" s="553"/>
      <c r="G142" s="452"/>
      <c r="H142" s="560"/>
      <c r="I142" s="561"/>
      <c r="J142" s="559"/>
      <c r="K142" s="448"/>
    </row>
    <row r="143" spans="3:11" ht="10.95" customHeight="1" x14ac:dyDescent="0.3">
      <c r="C143" s="447"/>
      <c r="D143" s="551"/>
      <c r="E143" s="552"/>
      <c r="F143" s="553"/>
      <c r="G143" s="452"/>
      <c r="H143" s="560"/>
      <c r="I143" s="561"/>
      <c r="J143" s="559"/>
      <c r="K143" s="448"/>
    </row>
    <row r="144" spans="3:11" ht="10.95" customHeight="1" x14ac:dyDescent="0.3">
      <c r="C144" s="447"/>
      <c r="D144" s="551"/>
      <c r="E144" s="552"/>
      <c r="F144" s="553"/>
      <c r="G144" s="452"/>
      <c r="H144" s="560"/>
      <c r="I144" s="561"/>
      <c r="J144" s="559"/>
      <c r="K144" s="448"/>
    </row>
    <row r="145" spans="3:11" ht="10.95" customHeight="1" x14ac:dyDescent="0.3">
      <c r="C145" s="447"/>
      <c r="D145" s="551"/>
      <c r="E145" s="552"/>
      <c r="F145" s="553"/>
      <c r="G145" s="452"/>
      <c r="H145" s="560"/>
      <c r="I145" s="561"/>
      <c r="J145" s="559"/>
      <c r="K145" s="448"/>
    </row>
    <row r="146" spans="3:11" ht="10.95" customHeight="1" x14ac:dyDescent="0.3">
      <c r="C146" s="447"/>
      <c r="D146" s="551"/>
      <c r="E146" s="552"/>
      <c r="F146" s="553"/>
      <c r="G146" s="452"/>
      <c r="H146" s="560"/>
      <c r="I146" s="561"/>
      <c r="J146" s="559"/>
      <c r="K146" s="448"/>
    </row>
    <row r="147" spans="3:11" ht="10.95" customHeight="1" x14ac:dyDescent="0.3">
      <c r="C147" s="447"/>
      <c r="D147" s="551"/>
      <c r="E147" s="552"/>
      <c r="F147" s="553"/>
      <c r="G147" s="452"/>
      <c r="H147" s="560"/>
      <c r="I147" s="561"/>
      <c r="J147" s="559"/>
      <c r="K147" s="448"/>
    </row>
    <row r="148" spans="3:11" ht="10.95" customHeight="1" x14ac:dyDescent="0.3">
      <c r="C148" s="447"/>
      <c r="D148" s="551"/>
      <c r="E148" s="552"/>
      <c r="F148" s="553"/>
      <c r="G148" s="452"/>
      <c r="H148" s="560"/>
      <c r="I148" s="561"/>
      <c r="J148" s="559"/>
      <c r="K148" s="448"/>
    </row>
    <row r="149" spans="3:11" ht="10.95" customHeight="1" x14ac:dyDescent="0.3">
      <c r="C149" s="447"/>
      <c r="D149" s="551"/>
      <c r="E149" s="552"/>
      <c r="F149" s="553"/>
      <c r="G149" s="452"/>
      <c r="H149" s="560"/>
      <c r="I149" s="561"/>
      <c r="J149" s="559"/>
      <c r="K149" s="448"/>
    </row>
    <row r="150" spans="3:11" ht="10.95" customHeight="1" x14ac:dyDescent="0.3">
      <c r="C150" s="447"/>
      <c r="D150" s="551"/>
      <c r="E150" s="552"/>
      <c r="F150" s="553"/>
      <c r="G150" s="452"/>
      <c r="H150" s="560"/>
      <c r="I150" s="561"/>
      <c r="J150" s="559"/>
      <c r="K150" s="448"/>
    </row>
    <row r="151" spans="3:11" ht="10.95" customHeight="1" x14ac:dyDescent="0.3">
      <c r="C151" s="447"/>
      <c r="D151" s="551"/>
      <c r="E151" s="552"/>
      <c r="F151" s="553"/>
      <c r="G151" s="452"/>
      <c r="H151" s="560"/>
      <c r="I151" s="561"/>
      <c r="J151" s="559"/>
      <c r="K151" s="448"/>
    </row>
    <row r="152" spans="3:11" ht="10.95" customHeight="1" x14ac:dyDescent="0.3">
      <c r="C152" s="447"/>
      <c r="D152" s="551"/>
      <c r="E152" s="552"/>
      <c r="F152" s="553"/>
      <c r="G152" s="452"/>
      <c r="H152" s="560"/>
      <c r="I152" s="561"/>
      <c r="J152" s="559"/>
      <c r="K152" s="448"/>
    </row>
    <row r="153" spans="3:11" ht="10.95" customHeight="1" x14ac:dyDescent="0.3">
      <c r="C153" s="447"/>
      <c r="D153" s="551"/>
      <c r="E153" s="552"/>
      <c r="F153" s="553"/>
      <c r="G153" s="452"/>
      <c r="H153" s="560"/>
      <c r="I153" s="561"/>
      <c r="J153" s="559"/>
      <c r="K153" s="448"/>
    </row>
    <row r="154" spans="3:11" ht="10.95" customHeight="1" x14ac:dyDescent="0.3">
      <c r="C154" s="447"/>
      <c r="D154" s="551"/>
      <c r="E154" s="552"/>
      <c r="F154" s="553"/>
      <c r="G154" s="452"/>
      <c r="H154" s="560"/>
      <c r="I154" s="561"/>
      <c r="J154" s="559"/>
      <c r="K154" s="448"/>
    </row>
    <row r="155" spans="3:11" ht="10.95" customHeight="1" x14ac:dyDescent="0.3">
      <c r="C155" s="447"/>
      <c r="D155" s="551"/>
      <c r="E155" s="552"/>
      <c r="F155" s="553"/>
      <c r="G155" s="452"/>
      <c r="H155" s="560"/>
      <c r="I155" s="561"/>
      <c r="J155" s="559"/>
      <c r="K155" s="448"/>
    </row>
    <row r="156" spans="3:11" ht="10.95" customHeight="1" x14ac:dyDescent="0.3">
      <c r="C156" s="447"/>
      <c r="D156" s="551"/>
      <c r="E156" s="552"/>
      <c r="F156" s="553"/>
      <c r="G156" s="452"/>
      <c r="H156" s="560"/>
      <c r="I156" s="561"/>
      <c r="J156" s="559"/>
      <c r="K156" s="448"/>
    </row>
    <row r="157" spans="3:11" ht="10.95" customHeight="1" x14ac:dyDescent="0.3">
      <c r="C157" s="447"/>
      <c r="D157" s="551"/>
      <c r="E157" s="552"/>
      <c r="F157" s="553"/>
      <c r="G157" s="452"/>
      <c r="H157" s="560"/>
      <c r="I157" s="561"/>
      <c r="J157" s="559"/>
      <c r="K157" s="448"/>
    </row>
    <row r="158" spans="3:11" ht="10.95" customHeight="1" x14ac:dyDescent="0.3">
      <c r="C158" s="447"/>
      <c r="D158" s="551"/>
      <c r="E158" s="552"/>
      <c r="F158" s="553"/>
      <c r="G158" s="452"/>
      <c r="H158" s="560"/>
      <c r="I158" s="561"/>
      <c r="J158" s="559"/>
      <c r="K158" s="448"/>
    </row>
    <row r="159" spans="3:11" ht="10.95" customHeight="1" x14ac:dyDescent="0.3">
      <c r="C159" s="447"/>
      <c r="D159" s="551"/>
      <c r="E159" s="552"/>
      <c r="F159" s="553"/>
      <c r="G159" s="452"/>
      <c r="H159" s="560"/>
      <c r="I159" s="561"/>
      <c r="J159" s="559"/>
      <c r="K159" s="448"/>
    </row>
    <row r="160" spans="3:11" ht="10.95" customHeight="1" x14ac:dyDescent="0.3">
      <c r="C160" s="447"/>
      <c r="D160" s="551"/>
      <c r="E160" s="552"/>
      <c r="F160" s="553"/>
      <c r="G160" s="452"/>
      <c r="H160" s="560"/>
      <c r="I160" s="561"/>
      <c r="J160" s="559"/>
      <c r="K160" s="448"/>
    </row>
    <row r="161" spans="3:11" ht="10.95" customHeight="1" x14ac:dyDescent="0.3">
      <c r="C161" s="447"/>
      <c r="D161" s="551"/>
      <c r="E161" s="552"/>
      <c r="F161" s="553"/>
      <c r="G161" s="452"/>
      <c r="H161" s="560"/>
      <c r="I161" s="561"/>
      <c r="J161" s="559"/>
      <c r="K161" s="448"/>
    </row>
    <row r="162" spans="3:11" ht="10.95" customHeight="1" x14ac:dyDescent="0.3">
      <c r="C162" s="447"/>
      <c r="D162" s="551"/>
      <c r="E162" s="552"/>
      <c r="F162" s="553"/>
      <c r="G162" s="452"/>
      <c r="H162" s="560"/>
      <c r="I162" s="561"/>
      <c r="J162" s="559"/>
      <c r="K162" s="448"/>
    </row>
    <row r="163" spans="3:11" ht="10.95" customHeight="1" x14ac:dyDescent="0.3">
      <c r="C163" s="447"/>
      <c r="D163" s="551"/>
      <c r="E163" s="552"/>
      <c r="F163" s="553"/>
      <c r="G163" s="452"/>
      <c r="H163" s="560"/>
      <c r="I163" s="561"/>
      <c r="J163" s="559"/>
      <c r="K163" s="448"/>
    </row>
    <row r="164" spans="3:11" ht="10.95" customHeight="1" x14ac:dyDescent="0.3">
      <c r="C164" s="447"/>
      <c r="D164" s="551"/>
      <c r="E164" s="552"/>
      <c r="F164" s="553"/>
      <c r="G164" s="452"/>
      <c r="H164" s="560"/>
      <c r="I164" s="561"/>
      <c r="J164" s="559"/>
      <c r="K164" s="448"/>
    </row>
    <row r="165" spans="3:11" ht="10.95" customHeight="1" x14ac:dyDescent="0.3">
      <c r="C165" s="447"/>
      <c r="D165" s="551"/>
      <c r="E165" s="552"/>
      <c r="F165" s="553"/>
      <c r="G165" s="452"/>
      <c r="H165" s="560"/>
      <c r="I165" s="561"/>
      <c r="J165" s="559"/>
      <c r="K165" s="448"/>
    </row>
    <row r="166" spans="3:11" ht="10.95" customHeight="1" x14ac:dyDescent="0.3">
      <c r="C166" s="447"/>
      <c r="D166" s="551"/>
      <c r="E166" s="552"/>
      <c r="F166" s="553"/>
      <c r="G166" s="452"/>
      <c r="H166" s="560"/>
      <c r="I166" s="561"/>
      <c r="J166" s="559"/>
      <c r="K166" s="448"/>
    </row>
    <row r="167" spans="3:11" ht="10.95" customHeight="1" x14ac:dyDescent="0.3">
      <c r="C167" s="447"/>
      <c r="D167" s="551"/>
      <c r="E167" s="552"/>
      <c r="F167" s="553"/>
      <c r="G167" s="452"/>
      <c r="H167" s="560"/>
      <c r="I167" s="561"/>
      <c r="J167" s="559"/>
      <c r="K167" s="448"/>
    </row>
    <row r="168" spans="3:11" ht="10.95" customHeight="1" x14ac:dyDescent="0.3">
      <c r="C168" s="447"/>
      <c r="D168" s="551"/>
      <c r="E168" s="552"/>
      <c r="F168" s="553"/>
      <c r="G168" s="452"/>
      <c r="H168" s="560"/>
      <c r="I168" s="561"/>
      <c r="J168" s="559"/>
      <c r="K168" s="448"/>
    </row>
    <row r="169" spans="3:11" ht="10.95" customHeight="1" x14ac:dyDescent="0.3">
      <c r="C169" s="447"/>
      <c r="D169" s="551"/>
      <c r="E169" s="552"/>
      <c r="F169" s="553"/>
      <c r="G169" s="452"/>
      <c r="H169" s="560"/>
      <c r="I169" s="561"/>
      <c r="J169" s="559"/>
      <c r="K169" s="448"/>
    </row>
    <row r="170" spans="3:11" ht="10.95" customHeight="1" x14ac:dyDescent="0.3">
      <c r="C170" s="447"/>
      <c r="D170" s="551"/>
      <c r="E170" s="552"/>
      <c r="F170" s="553"/>
      <c r="G170" s="452"/>
      <c r="H170" s="560"/>
      <c r="I170" s="561"/>
      <c r="J170" s="559"/>
      <c r="K170" s="448"/>
    </row>
    <row r="171" spans="3:11" ht="10.95" customHeight="1" x14ac:dyDescent="0.3">
      <c r="C171" s="447"/>
      <c r="D171" s="551"/>
      <c r="E171" s="552"/>
      <c r="F171" s="553"/>
      <c r="G171" s="452"/>
      <c r="H171" s="560"/>
      <c r="I171" s="561"/>
      <c r="J171" s="559"/>
      <c r="K171" s="448"/>
    </row>
    <row r="172" spans="3:11" ht="10.95" customHeight="1" x14ac:dyDescent="0.3">
      <c r="C172" s="447"/>
      <c r="D172" s="551"/>
      <c r="E172" s="552"/>
      <c r="F172" s="553"/>
      <c r="G172" s="452"/>
      <c r="H172" s="560"/>
      <c r="I172" s="561"/>
      <c r="J172" s="559"/>
      <c r="K172" s="448"/>
    </row>
    <row r="173" spans="3:11" ht="10.95" customHeight="1" x14ac:dyDescent="0.3">
      <c r="C173" s="447"/>
      <c r="D173" s="551"/>
      <c r="E173" s="552"/>
      <c r="F173" s="553"/>
      <c r="G173" s="452"/>
      <c r="H173" s="560"/>
      <c r="I173" s="561"/>
      <c r="J173" s="559"/>
      <c r="K173" s="448"/>
    </row>
    <row r="174" spans="3:11" ht="10.95" customHeight="1" x14ac:dyDescent="0.3">
      <c r="C174" s="447"/>
      <c r="D174" s="551"/>
      <c r="E174" s="552"/>
      <c r="F174" s="553"/>
      <c r="G174" s="452"/>
      <c r="H174" s="560"/>
      <c r="I174" s="561"/>
      <c r="J174" s="559"/>
      <c r="K174" s="448"/>
    </row>
    <row r="175" spans="3:11" ht="10.95" customHeight="1" x14ac:dyDescent="0.3">
      <c r="C175" s="447"/>
      <c r="D175" s="551"/>
      <c r="E175" s="552"/>
      <c r="F175" s="553"/>
      <c r="G175" s="452"/>
      <c r="H175" s="560"/>
      <c r="I175" s="561"/>
      <c r="J175" s="559"/>
      <c r="K175" s="448"/>
    </row>
    <row r="176" spans="3:11" ht="10.95" customHeight="1" x14ac:dyDescent="0.3">
      <c r="C176" s="447"/>
      <c r="D176" s="551"/>
      <c r="E176" s="552"/>
      <c r="F176" s="553"/>
      <c r="G176" s="452"/>
      <c r="H176" s="560"/>
      <c r="I176" s="561"/>
      <c r="J176" s="559"/>
      <c r="K176" s="448"/>
    </row>
    <row r="177" spans="3:11" ht="10.95" customHeight="1" x14ac:dyDescent="0.3">
      <c r="C177" s="447"/>
      <c r="D177" s="551"/>
      <c r="E177" s="552"/>
      <c r="F177" s="553"/>
      <c r="G177" s="452"/>
      <c r="H177" s="560"/>
      <c r="I177" s="561"/>
      <c r="J177" s="559"/>
      <c r="K177" s="448"/>
    </row>
    <row r="178" spans="3:11" ht="10.95" customHeight="1" x14ac:dyDescent="0.3">
      <c r="C178" s="447"/>
      <c r="D178" s="551"/>
      <c r="E178" s="552"/>
      <c r="F178" s="553"/>
      <c r="G178" s="452"/>
      <c r="H178" s="560"/>
      <c r="I178" s="561"/>
      <c r="J178" s="559"/>
      <c r="K178" s="448"/>
    </row>
    <row r="179" spans="3:11" ht="10.95" customHeight="1" x14ac:dyDescent="0.3">
      <c r="C179" s="447"/>
      <c r="D179" s="551"/>
      <c r="E179" s="552"/>
      <c r="F179" s="553"/>
      <c r="G179" s="452"/>
      <c r="H179" s="560"/>
      <c r="I179" s="561"/>
      <c r="J179" s="559"/>
      <c r="K179" s="448"/>
    </row>
    <row r="180" spans="3:11" ht="10.95" customHeight="1" x14ac:dyDescent="0.3">
      <c r="C180" s="447"/>
      <c r="D180" s="551"/>
      <c r="E180" s="552"/>
      <c r="F180" s="553"/>
      <c r="G180" s="452"/>
      <c r="H180" s="560"/>
      <c r="I180" s="561"/>
      <c r="J180" s="559"/>
      <c r="K180" s="448"/>
    </row>
    <row r="181" spans="3:11" ht="10.95" customHeight="1" x14ac:dyDescent="0.3">
      <c r="C181" s="447"/>
      <c r="D181" s="551"/>
      <c r="E181" s="552"/>
      <c r="F181" s="553"/>
      <c r="G181" s="452"/>
      <c r="H181" s="560"/>
      <c r="I181" s="561"/>
      <c r="J181" s="559"/>
      <c r="K181" s="448"/>
    </row>
    <row r="182" spans="3:11" ht="10.95" customHeight="1" x14ac:dyDescent="0.3">
      <c r="C182" s="447"/>
      <c r="D182" s="551"/>
      <c r="E182" s="552"/>
      <c r="F182" s="553"/>
      <c r="G182" s="452"/>
      <c r="H182" s="560"/>
      <c r="I182" s="561"/>
      <c r="J182" s="559"/>
      <c r="K182" s="448"/>
    </row>
    <row r="183" spans="3:11" ht="10.95" customHeight="1" x14ac:dyDescent="0.3">
      <c r="C183" s="447"/>
      <c r="D183" s="551"/>
      <c r="E183" s="552"/>
      <c r="F183" s="553"/>
      <c r="G183" s="452"/>
      <c r="H183" s="560"/>
      <c r="I183" s="561"/>
      <c r="J183" s="559"/>
      <c r="K183" s="448"/>
    </row>
    <row r="184" spans="3:11" ht="10.95" customHeight="1" x14ac:dyDescent="0.3">
      <c r="C184" s="447"/>
      <c r="D184" s="551"/>
      <c r="E184" s="552"/>
      <c r="F184" s="553"/>
      <c r="G184" s="452"/>
      <c r="H184" s="560"/>
      <c r="I184" s="561"/>
      <c r="J184" s="559"/>
      <c r="K184" s="448"/>
    </row>
    <row r="185" spans="3:11" ht="10.95" customHeight="1" x14ac:dyDescent="0.3">
      <c r="C185" s="447"/>
      <c r="D185" s="551"/>
      <c r="E185" s="552"/>
      <c r="F185" s="553"/>
      <c r="G185" s="452"/>
      <c r="H185" s="560"/>
      <c r="I185" s="561"/>
      <c r="J185" s="559"/>
      <c r="K185" s="448"/>
    </row>
    <row r="186" spans="3:11" ht="10.95" customHeight="1" x14ac:dyDescent="0.3">
      <c r="C186" s="447"/>
      <c r="D186" s="551"/>
      <c r="E186" s="552"/>
      <c r="F186" s="553"/>
      <c r="G186" s="452"/>
      <c r="H186" s="560"/>
      <c r="I186" s="561"/>
      <c r="J186" s="559"/>
      <c r="K186" s="448"/>
    </row>
    <row r="187" spans="3:11" ht="10.95" customHeight="1" x14ac:dyDescent="0.3">
      <c r="C187" s="447"/>
      <c r="D187" s="551"/>
      <c r="E187" s="552"/>
      <c r="F187" s="553"/>
      <c r="G187" s="452"/>
      <c r="H187" s="560"/>
      <c r="I187" s="561"/>
      <c r="J187" s="559"/>
      <c r="K187" s="448"/>
    </row>
    <row r="188" spans="3:11" ht="10.95" customHeight="1" x14ac:dyDescent="0.3">
      <c r="C188" s="447"/>
      <c r="D188" s="551"/>
      <c r="E188" s="552"/>
      <c r="F188" s="553"/>
      <c r="G188" s="452"/>
      <c r="H188" s="560"/>
      <c r="I188" s="561"/>
      <c r="J188" s="559"/>
      <c r="K188" s="448"/>
    </row>
    <row r="189" spans="3:11" ht="10.95" customHeight="1" x14ac:dyDescent="0.3">
      <c r="C189" s="447"/>
      <c r="D189" s="551"/>
      <c r="E189" s="552"/>
      <c r="F189" s="553"/>
      <c r="G189" s="452"/>
      <c r="H189" s="560"/>
      <c r="I189" s="561"/>
      <c r="J189" s="559"/>
      <c r="K189" s="448"/>
    </row>
    <row r="190" spans="3:11" ht="10.95" customHeight="1" x14ac:dyDescent="0.3">
      <c r="C190" s="447"/>
      <c r="D190" s="551"/>
      <c r="E190" s="552"/>
      <c r="F190" s="553"/>
      <c r="G190" s="452"/>
      <c r="H190" s="560"/>
      <c r="I190" s="561"/>
      <c r="J190" s="559"/>
      <c r="K190" s="448"/>
    </row>
    <row r="191" spans="3:11" ht="10.95" customHeight="1" x14ac:dyDescent="0.3">
      <c r="C191" s="447"/>
      <c r="D191" s="551"/>
      <c r="E191" s="552"/>
      <c r="F191" s="553"/>
      <c r="G191" s="452"/>
      <c r="H191" s="560"/>
      <c r="I191" s="561"/>
      <c r="J191" s="559"/>
      <c r="K191" s="448"/>
    </row>
    <row r="192" spans="3:11" ht="19.2" customHeight="1" x14ac:dyDescent="0.3">
      <c r="C192" s="447"/>
      <c r="D192" s="551"/>
      <c r="E192" s="552"/>
      <c r="F192" s="553"/>
      <c r="G192" s="452"/>
      <c r="H192" s="560"/>
      <c r="I192" s="561"/>
      <c r="J192" s="559"/>
      <c r="K192" s="448"/>
    </row>
    <row r="193" spans="3:11" ht="28.8" x14ac:dyDescent="0.3">
      <c r="C193" s="447"/>
      <c r="D193" s="554"/>
      <c r="E193" s="555"/>
      <c r="F193" s="556"/>
      <c r="G193" s="452"/>
      <c r="H193" s="562"/>
      <c r="I193" s="563"/>
      <c r="J193" s="564"/>
      <c r="K193" s="448"/>
    </row>
    <row r="194" spans="3:11" ht="5.4" customHeight="1" thickBot="1" x14ac:dyDescent="0.35">
      <c r="C194" s="449"/>
      <c r="D194" s="24"/>
      <c r="E194" s="24"/>
      <c r="F194" s="24"/>
      <c r="G194" s="24"/>
      <c r="H194" s="24"/>
      <c r="I194" s="24"/>
      <c r="J194" s="24"/>
      <c r="K194" s="450"/>
    </row>
  </sheetData>
  <mergeCells count="21">
    <mergeCell ref="C3:K4"/>
    <mergeCell ref="D111:F111"/>
    <mergeCell ref="H111:J111"/>
    <mergeCell ref="D112:F193"/>
    <mergeCell ref="H112:J193"/>
    <mergeCell ref="D25:J25"/>
    <mergeCell ref="D26:J38"/>
    <mergeCell ref="D65:F65"/>
    <mergeCell ref="H65:J65"/>
    <mergeCell ref="D66:F80"/>
    <mergeCell ref="H66:J80"/>
    <mergeCell ref="D82:J82"/>
    <mergeCell ref="D83:J109"/>
    <mergeCell ref="D9:F9"/>
    <mergeCell ref="H9:J9"/>
    <mergeCell ref="D10:F23"/>
    <mergeCell ref="H10:J23"/>
    <mergeCell ref="D40:F40"/>
    <mergeCell ref="H40:J40"/>
    <mergeCell ref="D41:F63"/>
    <mergeCell ref="H41:J6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C0927-4139-4925-9286-2CEA67662FEB}">
  <sheetPr>
    <tabColor theme="8" tint="0.79998168889431442"/>
  </sheetPr>
  <dimension ref="A1:BP109"/>
  <sheetViews>
    <sheetView showGridLines="0" zoomScaleNormal="100" workbookViewId="0">
      <pane xSplit="3" ySplit="5" topLeftCell="D42" activePane="bottomRight" state="frozen"/>
      <selection activeCell="D26" sqref="D26:J38"/>
      <selection pane="topRight" activeCell="D26" sqref="D26:J38"/>
      <selection pane="bottomLeft" activeCell="D26" sqref="D26:J38"/>
      <selection pane="bottomRight" activeCell="D26" sqref="D26:J38"/>
    </sheetView>
  </sheetViews>
  <sheetFormatPr defaultRowHeight="14.4" outlineLevelRow="2" outlineLevelCol="1" x14ac:dyDescent="0.3"/>
  <cols>
    <col min="1" max="1" width="7.33203125" customWidth="1"/>
    <col min="2" max="2" width="1.6640625" customWidth="1"/>
    <col min="3" max="3" width="39.6640625" customWidth="1"/>
    <col min="4" max="4" width="9.5546875" hidden="1" customWidth="1" outlineLevel="1"/>
    <col min="5" max="5" width="9.33203125" hidden="1" customWidth="1" outlineLevel="1"/>
    <col min="6" max="6" width="8.6640625" hidden="1" customWidth="1" outlineLevel="1"/>
    <col min="7" max="7" width="9.6640625" hidden="1" customWidth="1" outlineLevel="1"/>
    <col min="8" max="8" width="9.5546875" hidden="1" customWidth="1" outlineLevel="1"/>
    <col min="9" max="9" width="9.33203125" hidden="1" customWidth="1" outlineLevel="1"/>
    <col min="10" max="11" width="9.6640625" hidden="1" customWidth="1" outlineLevel="1"/>
    <col min="12" max="13" width="9.44140625" hidden="1" customWidth="1" outlineLevel="1"/>
    <col min="14" max="14" width="8.6640625" hidden="1" customWidth="1" outlineLevel="1"/>
    <col min="15" max="15" width="11.33203125" hidden="1" customWidth="1" outlineLevel="1"/>
    <col min="16" max="16" width="12.44140625" bestFit="1" customWidth="1" collapsed="1"/>
    <col min="17" max="17" width="9.44140625" hidden="1" customWidth="1" outlineLevel="1"/>
    <col min="18" max="18" width="8.6640625" hidden="1" customWidth="1" outlineLevel="1"/>
    <col min="19" max="19" width="9.44140625" hidden="1" customWidth="1" outlineLevel="1"/>
    <col min="20" max="20" width="8.6640625" hidden="1" customWidth="1" outlineLevel="1"/>
    <col min="21" max="21" width="9.44140625" hidden="1" customWidth="1" outlineLevel="1"/>
    <col min="22" max="23" width="8.6640625" hidden="1" customWidth="1" outlineLevel="1"/>
    <col min="24" max="28" width="9.44140625" hidden="1" customWidth="1" outlineLevel="1"/>
    <col min="29" max="29" width="12.44140625" bestFit="1" customWidth="1" collapsed="1"/>
    <col min="30" max="31" width="8.6640625" hidden="1" customWidth="1" outlineLevel="1"/>
    <col min="32" max="32" width="9.44140625" hidden="1" customWidth="1" outlineLevel="1"/>
    <col min="33" max="34" width="8.6640625" hidden="1" customWidth="1" outlineLevel="1"/>
    <col min="35" max="37" width="9.44140625" hidden="1" customWidth="1" outlineLevel="1"/>
    <col min="38" max="38" width="10.33203125" hidden="1" customWidth="1" outlineLevel="1"/>
    <col min="39" max="41" width="9.44140625" hidden="1" customWidth="1" outlineLevel="1"/>
    <col min="42" max="42" width="12.44140625" bestFit="1" customWidth="1" collapsed="1"/>
    <col min="43" max="43" width="8.6640625" hidden="1" customWidth="1" outlineLevel="1"/>
    <col min="44" max="47" width="9.44140625" hidden="1" customWidth="1" outlineLevel="1"/>
    <col min="48" max="49" width="8.6640625" hidden="1" customWidth="1" outlineLevel="1"/>
    <col min="50" max="50" width="12.44140625" bestFit="1" customWidth="1" collapsed="1"/>
    <col min="51" max="51" width="2.6640625" customWidth="1"/>
    <col min="52" max="52" width="12.33203125" customWidth="1"/>
    <col min="53" max="53" width="11.33203125" bestFit="1" customWidth="1"/>
    <col min="54" max="54" width="12.6640625" hidden="1" customWidth="1" outlineLevel="1"/>
    <col min="55" max="55" width="2.6640625" customWidth="1" collapsed="1"/>
    <col min="56" max="57" width="11.33203125" bestFit="1" customWidth="1"/>
    <col min="58" max="58" width="11.33203125" hidden="1" customWidth="1" outlineLevel="1"/>
    <col min="59" max="59" width="2.6640625" customWidth="1" collapsed="1"/>
    <col min="60" max="60" width="11.33203125" bestFit="1" customWidth="1"/>
    <col min="61" max="62" width="12.44140625" customWidth="1"/>
    <col min="63" max="63" width="15.5546875" hidden="1" customWidth="1" outlineLevel="1"/>
    <col min="64" max="64" width="12.44140625" customWidth="1" collapsed="1"/>
    <col min="65" max="65" width="15.5546875" style="380" customWidth="1"/>
    <col min="66" max="66" width="15.5546875" style="380" hidden="1" customWidth="1" outlineLevel="1"/>
    <col min="67" max="67" width="2.6640625" customWidth="1" collapsed="1"/>
    <col min="68" max="68" width="11.33203125" bestFit="1" customWidth="1"/>
  </cols>
  <sheetData>
    <row r="1" spans="1:67" x14ac:dyDescent="0.3">
      <c r="A1" s="379" t="s">
        <v>490</v>
      </c>
      <c r="AZ1" s="234"/>
      <c r="BA1" s="234"/>
      <c r="BB1" s="234"/>
      <c r="BD1" s="234"/>
      <c r="BE1" s="234"/>
      <c r="BF1" s="234"/>
      <c r="BH1" s="234"/>
    </row>
    <row r="2" spans="1:67" ht="15" thickBot="1" x14ac:dyDescent="0.35">
      <c r="P2" s="201"/>
      <c r="AC2" s="201"/>
      <c r="AP2" s="201"/>
      <c r="AX2" s="201"/>
      <c r="BH2" s="201"/>
    </row>
    <row r="3" spans="1:67" ht="21.6" thickBot="1" x14ac:dyDescent="0.45">
      <c r="B3" s="578" t="s">
        <v>864</v>
      </c>
      <c r="C3" s="579"/>
      <c r="D3" s="579"/>
      <c r="E3" s="579"/>
      <c r="F3" s="579"/>
      <c r="G3" s="579"/>
      <c r="H3" s="579"/>
      <c r="I3" s="579"/>
      <c r="J3" s="579"/>
      <c r="K3" s="579"/>
      <c r="L3" s="579"/>
      <c r="M3" s="579"/>
      <c r="N3" s="579"/>
      <c r="O3" s="579"/>
      <c r="P3" s="579"/>
      <c r="Q3" s="579"/>
      <c r="R3" s="579"/>
      <c r="S3" s="579"/>
      <c r="T3" s="579"/>
      <c r="U3" s="579"/>
      <c r="V3" s="579"/>
      <c r="W3" s="579"/>
      <c r="X3" s="579"/>
      <c r="Y3" s="579"/>
      <c r="Z3" s="579"/>
      <c r="AA3" s="579"/>
      <c r="AB3" s="579"/>
      <c r="AC3" s="579"/>
      <c r="AD3" s="579"/>
      <c r="AE3" s="579"/>
      <c r="AF3" s="579"/>
      <c r="AG3" s="579"/>
      <c r="AH3" s="579"/>
      <c r="AI3" s="579"/>
      <c r="AJ3" s="579"/>
      <c r="AK3" s="579"/>
      <c r="AL3" s="579"/>
      <c r="AM3" s="579"/>
      <c r="AN3" s="579"/>
      <c r="AO3" s="579"/>
      <c r="AP3" s="579"/>
      <c r="AQ3" s="579"/>
      <c r="AR3" s="579"/>
      <c r="AS3" s="579"/>
      <c r="AT3" s="579"/>
      <c r="AU3" s="579"/>
      <c r="AV3" s="579"/>
      <c r="AW3" s="579"/>
      <c r="AX3" s="579"/>
      <c r="AY3" s="579"/>
      <c r="AZ3" s="579"/>
      <c r="BA3" s="579"/>
      <c r="BB3" s="579"/>
      <c r="BC3" s="579"/>
      <c r="BD3" s="579"/>
      <c r="BE3" s="579"/>
      <c r="BF3" s="579"/>
      <c r="BG3" s="579"/>
      <c r="BH3" s="579"/>
      <c r="BI3" s="579"/>
      <c r="BJ3" s="579"/>
      <c r="BK3" s="579"/>
      <c r="BL3" s="579"/>
      <c r="BM3" s="579"/>
      <c r="BN3" s="579"/>
      <c r="BO3" s="580"/>
    </row>
    <row r="4" spans="1:67" ht="7.2" customHeight="1" thickBot="1" x14ac:dyDescent="0.45">
      <c r="B4" s="14"/>
      <c r="C4" s="433"/>
      <c r="D4" s="434"/>
      <c r="E4" s="434"/>
      <c r="F4" s="434"/>
      <c r="G4" s="434"/>
      <c r="H4" s="434"/>
      <c r="I4" s="434"/>
      <c r="J4" s="434"/>
      <c r="K4" s="434"/>
      <c r="L4" s="434"/>
      <c r="M4" s="434"/>
      <c r="N4" s="434"/>
      <c r="O4" s="434"/>
      <c r="P4" s="434"/>
      <c r="Q4" s="434"/>
      <c r="R4" s="434"/>
      <c r="S4" s="434"/>
      <c r="T4" s="434"/>
      <c r="U4" s="434"/>
      <c r="V4" s="434"/>
      <c r="W4" s="434"/>
      <c r="X4" s="434"/>
      <c r="Y4" s="434"/>
      <c r="Z4" s="434"/>
      <c r="AA4" s="434"/>
      <c r="AB4" s="434"/>
      <c r="AC4" s="434"/>
      <c r="AD4" s="434"/>
      <c r="AE4" s="434"/>
      <c r="AF4" s="434"/>
      <c r="AG4" s="434"/>
      <c r="AH4" s="434"/>
      <c r="AI4" s="434"/>
      <c r="AJ4" s="434"/>
      <c r="AK4" s="434"/>
      <c r="AL4" s="434"/>
      <c r="AM4" s="434"/>
      <c r="AN4" s="434"/>
      <c r="AO4" s="434"/>
      <c r="AP4" s="434"/>
      <c r="AQ4" s="434"/>
      <c r="AR4" s="434"/>
      <c r="AS4" s="434"/>
      <c r="AT4" s="434"/>
      <c r="AU4" s="434"/>
      <c r="AV4" s="434"/>
      <c r="AW4" s="434"/>
      <c r="AX4" s="434"/>
      <c r="AY4" s="435"/>
      <c r="AZ4" s="434"/>
      <c r="BA4" s="434"/>
      <c r="BB4" s="435"/>
      <c r="BC4" s="435"/>
      <c r="BD4" s="434"/>
      <c r="BE4" s="434"/>
      <c r="BF4" s="435"/>
      <c r="BG4" s="435"/>
      <c r="BH4" s="434"/>
      <c r="BI4" s="434"/>
      <c r="BJ4" s="434"/>
      <c r="BK4" s="434"/>
      <c r="BL4" s="434"/>
      <c r="BM4" s="436"/>
      <c r="BN4" s="437"/>
      <c r="BO4" s="438"/>
    </row>
    <row r="5" spans="1:67" ht="15" thickBot="1" x14ac:dyDescent="0.35">
      <c r="B5" s="14"/>
      <c r="C5" s="108"/>
      <c r="D5" s="381">
        <v>44957</v>
      </c>
      <c r="E5" s="381">
        <v>44985</v>
      </c>
      <c r="F5" s="381">
        <v>45016</v>
      </c>
      <c r="G5" s="381">
        <v>45046</v>
      </c>
      <c r="H5" s="381">
        <v>45077</v>
      </c>
      <c r="I5" s="381">
        <v>45107</v>
      </c>
      <c r="J5" s="381">
        <v>45138</v>
      </c>
      <c r="K5" s="381">
        <v>45169</v>
      </c>
      <c r="L5" s="381">
        <v>45199</v>
      </c>
      <c r="M5" s="381">
        <v>45230</v>
      </c>
      <c r="N5" s="381">
        <v>45260</v>
      </c>
      <c r="O5" s="381">
        <v>45291</v>
      </c>
      <c r="P5" s="109" t="s">
        <v>66</v>
      </c>
      <c r="Q5" s="381">
        <v>45322</v>
      </c>
      <c r="R5" s="381">
        <v>45351</v>
      </c>
      <c r="S5" s="381">
        <v>45382</v>
      </c>
      <c r="T5" s="381">
        <v>45412</v>
      </c>
      <c r="U5" s="381">
        <v>45443</v>
      </c>
      <c r="V5" s="381">
        <v>45473</v>
      </c>
      <c r="W5" s="381">
        <v>45504</v>
      </c>
      <c r="X5" s="381">
        <v>45535</v>
      </c>
      <c r="Y5" s="381">
        <v>45565</v>
      </c>
      <c r="Z5" s="381">
        <v>45596</v>
      </c>
      <c r="AA5" s="381">
        <v>45626</v>
      </c>
      <c r="AB5" s="381">
        <v>45657</v>
      </c>
      <c r="AC5" s="109" t="s">
        <v>259</v>
      </c>
      <c r="AD5" s="381">
        <v>45688</v>
      </c>
      <c r="AE5" s="381">
        <v>45716</v>
      </c>
      <c r="AF5" s="381">
        <v>45747</v>
      </c>
      <c r="AG5" s="381">
        <v>45777</v>
      </c>
      <c r="AH5" s="381">
        <v>45808</v>
      </c>
      <c r="AI5" s="381">
        <v>45838</v>
      </c>
      <c r="AJ5" s="381">
        <v>45869</v>
      </c>
      <c r="AK5" s="381">
        <v>45900</v>
      </c>
      <c r="AL5" s="381">
        <v>45930</v>
      </c>
      <c r="AM5" s="381">
        <v>45961</v>
      </c>
      <c r="AN5" s="381">
        <v>45991</v>
      </c>
      <c r="AO5" s="381">
        <v>46022</v>
      </c>
      <c r="AP5" s="109" t="s">
        <v>449</v>
      </c>
      <c r="AQ5" s="381">
        <v>46053</v>
      </c>
      <c r="AR5" s="381">
        <v>46081</v>
      </c>
      <c r="AS5" s="381">
        <v>46112</v>
      </c>
      <c r="AT5" s="381">
        <v>46142</v>
      </c>
      <c r="AU5" s="381">
        <v>46173</v>
      </c>
      <c r="AV5" s="381">
        <v>46203</v>
      </c>
      <c r="AW5" s="381">
        <v>46234</v>
      </c>
      <c r="AX5" s="202" t="s">
        <v>554</v>
      </c>
      <c r="AY5" s="16"/>
      <c r="AZ5" s="149" t="s">
        <v>398</v>
      </c>
      <c r="BA5" s="109" t="s">
        <v>399</v>
      </c>
      <c r="BB5" s="237" t="s">
        <v>555</v>
      </c>
      <c r="BC5" s="43"/>
      <c r="BD5" s="149" t="s">
        <v>484</v>
      </c>
      <c r="BE5" s="109" t="s">
        <v>485</v>
      </c>
      <c r="BF5" s="237" t="s">
        <v>556</v>
      </c>
      <c r="BG5" s="43"/>
      <c r="BH5" s="109" t="s">
        <v>557</v>
      </c>
      <c r="BI5" s="109" t="s">
        <v>492</v>
      </c>
      <c r="BJ5" s="109" t="s">
        <v>493</v>
      </c>
      <c r="BK5" s="109" t="s">
        <v>558</v>
      </c>
      <c r="BL5" s="109" t="s">
        <v>559</v>
      </c>
      <c r="BM5" s="109" t="s">
        <v>560</v>
      </c>
      <c r="BN5" s="237" t="s">
        <v>561</v>
      </c>
      <c r="BO5" s="43"/>
    </row>
    <row r="6" spans="1:67" ht="7.95" customHeight="1" x14ac:dyDescent="0.3">
      <c r="B6" s="14"/>
      <c r="C6" s="382"/>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39"/>
      <c r="AY6" s="16"/>
      <c r="AZ6" s="28"/>
      <c r="BA6" s="29"/>
      <c r="BB6" s="39"/>
      <c r="BC6" s="43"/>
      <c r="BD6" s="28"/>
      <c r="BE6" s="29"/>
      <c r="BF6" s="39"/>
      <c r="BG6" s="43"/>
      <c r="BH6" s="29"/>
      <c r="BI6" s="29"/>
      <c r="BJ6" s="29"/>
      <c r="BK6" s="29"/>
      <c r="BL6" s="29"/>
      <c r="BM6" s="29"/>
      <c r="BN6" s="39"/>
      <c r="BO6" s="43"/>
    </row>
    <row r="7" spans="1:67" outlineLevel="1" x14ac:dyDescent="0.3">
      <c r="B7" s="439"/>
      <c r="C7" s="245" t="s">
        <v>494</v>
      </c>
      <c r="D7" s="208">
        <v>0</v>
      </c>
      <c r="E7" s="208">
        <v>230200</v>
      </c>
      <c r="F7" s="208">
        <v>81480</v>
      </c>
      <c r="G7" s="208">
        <v>151148</v>
      </c>
      <c r="H7" s="208">
        <v>600020</v>
      </c>
      <c r="I7" s="208">
        <v>228275</v>
      </c>
      <c r="J7" s="208">
        <v>136850</v>
      </c>
      <c r="K7" s="208">
        <v>195625</v>
      </c>
      <c r="L7" s="208">
        <v>133525</v>
      </c>
      <c r="M7" s="208">
        <v>276600</v>
      </c>
      <c r="N7" s="208">
        <v>42700</v>
      </c>
      <c r="O7" s="208">
        <v>100000</v>
      </c>
      <c r="P7" s="208">
        <v>2176423</v>
      </c>
      <c r="Q7" s="208">
        <v>102860</v>
      </c>
      <c r="R7" s="208">
        <v>93600</v>
      </c>
      <c r="S7" s="208">
        <v>586715</v>
      </c>
      <c r="T7" s="208">
        <v>27200</v>
      </c>
      <c r="U7" s="208">
        <v>141970</v>
      </c>
      <c r="V7" s="208">
        <v>82475</v>
      </c>
      <c r="W7" s="208">
        <v>88900</v>
      </c>
      <c r="X7" s="208">
        <v>474099</v>
      </c>
      <c r="Y7" s="208">
        <v>294610</v>
      </c>
      <c r="Z7" s="208">
        <v>355700</v>
      </c>
      <c r="AA7" s="208">
        <v>106552</v>
      </c>
      <c r="AB7" s="208">
        <v>336800</v>
      </c>
      <c r="AC7" s="208">
        <v>2691481</v>
      </c>
      <c r="AD7" s="208">
        <v>0</v>
      </c>
      <c r="AE7" s="208">
        <v>95400</v>
      </c>
      <c r="AF7" s="208">
        <v>512750</v>
      </c>
      <c r="AG7" s="208">
        <v>500</v>
      </c>
      <c r="AH7" s="208">
        <v>87900</v>
      </c>
      <c r="AI7" s="208">
        <v>186900</v>
      </c>
      <c r="AJ7" s="208">
        <v>358150</v>
      </c>
      <c r="AK7" s="208">
        <v>301387</v>
      </c>
      <c r="AL7" s="208">
        <v>90950</v>
      </c>
      <c r="AM7" s="208">
        <v>258460</v>
      </c>
      <c r="AN7" s="208">
        <v>402375</v>
      </c>
      <c r="AO7" s="208">
        <v>791953</v>
      </c>
      <c r="AP7" s="208">
        <v>3086725</v>
      </c>
      <c r="AQ7" s="208">
        <v>0.1</v>
      </c>
      <c r="AR7" s="208">
        <v>406905</v>
      </c>
      <c r="AS7" s="208">
        <v>323250</v>
      </c>
      <c r="AT7" s="208">
        <v>101950</v>
      </c>
      <c r="AU7" s="208">
        <v>195900</v>
      </c>
      <c r="AV7" s="208">
        <v>0.1</v>
      </c>
      <c r="AW7" s="208">
        <v>0</v>
      </c>
      <c r="AX7" s="209">
        <v>1028005.2</v>
      </c>
      <c r="AY7" s="441"/>
      <c r="AZ7" s="28">
        <v>515058</v>
      </c>
      <c r="BA7" s="383">
        <v>0.23665344466585769</v>
      </c>
      <c r="BB7" s="384">
        <v>1</v>
      </c>
      <c r="BC7" s="443"/>
      <c r="BD7" s="28">
        <v>395244</v>
      </c>
      <c r="BE7" s="383">
        <v>0.14685000562887124</v>
      </c>
      <c r="BF7" s="384">
        <v>1</v>
      </c>
      <c r="BG7" s="443"/>
      <c r="BH7" s="29">
        <v>1241600</v>
      </c>
      <c r="BI7" s="29">
        <v>-213594.80000000005</v>
      </c>
      <c r="BJ7" s="383">
        <v>-0.17203189432989693</v>
      </c>
      <c r="BK7" s="383">
        <v>0.94732599239267901</v>
      </c>
      <c r="BL7" s="29">
        <v>2873130.2</v>
      </c>
      <c r="BM7" s="383">
        <v>-7.4342193054808312E-2</v>
      </c>
      <c r="BN7" s="384">
        <v>0.98049339959571236</v>
      </c>
      <c r="BO7" s="43"/>
    </row>
    <row r="8" spans="1:67" outlineLevel="1" x14ac:dyDescent="0.3">
      <c r="B8" s="439"/>
      <c r="C8" s="246" t="s">
        <v>495</v>
      </c>
      <c r="D8" s="385">
        <v>0</v>
      </c>
      <c r="E8" s="385">
        <v>0</v>
      </c>
      <c r="F8" s="385">
        <v>0</v>
      </c>
      <c r="G8" s="385">
        <v>0</v>
      </c>
      <c r="H8" s="385">
        <v>0</v>
      </c>
      <c r="I8" s="385">
        <v>0</v>
      </c>
      <c r="J8" s="385">
        <v>0</v>
      </c>
      <c r="K8" s="385">
        <v>0</v>
      </c>
      <c r="L8" s="385">
        <v>0</v>
      </c>
      <c r="M8" s="385">
        <v>0</v>
      </c>
      <c r="N8" s="385">
        <v>0</v>
      </c>
      <c r="O8" s="385">
        <v>0</v>
      </c>
      <c r="P8" s="385">
        <v>0</v>
      </c>
      <c r="Q8" s="385">
        <v>0</v>
      </c>
      <c r="R8" s="385">
        <v>0</v>
      </c>
      <c r="S8" s="385">
        <v>0</v>
      </c>
      <c r="T8" s="385">
        <v>0</v>
      </c>
      <c r="U8" s="385">
        <v>0</v>
      </c>
      <c r="V8" s="385">
        <v>0</v>
      </c>
      <c r="W8" s="385">
        <v>0</v>
      </c>
      <c r="X8" s="385">
        <v>0</v>
      </c>
      <c r="Y8" s="385">
        <v>0</v>
      </c>
      <c r="Z8" s="385">
        <v>0</v>
      </c>
      <c r="AA8" s="385">
        <v>0</v>
      </c>
      <c r="AB8" s="385">
        <v>0</v>
      </c>
      <c r="AC8" s="385">
        <v>0</v>
      </c>
      <c r="AD8" s="385">
        <v>0</v>
      </c>
      <c r="AE8" s="385">
        <v>0</v>
      </c>
      <c r="AF8" s="385">
        <v>0</v>
      </c>
      <c r="AG8" s="385">
        <v>0</v>
      </c>
      <c r="AH8" s="385">
        <v>0</v>
      </c>
      <c r="AI8" s="385">
        <v>0</v>
      </c>
      <c r="AJ8" s="385">
        <v>0</v>
      </c>
      <c r="AK8" s="385">
        <v>0</v>
      </c>
      <c r="AL8" s="385">
        <v>0</v>
      </c>
      <c r="AM8" s="385">
        <v>0</v>
      </c>
      <c r="AN8" s="385">
        <v>0</v>
      </c>
      <c r="AO8" s="385">
        <v>0</v>
      </c>
      <c r="AP8" s="385">
        <v>0</v>
      </c>
      <c r="AQ8" s="385">
        <v>0</v>
      </c>
      <c r="AR8" s="385">
        <v>0</v>
      </c>
      <c r="AS8" s="385">
        <v>0</v>
      </c>
      <c r="AT8" s="385">
        <v>0</v>
      </c>
      <c r="AU8" s="385">
        <v>0</v>
      </c>
      <c r="AV8" s="385">
        <v>0</v>
      </c>
      <c r="AW8" s="385">
        <v>57160</v>
      </c>
      <c r="AX8" s="386">
        <v>57160</v>
      </c>
      <c r="AY8" s="441"/>
      <c r="AZ8" s="150">
        <v>0</v>
      </c>
      <c r="BA8" s="387">
        <v>0</v>
      </c>
      <c r="BB8" s="215">
        <v>0</v>
      </c>
      <c r="BC8" s="443"/>
      <c r="BD8" s="150">
        <v>0</v>
      </c>
      <c r="BE8" s="387">
        <v>0</v>
      </c>
      <c r="BF8" s="215">
        <v>0</v>
      </c>
      <c r="BG8" s="443"/>
      <c r="BH8" s="112">
        <v>0</v>
      </c>
      <c r="BI8" s="112">
        <v>57160</v>
      </c>
      <c r="BJ8" s="387">
        <v>0</v>
      </c>
      <c r="BK8" s="387">
        <v>5.2674007607320987E-2</v>
      </c>
      <c r="BL8" s="112">
        <v>57160</v>
      </c>
      <c r="BM8" s="387">
        <v>1</v>
      </c>
      <c r="BN8" s="215">
        <v>1.9506600404287602E-2</v>
      </c>
      <c r="BO8" s="43"/>
    </row>
    <row r="9" spans="1:67" x14ac:dyDescent="0.3">
      <c r="B9" s="439"/>
      <c r="C9" s="244" t="s">
        <v>80</v>
      </c>
      <c r="D9" s="204">
        <v>0</v>
      </c>
      <c r="E9" s="204">
        <v>230200</v>
      </c>
      <c r="F9" s="204">
        <v>81480</v>
      </c>
      <c r="G9" s="204">
        <v>151148</v>
      </c>
      <c r="H9" s="204">
        <v>600020</v>
      </c>
      <c r="I9" s="204">
        <v>228275</v>
      </c>
      <c r="J9" s="204">
        <v>136850</v>
      </c>
      <c r="K9" s="204">
        <v>195625</v>
      </c>
      <c r="L9" s="204">
        <v>133525</v>
      </c>
      <c r="M9" s="204">
        <v>276600</v>
      </c>
      <c r="N9" s="204">
        <v>42700</v>
      </c>
      <c r="O9" s="204">
        <v>100000</v>
      </c>
      <c r="P9" s="204">
        <v>2176423</v>
      </c>
      <c r="Q9" s="204">
        <v>102860</v>
      </c>
      <c r="R9" s="204">
        <v>93600</v>
      </c>
      <c r="S9" s="204">
        <v>586715</v>
      </c>
      <c r="T9" s="204">
        <v>27200</v>
      </c>
      <c r="U9" s="204">
        <v>141970</v>
      </c>
      <c r="V9" s="204">
        <v>82475</v>
      </c>
      <c r="W9" s="204">
        <v>88900</v>
      </c>
      <c r="X9" s="204">
        <v>474099</v>
      </c>
      <c r="Y9" s="204">
        <v>294610</v>
      </c>
      <c r="Z9" s="204">
        <v>355700</v>
      </c>
      <c r="AA9" s="204">
        <v>106552</v>
      </c>
      <c r="AB9" s="204">
        <v>336800</v>
      </c>
      <c r="AC9" s="204">
        <v>2691481</v>
      </c>
      <c r="AD9" s="204">
        <v>0</v>
      </c>
      <c r="AE9" s="204">
        <v>95400</v>
      </c>
      <c r="AF9" s="204">
        <v>512750</v>
      </c>
      <c r="AG9" s="204">
        <v>500</v>
      </c>
      <c r="AH9" s="204">
        <v>87900</v>
      </c>
      <c r="AI9" s="204">
        <v>186900</v>
      </c>
      <c r="AJ9" s="204">
        <v>358150</v>
      </c>
      <c r="AK9" s="204">
        <v>301387</v>
      </c>
      <c r="AL9" s="204">
        <v>90950</v>
      </c>
      <c r="AM9" s="204">
        <v>258460</v>
      </c>
      <c r="AN9" s="204">
        <v>402375</v>
      </c>
      <c r="AO9" s="204">
        <v>791953</v>
      </c>
      <c r="AP9" s="204">
        <v>3086725</v>
      </c>
      <c r="AQ9" s="204">
        <v>0.1</v>
      </c>
      <c r="AR9" s="204">
        <v>406905</v>
      </c>
      <c r="AS9" s="204">
        <v>323250</v>
      </c>
      <c r="AT9" s="204">
        <v>101950</v>
      </c>
      <c r="AU9" s="204">
        <v>195900</v>
      </c>
      <c r="AV9" s="204">
        <v>0.1</v>
      </c>
      <c r="AW9" s="204">
        <v>57160</v>
      </c>
      <c r="AX9" s="205">
        <v>1085165.2</v>
      </c>
      <c r="AY9" s="441"/>
      <c r="AZ9" s="114">
        <v>515058</v>
      </c>
      <c r="BA9" s="213">
        <v>0.23665344466585769</v>
      </c>
      <c r="BB9" s="214">
        <v>1</v>
      </c>
      <c r="BC9" s="443"/>
      <c r="BD9" s="114">
        <v>395244</v>
      </c>
      <c r="BE9" s="213">
        <v>0.14685000562887124</v>
      </c>
      <c r="BF9" s="214">
        <v>1</v>
      </c>
      <c r="BG9" s="443"/>
      <c r="BH9" s="110">
        <v>1241600</v>
      </c>
      <c r="BI9" s="110">
        <v>-156434.80000000005</v>
      </c>
      <c r="BJ9" s="213">
        <v>-0.12599452319587631</v>
      </c>
      <c r="BK9" s="213">
        <v>1</v>
      </c>
      <c r="BL9" s="110">
        <v>2930290.2</v>
      </c>
      <c r="BM9" s="213">
        <v>-5.3385429197422167E-2</v>
      </c>
      <c r="BN9" s="214">
        <v>1</v>
      </c>
      <c r="BO9" s="43"/>
    </row>
    <row r="10" spans="1:67" ht="7.5" customHeight="1" x14ac:dyDescent="0.3">
      <c r="B10" s="439"/>
      <c r="C10" s="388"/>
      <c r="D10" s="208"/>
      <c r="E10" s="208"/>
      <c r="F10" s="208"/>
      <c r="G10" s="208"/>
      <c r="H10" s="208"/>
      <c r="I10" s="208"/>
      <c r="J10" s="208"/>
      <c r="K10" s="208"/>
      <c r="L10" s="208"/>
      <c r="M10" s="208"/>
      <c r="N10" s="208"/>
      <c r="O10" s="208"/>
      <c r="P10" s="208"/>
      <c r="Q10" s="208"/>
      <c r="R10" s="208"/>
      <c r="S10" s="208"/>
      <c r="T10" s="208"/>
      <c r="U10" s="208"/>
      <c r="V10" s="208"/>
      <c r="W10" s="208"/>
      <c r="X10" s="208"/>
      <c r="Y10" s="208"/>
      <c r="Z10" s="208"/>
      <c r="AA10" s="208"/>
      <c r="AB10" s="208"/>
      <c r="AC10" s="208"/>
      <c r="AD10" s="208"/>
      <c r="AE10" s="208"/>
      <c r="AF10" s="208"/>
      <c r="AG10" s="208"/>
      <c r="AH10" s="208"/>
      <c r="AI10" s="208"/>
      <c r="AJ10" s="208"/>
      <c r="AK10" s="208"/>
      <c r="AL10" s="208"/>
      <c r="AM10" s="208"/>
      <c r="AN10" s="208"/>
      <c r="AO10" s="208"/>
      <c r="AP10" s="208"/>
      <c r="AQ10" s="208"/>
      <c r="AR10" s="208"/>
      <c r="AS10" s="208"/>
      <c r="AT10" s="208"/>
      <c r="AU10" s="208"/>
      <c r="AV10" s="208"/>
      <c r="AW10" s="208"/>
      <c r="AX10" s="209"/>
      <c r="AY10" s="441"/>
      <c r="AZ10" s="28"/>
      <c r="BA10" s="383"/>
      <c r="BB10" s="129"/>
      <c r="BC10" s="443"/>
      <c r="BD10" s="28"/>
      <c r="BE10" s="383"/>
      <c r="BF10" s="129"/>
      <c r="BG10" s="443"/>
      <c r="BH10" s="29"/>
      <c r="BI10" s="29"/>
      <c r="BJ10" s="383"/>
      <c r="BK10" s="383"/>
      <c r="BL10" s="29"/>
      <c r="BM10" s="383"/>
      <c r="BN10" s="129"/>
      <c r="BO10" s="43"/>
    </row>
    <row r="11" spans="1:67" outlineLevel="1" x14ac:dyDescent="0.3">
      <c r="B11" s="439"/>
      <c r="C11" s="245" t="s">
        <v>496</v>
      </c>
      <c r="D11" s="208">
        <v>0</v>
      </c>
      <c r="E11" s="208">
        <v>0</v>
      </c>
      <c r="F11" s="208">
        <v>0</v>
      </c>
      <c r="G11" s="208">
        <v>0</v>
      </c>
      <c r="H11" s="208">
        <v>0</v>
      </c>
      <c r="I11" s="208">
        <v>0</v>
      </c>
      <c r="J11" s="208">
        <v>0</v>
      </c>
      <c r="K11" s="208">
        <v>0</v>
      </c>
      <c r="L11" s="208">
        <v>0</v>
      </c>
      <c r="M11" s="208">
        <v>0</v>
      </c>
      <c r="N11" s="208">
        <v>0</v>
      </c>
      <c r="O11" s="208">
        <v>0</v>
      </c>
      <c r="P11" s="208">
        <v>0</v>
      </c>
      <c r="Q11" s="208">
        <v>0</v>
      </c>
      <c r="R11" s="208">
        <v>0</v>
      </c>
      <c r="S11" s="208">
        <v>0</v>
      </c>
      <c r="T11" s="208">
        <v>0</v>
      </c>
      <c r="U11" s="208">
        <v>0</v>
      </c>
      <c r="V11" s="208">
        <v>0</v>
      </c>
      <c r="W11" s="208">
        <v>0</v>
      </c>
      <c r="X11" s="208">
        <v>0</v>
      </c>
      <c r="Y11" s="208">
        <v>0</v>
      </c>
      <c r="Z11" s="208">
        <v>0</v>
      </c>
      <c r="AA11" s="208">
        <v>0</v>
      </c>
      <c r="AB11" s="208">
        <v>0</v>
      </c>
      <c r="AC11" s="208">
        <v>0</v>
      </c>
      <c r="AD11" s="208">
        <v>0</v>
      </c>
      <c r="AE11" s="208">
        <v>0</v>
      </c>
      <c r="AF11" s="208">
        <v>0</v>
      </c>
      <c r="AG11" s="208">
        <v>0</v>
      </c>
      <c r="AH11" s="208">
        <v>0</v>
      </c>
      <c r="AI11" s="208">
        <v>0</v>
      </c>
      <c r="AJ11" s="208">
        <v>0</v>
      </c>
      <c r="AK11" s="208">
        <v>0</v>
      </c>
      <c r="AL11" s="208">
        <v>0</v>
      </c>
      <c r="AM11" s="208">
        <v>0</v>
      </c>
      <c r="AN11" s="208">
        <v>0</v>
      </c>
      <c r="AO11" s="208">
        <v>0</v>
      </c>
      <c r="AP11" s="208">
        <v>0</v>
      </c>
      <c r="AQ11" s="208">
        <v>0</v>
      </c>
      <c r="AR11" s="208">
        <v>0</v>
      </c>
      <c r="AS11" s="208">
        <v>0</v>
      </c>
      <c r="AT11" s="208">
        <v>0</v>
      </c>
      <c r="AU11" s="208">
        <v>0</v>
      </c>
      <c r="AV11" s="208">
        <v>0</v>
      </c>
      <c r="AW11" s="208">
        <v>0</v>
      </c>
      <c r="AX11" s="209">
        <v>0</v>
      </c>
      <c r="AY11" s="441"/>
      <c r="AZ11" s="28">
        <v>0</v>
      </c>
      <c r="BA11" s="383">
        <v>0</v>
      </c>
      <c r="BB11" s="129">
        <v>0</v>
      </c>
      <c r="BC11" s="443"/>
      <c r="BD11" s="28">
        <v>0</v>
      </c>
      <c r="BE11" s="383">
        <v>0</v>
      </c>
      <c r="BF11" s="129">
        <v>0</v>
      </c>
      <c r="BG11" s="443"/>
      <c r="BH11" s="29">
        <v>0</v>
      </c>
      <c r="BI11" s="29">
        <v>0</v>
      </c>
      <c r="BJ11" s="383">
        <v>0</v>
      </c>
      <c r="BK11" s="383">
        <v>0</v>
      </c>
      <c r="BL11" s="29">
        <v>0</v>
      </c>
      <c r="BM11" s="383">
        <v>0</v>
      </c>
      <c r="BN11" s="129">
        <v>0</v>
      </c>
      <c r="BO11" s="43"/>
    </row>
    <row r="12" spans="1:67" outlineLevel="1" x14ac:dyDescent="0.3">
      <c r="B12" s="439"/>
      <c r="C12" s="245" t="s">
        <v>497</v>
      </c>
      <c r="D12" s="208">
        <v>10629.7</v>
      </c>
      <c r="E12" s="208">
        <v>58599.01</v>
      </c>
      <c r="F12" s="208">
        <v>24021.35</v>
      </c>
      <c r="G12" s="208">
        <v>28337.89</v>
      </c>
      <c r="H12" s="208">
        <v>132004.07</v>
      </c>
      <c r="I12" s="208">
        <v>63821.61</v>
      </c>
      <c r="J12" s="208">
        <v>31174.57</v>
      </c>
      <c r="K12" s="208">
        <v>42295</v>
      </c>
      <c r="L12" s="208">
        <v>34227.32</v>
      </c>
      <c r="M12" s="208">
        <v>62173.760000000002</v>
      </c>
      <c r="N12" s="208">
        <v>8542.91</v>
      </c>
      <c r="O12" s="208">
        <v>16541.009999999998</v>
      </c>
      <c r="P12" s="208">
        <v>512368.2</v>
      </c>
      <c r="Q12" s="208">
        <v>19232.310000000001</v>
      </c>
      <c r="R12" s="208">
        <v>24918.400000000001</v>
      </c>
      <c r="S12" s="208">
        <v>155140.98000000001</v>
      </c>
      <c r="T12" s="208">
        <v>7231.37</v>
      </c>
      <c r="U12" s="208">
        <v>24696.1</v>
      </c>
      <c r="V12" s="208">
        <v>8536.4500000000007</v>
      </c>
      <c r="W12" s="208">
        <v>15612.64</v>
      </c>
      <c r="X12" s="208">
        <v>108883.25</v>
      </c>
      <c r="Y12" s="208">
        <v>35120.6</v>
      </c>
      <c r="Z12" s="208">
        <v>75249.94</v>
      </c>
      <c r="AA12" s="208">
        <v>24810.75</v>
      </c>
      <c r="AB12" s="208">
        <v>96766.59</v>
      </c>
      <c r="AC12" s="208">
        <v>596199.38</v>
      </c>
      <c r="AD12" s="208">
        <v>7.12</v>
      </c>
      <c r="AE12" s="208">
        <v>21558.49</v>
      </c>
      <c r="AF12" s="208">
        <v>139201.5</v>
      </c>
      <c r="AG12" s="208">
        <v>0</v>
      </c>
      <c r="AH12" s="208">
        <v>20948.25</v>
      </c>
      <c r="AI12" s="208">
        <v>43619.54</v>
      </c>
      <c r="AJ12" s="208">
        <v>108004.34</v>
      </c>
      <c r="AK12" s="208">
        <v>91526.15</v>
      </c>
      <c r="AL12" s="208">
        <v>22065.279999999999</v>
      </c>
      <c r="AM12" s="208">
        <v>52285.79</v>
      </c>
      <c r="AN12" s="208">
        <v>104466.61</v>
      </c>
      <c r="AO12" s="208">
        <v>159211.04999999999</v>
      </c>
      <c r="AP12" s="208">
        <v>762894.12000000011</v>
      </c>
      <c r="AQ12" s="208">
        <v>-2345.35</v>
      </c>
      <c r="AR12" s="208">
        <v>121958.44</v>
      </c>
      <c r="AS12" s="208">
        <v>87935.28</v>
      </c>
      <c r="AT12" s="208">
        <v>27706.22</v>
      </c>
      <c r="AU12" s="208">
        <v>50878.85</v>
      </c>
      <c r="AV12" s="208">
        <v>379.84</v>
      </c>
      <c r="AW12" s="208">
        <v>0</v>
      </c>
      <c r="AX12" s="209">
        <v>286513.28000000003</v>
      </c>
      <c r="AY12" s="441"/>
      <c r="AZ12" s="28">
        <v>83831.179999999993</v>
      </c>
      <c r="BA12" s="383">
        <v>0.16361511116419791</v>
      </c>
      <c r="BB12" s="129">
        <v>0.22151350130281433</v>
      </c>
      <c r="BC12" s="443"/>
      <c r="BD12" s="28">
        <v>166694.74000000011</v>
      </c>
      <c r="BE12" s="383">
        <v>0.27959562789213249</v>
      </c>
      <c r="BF12" s="129">
        <v>0.24715325142343425</v>
      </c>
      <c r="BG12" s="443"/>
      <c r="BH12" s="29">
        <v>333339.24</v>
      </c>
      <c r="BI12" s="29">
        <v>-46825.959999999963</v>
      </c>
      <c r="BJ12" s="383">
        <v>-0.14047539077607535</v>
      </c>
      <c r="BK12" s="383">
        <v>0.26402733887890989</v>
      </c>
      <c r="BL12" s="29">
        <v>716068.16000000015</v>
      </c>
      <c r="BM12" s="383">
        <v>-6.5393160338255998E-2</v>
      </c>
      <c r="BN12" s="129">
        <v>0.24436766024061374</v>
      </c>
      <c r="BO12" s="43"/>
    </row>
    <row r="13" spans="1:67" outlineLevel="1" x14ac:dyDescent="0.3">
      <c r="B13" s="439"/>
      <c r="C13" s="245" t="s">
        <v>498</v>
      </c>
      <c r="D13" s="208">
        <v>0</v>
      </c>
      <c r="E13" s="208">
        <v>1075.8699999999999</v>
      </c>
      <c r="F13" s="208">
        <v>844.75</v>
      </c>
      <c r="G13" s="208">
        <v>0</v>
      </c>
      <c r="H13" s="208">
        <v>5219.4399999999996</v>
      </c>
      <c r="I13" s="208">
        <v>1473.31</v>
      </c>
      <c r="J13" s="208">
        <v>1389.36</v>
      </c>
      <c r="K13" s="208">
        <v>1784.5</v>
      </c>
      <c r="L13" s="208">
        <v>2096.6799999999998</v>
      </c>
      <c r="M13" s="208">
        <v>1504.77</v>
      </c>
      <c r="N13" s="208">
        <v>0</v>
      </c>
      <c r="O13" s="208">
        <v>536</v>
      </c>
      <c r="P13" s="208">
        <v>15924.68</v>
      </c>
      <c r="Q13" s="208">
        <v>463.25</v>
      </c>
      <c r="R13" s="208">
        <v>1338.69</v>
      </c>
      <c r="S13" s="208">
        <v>5033.8900000000003</v>
      </c>
      <c r="T13" s="208">
        <v>0</v>
      </c>
      <c r="U13" s="208">
        <v>1326.3</v>
      </c>
      <c r="V13" s="208">
        <v>375.95</v>
      </c>
      <c r="W13" s="208">
        <v>1443.75</v>
      </c>
      <c r="X13" s="208">
        <v>5066.08</v>
      </c>
      <c r="Y13" s="208">
        <v>836.49</v>
      </c>
      <c r="Z13" s="208">
        <v>1715.35</v>
      </c>
      <c r="AA13" s="208">
        <v>1650.9</v>
      </c>
      <c r="AB13" s="208">
        <v>2437.02</v>
      </c>
      <c r="AC13" s="208">
        <v>21687.670000000002</v>
      </c>
      <c r="AD13" s="208">
        <v>0</v>
      </c>
      <c r="AE13" s="208">
        <v>1785.6</v>
      </c>
      <c r="AF13" s="208">
        <v>4971.9399999999996</v>
      </c>
      <c r="AG13" s="208">
        <v>0</v>
      </c>
      <c r="AH13" s="208">
        <v>674.77</v>
      </c>
      <c r="AI13" s="208">
        <v>3458.95</v>
      </c>
      <c r="AJ13" s="208">
        <v>4278.41</v>
      </c>
      <c r="AK13" s="208">
        <v>5373.92</v>
      </c>
      <c r="AL13" s="208">
        <v>1403.45</v>
      </c>
      <c r="AM13" s="208">
        <v>4323.4799999999996</v>
      </c>
      <c r="AN13" s="208">
        <v>5841.62</v>
      </c>
      <c r="AO13" s="208">
        <v>6070.28</v>
      </c>
      <c r="AP13" s="208">
        <v>38182.42</v>
      </c>
      <c r="AQ13" s="208">
        <v>0</v>
      </c>
      <c r="AR13" s="208">
        <v>7513.3</v>
      </c>
      <c r="AS13" s="208">
        <v>3801.93</v>
      </c>
      <c r="AT13" s="208">
        <v>1015.53</v>
      </c>
      <c r="AU13" s="208">
        <v>1876.11</v>
      </c>
      <c r="AV13" s="208">
        <v>0</v>
      </c>
      <c r="AW13" s="208">
        <v>0</v>
      </c>
      <c r="AX13" s="209">
        <v>14206.87</v>
      </c>
      <c r="AY13" s="441"/>
      <c r="AZ13" s="28">
        <v>5762.9900000000016</v>
      </c>
      <c r="BA13" s="383">
        <v>0.36189047440827704</v>
      </c>
      <c r="BB13" s="129">
        <v>8.0578945197829748E-3</v>
      </c>
      <c r="BC13" s="443"/>
      <c r="BD13" s="28">
        <v>16494.749999999996</v>
      </c>
      <c r="BE13" s="383">
        <v>0.76055887976901138</v>
      </c>
      <c r="BF13" s="129">
        <v>1.2369880698798888E-2</v>
      </c>
      <c r="BG13" s="443"/>
      <c r="BH13" s="29">
        <v>15169.669999999998</v>
      </c>
      <c r="BI13" s="29">
        <v>-962.79999999999745</v>
      </c>
      <c r="BJ13" s="383">
        <v>-6.3468750473807109E-2</v>
      </c>
      <c r="BK13" s="383">
        <v>1.3091896054167607E-2</v>
      </c>
      <c r="BL13" s="29">
        <v>37219.620000000003</v>
      </c>
      <c r="BM13" s="383">
        <v>-2.5868077105569518E-2</v>
      </c>
      <c r="BN13" s="129">
        <v>1.2701683949255265E-2</v>
      </c>
      <c r="BO13" s="43"/>
    </row>
    <row r="14" spans="1:67" outlineLevel="1" x14ac:dyDescent="0.3">
      <c r="B14" s="439"/>
      <c r="C14" s="245" t="s">
        <v>499</v>
      </c>
      <c r="D14" s="208">
        <v>0</v>
      </c>
      <c r="E14" s="208">
        <v>0</v>
      </c>
      <c r="F14" s="208">
        <v>0</v>
      </c>
      <c r="G14" s="208">
        <v>0</v>
      </c>
      <c r="H14" s="208">
        <v>0</v>
      </c>
      <c r="I14" s="208">
        <v>0</v>
      </c>
      <c r="J14" s="208">
        <v>0</v>
      </c>
      <c r="K14" s="208">
        <v>0</v>
      </c>
      <c r="L14" s="208">
        <v>0</v>
      </c>
      <c r="M14" s="208">
        <v>0</v>
      </c>
      <c r="N14" s="208">
        <v>0</v>
      </c>
      <c r="O14" s="208">
        <v>92.22</v>
      </c>
      <c r="P14" s="208">
        <v>92.22</v>
      </c>
      <c r="Q14" s="208">
        <v>0</v>
      </c>
      <c r="R14" s="208">
        <v>0</v>
      </c>
      <c r="S14" s="208">
        <v>0</v>
      </c>
      <c r="T14" s="208">
        <v>0</v>
      </c>
      <c r="U14" s="208">
        <v>0</v>
      </c>
      <c r="V14" s="208">
        <v>0</v>
      </c>
      <c r="W14" s="208">
        <v>0</v>
      </c>
      <c r="X14" s="208">
        <v>0</v>
      </c>
      <c r="Y14" s="208">
        <v>0</v>
      </c>
      <c r="Z14" s="208">
        <v>0</v>
      </c>
      <c r="AA14" s="208">
        <v>0</v>
      </c>
      <c r="AB14" s="208">
        <v>0</v>
      </c>
      <c r="AC14" s="208">
        <v>0</v>
      </c>
      <c r="AD14" s="208">
        <v>0</v>
      </c>
      <c r="AE14" s="208">
        <v>0</v>
      </c>
      <c r="AF14" s="208">
        <v>0</v>
      </c>
      <c r="AG14" s="208">
        <v>0</v>
      </c>
      <c r="AH14" s="208">
        <v>0</v>
      </c>
      <c r="AI14" s="208">
        <v>0</v>
      </c>
      <c r="AJ14" s="208">
        <v>0</v>
      </c>
      <c r="AK14" s="208">
        <v>0</v>
      </c>
      <c r="AL14" s="208">
        <v>0</v>
      </c>
      <c r="AM14" s="208">
        <v>0</v>
      </c>
      <c r="AN14" s="208">
        <v>0</v>
      </c>
      <c r="AO14" s="208">
        <v>0</v>
      </c>
      <c r="AP14" s="208">
        <v>0</v>
      </c>
      <c r="AQ14" s="208">
        <v>0</v>
      </c>
      <c r="AR14" s="208">
        <v>0</v>
      </c>
      <c r="AS14" s="208">
        <v>0</v>
      </c>
      <c r="AT14" s="208">
        <v>0</v>
      </c>
      <c r="AU14" s="208">
        <v>0</v>
      </c>
      <c r="AV14" s="208">
        <v>0</v>
      </c>
      <c r="AW14" s="208">
        <v>0</v>
      </c>
      <c r="AX14" s="209">
        <v>0</v>
      </c>
      <c r="AY14" s="441"/>
      <c r="AZ14" s="28">
        <v>-92.22</v>
      </c>
      <c r="BA14" s="383">
        <v>-1</v>
      </c>
      <c r="BB14" s="129">
        <v>0</v>
      </c>
      <c r="BC14" s="443"/>
      <c r="BD14" s="28">
        <v>0</v>
      </c>
      <c r="BE14" s="383">
        <v>0</v>
      </c>
      <c r="BF14" s="129">
        <v>0</v>
      </c>
      <c r="BG14" s="443"/>
      <c r="BH14" s="29">
        <v>0</v>
      </c>
      <c r="BI14" s="29">
        <v>0</v>
      </c>
      <c r="BJ14" s="383">
        <v>0</v>
      </c>
      <c r="BK14" s="383">
        <v>0</v>
      </c>
      <c r="BL14" s="29">
        <v>0</v>
      </c>
      <c r="BM14" s="383">
        <v>0</v>
      </c>
      <c r="BN14" s="129">
        <v>0</v>
      </c>
      <c r="BO14" s="43"/>
    </row>
    <row r="15" spans="1:67" outlineLevel="1" x14ac:dyDescent="0.3">
      <c r="B15" s="439"/>
      <c r="C15" s="245" t="s">
        <v>500</v>
      </c>
      <c r="D15" s="208">
        <v>0</v>
      </c>
      <c r="E15" s="208">
        <v>1738.43</v>
      </c>
      <c r="F15" s="208">
        <v>854.05</v>
      </c>
      <c r="G15" s="208">
        <v>18.75</v>
      </c>
      <c r="H15" s="208">
        <v>4425.24</v>
      </c>
      <c r="I15" s="208">
        <v>1452.69</v>
      </c>
      <c r="J15" s="208">
        <v>425</v>
      </c>
      <c r="K15" s="208">
        <v>544.5</v>
      </c>
      <c r="L15" s="208">
        <v>1244.24</v>
      </c>
      <c r="M15" s="208">
        <v>1308.0899999999999</v>
      </c>
      <c r="N15" s="208">
        <v>0</v>
      </c>
      <c r="O15" s="208">
        <v>1564.38</v>
      </c>
      <c r="P15" s="208">
        <v>13575.369999999999</v>
      </c>
      <c r="Q15" s="208">
        <v>2156.9</v>
      </c>
      <c r="R15" s="208">
        <v>980.3</v>
      </c>
      <c r="S15" s="208">
        <v>7107.81</v>
      </c>
      <c r="T15" s="208">
        <v>345.12</v>
      </c>
      <c r="U15" s="208">
        <v>1706.5</v>
      </c>
      <c r="V15" s="208">
        <v>0</v>
      </c>
      <c r="W15" s="208">
        <v>1413.05</v>
      </c>
      <c r="X15" s="208">
        <v>2392.13</v>
      </c>
      <c r="Y15" s="208">
        <v>1792.18</v>
      </c>
      <c r="Z15" s="208">
        <v>737.75</v>
      </c>
      <c r="AA15" s="208">
        <v>1514.98</v>
      </c>
      <c r="AB15" s="208">
        <v>3377.55</v>
      </c>
      <c r="AC15" s="208">
        <v>23524.27</v>
      </c>
      <c r="AD15" s="208">
        <v>0</v>
      </c>
      <c r="AE15" s="208">
        <v>410.66</v>
      </c>
      <c r="AF15" s="208">
        <v>2653.06</v>
      </c>
      <c r="AG15" s="208">
        <v>0</v>
      </c>
      <c r="AH15" s="208">
        <v>489</v>
      </c>
      <c r="AI15" s="208">
        <v>788</v>
      </c>
      <c r="AJ15" s="208">
        <v>3481.63</v>
      </c>
      <c r="AK15" s="208">
        <v>4828.21</v>
      </c>
      <c r="AL15" s="208">
        <v>1186.54</v>
      </c>
      <c r="AM15" s="208">
        <v>1424.86</v>
      </c>
      <c r="AN15" s="208">
        <v>3848.19</v>
      </c>
      <c r="AO15" s="208">
        <v>3251</v>
      </c>
      <c r="AP15" s="208">
        <v>22361.149999999998</v>
      </c>
      <c r="AQ15" s="208">
        <v>0</v>
      </c>
      <c r="AR15" s="208">
        <v>2505.6</v>
      </c>
      <c r="AS15" s="208">
        <v>3976.95</v>
      </c>
      <c r="AT15" s="208">
        <v>1356.18</v>
      </c>
      <c r="AU15" s="208">
        <v>3105.1</v>
      </c>
      <c r="AV15" s="208">
        <v>0</v>
      </c>
      <c r="AW15" s="208">
        <v>0</v>
      </c>
      <c r="AX15" s="209">
        <v>10943.83</v>
      </c>
      <c r="AY15" s="441"/>
      <c r="AZ15" s="28">
        <v>9948.9000000000015</v>
      </c>
      <c r="BA15" s="383">
        <v>0.73286400297008492</v>
      </c>
      <c r="BB15" s="129">
        <v>8.740269762261001E-3</v>
      </c>
      <c r="BC15" s="443"/>
      <c r="BD15" s="28">
        <v>-1163.1200000000026</v>
      </c>
      <c r="BE15" s="383">
        <v>-4.9443404619994698E-2</v>
      </c>
      <c r="BF15" s="129">
        <v>7.2442961391118409E-3</v>
      </c>
      <c r="BG15" s="443"/>
      <c r="BH15" s="29">
        <v>7822.3499999999995</v>
      </c>
      <c r="BI15" s="29">
        <v>3121.4800000000005</v>
      </c>
      <c r="BJ15" s="383">
        <v>0.39904632239672228</v>
      </c>
      <c r="BK15" s="383">
        <v>1.0084943748656887E-2</v>
      </c>
      <c r="BL15" s="29">
        <v>25482.629999999997</v>
      </c>
      <c r="BM15" s="383">
        <v>0.12249442070932243</v>
      </c>
      <c r="BN15" s="129">
        <v>8.6962820269473641E-3</v>
      </c>
      <c r="BO15" s="43"/>
    </row>
    <row r="16" spans="1:67" outlineLevel="2" x14ac:dyDescent="0.3">
      <c r="B16" s="439"/>
      <c r="C16" s="389" t="s">
        <v>501</v>
      </c>
      <c r="D16" s="208">
        <v>0</v>
      </c>
      <c r="E16" s="208">
        <v>32600</v>
      </c>
      <c r="F16" s="208">
        <v>10100</v>
      </c>
      <c r="G16" s="208">
        <v>17610</v>
      </c>
      <c r="H16" s="208">
        <v>95600</v>
      </c>
      <c r="I16" s="208">
        <v>43705</v>
      </c>
      <c r="J16" s="208">
        <v>26210</v>
      </c>
      <c r="K16" s="208">
        <v>38475</v>
      </c>
      <c r="L16" s="208">
        <v>20050</v>
      </c>
      <c r="M16" s="208">
        <v>37756</v>
      </c>
      <c r="N16" s="208">
        <v>4715</v>
      </c>
      <c r="O16" s="208">
        <v>20400</v>
      </c>
      <c r="P16" s="208">
        <v>347221</v>
      </c>
      <c r="Q16" s="208">
        <v>14700</v>
      </c>
      <c r="R16" s="208">
        <v>11200</v>
      </c>
      <c r="S16" s="208">
        <v>89181</v>
      </c>
      <c r="T16" s="208">
        <v>4200</v>
      </c>
      <c r="U16" s="208">
        <v>29930</v>
      </c>
      <c r="V16" s="208">
        <v>9750</v>
      </c>
      <c r="W16" s="208">
        <v>12145</v>
      </c>
      <c r="X16" s="208">
        <v>77300</v>
      </c>
      <c r="Y16" s="208">
        <v>22675</v>
      </c>
      <c r="Z16" s="208">
        <v>57705.5</v>
      </c>
      <c r="AA16" s="208">
        <v>10900</v>
      </c>
      <c r="AB16" s="208">
        <v>32770</v>
      </c>
      <c r="AC16" s="208">
        <v>372456.5</v>
      </c>
      <c r="AD16" s="208">
        <v>800</v>
      </c>
      <c r="AE16" s="208">
        <v>18295</v>
      </c>
      <c r="AF16" s="208">
        <v>71746</v>
      </c>
      <c r="AG16" s="208">
        <v>200</v>
      </c>
      <c r="AH16" s="208">
        <v>22060</v>
      </c>
      <c r="AI16" s="208">
        <v>39605</v>
      </c>
      <c r="AJ16" s="208">
        <v>56333</v>
      </c>
      <c r="AK16" s="208">
        <v>56720</v>
      </c>
      <c r="AL16" s="208">
        <v>18530</v>
      </c>
      <c r="AM16" s="208">
        <v>48650</v>
      </c>
      <c r="AN16" s="208">
        <v>63890</v>
      </c>
      <c r="AO16" s="208">
        <v>91303</v>
      </c>
      <c r="AP16" s="208">
        <v>488132</v>
      </c>
      <c r="AQ16" s="208">
        <v>0</v>
      </c>
      <c r="AR16" s="208">
        <v>58406.55</v>
      </c>
      <c r="AS16" s="208">
        <v>51615</v>
      </c>
      <c r="AT16" s="208">
        <v>17800</v>
      </c>
      <c r="AU16" s="208">
        <v>36887</v>
      </c>
      <c r="AV16" s="208">
        <v>0</v>
      </c>
      <c r="AW16" s="208">
        <v>0</v>
      </c>
      <c r="AX16" s="209">
        <v>164708.54999999999</v>
      </c>
      <c r="AY16" s="441"/>
      <c r="AZ16" s="28">
        <v>25235.5</v>
      </c>
      <c r="BA16" s="383">
        <v>7.2678495828305309E-2</v>
      </c>
      <c r="BB16" s="129">
        <v>0.13838347734945927</v>
      </c>
      <c r="BC16" s="443"/>
      <c r="BD16" s="28">
        <v>115675.5</v>
      </c>
      <c r="BE16" s="383">
        <v>0.3105745234678412</v>
      </c>
      <c r="BF16" s="129">
        <v>0.15813912804023683</v>
      </c>
      <c r="BG16" s="443"/>
      <c r="BH16" s="29">
        <v>209039</v>
      </c>
      <c r="BI16" s="29">
        <v>-44330.450000000012</v>
      </c>
      <c r="BJ16" s="383">
        <v>-0.21206784379948246</v>
      </c>
      <c r="BK16" s="383">
        <v>0.15178200517303725</v>
      </c>
      <c r="BL16" s="29">
        <v>443801.55000000005</v>
      </c>
      <c r="BM16" s="383">
        <v>-9.9888001743121457E-2</v>
      </c>
      <c r="BN16" s="129">
        <v>0.15145310522486818</v>
      </c>
      <c r="BO16" s="43"/>
    </row>
    <row r="17" spans="2:67" outlineLevel="2" x14ac:dyDescent="0.3">
      <c r="B17" s="439"/>
      <c r="C17" s="390" t="s">
        <v>502</v>
      </c>
      <c r="D17" s="385">
        <v>0</v>
      </c>
      <c r="E17" s="385">
        <v>12891</v>
      </c>
      <c r="F17" s="385">
        <v>3075</v>
      </c>
      <c r="G17" s="385">
        <v>40935.730000000003</v>
      </c>
      <c r="H17" s="385">
        <v>103943.23</v>
      </c>
      <c r="I17" s="385">
        <v>16607.560000000001</v>
      </c>
      <c r="J17" s="385">
        <v>11992.55</v>
      </c>
      <c r="K17" s="385">
        <v>33785.93</v>
      </c>
      <c r="L17" s="385">
        <v>12850</v>
      </c>
      <c r="M17" s="385">
        <v>40100.26</v>
      </c>
      <c r="N17" s="385">
        <v>7350</v>
      </c>
      <c r="O17" s="385">
        <v>15184.82</v>
      </c>
      <c r="P17" s="385">
        <v>298716.07999999996</v>
      </c>
      <c r="Q17" s="385">
        <v>24030</v>
      </c>
      <c r="R17" s="385">
        <v>12808</v>
      </c>
      <c r="S17" s="385">
        <v>64966.18</v>
      </c>
      <c r="T17" s="385">
        <v>350</v>
      </c>
      <c r="U17" s="385">
        <v>9639</v>
      </c>
      <c r="V17" s="385">
        <v>33246</v>
      </c>
      <c r="W17" s="385">
        <v>14259.68</v>
      </c>
      <c r="X17" s="385">
        <v>48712.82</v>
      </c>
      <c r="Y17" s="385">
        <v>134910.62</v>
      </c>
      <c r="Z17" s="385">
        <v>63849</v>
      </c>
      <c r="AA17" s="385">
        <v>8678.9</v>
      </c>
      <c r="AB17" s="385">
        <v>70636.460000000006</v>
      </c>
      <c r="AC17" s="385">
        <v>486086.66000000003</v>
      </c>
      <c r="AD17" s="385">
        <v>0</v>
      </c>
      <c r="AE17" s="385">
        <v>16664.57</v>
      </c>
      <c r="AF17" s="385">
        <v>90838.03</v>
      </c>
      <c r="AG17" s="385">
        <v>0</v>
      </c>
      <c r="AH17" s="385">
        <v>6825.06</v>
      </c>
      <c r="AI17" s="385">
        <v>18607.86</v>
      </c>
      <c r="AJ17" s="385">
        <v>22116.02</v>
      </c>
      <c r="AK17" s="385">
        <v>21832.080000000002</v>
      </c>
      <c r="AL17" s="385">
        <v>5806.45</v>
      </c>
      <c r="AM17" s="385">
        <v>37808.39</v>
      </c>
      <c r="AN17" s="385">
        <v>24705</v>
      </c>
      <c r="AO17" s="385">
        <v>199280.03</v>
      </c>
      <c r="AP17" s="385">
        <v>444483.49</v>
      </c>
      <c r="AQ17" s="385">
        <v>0</v>
      </c>
      <c r="AR17" s="385">
        <v>54740.5</v>
      </c>
      <c r="AS17" s="385">
        <v>14330</v>
      </c>
      <c r="AT17" s="385">
        <v>3185</v>
      </c>
      <c r="AU17" s="385">
        <v>15082.5</v>
      </c>
      <c r="AV17" s="385">
        <v>0</v>
      </c>
      <c r="AW17" s="385">
        <v>0</v>
      </c>
      <c r="AX17" s="386">
        <v>87338</v>
      </c>
      <c r="AY17" s="441"/>
      <c r="AZ17" s="150">
        <v>187370.58000000007</v>
      </c>
      <c r="BA17" s="387">
        <v>0.62725307589735413</v>
      </c>
      <c r="BB17" s="215">
        <v>0.18060192882654569</v>
      </c>
      <c r="BC17" s="443"/>
      <c r="BD17" s="150">
        <v>-41603.170000000042</v>
      </c>
      <c r="BE17" s="387">
        <v>-8.5587969025934671E-2</v>
      </c>
      <c r="BF17" s="215">
        <v>0.14399840931731853</v>
      </c>
      <c r="BG17" s="443"/>
      <c r="BH17" s="112">
        <v>155051.54</v>
      </c>
      <c r="BI17" s="112">
        <v>-67713.540000000008</v>
      </c>
      <c r="BJ17" s="387">
        <v>-0.43671633316250846</v>
      </c>
      <c r="BK17" s="387">
        <v>8.0483598257666211E-2</v>
      </c>
      <c r="BL17" s="112">
        <v>376769.94999999995</v>
      </c>
      <c r="BM17" s="387">
        <v>-0.17972117999325588</v>
      </c>
      <c r="BN17" s="215">
        <v>0.12857769172486735</v>
      </c>
      <c r="BO17" s="43"/>
    </row>
    <row r="18" spans="2:67" outlineLevel="1" x14ac:dyDescent="0.3">
      <c r="B18" s="439"/>
      <c r="C18" s="245" t="s">
        <v>503</v>
      </c>
      <c r="D18" s="208">
        <v>0</v>
      </c>
      <c r="E18" s="208">
        <v>45491</v>
      </c>
      <c r="F18" s="208">
        <v>13175</v>
      </c>
      <c r="G18" s="208">
        <v>58545.73</v>
      </c>
      <c r="H18" s="208">
        <v>199543.22999999998</v>
      </c>
      <c r="I18" s="208">
        <v>60312.56</v>
      </c>
      <c r="J18" s="208">
        <v>38202.550000000003</v>
      </c>
      <c r="K18" s="208">
        <v>72260.929999999993</v>
      </c>
      <c r="L18" s="208">
        <v>32900</v>
      </c>
      <c r="M18" s="208">
        <v>77856.260000000009</v>
      </c>
      <c r="N18" s="208">
        <v>12065</v>
      </c>
      <c r="O18" s="208">
        <v>35584.82</v>
      </c>
      <c r="P18" s="208">
        <v>645937.07999999996</v>
      </c>
      <c r="Q18" s="208">
        <v>38730</v>
      </c>
      <c r="R18" s="208">
        <v>24008</v>
      </c>
      <c r="S18" s="208">
        <v>154147.18</v>
      </c>
      <c r="T18" s="208">
        <v>4550</v>
      </c>
      <c r="U18" s="208">
        <v>39569</v>
      </c>
      <c r="V18" s="208">
        <v>42996</v>
      </c>
      <c r="W18" s="208">
        <v>26404.68</v>
      </c>
      <c r="X18" s="208">
        <v>126012.82</v>
      </c>
      <c r="Y18" s="208">
        <v>157585.62</v>
      </c>
      <c r="Z18" s="208">
        <v>121554.5</v>
      </c>
      <c r="AA18" s="208">
        <v>19578.900000000001</v>
      </c>
      <c r="AB18" s="208">
        <v>103406.46</v>
      </c>
      <c r="AC18" s="208">
        <v>858543.16</v>
      </c>
      <c r="AD18" s="208">
        <v>800</v>
      </c>
      <c r="AE18" s="208">
        <v>34959.57</v>
      </c>
      <c r="AF18" s="208">
        <v>162584.03</v>
      </c>
      <c r="AG18" s="208">
        <v>200</v>
      </c>
      <c r="AH18" s="208">
        <v>28885.06</v>
      </c>
      <c r="AI18" s="208">
        <v>58212.86</v>
      </c>
      <c r="AJ18" s="208">
        <v>78449.02</v>
      </c>
      <c r="AK18" s="208">
        <v>78552.08</v>
      </c>
      <c r="AL18" s="208">
        <v>24336.45</v>
      </c>
      <c r="AM18" s="208">
        <v>86458.39</v>
      </c>
      <c r="AN18" s="208">
        <v>88595</v>
      </c>
      <c r="AO18" s="208">
        <v>290583.03000000003</v>
      </c>
      <c r="AP18" s="208">
        <v>932615.49</v>
      </c>
      <c r="AQ18" s="208">
        <v>0</v>
      </c>
      <c r="AR18" s="208">
        <v>113147.05</v>
      </c>
      <c r="AS18" s="208">
        <v>65945</v>
      </c>
      <c r="AT18" s="208">
        <v>20985</v>
      </c>
      <c r="AU18" s="208">
        <v>51969.5</v>
      </c>
      <c r="AV18" s="208">
        <v>0</v>
      </c>
      <c r="AW18" s="208">
        <v>0</v>
      </c>
      <c r="AX18" s="209">
        <v>252046.55</v>
      </c>
      <c r="AY18" s="441"/>
      <c r="AZ18" s="28">
        <v>212606.08000000007</v>
      </c>
      <c r="BA18" s="383">
        <v>0.32914363733384078</v>
      </c>
      <c r="BB18" s="129">
        <v>0.31898540617600496</v>
      </c>
      <c r="BC18" s="443"/>
      <c r="BD18" s="28">
        <v>74072.329999999958</v>
      </c>
      <c r="BE18" s="383">
        <v>8.6276769125969113E-2</v>
      </c>
      <c r="BF18" s="129">
        <v>0.30213753735755533</v>
      </c>
      <c r="BG18" s="443"/>
      <c r="BH18" s="29">
        <v>364090.54000000004</v>
      </c>
      <c r="BI18" s="29">
        <v>-112043.99000000005</v>
      </c>
      <c r="BJ18" s="383">
        <v>-0.30773661408505709</v>
      </c>
      <c r="BK18" s="383">
        <v>0.23226560343070346</v>
      </c>
      <c r="BL18" s="29">
        <v>820571.5</v>
      </c>
      <c r="BM18" s="383">
        <v>-0.13654384779388518</v>
      </c>
      <c r="BN18" s="129">
        <v>0.28003079694973554</v>
      </c>
      <c r="BO18" s="43"/>
    </row>
    <row r="19" spans="2:67" outlineLevel="1" x14ac:dyDescent="0.3">
      <c r="B19" s="439"/>
      <c r="C19" s="245" t="s">
        <v>504</v>
      </c>
      <c r="D19" s="208">
        <v>0</v>
      </c>
      <c r="E19" s="208">
        <v>0</v>
      </c>
      <c r="F19" s="208">
        <v>0</v>
      </c>
      <c r="G19" s="208">
        <v>0</v>
      </c>
      <c r="H19" s="208">
        <v>0</v>
      </c>
      <c r="I19" s="208">
        <v>0</v>
      </c>
      <c r="J19" s="208">
        <v>0</v>
      </c>
      <c r="K19" s="208">
        <v>0</v>
      </c>
      <c r="L19" s="208">
        <v>0</v>
      </c>
      <c r="M19" s="208">
        <v>0</v>
      </c>
      <c r="N19" s="208">
        <v>0</v>
      </c>
      <c r="O19" s="208">
        <v>0</v>
      </c>
      <c r="P19" s="208">
        <v>0</v>
      </c>
      <c r="Q19" s="208">
        <v>0</v>
      </c>
      <c r="R19" s="208">
        <v>0</v>
      </c>
      <c r="S19" s="208">
        <v>0</v>
      </c>
      <c r="T19" s="208">
        <v>0</v>
      </c>
      <c r="U19" s="208">
        <v>0</v>
      </c>
      <c r="V19" s="208">
        <v>0</v>
      </c>
      <c r="W19" s="208">
        <v>0</v>
      </c>
      <c r="X19" s="208">
        <v>0</v>
      </c>
      <c r="Y19" s="208">
        <v>0</v>
      </c>
      <c r="Z19" s="208">
        <v>0</v>
      </c>
      <c r="AA19" s="208">
        <v>0</v>
      </c>
      <c r="AB19" s="208">
        <v>0</v>
      </c>
      <c r="AC19" s="208">
        <v>0</v>
      </c>
      <c r="AD19" s="208">
        <v>0</v>
      </c>
      <c r="AE19" s="208">
        <v>0</v>
      </c>
      <c r="AF19" s="208">
        <v>0</v>
      </c>
      <c r="AG19" s="208">
        <v>0</v>
      </c>
      <c r="AH19" s="208">
        <v>0</v>
      </c>
      <c r="AI19" s="208">
        <v>0</v>
      </c>
      <c r="AJ19" s="208">
        <v>0</v>
      </c>
      <c r="AK19" s="208">
        <v>0</v>
      </c>
      <c r="AL19" s="208">
        <v>0</v>
      </c>
      <c r="AM19" s="208">
        <v>0</v>
      </c>
      <c r="AN19" s="208">
        <v>0</v>
      </c>
      <c r="AO19" s="208">
        <v>0</v>
      </c>
      <c r="AP19" s="208">
        <v>0</v>
      </c>
      <c r="AQ19" s="208">
        <v>0</v>
      </c>
      <c r="AR19" s="208">
        <v>0</v>
      </c>
      <c r="AS19" s="208">
        <v>0</v>
      </c>
      <c r="AT19" s="208">
        <v>0</v>
      </c>
      <c r="AU19" s="208">
        <v>0</v>
      </c>
      <c r="AV19" s="208">
        <v>0</v>
      </c>
      <c r="AW19" s="208">
        <v>0</v>
      </c>
      <c r="AX19" s="209">
        <v>0</v>
      </c>
      <c r="AY19" s="441"/>
      <c r="AZ19" s="28">
        <v>0</v>
      </c>
      <c r="BA19" s="383">
        <v>0</v>
      </c>
      <c r="BB19" s="129">
        <v>0</v>
      </c>
      <c r="BC19" s="443"/>
      <c r="BD19" s="28">
        <v>0</v>
      </c>
      <c r="BE19" s="383">
        <v>0</v>
      </c>
      <c r="BF19" s="129">
        <v>0</v>
      </c>
      <c r="BG19" s="443"/>
      <c r="BH19" s="29">
        <v>0</v>
      </c>
      <c r="BI19" s="29">
        <v>0</v>
      </c>
      <c r="BJ19" s="383">
        <v>0</v>
      </c>
      <c r="BK19" s="383">
        <v>0</v>
      </c>
      <c r="BL19" s="29">
        <v>0</v>
      </c>
      <c r="BM19" s="383">
        <v>0</v>
      </c>
      <c r="BN19" s="129">
        <v>0</v>
      </c>
      <c r="BO19" s="43"/>
    </row>
    <row r="20" spans="2:67" outlineLevel="1" x14ac:dyDescent="0.3">
      <c r="B20" s="439"/>
      <c r="C20" s="245" t="s">
        <v>505</v>
      </c>
      <c r="D20" s="208">
        <v>280</v>
      </c>
      <c r="E20" s="208">
        <v>2030</v>
      </c>
      <c r="F20" s="208">
        <v>805</v>
      </c>
      <c r="G20" s="208">
        <v>1172.5</v>
      </c>
      <c r="H20" s="208">
        <v>4786.25</v>
      </c>
      <c r="I20" s="208">
        <v>2962.5</v>
      </c>
      <c r="J20" s="208">
        <v>1650</v>
      </c>
      <c r="K20" s="208">
        <v>1472.5</v>
      </c>
      <c r="L20" s="208">
        <v>877.5</v>
      </c>
      <c r="M20" s="208">
        <v>1777.5</v>
      </c>
      <c r="N20" s="208">
        <v>192.5</v>
      </c>
      <c r="O20" s="208">
        <v>1547.5</v>
      </c>
      <c r="P20" s="208">
        <v>19553.75</v>
      </c>
      <c r="Q20" s="208">
        <v>860</v>
      </c>
      <c r="R20" s="208">
        <v>595</v>
      </c>
      <c r="S20" s="208">
        <v>4820</v>
      </c>
      <c r="T20" s="208">
        <v>407.5</v>
      </c>
      <c r="U20" s="208">
        <v>1212.5</v>
      </c>
      <c r="V20" s="208">
        <v>70</v>
      </c>
      <c r="W20" s="208">
        <v>1162.5</v>
      </c>
      <c r="X20" s="208">
        <v>3340</v>
      </c>
      <c r="Y20" s="208">
        <v>560</v>
      </c>
      <c r="Z20" s="208">
        <v>1272.5</v>
      </c>
      <c r="AA20" s="208">
        <v>590</v>
      </c>
      <c r="AB20" s="208">
        <v>2020</v>
      </c>
      <c r="AC20" s="208">
        <v>16910</v>
      </c>
      <c r="AD20" s="208">
        <v>0</v>
      </c>
      <c r="AE20" s="208">
        <v>742.5</v>
      </c>
      <c r="AF20" s="208">
        <v>3466.25</v>
      </c>
      <c r="AG20" s="208">
        <v>175</v>
      </c>
      <c r="AH20" s="208">
        <v>765</v>
      </c>
      <c r="AI20" s="208">
        <v>1777.5</v>
      </c>
      <c r="AJ20" s="208">
        <v>2950</v>
      </c>
      <c r="AK20" s="208">
        <v>2728.75</v>
      </c>
      <c r="AL20" s="208">
        <v>1423.75</v>
      </c>
      <c r="AM20" s="208">
        <v>3586.25</v>
      </c>
      <c r="AN20" s="208">
        <v>4433.75</v>
      </c>
      <c r="AO20" s="208">
        <v>4410</v>
      </c>
      <c r="AP20" s="208">
        <v>26458.75</v>
      </c>
      <c r="AQ20" s="208">
        <v>0</v>
      </c>
      <c r="AR20" s="208">
        <v>3390</v>
      </c>
      <c r="AS20" s="208">
        <v>2413.75</v>
      </c>
      <c r="AT20" s="208">
        <v>510</v>
      </c>
      <c r="AU20" s="208">
        <v>1486.25</v>
      </c>
      <c r="AV20" s="208">
        <v>470</v>
      </c>
      <c r="AW20" s="208">
        <v>150</v>
      </c>
      <c r="AX20" s="209">
        <v>8420</v>
      </c>
      <c r="AY20" s="441"/>
      <c r="AZ20" s="28">
        <v>-2643.75</v>
      </c>
      <c r="BA20" s="383">
        <v>-0.13520424471009398</v>
      </c>
      <c r="BB20" s="129">
        <v>6.282786317272907E-3</v>
      </c>
      <c r="BC20" s="443"/>
      <c r="BD20" s="28">
        <v>9548.75</v>
      </c>
      <c r="BE20" s="383">
        <v>0.56468066232998226</v>
      </c>
      <c r="BF20" s="129">
        <v>8.5717872502409503E-3</v>
      </c>
      <c r="BG20" s="443"/>
      <c r="BH20" s="29">
        <v>9876.25</v>
      </c>
      <c r="BI20" s="29">
        <v>-1456.25</v>
      </c>
      <c r="BJ20" s="383">
        <v>-0.1474496899126693</v>
      </c>
      <c r="BK20" s="383">
        <v>7.7591872647593202E-3</v>
      </c>
      <c r="BL20" s="29">
        <v>25002.5</v>
      </c>
      <c r="BM20" s="383">
        <v>-5.8244175582441757E-2</v>
      </c>
      <c r="BN20" s="129">
        <v>8.5324313612351425E-3</v>
      </c>
      <c r="BO20" s="43"/>
    </row>
    <row r="21" spans="2:67" outlineLevel="1" x14ac:dyDescent="0.3">
      <c r="B21" s="439"/>
      <c r="C21" s="245" t="s">
        <v>506</v>
      </c>
      <c r="D21" s="208">
        <v>0</v>
      </c>
      <c r="E21" s="208">
        <v>0</v>
      </c>
      <c r="F21" s="208">
        <v>0</v>
      </c>
      <c r="G21" s="208">
        <v>0</v>
      </c>
      <c r="H21" s="208">
        <v>0</v>
      </c>
      <c r="I21" s="208">
        <v>0</v>
      </c>
      <c r="J21" s="208">
        <v>0</v>
      </c>
      <c r="K21" s="208">
        <v>0</v>
      </c>
      <c r="L21" s="208">
        <v>0</v>
      </c>
      <c r="M21" s="208">
        <v>0</v>
      </c>
      <c r="N21" s="208">
        <v>0</v>
      </c>
      <c r="O21" s="208">
        <v>0</v>
      </c>
      <c r="P21" s="208">
        <v>0</v>
      </c>
      <c r="Q21" s="208">
        <v>0</v>
      </c>
      <c r="R21" s="208">
        <v>272</v>
      </c>
      <c r="S21" s="208">
        <v>0</v>
      </c>
      <c r="T21" s="208">
        <v>0</v>
      </c>
      <c r="U21" s="208">
        <v>728</v>
      </c>
      <c r="V21" s="208">
        <v>1270</v>
      </c>
      <c r="W21" s="208">
        <v>722.5</v>
      </c>
      <c r="X21" s="208">
        <v>0</v>
      </c>
      <c r="Y21" s="208">
        <v>0</v>
      </c>
      <c r="Z21" s="208">
        <v>654</v>
      </c>
      <c r="AA21" s="208">
        <v>464.5</v>
      </c>
      <c r="AB21" s="208">
        <v>230</v>
      </c>
      <c r="AC21" s="208">
        <v>4341</v>
      </c>
      <c r="AD21" s="208">
        <v>0</v>
      </c>
      <c r="AE21" s="208">
        <v>0</v>
      </c>
      <c r="AF21" s="208">
        <v>0</v>
      </c>
      <c r="AG21" s="208">
        <v>0</v>
      </c>
      <c r="AH21" s="208">
        <v>0</v>
      </c>
      <c r="AI21" s="208">
        <v>1300</v>
      </c>
      <c r="AJ21" s="208">
        <v>4912</v>
      </c>
      <c r="AK21" s="208">
        <v>0</v>
      </c>
      <c r="AL21" s="208">
        <v>1100</v>
      </c>
      <c r="AM21" s="208">
        <v>4160</v>
      </c>
      <c r="AN21" s="208">
        <v>13278</v>
      </c>
      <c r="AO21" s="208">
        <v>0</v>
      </c>
      <c r="AP21" s="208">
        <v>24750</v>
      </c>
      <c r="AQ21" s="208">
        <v>0</v>
      </c>
      <c r="AR21" s="208">
        <v>2544</v>
      </c>
      <c r="AS21" s="208">
        <v>0</v>
      </c>
      <c r="AT21" s="208">
        <v>0</v>
      </c>
      <c r="AU21" s="208">
        <v>3676</v>
      </c>
      <c r="AV21" s="208">
        <v>0</v>
      </c>
      <c r="AW21" s="208">
        <v>1750</v>
      </c>
      <c r="AX21" s="209">
        <v>7970</v>
      </c>
      <c r="AY21" s="441"/>
      <c r="AZ21" s="28">
        <v>4341</v>
      </c>
      <c r="BA21" s="383">
        <v>1</v>
      </c>
      <c r="BB21" s="129">
        <v>1.6128666708031749E-3</v>
      </c>
      <c r="BC21" s="443"/>
      <c r="BD21" s="28">
        <v>20409</v>
      </c>
      <c r="BE21" s="383">
        <v>4.701451278507256</v>
      </c>
      <c r="BF21" s="129">
        <v>8.0182069993277663E-3</v>
      </c>
      <c r="BG21" s="443"/>
      <c r="BH21" s="29">
        <v>6212</v>
      </c>
      <c r="BI21" s="29">
        <v>1758</v>
      </c>
      <c r="BJ21" s="383">
        <v>0.28300064391500324</v>
      </c>
      <c r="BK21" s="383">
        <v>7.3445038598731333E-3</v>
      </c>
      <c r="BL21" s="29">
        <v>26508</v>
      </c>
      <c r="BM21" s="383">
        <v>6.6319601629696689E-2</v>
      </c>
      <c r="BN21" s="129">
        <v>9.046203000644782E-3</v>
      </c>
      <c r="BO21" s="43"/>
    </row>
    <row r="22" spans="2:67" outlineLevel="1" x14ac:dyDescent="0.3">
      <c r="B22" s="439"/>
      <c r="C22" s="246" t="s">
        <v>491</v>
      </c>
      <c r="D22" s="385">
        <v>0</v>
      </c>
      <c r="E22" s="385">
        <v>13766.38</v>
      </c>
      <c r="F22" s="385">
        <v>5508.3</v>
      </c>
      <c r="G22" s="385">
        <v>9648.8700000000008</v>
      </c>
      <c r="H22" s="385">
        <v>33684</v>
      </c>
      <c r="I22" s="385">
        <v>17012.88</v>
      </c>
      <c r="J22" s="385">
        <v>8884.75</v>
      </c>
      <c r="K22" s="385">
        <v>14165.99</v>
      </c>
      <c r="L22" s="385">
        <v>5323.75</v>
      </c>
      <c r="M22" s="385">
        <v>17494.87</v>
      </c>
      <c r="N22" s="385">
        <v>-1040.25</v>
      </c>
      <c r="O22" s="385">
        <v>5920</v>
      </c>
      <c r="P22" s="385">
        <v>130369.54000000001</v>
      </c>
      <c r="Q22" s="385">
        <v>5153.5</v>
      </c>
      <c r="R22" s="385">
        <v>5055.5</v>
      </c>
      <c r="S22" s="385">
        <v>36301.01</v>
      </c>
      <c r="T22" s="385">
        <v>2040</v>
      </c>
      <c r="U22" s="385">
        <v>10474.4</v>
      </c>
      <c r="V22" s="385">
        <v>6055.75</v>
      </c>
      <c r="W22" s="385">
        <v>5494.25</v>
      </c>
      <c r="X22" s="385">
        <v>33378.720000000001</v>
      </c>
      <c r="Y22" s="385">
        <v>19413.5</v>
      </c>
      <c r="Z22" s="385">
        <v>21495.01</v>
      </c>
      <c r="AA22" s="385">
        <v>6033.75</v>
      </c>
      <c r="AB22" s="385">
        <v>18940.990000000002</v>
      </c>
      <c r="AC22" s="385">
        <v>169836.38</v>
      </c>
      <c r="AD22" s="385">
        <v>0</v>
      </c>
      <c r="AE22" s="385">
        <v>4770</v>
      </c>
      <c r="AF22" s="385">
        <v>25638.75</v>
      </c>
      <c r="AG22" s="385">
        <v>0</v>
      </c>
      <c r="AH22" s="385">
        <v>3611.25</v>
      </c>
      <c r="AI22" s="385">
        <v>10976.13</v>
      </c>
      <c r="AJ22" s="385">
        <v>22950.5</v>
      </c>
      <c r="AK22" s="385">
        <v>18887.22</v>
      </c>
      <c r="AL22" s="385">
        <v>6315.26</v>
      </c>
      <c r="AM22" s="385">
        <v>17766.62</v>
      </c>
      <c r="AN22" s="385">
        <v>24724.05</v>
      </c>
      <c r="AO22" s="385">
        <v>42205.06</v>
      </c>
      <c r="AP22" s="385">
        <v>177844.84</v>
      </c>
      <c r="AQ22" s="385">
        <v>735</v>
      </c>
      <c r="AR22" s="385">
        <v>24331.5</v>
      </c>
      <c r="AS22" s="385">
        <v>19821.5</v>
      </c>
      <c r="AT22" s="385">
        <v>8108</v>
      </c>
      <c r="AU22" s="385">
        <v>11592.5</v>
      </c>
      <c r="AV22" s="385">
        <v>0</v>
      </c>
      <c r="AW22" s="385">
        <v>0</v>
      </c>
      <c r="AX22" s="386">
        <v>64588.5</v>
      </c>
      <c r="AY22" s="441"/>
      <c r="AZ22" s="150">
        <v>39466.839999999997</v>
      </c>
      <c r="BA22" s="387">
        <v>0.30273053045979909</v>
      </c>
      <c r="BB22" s="215">
        <v>6.3101459753942157E-2</v>
      </c>
      <c r="BC22" s="443"/>
      <c r="BD22" s="150">
        <v>8008.4599999999919</v>
      </c>
      <c r="BE22" s="387">
        <v>4.7153972546988998E-2</v>
      </c>
      <c r="BF22" s="215">
        <v>5.7616029934639462E-2</v>
      </c>
      <c r="BG22" s="443"/>
      <c r="BH22" s="112">
        <v>67946.63</v>
      </c>
      <c r="BI22" s="112">
        <v>-3358.1300000000047</v>
      </c>
      <c r="BJ22" s="387">
        <v>-4.9423054535596603E-2</v>
      </c>
      <c r="BK22" s="387">
        <v>5.9519509103314411E-2</v>
      </c>
      <c r="BL22" s="112">
        <v>174486.71</v>
      </c>
      <c r="BM22" s="387">
        <v>-1.9245763760460638E-2</v>
      </c>
      <c r="BN22" s="215">
        <v>5.9545880472862377E-2</v>
      </c>
      <c r="BO22" s="43"/>
    </row>
    <row r="23" spans="2:67" s="34" customFormat="1" x14ac:dyDescent="0.3">
      <c r="B23" s="440"/>
      <c r="C23" s="244" t="s">
        <v>77</v>
      </c>
      <c r="D23" s="204">
        <v>10909.7</v>
      </c>
      <c r="E23" s="204">
        <v>122700.69</v>
      </c>
      <c r="F23" s="204">
        <v>45208.45</v>
      </c>
      <c r="G23" s="204">
        <v>97723.739999999991</v>
      </c>
      <c r="H23" s="204">
        <v>379662.23</v>
      </c>
      <c r="I23" s="204">
        <v>147035.54999999999</v>
      </c>
      <c r="J23" s="204">
        <v>81726.23</v>
      </c>
      <c r="K23" s="204">
        <v>132523.41999999998</v>
      </c>
      <c r="L23" s="204">
        <v>76669.489999999991</v>
      </c>
      <c r="M23" s="204">
        <v>162115.25</v>
      </c>
      <c r="N23" s="204">
        <v>19760.16</v>
      </c>
      <c r="O23" s="204">
        <v>61785.93</v>
      </c>
      <c r="P23" s="204">
        <v>1337820.8399999999</v>
      </c>
      <c r="Q23" s="204">
        <v>66595.960000000006</v>
      </c>
      <c r="R23" s="204">
        <v>57167.89</v>
      </c>
      <c r="S23" s="204">
        <v>362550.87000000005</v>
      </c>
      <c r="T23" s="204">
        <v>14573.99</v>
      </c>
      <c r="U23" s="204">
        <v>79712.799999999988</v>
      </c>
      <c r="V23" s="204">
        <v>59304.15</v>
      </c>
      <c r="W23" s="204">
        <v>52253.369999999995</v>
      </c>
      <c r="X23" s="204">
        <v>279073</v>
      </c>
      <c r="Y23" s="204">
        <v>215308.38999999998</v>
      </c>
      <c r="Z23" s="204">
        <v>222679.05000000002</v>
      </c>
      <c r="AA23" s="204">
        <v>54643.780000000006</v>
      </c>
      <c r="AB23" s="204">
        <v>227178.61</v>
      </c>
      <c r="AC23" s="204">
        <v>1691041.8599999999</v>
      </c>
      <c r="AD23" s="204">
        <v>807.12</v>
      </c>
      <c r="AE23" s="204">
        <v>64226.82</v>
      </c>
      <c r="AF23" s="204">
        <v>338515.53</v>
      </c>
      <c r="AG23" s="204">
        <v>375</v>
      </c>
      <c r="AH23" s="204">
        <v>55373.33</v>
      </c>
      <c r="AI23" s="204">
        <v>120132.98</v>
      </c>
      <c r="AJ23" s="204">
        <v>225025.9</v>
      </c>
      <c r="AK23" s="204">
        <v>201896.33</v>
      </c>
      <c r="AL23" s="204">
        <v>57830.73</v>
      </c>
      <c r="AM23" s="204">
        <v>170005.39</v>
      </c>
      <c r="AN23" s="204">
        <v>245187.21999999997</v>
      </c>
      <c r="AO23" s="204">
        <v>505730.42</v>
      </c>
      <c r="AP23" s="204">
        <v>1985106.7700000003</v>
      </c>
      <c r="AQ23" s="204">
        <v>-1610.35</v>
      </c>
      <c r="AR23" s="204">
        <v>275389.89</v>
      </c>
      <c r="AS23" s="204">
        <v>183894.40999999997</v>
      </c>
      <c r="AT23" s="204">
        <v>59680.93</v>
      </c>
      <c r="AU23" s="204">
        <v>124584.31</v>
      </c>
      <c r="AV23" s="204">
        <v>849.83999999999992</v>
      </c>
      <c r="AW23" s="204">
        <v>1900</v>
      </c>
      <c r="AX23" s="205">
        <v>644689.03</v>
      </c>
      <c r="AY23" s="442"/>
      <c r="AZ23" s="114">
        <v>353221.02</v>
      </c>
      <c r="BA23" s="213">
        <v>0.26402714731219173</v>
      </c>
      <c r="BB23" s="214">
        <v>0.62829418450288144</v>
      </c>
      <c r="BC23" s="444"/>
      <c r="BD23" s="114">
        <v>294064.91000000038</v>
      </c>
      <c r="BE23" s="213">
        <v>0.17389570119807704</v>
      </c>
      <c r="BF23" s="214">
        <v>0.64311098980310855</v>
      </c>
      <c r="BG23" s="444"/>
      <c r="BH23" s="110">
        <v>804456.68</v>
      </c>
      <c r="BI23" s="110">
        <v>-159767.65000000002</v>
      </c>
      <c r="BJ23" s="213">
        <v>-0.19860317400807712</v>
      </c>
      <c r="BK23" s="213">
        <v>0.59409298234038477</v>
      </c>
      <c r="BL23" s="110">
        <v>1825339.12</v>
      </c>
      <c r="BM23" s="213">
        <v>-8.752765349158792E-2</v>
      </c>
      <c r="BN23" s="214">
        <v>0.62292093800129422</v>
      </c>
      <c r="BO23" s="43"/>
    </row>
    <row r="24" spans="2:67" ht="7.5" customHeight="1" x14ac:dyDescent="0.3">
      <c r="B24" s="439"/>
      <c r="C24" s="391"/>
      <c r="D24" s="208"/>
      <c r="E24" s="208"/>
      <c r="F24" s="208"/>
      <c r="G24" s="208"/>
      <c r="H24" s="208"/>
      <c r="I24" s="208"/>
      <c r="J24" s="208"/>
      <c r="K24" s="208"/>
      <c r="L24" s="208"/>
      <c r="M24" s="208"/>
      <c r="N24" s="208"/>
      <c r="O24" s="208"/>
      <c r="P24" s="208"/>
      <c r="Q24" s="208"/>
      <c r="R24" s="208"/>
      <c r="S24" s="208"/>
      <c r="T24" s="208"/>
      <c r="U24" s="208"/>
      <c r="V24" s="208"/>
      <c r="W24" s="208"/>
      <c r="X24" s="208"/>
      <c r="Y24" s="208"/>
      <c r="Z24" s="208"/>
      <c r="AA24" s="208"/>
      <c r="AB24" s="208"/>
      <c r="AC24" s="208"/>
      <c r="AD24" s="208"/>
      <c r="AE24" s="208"/>
      <c r="AF24" s="208"/>
      <c r="AG24" s="208"/>
      <c r="AH24" s="208"/>
      <c r="AI24" s="208"/>
      <c r="AJ24" s="208"/>
      <c r="AK24" s="208"/>
      <c r="AL24" s="208"/>
      <c r="AM24" s="208"/>
      <c r="AN24" s="208"/>
      <c r="AO24" s="208"/>
      <c r="AP24" s="208"/>
      <c r="AQ24" s="208"/>
      <c r="AR24" s="208"/>
      <c r="AS24" s="208"/>
      <c r="AT24" s="208"/>
      <c r="AU24" s="208"/>
      <c r="AV24" s="208"/>
      <c r="AW24" s="208"/>
      <c r="AX24" s="209"/>
      <c r="AY24" s="441"/>
      <c r="AZ24" s="28"/>
      <c r="BA24" s="383"/>
      <c r="BB24" s="129"/>
      <c r="BC24" s="443"/>
      <c r="BD24" s="28"/>
      <c r="BE24" s="383"/>
      <c r="BF24" s="129"/>
      <c r="BG24" s="443"/>
      <c r="BH24" s="29"/>
      <c r="BI24" s="29"/>
      <c r="BJ24" s="383"/>
      <c r="BK24" s="383"/>
      <c r="BL24" s="29"/>
      <c r="BM24" s="383"/>
      <c r="BN24" s="129"/>
      <c r="BO24" s="43"/>
    </row>
    <row r="25" spans="2:67" s="34" customFormat="1" x14ac:dyDescent="0.3">
      <c r="B25" s="440"/>
      <c r="C25" s="244" t="s">
        <v>5</v>
      </c>
      <c r="D25" s="204">
        <v>-10909.7</v>
      </c>
      <c r="E25" s="204">
        <v>107499.31</v>
      </c>
      <c r="F25" s="204">
        <v>36271.550000000003</v>
      </c>
      <c r="G25" s="204">
        <v>53424.260000000009</v>
      </c>
      <c r="H25" s="204">
        <v>220357.77000000002</v>
      </c>
      <c r="I25" s="204">
        <v>81239.450000000012</v>
      </c>
      <c r="J25" s="204">
        <v>55123.770000000004</v>
      </c>
      <c r="K25" s="204">
        <v>63101.580000000016</v>
      </c>
      <c r="L25" s="204">
        <v>56855.510000000009</v>
      </c>
      <c r="M25" s="204">
        <v>114484.75</v>
      </c>
      <c r="N25" s="204">
        <v>22939.84</v>
      </c>
      <c r="O25" s="204">
        <v>38214.07</v>
      </c>
      <c r="P25" s="204">
        <v>838602.16000000015</v>
      </c>
      <c r="Q25" s="204">
        <v>36264.039999999994</v>
      </c>
      <c r="R25" s="204">
        <v>36432.11</v>
      </c>
      <c r="S25" s="204">
        <v>224164.12999999995</v>
      </c>
      <c r="T25" s="204">
        <v>12626.01</v>
      </c>
      <c r="U25" s="204">
        <v>62257.200000000012</v>
      </c>
      <c r="V25" s="204">
        <v>23170.85</v>
      </c>
      <c r="W25" s="204">
        <v>36646.630000000005</v>
      </c>
      <c r="X25" s="204">
        <v>195026</v>
      </c>
      <c r="Y25" s="204">
        <v>79301.610000000015</v>
      </c>
      <c r="Z25" s="204">
        <v>133020.94999999998</v>
      </c>
      <c r="AA25" s="204">
        <v>51908.219999999994</v>
      </c>
      <c r="AB25" s="204">
        <v>109621.39000000001</v>
      </c>
      <c r="AC25" s="204">
        <v>1000439.1400000001</v>
      </c>
      <c r="AD25" s="204">
        <v>-807.12</v>
      </c>
      <c r="AE25" s="204">
        <v>31173.18</v>
      </c>
      <c r="AF25" s="204">
        <v>174234.46999999997</v>
      </c>
      <c r="AG25" s="204">
        <v>125</v>
      </c>
      <c r="AH25" s="204">
        <v>32526.67</v>
      </c>
      <c r="AI25" s="204">
        <v>66767.02</v>
      </c>
      <c r="AJ25" s="204">
        <v>133124.1</v>
      </c>
      <c r="AK25" s="204">
        <v>99490.670000000013</v>
      </c>
      <c r="AL25" s="204">
        <v>33119.269999999997</v>
      </c>
      <c r="AM25" s="204">
        <v>88454.609999999986</v>
      </c>
      <c r="AN25" s="204">
        <v>157187.78000000003</v>
      </c>
      <c r="AO25" s="204">
        <v>286222.58</v>
      </c>
      <c r="AP25" s="204">
        <v>1101618.2299999997</v>
      </c>
      <c r="AQ25" s="204">
        <v>1610.4499999999998</v>
      </c>
      <c r="AR25" s="204">
        <v>131515.10999999999</v>
      </c>
      <c r="AS25" s="204">
        <v>139355.59000000003</v>
      </c>
      <c r="AT25" s="204">
        <v>42269.07</v>
      </c>
      <c r="AU25" s="204">
        <v>71315.69</v>
      </c>
      <c r="AV25" s="204">
        <v>-849.7399999999999</v>
      </c>
      <c r="AW25" s="204">
        <v>55260</v>
      </c>
      <c r="AX25" s="205">
        <v>440476.16999999993</v>
      </c>
      <c r="AY25" s="442"/>
      <c r="AZ25" s="114">
        <v>161836.97999999998</v>
      </c>
      <c r="BA25" s="213">
        <v>0.1929842155426835</v>
      </c>
      <c r="BB25" s="214">
        <v>0.37170581549711856</v>
      </c>
      <c r="BC25" s="444"/>
      <c r="BD25" s="114">
        <v>101179.08999999962</v>
      </c>
      <c r="BE25" s="213">
        <v>0.10113467771762669</v>
      </c>
      <c r="BF25" s="214">
        <v>0.35688901019689145</v>
      </c>
      <c r="BG25" s="444"/>
      <c r="BH25" s="110">
        <v>437143.31999999995</v>
      </c>
      <c r="BI25" s="110">
        <v>3332.8499999999767</v>
      </c>
      <c r="BJ25" s="213">
        <v>7.6241585940281026E-3</v>
      </c>
      <c r="BK25" s="213">
        <v>0.40590701765961529</v>
      </c>
      <c r="BL25" s="110">
        <v>1104951.0799999996</v>
      </c>
      <c r="BM25" s="213">
        <v>3.0162873817001726E-3</v>
      </c>
      <c r="BN25" s="214">
        <v>0.37707906199870561</v>
      </c>
      <c r="BO25" s="43"/>
    </row>
    <row r="26" spans="2:67" s="34" customFormat="1" x14ac:dyDescent="0.3">
      <c r="B26" s="440"/>
      <c r="C26" s="244" t="s">
        <v>81</v>
      </c>
      <c r="D26" s="206">
        <v>0</v>
      </c>
      <c r="E26" s="206">
        <v>0.46698223284100782</v>
      </c>
      <c r="F26" s="206">
        <v>0.4451589347079038</v>
      </c>
      <c r="G26" s="206">
        <v>0.35345661206234957</v>
      </c>
      <c r="H26" s="206">
        <v>0.36725070830972306</v>
      </c>
      <c r="I26" s="206">
        <v>0.35588413098236782</v>
      </c>
      <c r="J26" s="206">
        <v>0.40280431128973332</v>
      </c>
      <c r="K26" s="206">
        <v>0.32256398722044738</v>
      </c>
      <c r="L26" s="206">
        <v>0.42580423141733764</v>
      </c>
      <c r="M26" s="206">
        <v>0.41390003615328996</v>
      </c>
      <c r="N26" s="206">
        <v>0.53723278688524589</v>
      </c>
      <c r="O26" s="206">
        <v>0.3821407</v>
      </c>
      <c r="P26" s="206">
        <v>0.38531211993256831</v>
      </c>
      <c r="Q26" s="206">
        <v>0.35255726229826945</v>
      </c>
      <c r="R26" s="206">
        <v>0.38923194444444448</v>
      </c>
      <c r="S26" s="206">
        <v>0.38206647179635761</v>
      </c>
      <c r="T26" s="206">
        <v>0.46419154411764707</v>
      </c>
      <c r="U26" s="206">
        <v>0.43852363175318737</v>
      </c>
      <c r="V26" s="206">
        <v>0.28094392240072746</v>
      </c>
      <c r="W26" s="206">
        <v>0.41222305961754785</v>
      </c>
      <c r="X26" s="206">
        <v>0.41136134014203785</v>
      </c>
      <c r="Y26" s="206">
        <v>0.26917487525881678</v>
      </c>
      <c r="Z26" s="206">
        <v>0.37396949676693836</v>
      </c>
      <c r="AA26" s="206">
        <v>0.48716326300773327</v>
      </c>
      <c r="AB26" s="206">
        <v>0.32547918646080765</v>
      </c>
      <c r="AC26" s="206">
        <v>0.37170581549711856</v>
      </c>
      <c r="AD26" s="206">
        <v>0</v>
      </c>
      <c r="AE26" s="206">
        <v>0.32676289308176099</v>
      </c>
      <c r="AF26" s="206">
        <v>0.33980393954168692</v>
      </c>
      <c r="AG26" s="206">
        <v>0.25</v>
      </c>
      <c r="AH26" s="206">
        <v>0.37004175199089873</v>
      </c>
      <c r="AI26" s="206">
        <v>0.35723392188336012</v>
      </c>
      <c r="AJ26" s="206">
        <v>0.37169928800781799</v>
      </c>
      <c r="AK26" s="206">
        <v>0.33010936105406008</v>
      </c>
      <c r="AL26" s="206">
        <v>0.3641481033534909</v>
      </c>
      <c r="AM26" s="206">
        <v>0.34223713534009126</v>
      </c>
      <c r="AN26" s="206">
        <v>0.39064996582789691</v>
      </c>
      <c r="AO26" s="206">
        <v>0.36141359398853218</v>
      </c>
      <c r="AP26" s="206">
        <v>0.35688901019689145</v>
      </c>
      <c r="AQ26" s="206">
        <v>16104.499999999998</v>
      </c>
      <c r="AR26" s="206">
        <v>0.32320839016478042</v>
      </c>
      <c r="AS26" s="206">
        <v>0.43110778035576186</v>
      </c>
      <c r="AT26" s="206">
        <v>0.41460588523786168</v>
      </c>
      <c r="AU26" s="206">
        <v>0.36404129657988771</v>
      </c>
      <c r="AV26" s="206">
        <v>-8497.3999999999978</v>
      </c>
      <c r="AW26" s="206">
        <v>0.96675997200839747</v>
      </c>
      <c r="AX26" s="207">
        <v>0.40590701765961529</v>
      </c>
      <c r="AY26" s="442"/>
      <c r="AZ26" s="212">
        <v>-1.3606304435449745E-2</v>
      </c>
      <c r="BA26" s="213"/>
      <c r="BB26" s="214"/>
      <c r="BC26" s="444"/>
      <c r="BD26" s="212">
        <v>-1.4816805300227109E-2</v>
      </c>
      <c r="BE26" s="213"/>
      <c r="BF26" s="214"/>
      <c r="BG26" s="444"/>
      <c r="BH26" s="213">
        <v>0.35208063788659788</v>
      </c>
      <c r="BI26" s="213">
        <v>5.3826379773017408E-2</v>
      </c>
      <c r="BJ26" s="213"/>
      <c r="BK26" s="213"/>
      <c r="BL26" s="213">
        <v>0.37707906199870561</v>
      </c>
      <c r="BM26" s="213"/>
      <c r="BN26" s="214"/>
      <c r="BO26" s="43"/>
    </row>
    <row r="27" spans="2:67" ht="7.5" customHeight="1" x14ac:dyDescent="0.3">
      <c r="B27" s="439"/>
      <c r="C27" s="391"/>
      <c r="D27" s="208"/>
      <c r="E27" s="208"/>
      <c r="F27" s="208"/>
      <c r="G27" s="208"/>
      <c r="H27" s="208"/>
      <c r="I27" s="208"/>
      <c r="J27" s="208"/>
      <c r="K27" s="208"/>
      <c r="L27" s="208"/>
      <c r="M27" s="208"/>
      <c r="N27" s="208"/>
      <c r="O27" s="208"/>
      <c r="P27" s="208"/>
      <c r="Q27" s="208"/>
      <c r="R27" s="208"/>
      <c r="S27" s="208"/>
      <c r="T27" s="208"/>
      <c r="U27" s="208"/>
      <c r="V27" s="208"/>
      <c r="W27" s="208"/>
      <c r="X27" s="208"/>
      <c r="Y27" s="208"/>
      <c r="Z27" s="208"/>
      <c r="AA27" s="208"/>
      <c r="AB27" s="208"/>
      <c r="AC27" s="208"/>
      <c r="AD27" s="208"/>
      <c r="AE27" s="208"/>
      <c r="AF27" s="208"/>
      <c r="AG27" s="208"/>
      <c r="AH27" s="208"/>
      <c r="AI27" s="208"/>
      <c r="AJ27" s="208"/>
      <c r="AK27" s="208"/>
      <c r="AL27" s="208"/>
      <c r="AM27" s="208"/>
      <c r="AN27" s="208"/>
      <c r="AO27" s="208"/>
      <c r="AP27" s="208"/>
      <c r="AQ27" s="208"/>
      <c r="AR27" s="208"/>
      <c r="AS27" s="208"/>
      <c r="AT27" s="208"/>
      <c r="AU27" s="208"/>
      <c r="AV27" s="208"/>
      <c r="AW27" s="208"/>
      <c r="AX27" s="209"/>
      <c r="AY27" s="441"/>
      <c r="AZ27" s="28"/>
      <c r="BA27" s="383"/>
      <c r="BB27" s="129"/>
      <c r="BC27" s="443"/>
      <c r="BD27" s="28"/>
      <c r="BE27" s="383"/>
      <c r="BF27" s="129"/>
      <c r="BG27" s="443"/>
      <c r="BH27" s="29"/>
      <c r="BI27" s="29"/>
      <c r="BJ27" s="383"/>
      <c r="BK27" s="383"/>
      <c r="BL27" s="29"/>
      <c r="BM27" s="383"/>
      <c r="BN27" s="129"/>
      <c r="BO27" s="43"/>
    </row>
    <row r="28" spans="2:67" outlineLevel="2" x14ac:dyDescent="0.3">
      <c r="B28" s="439"/>
      <c r="C28" s="389" t="s">
        <v>507</v>
      </c>
      <c r="D28" s="208">
        <v>0</v>
      </c>
      <c r="E28" s="208">
        <v>0</v>
      </c>
      <c r="F28" s="208">
        <v>0</v>
      </c>
      <c r="G28" s="208">
        <v>0</v>
      </c>
      <c r="H28" s="208">
        <v>0</v>
      </c>
      <c r="I28" s="208">
        <v>0</v>
      </c>
      <c r="J28" s="208">
        <v>0</v>
      </c>
      <c r="K28" s="208">
        <v>0</v>
      </c>
      <c r="L28" s="208">
        <v>0</v>
      </c>
      <c r="M28" s="208">
        <v>0</v>
      </c>
      <c r="N28" s="208">
        <v>0</v>
      </c>
      <c r="O28" s="208">
        <v>0</v>
      </c>
      <c r="P28" s="208">
        <v>0</v>
      </c>
      <c r="Q28" s="208">
        <v>0</v>
      </c>
      <c r="R28" s="208">
        <v>0</v>
      </c>
      <c r="S28" s="208">
        <v>0</v>
      </c>
      <c r="T28" s="208">
        <v>0</v>
      </c>
      <c r="U28" s="208">
        <v>0</v>
      </c>
      <c r="V28" s="208">
        <v>0</v>
      </c>
      <c r="W28" s="208">
        <v>0</v>
      </c>
      <c r="X28" s="208">
        <v>0</v>
      </c>
      <c r="Y28" s="208">
        <v>0</v>
      </c>
      <c r="Z28" s="208">
        <v>0</v>
      </c>
      <c r="AA28" s="208">
        <v>0</v>
      </c>
      <c r="AB28" s="208">
        <v>33858</v>
      </c>
      <c r="AC28" s="208">
        <v>33858</v>
      </c>
      <c r="AD28" s="208">
        <v>0</v>
      </c>
      <c r="AE28" s="208">
        <v>0</v>
      </c>
      <c r="AF28" s="208">
        <v>0</v>
      </c>
      <c r="AG28" s="208">
        <v>0</v>
      </c>
      <c r="AH28" s="208">
        <v>0</v>
      </c>
      <c r="AI28" s="208">
        <v>0</v>
      </c>
      <c r="AJ28" s="208">
        <v>0</v>
      </c>
      <c r="AK28" s="208">
        <v>0</v>
      </c>
      <c r="AL28" s="208">
        <v>0</v>
      </c>
      <c r="AM28" s="208">
        <v>0</v>
      </c>
      <c r="AN28" s="208">
        <v>0</v>
      </c>
      <c r="AO28" s="208">
        <v>0</v>
      </c>
      <c r="AP28" s="208">
        <v>0</v>
      </c>
      <c r="AQ28" s="208">
        <v>0</v>
      </c>
      <c r="AR28" s="208">
        <v>0</v>
      </c>
      <c r="AS28" s="208">
        <v>0</v>
      </c>
      <c r="AT28" s="208">
        <v>0</v>
      </c>
      <c r="AU28" s="208">
        <v>0</v>
      </c>
      <c r="AV28" s="208">
        <v>0</v>
      </c>
      <c r="AW28" s="208">
        <v>0</v>
      </c>
      <c r="AX28" s="209">
        <v>0</v>
      </c>
      <c r="AY28" s="441"/>
      <c r="AZ28" s="28">
        <v>33858</v>
      </c>
      <c r="BA28" s="383">
        <v>1</v>
      </c>
      <c r="BB28" s="129">
        <v>1.2579691255483505E-2</v>
      </c>
      <c r="BC28" s="443"/>
      <c r="BD28" s="28">
        <v>-33858</v>
      </c>
      <c r="BE28" s="383">
        <v>-1</v>
      </c>
      <c r="BF28" s="129">
        <v>0</v>
      </c>
      <c r="BG28" s="443"/>
      <c r="BH28" s="29">
        <v>0</v>
      </c>
      <c r="BI28" s="29">
        <v>0</v>
      </c>
      <c r="BJ28" s="383">
        <v>0</v>
      </c>
      <c r="BK28" s="383">
        <v>0</v>
      </c>
      <c r="BL28" s="29">
        <v>0</v>
      </c>
      <c r="BM28" s="383">
        <v>0</v>
      </c>
      <c r="BN28" s="129">
        <v>0</v>
      </c>
      <c r="BO28" s="43"/>
    </row>
    <row r="29" spans="2:67" outlineLevel="2" x14ac:dyDescent="0.3">
      <c r="B29" s="439"/>
      <c r="C29" s="390" t="s">
        <v>508</v>
      </c>
      <c r="D29" s="385">
        <v>0</v>
      </c>
      <c r="E29" s="385">
        <v>0</v>
      </c>
      <c r="F29" s="385">
        <v>0</v>
      </c>
      <c r="G29" s="385">
        <v>0</v>
      </c>
      <c r="H29" s="385">
        <v>0</v>
      </c>
      <c r="I29" s="385">
        <v>0</v>
      </c>
      <c r="J29" s="385">
        <v>0</v>
      </c>
      <c r="K29" s="385">
        <v>0</v>
      </c>
      <c r="L29" s="385">
        <v>0</v>
      </c>
      <c r="M29" s="385">
        <v>0</v>
      </c>
      <c r="N29" s="385">
        <v>0</v>
      </c>
      <c r="O29" s="385">
        <v>0</v>
      </c>
      <c r="P29" s="385">
        <v>0</v>
      </c>
      <c r="Q29" s="385">
        <v>0</v>
      </c>
      <c r="R29" s="385">
        <v>0</v>
      </c>
      <c r="S29" s="385">
        <v>0</v>
      </c>
      <c r="T29" s="385">
        <v>0</v>
      </c>
      <c r="U29" s="385">
        <v>0</v>
      </c>
      <c r="V29" s="385">
        <v>0</v>
      </c>
      <c r="W29" s="385">
        <v>0</v>
      </c>
      <c r="X29" s="385">
        <v>0</v>
      </c>
      <c r="Y29" s="385">
        <v>0</v>
      </c>
      <c r="Z29" s="385">
        <v>0</v>
      </c>
      <c r="AA29" s="385">
        <v>0</v>
      </c>
      <c r="AB29" s="385">
        <v>8359</v>
      </c>
      <c r="AC29" s="385">
        <v>8359</v>
      </c>
      <c r="AD29" s="385">
        <v>0</v>
      </c>
      <c r="AE29" s="385">
        <v>0</v>
      </c>
      <c r="AF29" s="385">
        <v>0</v>
      </c>
      <c r="AG29" s="385">
        <v>0</v>
      </c>
      <c r="AH29" s="385">
        <v>0</v>
      </c>
      <c r="AI29" s="385">
        <v>0</v>
      </c>
      <c r="AJ29" s="385">
        <v>0</v>
      </c>
      <c r="AK29" s="385">
        <v>0</v>
      </c>
      <c r="AL29" s="385">
        <v>0</v>
      </c>
      <c r="AM29" s="385">
        <v>0</v>
      </c>
      <c r="AN29" s="385">
        <v>0</v>
      </c>
      <c r="AO29" s="385">
        <v>0</v>
      </c>
      <c r="AP29" s="385">
        <v>0</v>
      </c>
      <c r="AQ29" s="385">
        <v>0</v>
      </c>
      <c r="AR29" s="385">
        <v>0</v>
      </c>
      <c r="AS29" s="385">
        <v>0</v>
      </c>
      <c r="AT29" s="385">
        <v>0</v>
      </c>
      <c r="AU29" s="385">
        <v>0</v>
      </c>
      <c r="AV29" s="385">
        <v>0</v>
      </c>
      <c r="AW29" s="385">
        <v>0</v>
      </c>
      <c r="AX29" s="386">
        <v>0</v>
      </c>
      <c r="AY29" s="441"/>
      <c r="AZ29" s="150">
        <v>8359</v>
      </c>
      <c r="BA29" s="387">
        <v>1</v>
      </c>
      <c r="BB29" s="215">
        <v>3.1057250636359686E-3</v>
      </c>
      <c r="BC29" s="443"/>
      <c r="BD29" s="150">
        <v>-8359</v>
      </c>
      <c r="BE29" s="387">
        <v>-1</v>
      </c>
      <c r="BF29" s="215">
        <v>0</v>
      </c>
      <c r="BG29" s="443"/>
      <c r="BH29" s="112">
        <v>0</v>
      </c>
      <c r="BI29" s="112">
        <v>0</v>
      </c>
      <c r="BJ29" s="387">
        <v>0</v>
      </c>
      <c r="BK29" s="387">
        <v>0</v>
      </c>
      <c r="BL29" s="112">
        <v>0</v>
      </c>
      <c r="BM29" s="387">
        <v>0</v>
      </c>
      <c r="BN29" s="215">
        <v>0</v>
      </c>
      <c r="BO29" s="43"/>
    </row>
    <row r="30" spans="2:67" outlineLevel="1" x14ac:dyDescent="0.3">
      <c r="B30" s="439"/>
      <c r="C30" s="245" t="s">
        <v>509</v>
      </c>
      <c r="D30" s="208">
        <v>0</v>
      </c>
      <c r="E30" s="208">
        <v>0</v>
      </c>
      <c r="F30" s="208">
        <v>0</v>
      </c>
      <c r="G30" s="208">
        <v>0</v>
      </c>
      <c r="H30" s="208">
        <v>0</v>
      </c>
      <c r="I30" s="208">
        <v>0</v>
      </c>
      <c r="J30" s="208">
        <v>0</v>
      </c>
      <c r="K30" s="208">
        <v>0</v>
      </c>
      <c r="L30" s="208">
        <v>0</v>
      </c>
      <c r="M30" s="208">
        <v>0</v>
      </c>
      <c r="N30" s="208">
        <v>0</v>
      </c>
      <c r="O30" s="208">
        <v>0</v>
      </c>
      <c r="P30" s="208">
        <v>0</v>
      </c>
      <c r="Q30" s="208">
        <v>0</v>
      </c>
      <c r="R30" s="208">
        <v>0</v>
      </c>
      <c r="S30" s="208">
        <v>0</v>
      </c>
      <c r="T30" s="208">
        <v>0</v>
      </c>
      <c r="U30" s="208">
        <v>0</v>
      </c>
      <c r="V30" s="208">
        <v>0</v>
      </c>
      <c r="W30" s="208">
        <v>0</v>
      </c>
      <c r="X30" s="208">
        <v>0</v>
      </c>
      <c r="Y30" s="208">
        <v>0</v>
      </c>
      <c r="Z30" s="208">
        <v>0</v>
      </c>
      <c r="AA30" s="208">
        <v>0</v>
      </c>
      <c r="AB30" s="208">
        <v>42217</v>
      </c>
      <c r="AC30" s="208">
        <v>42217</v>
      </c>
      <c r="AD30" s="208">
        <v>0</v>
      </c>
      <c r="AE30" s="208">
        <v>0</v>
      </c>
      <c r="AF30" s="208">
        <v>0</v>
      </c>
      <c r="AG30" s="208">
        <v>0</v>
      </c>
      <c r="AH30" s="208">
        <v>0</v>
      </c>
      <c r="AI30" s="208">
        <v>0</v>
      </c>
      <c r="AJ30" s="208">
        <v>0</v>
      </c>
      <c r="AK30" s="208">
        <v>0</v>
      </c>
      <c r="AL30" s="208">
        <v>0</v>
      </c>
      <c r="AM30" s="208">
        <v>0</v>
      </c>
      <c r="AN30" s="208">
        <v>0</v>
      </c>
      <c r="AO30" s="208">
        <v>0</v>
      </c>
      <c r="AP30" s="208">
        <v>0</v>
      </c>
      <c r="AQ30" s="208">
        <v>0</v>
      </c>
      <c r="AR30" s="208">
        <v>0</v>
      </c>
      <c r="AS30" s="208">
        <v>0</v>
      </c>
      <c r="AT30" s="208">
        <v>0</v>
      </c>
      <c r="AU30" s="208">
        <v>0</v>
      </c>
      <c r="AV30" s="208">
        <v>0</v>
      </c>
      <c r="AW30" s="208">
        <v>0</v>
      </c>
      <c r="AX30" s="209">
        <v>0</v>
      </c>
      <c r="AY30" s="441"/>
      <c r="AZ30" s="28">
        <v>42217</v>
      </c>
      <c r="BA30" s="383">
        <v>1</v>
      </c>
      <c r="BB30" s="129">
        <v>1.5685416319119475E-2</v>
      </c>
      <c r="BC30" s="443"/>
      <c r="BD30" s="28">
        <v>-42217</v>
      </c>
      <c r="BE30" s="383">
        <v>-1</v>
      </c>
      <c r="BF30" s="129">
        <v>0</v>
      </c>
      <c r="BG30" s="443"/>
      <c r="BH30" s="29">
        <v>0</v>
      </c>
      <c r="BI30" s="29">
        <v>0</v>
      </c>
      <c r="BJ30" s="383">
        <v>0</v>
      </c>
      <c r="BK30" s="383">
        <v>0</v>
      </c>
      <c r="BL30" s="29">
        <v>0</v>
      </c>
      <c r="BM30" s="383">
        <v>0</v>
      </c>
      <c r="BN30" s="129">
        <v>0</v>
      </c>
      <c r="BO30" s="43"/>
    </row>
    <row r="31" spans="2:67" outlineLevel="2" x14ac:dyDescent="0.3">
      <c r="B31" s="439"/>
      <c r="C31" s="389" t="s">
        <v>957</v>
      </c>
      <c r="D31" s="208">
        <v>8121.13</v>
      </c>
      <c r="E31" s="208">
        <v>8121.15</v>
      </c>
      <c r="F31" s="208">
        <v>8121.13</v>
      </c>
      <c r="G31" s="208">
        <v>8121.17</v>
      </c>
      <c r="H31" s="208">
        <v>2064.83</v>
      </c>
      <c r="I31" s="208">
        <v>16242.26</v>
      </c>
      <c r="J31" s="208">
        <v>18121.150000000001</v>
      </c>
      <c r="K31" s="208">
        <v>8121.13</v>
      </c>
      <c r="L31" s="208">
        <v>8121.14</v>
      </c>
      <c r="M31" s="208">
        <v>8121.14</v>
      </c>
      <c r="N31" s="208">
        <v>0</v>
      </c>
      <c r="O31" s="208">
        <v>57440.59</v>
      </c>
      <c r="P31" s="208">
        <v>150716.82</v>
      </c>
      <c r="Q31" s="208">
        <v>8833.74</v>
      </c>
      <c r="R31" s="208">
        <v>8833.74</v>
      </c>
      <c r="S31" s="208">
        <v>8833.74</v>
      </c>
      <c r="T31" s="208">
        <v>8833.74</v>
      </c>
      <c r="U31" s="208">
        <v>8833.74</v>
      </c>
      <c r="V31" s="208">
        <v>8842.74</v>
      </c>
      <c r="W31" s="208">
        <v>8842.74</v>
      </c>
      <c r="X31" s="208">
        <v>8842.74</v>
      </c>
      <c r="Y31" s="208">
        <v>58842.74</v>
      </c>
      <c r="Z31" s="208">
        <v>0</v>
      </c>
      <c r="AA31" s="208">
        <v>17685.48</v>
      </c>
      <c r="AB31" s="208">
        <v>8570.1200000000008</v>
      </c>
      <c r="AC31" s="208">
        <v>155795.26</v>
      </c>
      <c r="AD31" s="208">
        <v>19240.12</v>
      </c>
      <c r="AE31" s="208">
        <v>0</v>
      </c>
      <c r="AF31" s="208">
        <v>8588.2800000000007</v>
      </c>
      <c r="AG31" s="208">
        <v>8588.2800000000007</v>
      </c>
      <c r="AH31" s="208">
        <v>17176.560000000001</v>
      </c>
      <c r="AI31" s="208">
        <v>9629.14</v>
      </c>
      <c r="AJ31" s="208">
        <v>8605.6200000000008</v>
      </c>
      <c r="AK31" s="208">
        <v>8605.6200000000008</v>
      </c>
      <c r="AL31" s="208">
        <v>8605.6200000000008</v>
      </c>
      <c r="AM31" s="208">
        <v>8605.6200000000008</v>
      </c>
      <c r="AN31" s="208">
        <v>10670</v>
      </c>
      <c r="AO31" s="208">
        <v>90613.83</v>
      </c>
      <c r="AP31" s="208">
        <v>198928.69</v>
      </c>
      <c r="AQ31" s="208">
        <v>74551.789999999994</v>
      </c>
      <c r="AR31" s="208">
        <v>10560</v>
      </c>
      <c r="AS31" s="208">
        <v>21120</v>
      </c>
      <c r="AT31" s="208">
        <v>10560</v>
      </c>
      <c r="AU31" s="208">
        <v>0</v>
      </c>
      <c r="AV31" s="208">
        <v>8603.76</v>
      </c>
      <c r="AW31" s="208">
        <v>10560</v>
      </c>
      <c r="AX31" s="209">
        <v>135955.54999999999</v>
      </c>
      <c r="AY31" s="441"/>
      <c r="AZ31" s="28">
        <v>5078.4400000000023</v>
      </c>
      <c r="BA31" s="383">
        <v>3.369524383542595E-2</v>
      </c>
      <c r="BB31" s="129">
        <v>5.7884584732346249E-2</v>
      </c>
      <c r="BC31" s="443"/>
      <c r="BD31" s="28">
        <v>43133.429999999993</v>
      </c>
      <c r="BE31" s="383">
        <v>0.27685970677156668</v>
      </c>
      <c r="BF31" s="129">
        <v>6.4446521798994086E-2</v>
      </c>
      <c r="BG31" s="443"/>
      <c r="BH31" s="29">
        <v>71828</v>
      </c>
      <c r="BI31" s="29">
        <v>64127.549999999988</v>
      </c>
      <c r="BJ31" s="383">
        <v>0.89279320042323307</v>
      </c>
      <c r="BK31" s="383">
        <v>0.12528557863816495</v>
      </c>
      <c r="BL31" s="29">
        <v>263056.24</v>
      </c>
      <c r="BM31" s="383">
        <v>0.24377885884782657</v>
      </c>
      <c r="BN31" s="129">
        <v>8.9771395338250112E-2</v>
      </c>
      <c r="BO31" s="43"/>
    </row>
    <row r="32" spans="2:67" outlineLevel="2" x14ac:dyDescent="0.3">
      <c r="B32" s="439"/>
      <c r="C32" s="389" t="s">
        <v>961</v>
      </c>
      <c r="D32" s="208">
        <v>0</v>
      </c>
      <c r="E32" s="208">
        <v>2064.87</v>
      </c>
      <c r="F32" s="208">
        <v>4129.72</v>
      </c>
      <c r="G32" s="208">
        <v>0</v>
      </c>
      <c r="H32" s="208">
        <v>0</v>
      </c>
      <c r="I32" s="208">
        <v>4129.74</v>
      </c>
      <c r="J32" s="208">
        <v>6775.07</v>
      </c>
      <c r="K32" s="208">
        <v>2064.87</v>
      </c>
      <c r="L32" s="208">
        <v>2064.86</v>
      </c>
      <c r="M32" s="208">
        <v>2064.86</v>
      </c>
      <c r="N32" s="208">
        <v>0</v>
      </c>
      <c r="O32" s="208">
        <v>23745.41</v>
      </c>
      <c r="P32" s="208">
        <v>47039.4</v>
      </c>
      <c r="Q32" s="208">
        <v>2166.2600000000002</v>
      </c>
      <c r="R32" s="208">
        <v>2166.2600000000002</v>
      </c>
      <c r="S32" s="208">
        <v>2166.2600000000002</v>
      </c>
      <c r="T32" s="208">
        <v>2166.2600000000002</v>
      </c>
      <c r="U32" s="208">
        <v>2166.2600000000002</v>
      </c>
      <c r="V32" s="208">
        <v>2157.2600000000002</v>
      </c>
      <c r="W32" s="208">
        <v>2157.2600000000002</v>
      </c>
      <c r="X32" s="208">
        <v>2157.2600000000002</v>
      </c>
      <c r="Y32" s="208">
        <v>27404.16</v>
      </c>
      <c r="Z32" s="208">
        <v>0</v>
      </c>
      <c r="AA32" s="208">
        <v>4314.5200000000004</v>
      </c>
      <c r="AB32" s="208">
        <v>2099.88</v>
      </c>
      <c r="AC32" s="208">
        <v>51121.640000000007</v>
      </c>
      <c r="AD32" s="208">
        <v>2099.88</v>
      </c>
      <c r="AE32" s="208">
        <v>0</v>
      </c>
      <c r="AF32" s="208">
        <v>2081.7199999999998</v>
      </c>
      <c r="AG32" s="208">
        <v>2081.7199999999998</v>
      </c>
      <c r="AH32" s="208">
        <v>4163.4399999999996</v>
      </c>
      <c r="AI32" s="208">
        <v>1040.8599999999999</v>
      </c>
      <c r="AJ32" s="208">
        <v>2064.38</v>
      </c>
      <c r="AK32" s="208">
        <v>2064.38</v>
      </c>
      <c r="AL32" s="208">
        <v>2064.38</v>
      </c>
      <c r="AM32" s="208">
        <v>2064.38</v>
      </c>
      <c r="AN32" s="208">
        <v>0</v>
      </c>
      <c r="AO32" s="208">
        <v>2064.38</v>
      </c>
      <c r="AP32" s="208">
        <v>21789.520000000004</v>
      </c>
      <c r="AQ32" s="208">
        <v>0</v>
      </c>
      <c r="AR32" s="208">
        <v>0</v>
      </c>
      <c r="AS32" s="208">
        <v>0</v>
      </c>
      <c r="AT32" s="208">
        <v>0</v>
      </c>
      <c r="AU32" s="208">
        <v>0</v>
      </c>
      <c r="AV32" s="208">
        <v>0</v>
      </c>
      <c r="AW32" s="208">
        <v>0</v>
      </c>
      <c r="AX32" s="209">
        <v>0</v>
      </c>
      <c r="AY32" s="441"/>
      <c r="AZ32" s="28">
        <v>4082.2400000000052</v>
      </c>
      <c r="BA32" s="383">
        <v>8.6783419856545904E-2</v>
      </c>
      <c r="BB32" s="129">
        <v>1.899386991771445E-2</v>
      </c>
      <c r="BC32" s="443"/>
      <c r="BD32" s="28">
        <v>-29332.120000000003</v>
      </c>
      <c r="BE32" s="383">
        <v>-0.57377110749968108</v>
      </c>
      <c r="BF32" s="129">
        <v>7.0591063343835312E-3</v>
      </c>
      <c r="BG32" s="443"/>
      <c r="BH32" s="29">
        <v>13532</v>
      </c>
      <c r="BI32" s="29">
        <v>-13532</v>
      </c>
      <c r="BJ32" s="383">
        <v>-1</v>
      </c>
      <c r="BK32" s="383">
        <v>0</v>
      </c>
      <c r="BL32" s="29">
        <v>8257.5200000000041</v>
      </c>
      <c r="BM32" s="383">
        <v>-1.6387486799910862</v>
      </c>
      <c r="BN32" s="129">
        <v>2.817987105850473E-3</v>
      </c>
      <c r="BO32" s="43"/>
    </row>
    <row r="33" spans="2:67" outlineLevel="2" x14ac:dyDescent="0.3">
      <c r="B33" s="439"/>
      <c r="C33" s="389" t="s">
        <v>510</v>
      </c>
      <c r="D33" s="208">
        <v>243.1</v>
      </c>
      <c r="E33" s="208">
        <v>161.11000000000001</v>
      </c>
      <c r="F33" s="208">
        <v>216.62</v>
      </c>
      <c r="G33" s="208">
        <v>105.6</v>
      </c>
      <c r="H33" s="208">
        <v>296.62</v>
      </c>
      <c r="I33" s="208">
        <v>287.51</v>
      </c>
      <c r="J33" s="208">
        <v>121.74</v>
      </c>
      <c r="K33" s="208">
        <v>186.01</v>
      </c>
      <c r="L33" s="208">
        <v>266.48</v>
      </c>
      <c r="M33" s="208">
        <v>134.54</v>
      </c>
      <c r="N33" s="208">
        <v>198.81</v>
      </c>
      <c r="O33" s="208">
        <v>337.15</v>
      </c>
      <c r="P33" s="208">
        <v>2555.29</v>
      </c>
      <c r="Q33" s="208">
        <v>67.27</v>
      </c>
      <c r="R33" s="208">
        <v>198.81</v>
      </c>
      <c r="S33" s="208">
        <v>198.81</v>
      </c>
      <c r="T33" s="208">
        <v>198.81</v>
      </c>
      <c r="U33" s="208">
        <v>350.55</v>
      </c>
      <c r="V33" s="208">
        <v>142.62</v>
      </c>
      <c r="W33" s="208">
        <v>291.70999999999998</v>
      </c>
      <c r="X33" s="208">
        <v>300.8</v>
      </c>
      <c r="Y33" s="208">
        <v>227.1</v>
      </c>
      <c r="Z33" s="208">
        <v>227.1</v>
      </c>
      <c r="AA33" s="208">
        <v>232.62</v>
      </c>
      <c r="AB33" s="208">
        <v>898.96</v>
      </c>
      <c r="AC33" s="208">
        <v>3335.16</v>
      </c>
      <c r="AD33" s="208">
        <v>515.44000000000005</v>
      </c>
      <c r="AE33" s="208">
        <v>578.58000000000004</v>
      </c>
      <c r="AF33" s="208">
        <v>552.97</v>
      </c>
      <c r="AG33" s="208">
        <v>460.68</v>
      </c>
      <c r="AH33" s="208">
        <v>567.49</v>
      </c>
      <c r="AI33" s="208">
        <v>23.41</v>
      </c>
      <c r="AJ33" s="208">
        <v>433.61</v>
      </c>
      <c r="AK33" s="208">
        <v>503.06</v>
      </c>
      <c r="AL33" s="208">
        <v>386.59</v>
      </c>
      <c r="AM33" s="208">
        <v>363.29</v>
      </c>
      <c r="AN33" s="208">
        <v>414.2</v>
      </c>
      <c r="AO33" s="208">
        <v>457.13</v>
      </c>
      <c r="AP33" s="208">
        <v>5256.45</v>
      </c>
      <c r="AQ33" s="208">
        <v>808.97</v>
      </c>
      <c r="AR33" s="208">
        <v>487.13</v>
      </c>
      <c r="AS33" s="208">
        <v>396.38</v>
      </c>
      <c r="AT33" s="208">
        <v>821.88</v>
      </c>
      <c r="AU33" s="208">
        <v>650.70000000000005</v>
      </c>
      <c r="AV33" s="208">
        <v>348.42</v>
      </c>
      <c r="AW33" s="208">
        <v>537.87</v>
      </c>
      <c r="AX33" s="209">
        <v>4051.3500000000004</v>
      </c>
      <c r="AY33" s="441"/>
      <c r="AZ33" s="28">
        <v>779.86999999999989</v>
      </c>
      <c r="BA33" s="383">
        <v>0.30519823581667832</v>
      </c>
      <c r="BB33" s="129">
        <v>1.2391542054355947E-3</v>
      </c>
      <c r="BC33" s="443"/>
      <c r="BD33" s="28">
        <v>1921.29</v>
      </c>
      <c r="BE33" s="383">
        <v>0.57607131292051961</v>
      </c>
      <c r="BF33" s="129">
        <v>1.7029213810754115E-3</v>
      </c>
      <c r="BG33" s="443"/>
      <c r="BH33" s="29">
        <v>3132.18</v>
      </c>
      <c r="BI33" s="29">
        <v>919.17000000000053</v>
      </c>
      <c r="BJ33" s="383">
        <v>0.29346014596862269</v>
      </c>
      <c r="BK33" s="383">
        <v>3.7333946941903412E-3</v>
      </c>
      <c r="BL33" s="29">
        <v>6175.619999999999</v>
      </c>
      <c r="BM33" s="383">
        <v>0.14883849718732706</v>
      </c>
      <c r="BN33" s="129">
        <v>2.1075113993829003E-3</v>
      </c>
      <c r="BO33" s="43"/>
    </row>
    <row r="34" spans="2:67" outlineLevel="2" x14ac:dyDescent="0.3">
      <c r="B34" s="439"/>
      <c r="C34" s="389" t="s">
        <v>959</v>
      </c>
      <c r="D34" s="208">
        <v>3445.81</v>
      </c>
      <c r="E34" s="208">
        <v>3211.62</v>
      </c>
      <c r="F34" s="208">
        <v>3211.62</v>
      </c>
      <c r="G34" s="208">
        <v>5125.13</v>
      </c>
      <c r="H34" s="208">
        <v>12061.49</v>
      </c>
      <c r="I34" s="208">
        <v>7709.61</v>
      </c>
      <c r="J34" s="208">
        <v>4517.1099999999997</v>
      </c>
      <c r="K34" s="208">
        <v>4517.1099999999997</v>
      </c>
      <c r="L34" s="208">
        <v>8456.57</v>
      </c>
      <c r="M34" s="208">
        <v>7709.62</v>
      </c>
      <c r="N34" s="208">
        <v>7709.61</v>
      </c>
      <c r="O34" s="208">
        <v>14363.63</v>
      </c>
      <c r="P34" s="208">
        <v>82038.930000000008</v>
      </c>
      <c r="Q34" s="208">
        <v>10283.85</v>
      </c>
      <c r="R34" s="208">
        <v>9058.81</v>
      </c>
      <c r="S34" s="208">
        <v>8114.57</v>
      </c>
      <c r="T34" s="208">
        <v>8114.56</v>
      </c>
      <c r="U34" s="208">
        <v>12171.84</v>
      </c>
      <c r="V34" s="208">
        <v>8114.57</v>
      </c>
      <c r="W34" s="208">
        <v>9061.8700000000008</v>
      </c>
      <c r="X34" s="208">
        <v>8261.86</v>
      </c>
      <c r="Y34" s="208">
        <v>8261.8700000000008</v>
      </c>
      <c r="Z34" s="208">
        <v>8261.85</v>
      </c>
      <c r="AA34" s="208">
        <v>12040.93</v>
      </c>
      <c r="AB34" s="208">
        <v>12259.01</v>
      </c>
      <c r="AC34" s="208">
        <v>114005.59000000001</v>
      </c>
      <c r="AD34" s="208">
        <v>8115.87</v>
      </c>
      <c r="AE34" s="208">
        <v>9064.6299999999992</v>
      </c>
      <c r="AF34" s="208">
        <v>14733.89</v>
      </c>
      <c r="AG34" s="208">
        <v>13508.6</v>
      </c>
      <c r="AH34" s="208">
        <v>20440.57</v>
      </c>
      <c r="AI34" s="208">
        <v>13567.85</v>
      </c>
      <c r="AJ34" s="208">
        <v>13630.88</v>
      </c>
      <c r="AK34" s="208">
        <v>13664.62</v>
      </c>
      <c r="AL34" s="208">
        <v>13664.61</v>
      </c>
      <c r="AM34" s="208">
        <v>20722.490000000002</v>
      </c>
      <c r="AN34" s="208">
        <v>13664.6</v>
      </c>
      <c r="AO34" s="208">
        <v>13664.63</v>
      </c>
      <c r="AP34" s="208">
        <v>168443.24000000002</v>
      </c>
      <c r="AQ34" s="208">
        <v>17337.419999999998</v>
      </c>
      <c r="AR34" s="208">
        <v>17228.939999999999</v>
      </c>
      <c r="AS34" s="208">
        <v>24903.98</v>
      </c>
      <c r="AT34" s="208">
        <v>16340.61</v>
      </c>
      <c r="AU34" s="208">
        <v>15510.55</v>
      </c>
      <c r="AV34" s="208">
        <v>18631.38</v>
      </c>
      <c r="AW34" s="208">
        <v>23265.84</v>
      </c>
      <c r="AX34" s="209">
        <v>133218.72</v>
      </c>
      <c r="AY34" s="441"/>
      <c r="AZ34" s="28">
        <v>31966.660000000003</v>
      </c>
      <c r="BA34" s="383">
        <v>0.38965232725487764</v>
      </c>
      <c r="BB34" s="129">
        <v>4.2357939736524242E-2</v>
      </c>
      <c r="BC34" s="443"/>
      <c r="BD34" s="28">
        <v>54437.650000000009</v>
      </c>
      <c r="BE34" s="383">
        <v>0.47749983136791802</v>
      </c>
      <c r="BF34" s="129">
        <v>5.457021276595745E-2</v>
      </c>
      <c r="BG34" s="443"/>
      <c r="BH34" s="29">
        <v>93062.290000000008</v>
      </c>
      <c r="BI34" s="29">
        <v>40156.429999999993</v>
      </c>
      <c r="BJ34" s="383">
        <v>0.43150055731489079</v>
      </c>
      <c r="BK34" s="383">
        <v>0.1227635386759546</v>
      </c>
      <c r="BL34" s="29">
        <v>208599.67</v>
      </c>
      <c r="BM34" s="383">
        <v>0.19250476283112045</v>
      </c>
      <c r="BN34" s="129">
        <v>7.1187375912460826E-2</v>
      </c>
      <c r="BO34" s="43"/>
    </row>
    <row r="35" spans="2:67" outlineLevel="2" x14ac:dyDescent="0.3">
      <c r="B35" s="439"/>
      <c r="C35" s="389" t="s">
        <v>962</v>
      </c>
      <c r="D35" s="208">
        <v>234.19</v>
      </c>
      <c r="E35" s="208">
        <v>468.38</v>
      </c>
      <c r="F35" s="208">
        <v>468.38</v>
      </c>
      <c r="G35" s="208">
        <v>411.78</v>
      </c>
      <c r="H35" s="208">
        <v>1173.28</v>
      </c>
      <c r="I35" s="208">
        <v>2838.72</v>
      </c>
      <c r="J35" s="208">
        <v>765.2</v>
      </c>
      <c r="K35" s="208">
        <v>765.2</v>
      </c>
      <c r="L35" s="208">
        <v>1152.67</v>
      </c>
      <c r="M35" s="208">
        <v>1899.62</v>
      </c>
      <c r="N35" s="208">
        <v>1899.63</v>
      </c>
      <c r="O35" s="208">
        <v>3311.42</v>
      </c>
      <c r="P35" s="208">
        <v>15388.47</v>
      </c>
      <c r="Q35" s="208">
        <v>0</v>
      </c>
      <c r="R35" s="208">
        <v>944.27</v>
      </c>
      <c r="S35" s="208">
        <v>1888.51</v>
      </c>
      <c r="T35" s="208">
        <v>1727.21</v>
      </c>
      <c r="U35" s="208">
        <v>2832.78</v>
      </c>
      <c r="V35" s="208">
        <v>1888.51</v>
      </c>
      <c r="W35" s="208">
        <v>1901.21</v>
      </c>
      <c r="X35" s="208">
        <v>1901.22</v>
      </c>
      <c r="Y35" s="208">
        <v>1901.21</v>
      </c>
      <c r="Z35" s="208">
        <v>1901.24</v>
      </c>
      <c r="AA35" s="208">
        <v>1901.21</v>
      </c>
      <c r="AB35" s="208">
        <v>3816.49</v>
      </c>
      <c r="AC35" s="208">
        <v>22603.86</v>
      </c>
      <c r="AD35" s="208">
        <v>1897.51</v>
      </c>
      <c r="AE35" s="208">
        <v>948.75</v>
      </c>
      <c r="AF35" s="208">
        <v>4387.74</v>
      </c>
      <c r="AG35" s="208">
        <v>3736.78</v>
      </c>
      <c r="AH35" s="208">
        <v>5605.19</v>
      </c>
      <c r="AI35" s="208">
        <v>3736.77</v>
      </c>
      <c r="AJ35" s="208">
        <v>3712.54</v>
      </c>
      <c r="AK35" s="208">
        <v>3717.6</v>
      </c>
      <c r="AL35" s="208">
        <v>3717.61</v>
      </c>
      <c r="AM35" s="208">
        <v>5576.41</v>
      </c>
      <c r="AN35" s="208">
        <v>3717.62</v>
      </c>
      <c r="AO35" s="208">
        <v>3717.64</v>
      </c>
      <c r="AP35" s="208">
        <v>44472.160000000003</v>
      </c>
      <c r="AQ35" s="208">
        <v>0</v>
      </c>
      <c r="AR35" s="208">
        <v>0</v>
      </c>
      <c r="AS35" s="208">
        <v>0</v>
      </c>
      <c r="AT35" s="208">
        <v>0</v>
      </c>
      <c r="AU35" s="208">
        <v>0</v>
      </c>
      <c r="AV35" s="208">
        <v>0</v>
      </c>
      <c r="AW35" s="208">
        <v>0</v>
      </c>
      <c r="AX35" s="209">
        <v>0</v>
      </c>
      <c r="AY35" s="441"/>
      <c r="AZ35" s="28">
        <v>7215.3900000000012</v>
      </c>
      <c r="BA35" s="383">
        <v>0.4688828713965717</v>
      </c>
      <c r="BB35" s="129">
        <v>8.3982981860172903E-3</v>
      </c>
      <c r="BC35" s="443"/>
      <c r="BD35" s="28">
        <v>21868.300000000003</v>
      </c>
      <c r="BE35" s="383">
        <v>0.96745865529161845</v>
      </c>
      <c r="BF35" s="129">
        <v>1.4407554932817146E-2</v>
      </c>
      <c r="BG35" s="443"/>
      <c r="BH35" s="29">
        <v>24025.280000000002</v>
      </c>
      <c r="BI35" s="29">
        <v>-24025.280000000002</v>
      </c>
      <c r="BJ35" s="383">
        <v>-1</v>
      </c>
      <c r="BK35" s="383">
        <v>0</v>
      </c>
      <c r="BL35" s="29">
        <v>20446.88</v>
      </c>
      <c r="BM35" s="383">
        <v>-1.1750095858145595</v>
      </c>
      <c r="BN35" s="129">
        <v>6.9777662294335215E-3</v>
      </c>
      <c r="BO35" s="43"/>
    </row>
    <row r="36" spans="2:67" outlineLevel="2" x14ac:dyDescent="0.3">
      <c r="B36" s="439"/>
      <c r="C36" s="389" t="s">
        <v>511</v>
      </c>
      <c r="D36" s="208">
        <v>0</v>
      </c>
      <c r="E36" s="208">
        <v>0</v>
      </c>
      <c r="F36" s="208">
        <v>0</v>
      </c>
      <c r="G36" s="208">
        <v>0</v>
      </c>
      <c r="H36" s="208">
        <v>0</v>
      </c>
      <c r="I36" s="208">
        <v>0</v>
      </c>
      <c r="J36" s="208">
        <v>0</v>
      </c>
      <c r="K36" s="208">
        <v>0</v>
      </c>
      <c r="L36" s="208">
        <v>0</v>
      </c>
      <c r="M36" s="208">
        <v>0</v>
      </c>
      <c r="N36" s="208">
        <v>0</v>
      </c>
      <c r="O36" s="208">
        <v>0</v>
      </c>
      <c r="P36" s="208">
        <v>0</v>
      </c>
      <c r="Q36" s="208">
        <v>0</v>
      </c>
      <c r="R36" s="208">
        <v>800</v>
      </c>
      <c r="S36" s="208">
        <v>0</v>
      </c>
      <c r="T36" s="208">
        <v>0</v>
      </c>
      <c r="U36" s="208">
        <v>1600</v>
      </c>
      <c r="V36" s="208">
        <v>4000</v>
      </c>
      <c r="W36" s="208">
        <v>3200</v>
      </c>
      <c r="X36" s="208">
        <v>4000</v>
      </c>
      <c r="Y36" s="208">
        <v>2400</v>
      </c>
      <c r="Z36" s="208">
        <v>1600</v>
      </c>
      <c r="AA36" s="208">
        <v>400</v>
      </c>
      <c r="AB36" s="208">
        <v>0</v>
      </c>
      <c r="AC36" s="208">
        <v>18000</v>
      </c>
      <c r="AD36" s="208">
        <v>0</v>
      </c>
      <c r="AE36" s="208">
        <v>0</v>
      </c>
      <c r="AF36" s="208">
        <v>1600</v>
      </c>
      <c r="AG36" s="208">
        <v>800</v>
      </c>
      <c r="AH36" s="208">
        <v>0</v>
      </c>
      <c r="AI36" s="208">
        <v>0</v>
      </c>
      <c r="AJ36" s="208">
        <v>0</v>
      </c>
      <c r="AK36" s="208">
        <v>0</v>
      </c>
      <c r="AL36" s="208">
        <v>0</v>
      </c>
      <c r="AM36" s="208">
        <v>0</v>
      </c>
      <c r="AN36" s="208">
        <v>0</v>
      </c>
      <c r="AO36" s="208">
        <v>0</v>
      </c>
      <c r="AP36" s="208">
        <v>2400</v>
      </c>
      <c r="AQ36" s="208">
        <v>0</v>
      </c>
      <c r="AR36" s="208">
        <v>0</v>
      </c>
      <c r="AS36" s="208">
        <v>0</v>
      </c>
      <c r="AT36" s="208">
        <v>0</v>
      </c>
      <c r="AU36" s="208">
        <v>0</v>
      </c>
      <c r="AV36" s="208">
        <v>0</v>
      </c>
      <c r="AW36" s="208">
        <v>0</v>
      </c>
      <c r="AX36" s="209">
        <v>0</v>
      </c>
      <c r="AY36" s="441"/>
      <c r="AZ36" s="28">
        <v>18000</v>
      </c>
      <c r="BA36" s="383">
        <v>1</v>
      </c>
      <c r="BB36" s="129">
        <v>6.6877678125909119E-3</v>
      </c>
      <c r="BC36" s="443"/>
      <c r="BD36" s="28">
        <v>-15600</v>
      </c>
      <c r="BE36" s="383">
        <v>-0.8666666666666667</v>
      </c>
      <c r="BF36" s="129">
        <v>7.775231029651167E-4</v>
      </c>
      <c r="BG36" s="443"/>
      <c r="BH36" s="29">
        <v>2400</v>
      </c>
      <c r="BI36" s="29">
        <v>-2400</v>
      </c>
      <c r="BJ36" s="383">
        <v>-1</v>
      </c>
      <c r="BK36" s="383">
        <v>0</v>
      </c>
      <c r="BL36" s="29">
        <v>0</v>
      </c>
      <c r="BM36" s="383">
        <v>0</v>
      </c>
      <c r="BN36" s="129">
        <v>0</v>
      </c>
      <c r="BO36" s="43"/>
    </row>
    <row r="37" spans="2:67" outlineLevel="2" x14ac:dyDescent="0.3">
      <c r="B37" s="439"/>
      <c r="C37" s="389" t="s">
        <v>958</v>
      </c>
      <c r="D37" s="208">
        <v>0</v>
      </c>
      <c r="E37" s="208">
        <v>0</v>
      </c>
      <c r="F37" s="208">
        <v>0</v>
      </c>
      <c r="G37" s="208">
        <v>0</v>
      </c>
      <c r="H37" s="208">
        <v>0</v>
      </c>
      <c r="I37" s="208">
        <v>0</v>
      </c>
      <c r="J37" s="208">
        <v>0</v>
      </c>
      <c r="K37" s="208">
        <v>0</v>
      </c>
      <c r="L37" s="208">
        <v>0</v>
      </c>
      <c r="M37" s="208">
        <v>0</v>
      </c>
      <c r="N37" s="208">
        <v>0</v>
      </c>
      <c r="O37" s="208">
        <v>0</v>
      </c>
      <c r="P37" s="208">
        <v>0</v>
      </c>
      <c r="Q37" s="208">
        <v>0</v>
      </c>
      <c r="R37" s="208">
        <v>0</v>
      </c>
      <c r="S37" s="208">
        <v>0</v>
      </c>
      <c r="T37" s="208">
        <v>0</v>
      </c>
      <c r="U37" s="208">
        <v>0</v>
      </c>
      <c r="V37" s="208">
        <v>0</v>
      </c>
      <c r="W37" s="208">
        <v>0</v>
      </c>
      <c r="X37" s="208">
        <v>0</v>
      </c>
      <c r="Y37" s="208">
        <v>0</v>
      </c>
      <c r="Z37" s="208">
        <v>0</v>
      </c>
      <c r="AA37" s="208">
        <v>0</v>
      </c>
      <c r="AB37" s="208">
        <v>1579.5</v>
      </c>
      <c r="AC37" s="208">
        <v>1579.5</v>
      </c>
      <c r="AD37" s="208">
        <v>1939.4</v>
      </c>
      <c r="AE37" s="208">
        <v>619.4</v>
      </c>
      <c r="AF37" s="208">
        <v>1279.4000000000001</v>
      </c>
      <c r="AG37" s="208">
        <v>1279.4000000000001</v>
      </c>
      <c r="AH37" s="208">
        <v>1893.72</v>
      </c>
      <c r="AI37" s="208">
        <v>830.92</v>
      </c>
      <c r="AJ37" s="208">
        <v>833.32</v>
      </c>
      <c r="AK37" s="208">
        <v>1825.72</v>
      </c>
      <c r="AL37" s="208">
        <v>505.72</v>
      </c>
      <c r="AM37" s="208">
        <v>2078.58</v>
      </c>
      <c r="AN37" s="208">
        <v>505.72</v>
      </c>
      <c r="AO37" s="208">
        <v>1898.65</v>
      </c>
      <c r="AP37" s="208">
        <v>15489.949999999999</v>
      </c>
      <c r="AQ37" s="208">
        <v>10320.52</v>
      </c>
      <c r="AR37" s="208">
        <v>14037.88</v>
      </c>
      <c r="AS37" s="208">
        <v>1771.44</v>
      </c>
      <c r="AT37" s="208">
        <v>1710.12</v>
      </c>
      <c r="AU37" s="208">
        <v>2185.98</v>
      </c>
      <c r="AV37" s="208">
        <v>985.76</v>
      </c>
      <c r="AW37" s="208">
        <v>2930.38</v>
      </c>
      <c r="AX37" s="209">
        <v>33942.079999999994</v>
      </c>
      <c r="AY37" s="441"/>
      <c r="AZ37" s="28">
        <v>1579.5</v>
      </c>
      <c r="BA37" s="383">
        <v>1</v>
      </c>
      <c r="BB37" s="129">
        <v>5.8685162555485249E-4</v>
      </c>
      <c r="BC37" s="443"/>
      <c r="BD37" s="28">
        <v>13910.449999999999</v>
      </c>
      <c r="BE37" s="383">
        <v>8.8068692624248168</v>
      </c>
      <c r="BF37" s="129">
        <v>5.0182474953227125E-3</v>
      </c>
      <c r="BG37" s="443"/>
      <c r="BH37" s="29">
        <v>8675.5600000000013</v>
      </c>
      <c r="BI37" s="29">
        <v>25266.519999999993</v>
      </c>
      <c r="BJ37" s="383">
        <v>2.9123791432483883</v>
      </c>
      <c r="BK37" s="383">
        <v>3.127826067404299E-2</v>
      </c>
      <c r="BL37" s="29">
        <v>40756.469999999987</v>
      </c>
      <c r="BM37" s="383">
        <v>0.61993887105531964</v>
      </c>
      <c r="BN37" s="129">
        <v>1.3908680444005166E-2</v>
      </c>
      <c r="BO37" s="43"/>
    </row>
    <row r="38" spans="2:67" outlineLevel="2" x14ac:dyDescent="0.3">
      <c r="B38" s="439"/>
      <c r="C38" s="390" t="s">
        <v>512</v>
      </c>
      <c r="D38" s="385">
        <v>400.76</v>
      </c>
      <c r="E38" s="385">
        <v>1507.88</v>
      </c>
      <c r="F38" s="385">
        <v>2152.06</v>
      </c>
      <c r="G38" s="385">
        <v>497.38</v>
      </c>
      <c r="H38" s="385">
        <v>1556.99</v>
      </c>
      <c r="I38" s="385">
        <v>2661.08</v>
      </c>
      <c r="J38" s="385">
        <v>1183.33</v>
      </c>
      <c r="K38" s="385">
        <v>1198.9000000000001</v>
      </c>
      <c r="L38" s="385">
        <v>1575.41</v>
      </c>
      <c r="M38" s="385">
        <v>1525.34</v>
      </c>
      <c r="N38" s="385">
        <v>735.12</v>
      </c>
      <c r="O38" s="385">
        <v>7557.98</v>
      </c>
      <c r="P38" s="385">
        <v>22552.23</v>
      </c>
      <c r="Q38" s="385">
        <v>1833.58</v>
      </c>
      <c r="R38" s="385">
        <v>1723.87</v>
      </c>
      <c r="S38" s="385">
        <v>1607.28</v>
      </c>
      <c r="T38" s="385">
        <v>1606.74</v>
      </c>
      <c r="U38" s="385">
        <v>1989.36</v>
      </c>
      <c r="V38" s="385">
        <v>1606.74</v>
      </c>
      <c r="W38" s="385">
        <v>1618.98</v>
      </c>
      <c r="X38" s="385">
        <v>1618.98</v>
      </c>
      <c r="Y38" s="385">
        <v>7375.36</v>
      </c>
      <c r="Z38" s="385">
        <v>777.47</v>
      </c>
      <c r="AA38" s="385">
        <v>2460.48</v>
      </c>
      <c r="AB38" s="385">
        <v>2395.5500000000002</v>
      </c>
      <c r="AC38" s="385">
        <v>26614.39</v>
      </c>
      <c r="AD38" s="385">
        <v>2609.1799999999998</v>
      </c>
      <c r="AE38" s="385">
        <v>814.97</v>
      </c>
      <c r="AF38" s="385">
        <v>2398.5500000000002</v>
      </c>
      <c r="AG38" s="385">
        <v>2185.75</v>
      </c>
      <c r="AH38" s="385">
        <v>3697.44</v>
      </c>
      <c r="AI38" s="385">
        <v>2184.46</v>
      </c>
      <c r="AJ38" s="385">
        <v>2187.52</v>
      </c>
      <c r="AK38" s="385">
        <v>2190.58</v>
      </c>
      <c r="AL38" s="385">
        <v>2190.58</v>
      </c>
      <c r="AM38" s="385">
        <v>2902.73</v>
      </c>
      <c r="AN38" s="385">
        <v>2190.58</v>
      </c>
      <c r="AO38" s="385">
        <v>2190.5300000000002</v>
      </c>
      <c r="AP38" s="385">
        <v>27742.869999999995</v>
      </c>
      <c r="AQ38" s="385">
        <v>11459.54</v>
      </c>
      <c r="AR38" s="385">
        <v>2292.4499999999998</v>
      </c>
      <c r="AS38" s="385">
        <v>3651.63</v>
      </c>
      <c r="AT38" s="385">
        <v>2115.88</v>
      </c>
      <c r="AU38" s="385">
        <v>1225.43</v>
      </c>
      <c r="AV38" s="385">
        <v>2158.2600000000002</v>
      </c>
      <c r="AW38" s="385">
        <v>2679.63</v>
      </c>
      <c r="AX38" s="386">
        <v>25582.820000000003</v>
      </c>
      <c r="AY38" s="441"/>
      <c r="AZ38" s="150">
        <v>4062.16</v>
      </c>
      <c r="BA38" s="387">
        <v>0.18012232049779556</v>
      </c>
      <c r="BB38" s="215">
        <v>9.8883811552078569E-3</v>
      </c>
      <c r="BC38" s="443"/>
      <c r="BD38" s="150">
        <v>1128.4799999999959</v>
      </c>
      <c r="BE38" s="387">
        <v>4.2401122099736122E-2</v>
      </c>
      <c r="BF38" s="215">
        <v>8.9878009864824346E-3</v>
      </c>
      <c r="BG38" s="443"/>
      <c r="BH38" s="112">
        <v>16077.869999999999</v>
      </c>
      <c r="BI38" s="112">
        <v>9504.9500000000044</v>
      </c>
      <c r="BJ38" s="387">
        <v>0.59118216529925949</v>
      </c>
      <c r="BK38" s="387">
        <v>2.3575046453756538E-2</v>
      </c>
      <c r="BL38" s="112">
        <v>37247.820000000007</v>
      </c>
      <c r="BM38" s="387">
        <v>0.2551813770577715</v>
      </c>
      <c r="BN38" s="215">
        <v>1.2711307569468719E-2</v>
      </c>
      <c r="BO38" s="43"/>
    </row>
    <row r="39" spans="2:67" outlineLevel="1" x14ac:dyDescent="0.3">
      <c r="B39" s="439"/>
      <c r="C39" s="245" t="s">
        <v>513</v>
      </c>
      <c r="D39" s="208">
        <v>12444.99</v>
      </c>
      <c r="E39" s="208">
        <v>15535.009999999998</v>
      </c>
      <c r="F39" s="208">
        <v>18299.53</v>
      </c>
      <c r="G39" s="208">
        <v>14261.060000000001</v>
      </c>
      <c r="H39" s="208">
        <v>17153.21</v>
      </c>
      <c r="I39" s="208">
        <v>33868.92</v>
      </c>
      <c r="J39" s="208">
        <v>31483.600000000006</v>
      </c>
      <c r="K39" s="208">
        <v>16853.22</v>
      </c>
      <c r="L39" s="208">
        <v>21637.13</v>
      </c>
      <c r="M39" s="208">
        <v>21455.119999999999</v>
      </c>
      <c r="N39" s="208">
        <v>10543.17</v>
      </c>
      <c r="O39" s="208">
        <v>106756.18</v>
      </c>
      <c r="P39" s="208">
        <v>320291.13999999996</v>
      </c>
      <c r="Q39" s="208">
        <v>23184.700000000004</v>
      </c>
      <c r="R39" s="208">
        <v>23725.759999999998</v>
      </c>
      <c r="S39" s="208">
        <v>22809.169999999995</v>
      </c>
      <c r="T39" s="208">
        <v>22647.32</v>
      </c>
      <c r="U39" s="208">
        <v>29944.53</v>
      </c>
      <c r="V39" s="208">
        <v>26752.440000000002</v>
      </c>
      <c r="W39" s="208">
        <v>27073.77</v>
      </c>
      <c r="X39" s="208">
        <v>27082.86</v>
      </c>
      <c r="Y39" s="208">
        <v>106412.44</v>
      </c>
      <c r="Z39" s="208">
        <v>12767.66</v>
      </c>
      <c r="AA39" s="208">
        <v>39035.240000000005</v>
      </c>
      <c r="AB39" s="208">
        <v>31619.51</v>
      </c>
      <c r="AC39" s="208">
        <v>393055.4</v>
      </c>
      <c r="AD39" s="208">
        <v>36417.399999999994</v>
      </c>
      <c r="AE39" s="208">
        <v>12026.329999999998</v>
      </c>
      <c r="AF39" s="208">
        <v>35622.550000000003</v>
      </c>
      <c r="AG39" s="208">
        <v>32641.21</v>
      </c>
      <c r="AH39" s="208">
        <v>53544.41</v>
      </c>
      <c r="AI39" s="208">
        <v>31013.41</v>
      </c>
      <c r="AJ39" s="208">
        <v>31467.87</v>
      </c>
      <c r="AK39" s="208">
        <v>32571.58</v>
      </c>
      <c r="AL39" s="208">
        <v>31135.11</v>
      </c>
      <c r="AM39" s="208">
        <v>42313.500000000007</v>
      </c>
      <c r="AN39" s="208">
        <v>31162.720000000001</v>
      </c>
      <c r="AO39" s="208">
        <v>114606.79000000001</v>
      </c>
      <c r="AP39" s="208">
        <v>484522.88000000006</v>
      </c>
      <c r="AQ39" s="208">
        <v>114478.23999999999</v>
      </c>
      <c r="AR39" s="208">
        <v>44606.399999999994</v>
      </c>
      <c r="AS39" s="208">
        <v>51843.43</v>
      </c>
      <c r="AT39" s="208">
        <v>31548.489999999998</v>
      </c>
      <c r="AU39" s="208">
        <v>19572.66</v>
      </c>
      <c r="AV39" s="208">
        <v>30727.58</v>
      </c>
      <c r="AW39" s="208">
        <v>39973.719999999994</v>
      </c>
      <c r="AX39" s="209">
        <v>332750.52</v>
      </c>
      <c r="AY39" s="441"/>
      <c r="AZ39" s="28">
        <v>72764.260000000068</v>
      </c>
      <c r="BA39" s="383">
        <v>0.22718161982251547</v>
      </c>
      <c r="BB39" s="129">
        <v>0.14603684737139144</v>
      </c>
      <c r="BC39" s="443"/>
      <c r="BD39" s="28">
        <v>91467.48000000004</v>
      </c>
      <c r="BE39" s="383">
        <v>0.23270887513566799</v>
      </c>
      <c r="BF39" s="129">
        <v>0.15696988879799789</v>
      </c>
      <c r="BG39" s="443"/>
      <c r="BH39" s="29">
        <v>232733.18</v>
      </c>
      <c r="BI39" s="29">
        <v>100017.34000000003</v>
      </c>
      <c r="BJ39" s="383">
        <v>0.42975109952091933</v>
      </c>
      <c r="BK39" s="383">
        <v>0.30663581913610943</v>
      </c>
      <c r="BL39" s="29">
        <v>584540.2200000002</v>
      </c>
      <c r="BM39" s="383">
        <v>0.1711042911640879</v>
      </c>
      <c r="BN39" s="129">
        <v>0.19948202399885179</v>
      </c>
      <c r="BO39" s="43"/>
    </row>
    <row r="40" spans="2:67" outlineLevel="2" x14ac:dyDescent="0.3">
      <c r="B40" s="439"/>
      <c r="C40" s="389" t="s">
        <v>514</v>
      </c>
      <c r="D40" s="208">
        <v>655</v>
      </c>
      <c r="E40" s="208">
        <v>675</v>
      </c>
      <c r="F40" s="208">
        <v>675</v>
      </c>
      <c r="G40" s="208">
        <v>675</v>
      </c>
      <c r="H40" s="208">
        <v>675</v>
      </c>
      <c r="I40" s="208">
        <v>675</v>
      </c>
      <c r="J40" s="208">
        <v>675</v>
      </c>
      <c r="K40" s="208">
        <v>675</v>
      </c>
      <c r="L40" s="208">
        <v>675</v>
      </c>
      <c r="M40" s="208">
        <v>675</v>
      </c>
      <c r="N40" s="208">
        <v>675</v>
      </c>
      <c r="O40" s="208">
        <v>1035</v>
      </c>
      <c r="P40" s="208">
        <v>8440</v>
      </c>
      <c r="Q40" s="208">
        <v>1314</v>
      </c>
      <c r="R40" s="208">
        <v>1035</v>
      </c>
      <c r="S40" s="208">
        <v>0</v>
      </c>
      <c r="T40" s="208">
        <v>1655.66</v>
      </c>
      <c r="U40" s="208">
        <v>827.83</v>
      </c>
      <c r="V40" s="208">
        <v>607.83000000000004</v>
      </c>
      <c r="W40" s="208">
        <v>1047.83</v>
      </c>
      <c r="X40" s="208">
        <v>607.83000000000004</v>
      </c>
      <c r="Y40" s="208">
        <v>1047.83</v>
      </c>
      <c r="Z40" s="208">
        <v>827.83</v>
      </c>
      <c r="AA40" s="208">
        <v>607.83000000000004</v>
      </c>
      <c r="AB40" s="208">
        <v>1047.83</v>
      </c>
      <c r="AC40" s="208">
        <v>10627.3</v>
      </c>
      <c r="AD40" s="208">
        <v>951.01</v>
      </c>
      <c r="AE40" s="208">
        <v>833.01</v>
      </c>
      <c r="AF40" s="208">
        <v>1030.3</v>
      </c>
      <c r="AG40" s="208">
        <v>1030.3</v>
      </c>
      <c r="AH40" s="208">
        <v>810.3</v>
      </c>
      <c r="AI40" s="208">
        <v>1250.3</v>
      </c>
      <c r="AJ40" s="208">
        <v>1030.3</v>
      </c>
      <c r="AK40" s="208">
        <v>810.3</v>
      </c>
      <c r="AL40" s="208">
        <v>1250.3</v>
      </c>
      <c r="AM40" s="208">
        <v>1103.3</v>
      </c>
      <c r="AN40" s="208">
        <v>810.3</v>
      </c>
      <c r="AO40" s="208">
        <v>1250.3</v>
      </c>
      <c r="AP40" s="208">
        <v>12160.019999999999</v>
      </c>
      <c r="AQ40" s="208">
        <v>867.3</v>
      </c>
      <c r="AR40" s="208">
        <v>1030.3</v>
      </c>
      <c r="AS40" s="208">
        <v>1406.07</v>
      </c>
      <c r="AT40" s="208">
        <v>1186.07</v>
      </c>
      <c r="AU40" s="208">
        <v>966.07</v>
      </c>
      <c r="AV40" s="208">
        <v>1406.07</v>
      </c>
      <c r="AW40" s="208">
        <v>966.07</v>
      </c>
      <c r="AX40" s="209">
        <v>7827.9499999999989</v>
      </c>
      <c r="AY40" s="441"/>
      <c r="AZ40" s="28">
        <v>2187.2999999999993</v>
      </c>
      <c r="BA40" s="383">
        <v>0.25915876777251179</v>
      </c>
      <c r="BB40" s="129">
        <v>3.9484952708192999E-3</v>
      </c>
      <c r="BC40" s="443"/>
      <c r="BD40" s="28">
        <v>1532.7199999999993</v>
      </c>
      <c r="BE40" s="383">
        <v>0.14422477957712679</v>
      </c>
      <c r="BF40" s="129">
        <v>3.9394568677157821E-3</v>
      </c>
      <c r="BG40" s="443"/>
      <c r="BH40" s="29">
        <v>6935.52</v>
      </c>
      <c r="BI40" s="29">
        <v>892.42999999999847</v>
      </c>
      <c r="BJ40" s="383">
        <v>0.12867528317991994</v>
      </c>
      <c r="BK40" s="383">
        <v>7.2136021317307257E-3</v>
      </c>
      <c r="BL40" s="29">
        <v>13052.449999999997</v>
      </c>
      <c r="BM40" s="383">
        <v>6.8372604376955942E-2</v>
      </c>
      <c r="BN40" s="129">
        <v>4.4543199168464599E-3</v>
      </c>
      <c r="BO40" s="43"/>
    </row>
    <row r="41" spans="2:67" outlineLevel="2" x14ac:dyDescent="0.3">
      <c r="B41" s="439"/>
      <c r="C41" s="390" t="s">
        <v>515</v>
      </c>
      <c r="D41" s="385">
        <v>2350</v>
      </c>
      <c r="E41" s="385">
        <v>2527</v>
      </c>
      <c r="F41" s="385">
        <v>-500</v>
      </c>
      <c r="G41" s="385">
        <v>0</v>
      </c>
      <c r="H41" s="385">
        <v>698</v>
      </c>
      <c r="I41" s="385">
        <v>0</v>
      </c>
      <c r="J41" s="385">
        <v>13348</v>
      </c>
      <c r="K41" s="385">
        <v>100</v>
      </c>
      <c r="L41" s="385">
        <v>2482</v>
      </c>
      <c r="M41" s="385">
        <v>11641</v>
      </c>
      <c r="N41" s="385">
        <v>-8</v>
      </c>
      <c r="O41" s="385">
        <v>-26</v>
      </c>
      <c r="P41" s="385">
        <v>32612</v>
      </c>
      <c r="Q41" s="385">
        <v>103</v>
      </c>
      <c r="R41" s="385">
        <v>0</v>
      </c>
      <c r="S41" s="385">
        <v>0</v>
      </c>
      <c r="T41" s="385">
        <v>0</v>
      </c>
      <c r="U41" s="385">
        <v>0</v>
      </c>
      <c r="V41" s="385">
        <v>27506</v>
      </c>
      <c r="W41" s="385">
        <v>0</v>
      </c>
      <c r="X41" s="385">
        <v>-560</v>
      </c>
      <c r="Y41" s="385">
        <v>0</v>
      </c>
      <c r="Z41" s="385">
        <v>0</v>
      </c>
      <c r="AA41" s="385">
        <v>0</v>
      </c>
      <c r="AB41" s="385">
        <v>11091</v>
      </c>
      <c r="AC41" s="385">
        <v>38140</v>
      </c>
      <c r="AD41" s="385">
        <v>9648</v>
      </c>
      <c r="AE41" s="385">
        <v>601.87</v>
      </c>
      <c r="AF41" s="385">
        <v>1041.07</v>
      </c>
      <c r="AG41" s="385">
        <v>17401</v>
      </c>
      <c r="AH41" s="385">
        <v>-674.34</v>
      </c>
      <c r="AI41" s="385">
        <v>-6215.93</v>
      </c>
      <c r="AJ41" s="385">
        <v>13065.4</v>
      </c>
      <c r="AK41" s="385">
        <v>1623.4</v>
      </c>
      <c r="AL41" s="385">
        <v>1266.4000000000001</v>
      </c>
      <c r="AM41" s="385">
        <v>827.66</v>
      </c>
      <c r="AN41" s="385">
        <v>1102.53</v>
      </c>
      <c r="AO41" s="385">
        <v>3627.46</v>
      </c>
      <c r="AP41" s="385">
        <v>43314.520000000004</v>
      </c>
      <c r="AQ41" s="385">
        <v>10042.459999999999</v>
      </c>
      <c r="AR41" s="385">
        <v>427.46</v>
      </c>
      <c r="AS41" s="385">
        <v>1070.46</v>
      </c>
      <c r="AT41" s="385">
        <v>1044.1500000000001</v>
      </c>
      <c r="AU41" s="385">
        <v>455.83</v>
      </c>
      <c r="AV41" s="385">
        <v>763.52</v>
      </c>
      <c r="AW41" s="385">
        <v>13549.21</v>
      </c>
      <c r="AX41" s="386">
        <v>27353.089999999997</v>
      </c>
      <c r="AY41" s="441"/>
      <c r="AZ41" s="150">
        <v>5528</v>
      </c>
      <c r="BA41" s="387">
        <v>0.16950815650680731</v>
      </c>
      <c r="BB41" s="215">
        <v>1.4170636909567632E-2</v>
      </c>
      <c r="BC41" s="443"/>
      <c r="BD41" s="150">
        <v>5174.5200000000041</v>
      </c>
      <c r="BE41" s="387">
        <v>0.13567173571054023</v>
      </c>
      <c r="BF41" s="215">
        <v>1.4032516664101921E-2</v>
      </c>
      <c r="BG41" s="443"/>
      <c r="BH41" s="112">
        <v>34867.07</v>
      </c>
      <c r="BI41" s="112">
        <v>-7513.9800000000032</v>
      </c>
      <c r="BJ41" s="387">
        <v>-0.21550362562727535</v>
      </c>
      <c r="BK41" s="387">
        <v>2.5206383323018465E-2</v>
      </c>
      <c r="BL41" s="112">
        <v>35800.54</v>
      </c>
      <c r="BM41" s="387">
        <v>-0.20988454364096193</v>
      </c>
      <c r="BN41" s="215">
        <v>1.2217404269379189E-2</v>
      </c>
      <c r="BO41" s="43"/>
    </row>
    <row r="42" spans="2:67" outlineLevel="1" x14ac:dyDescent="0.3">
      <c r="B42" s="439"/>
      <c r="C42" s="245" t="s">
        <v>516</v>
      </c>
      <c r="D42" s="208">
        <v>3005</v>
      </c>
      <c r="E42" s="208">
        <v>3202</v>
      </c>
      <c r="F42" s="208">
        <v>175</v>
      </c>
      <c r="G42" s="208">
        <v>675</v>
      </c>
      <c r="H42" s="208">
        <v>1373</v>
      </c>
      <c r="I42" s="208">
        <v>675</v>
      </c>
      <c r="J42" s="208">
        <v>14023</v>
      </c>
      <c r="K42" s="208">
        <v>775</v>
      </c>
      <c r="L42" s="208">
        <v>3157</v>
      </c>
      <c r="M42" s="208">
        <v>12316</v>
      </c>
      <c r="N42" s="208">
        <v>667</v>
      </c>
      <c r="O42" s="208">
        <v>1009</v>
      </c>
      <c r="P42" s="208">
        <v>41052</v>
      </c>
      <c r="Q42" s="208">
        <v>1417</v>
      </c>
      <c r="R42" s="208">
        <v>1035</v>
      </c>
      <c r="S42" s="208">
        <v>0</v>
      </c>
      <c r="T42" s="208">
        <v>1655.66</v>
      </c>
      <c r="U42" s="208">
        <v>827.83</v>
      </c>
      <c r="V42" s="208">
        <v>28113.83</v>
      </c>
      <c r="W42" s="208">
        <v>1047.83</v>
      </c>
      <c r="X42" s="208">
        <v>47.830000000000041</v>
      </c>
      <c r="Y42" s="208">
        <v>1047.83</v>
      </c>
      <c r="Z42" s="208">
        <v>827.83</v>
      </c>
      <c r="AA42" s="208">
        <v>607.83000000000004</v>
      </c>
      <c r="AB42" s="208">
        <v>12138.83</v>
      </c>
      <c r="AC42" s="208">
        <v>48767.3</v>
      </c>
      <c r="AD42" s="208">
        <v>10599.01</v>
      </c>
      <c r="AE42" s="208">
        <v>1434.88</v>
      </c>
      <c r="AF42" s="208">
        <v>2071.37</v>
      </c>
      <c r="AG42" s="208">
        <v>18431.3</v>
      </c>
      <c r="AH42" s="208">
        <v>135.95999999999992</v>
      </c>
      <c r="AI42" s="208">
        <v>-4965.63</v>
      </c>
      <c r="AJ42" s="208">
        <v>14095.699999999999</v>
      </c>
      <c r="AK42" s="208">
        <v>2433.6999999999998</v>
      </c>
      <c r="AL42" s="208">
        <v>2516.6999999999998</v>
      </c>
      <c r="AM42" s="208">
        <v>1930.96</v>
      </c>
      <c r="AN42" s="208">
        <v>1912.83</v>
      </c>
      <c r="AO42" s="208">
        <v>4877.76</v>
      </c>
      <c r="AP42" s="208">
        <v>55474.54</v>
      </c>
      <c r="AQ42" s="208">
        <v>10909.759999999998</v>
      </c>
      <c r="AR42" s="208">
        <v>1457.76</v>
      </c>
      <c r="AS42" s="208">
        <v>2476.5299999999997</v>
      </c>
      <c r="AT42" s="208">
        <v>2230.2200000000003</v>
      </c>
      <c r="AU42" s="208">
        <v>1421.9</v>
      </c>
      <c r="AV42" s="208">
        <v>2169.59</v>
      </c>
      <c r="AW42" s="208">
        <v>14515.279999999999</v>
      </c>
      <c r="AX42" s="209">
        <v>35181.039999999994</v>
      </c>
      <c r="AY42" s="441"/>
      <c r="AZ42" s="28">
        <v>7715.3000000000029</v>
      </c>
      <c r="BA42" s="383">
        <v>0.18793968625158342</v>
      </c>
      <c r="BB42" s="129">
        <v>1.8119132180386934E-2</v>
      </c>
      <c r="BC42" s="443"/>
      <c r="BD42" s="28">
        <v>6707.239999999998</v>
      </c>
      <c r="BE42" s="383">
        <v>0.13753560275020346</v>
      </c>
      <c r="BF42" s="129">
        <v>1.7971973531817703E-2</v>
      </c>
      <c r="BG42" s="443"/>
      <c r="BH42" s="29">
        <v>41802.589999999997</v>
      </c>
      <c r="BI42" s="29">
        <v>-6621.5500000000029</v>
      </c>
      <c r="BJ42" s="383">
        <v>-0.15840047231523222</v>
      </c>
      <c r="BK42" s="383">
        <v>3.2419985454749188E-2</v>
      </c>
      <c r="BL42" s="29">
        <v>48852.989999999991</v>
      </c>
      <c r="BM42" s="383">
        <v>-0.13554032209696898</v>
      </c>
      <c r="BN42" s="129">
        <v>1.6671724186225648E-2</v>
      </c>
      <c r="BO42" s="43"/>
    </row>
    <row r="43" spans="2:67" outlineLevel="2" x14ac:dyDescent="0.3">
      <c r="B43" s="439"/>
      <c r="C43" s="389" t="s">
        <v>517</v>
      </c>
      <c r="D43" s="208">
        <v>1.99</v>
      </c>
      <c r="E43" s="208">
        <v>1.99</v>
      </c>
      <c r="F43" s="208">
        <v>27.55</v>
      </c>
      <c r="G43" s="208">
        <v>1.99</v>
      </c>
      <c r="H43" s="208">
        <v>27.97</v>
      </c>
      <c r="I43" s="208">
        <v>14.98</v>
      </c>
      <c r="J43" s="208">
        <v>14.98</v>
      </c>
      <c r="K43" s="208">
        <v>14.98</v>
      </c>
      <c r="L43" s="208">
        <v>14.98</v>
      </c>
      <c r="M43" s="208">
        <v>-1.01</v>
      </c>
      <c r="N43" s="208">
        <v>11.98</v>
      </c>
      <c r="O43" s="208">
        <v>11.98</v>
      </c>
      <c r="P43" s="208">
        <v>144.35999999999999</v>
      </c>
      <c r="Q43" s="208">
        <v>11.98</v>
      </c>
      <c r="R43" s="208">
        <v>11.98</v>
      </c>
      <c r="S43" s="208">
        <v>11.98</v>
      </c>
      <c r="T43" s="208">
        <v>11.98</v>
      </c>
      <c r="U43" s="208">
        <v>8</v>
      </c>
      <c r="V43" s="208">
        <v>9.99</v>
      </c>
      <c r="W43" s="208">
        <v>9.99</v>
      </c>
      <c r="X43" s="208">
        <v>9.99</v>
      </c>
      <c r="Y43" s="208">
        <v>9.99</v>
      </c>
      <c r="Z43" s="208">
        <v>19.989999999999998</v>
      </c>
      <c r="AA43" s="208">
        <v>19.989999999999998</v>
      </c>
      <c r="AB43" s="208">
        <v>19.989999999999998</v>
      </c>
      <c r="AC43" s="208">
        <v>155.85</v>
      </c>
      <c r="AD43" s="208">
        <v>19.989999999999998</v>
      </c>
      <c r="AE43" s="208">
        <v>19.989999999999998</v>
      </c>
      <c r="AF43" s="208">
        <v>19.989999999999998</v>
      </c>
      <c r="AG43" s="208">
        <v>19.989999999999998</v>
      </c>
      <c r="AH43" s="208">
        <v>19.989999999999998</v>
      </c>
      <c r="AI43" s="208">
        <v>19.989999999999998</v>
      </c>
      <c r="AJ43" s="208">
        <v>19.989999999999998</v>
      </c>
      <c r="AK43" s="208">
        <v>19.989999999999998</v>
      </c>
      <c r="AL43" s="208">
        <v>19.989999999999998</v>
      </c>
      <c r="AM43" s="208">
        <v>19.989999999999998</v>
      </c>
      <c r="AN43" s="208">
        <v>19.989999999999998</v>
      </c>
      <c r="AO43" s="208">
        <v>19.989999999999998</v>
      </c>
      <c r="AP43" s="208">
        <v>239.88000000000002</v>
      </c>
      <c r="AQ43" s="208">
        <v>19.989999999999998</v>
      </c>
      <c r="AR43" s="208">
        <v>19.989999999999998</v>
      </c>
      <c r="AS43" s="208">
        <v>19.989999999999998</v>
      </c>
      <c r="AT43" s="208">
        <v>19.989999999999998</v>
      </c>
      <c r="AU43" s="208">
        <v>19.989999999999998</v>
      </c>
      <c r="AV43" s="208">
        <v>19.989999999999998</v>
      </c>
      <c r="AW43" s="208">
        <v>149.97999999999999</v>
      </c>
      <c r="AX43" s="209">
        <v>269.91999999999996</v>
      </c>
      <c r="AY43" s="441"/>
      <c r="AZ43" s="28">
        <v>11.490000000000009</v>
      </c>
      <c r="BA43" s="383">
        <v>7.959268495428104E-2</v>
      </c>
      <c r="BB43" s="129">
        <v>5.7904922977349646E-5</v>
      </c>
      <c r="BC43" s="443"/>
      <c r="BD43" s="28">
        <v>84.03000000000003</v>
      </c>
      <c r="BE43" s="383">
        <v>0.53917228103946124</v>
      </c>
      <c r="BF43" s="129">
        <v>7.7713434141363422E-5</v>
      </c>
      <c r="BG43" s="443"/>
      <c r="BH43" s="29">
        <v>139.92999999999998</v>
      </c>
      <c r="BI43" s="29">
        <v>129.98999999999998</v>
      </c>
      <c r="BJ43" s="383">
        <v>0.9289644822411206</v>
      </c>
      <c r="BK43" s="383">
        <v>2.4873632143751013E-4</v>
      </c>
      <c r="BL43" s="29">
        <v>369.87</v>
      </c>
      <c r="BM43" s="383">
        <v>0.35144780598588687</v>
      </c>
      <c r="BN43" s="129">
        <v>1.2622299320388131E-4</v>
      </c>
      <c r="BO43" s="43"/>
    </row>
    <row r="44" spans="2:67" outlineLevel="2" x14ac:dyDescent="0.3">
      <c r="B44" s="439"/>
      <c r="C44" s="389" t="s">
        <v>518</v>
      </c>
      <c r="D44" s="208">
        <v>100</v>
      </c>
      <c r="E44" s="208">
        <v>0</v>
      </c>
      <c r="F44" s="208">
        <v>140.71</v>
      </c>
      <c r="G44" s="208">
        <v>0</v>
      </c>
      <c r="H44" s="208">
        <v>0</v>
      </c>
      <c r="I44" s="208">
        <v>124.25</v>
      </c>
      <c r="J44" s="208">
        <v>-64.17</v>
      </c>
      <c r="K44" s="208">
        <v>0</v>
      </c>
      <c r="L44" s="208">
        <v>56.63</v>
      </c>
      <c r="M44" s="208">
        <v>45</v>
      </c>
      <c r="N44" s="208">
        <v>129.27000000000001</v>
      </c>
      <c r="O44" s="208">
        <v>144</v>
      </c>
      <c r="P44" s="208">
        <v>675.69</v>
      </c>
      <c r="Q44" s="208">
        <v>0</v>
      </c>
      <c r="R44" s="208">
        <v>54.7</v>
      </c>
      <c r="S44" s="208">
        <v>0</v>
      </c>
      <c r="T44" s="208">
        <v>0</v>
      </c>
      <c r="U44" s="208">
        <v>127.97</v>
      </c>
      <c r="V44" s="208">
        <v>0</v>
      </c>
      <c r="W44" s="208">
        <v>0</v>
      </c>
      <c r="X44" s="208">
        <v>0</v>
      </c>
      <c r="Y44" s="208">
        <v>0</v>
      </c>
      <c r="Z44" s="208">
        <v>133.74</v>
      </c>
      <c r="AA44" s="208">
        <v>107.72</v>
      </c>
      <c r="AB44" s="208">
        <v>260.83</v>
      </c>
      <c r="AC44" s="208">
        <v>684.96</v>
      </c>
      <c r="AD44" s="208">
        <v>107.22</v>
      </c>
      <c r="AE44" s="208">
        <v>0</v>
      </c>
      <c r="AF44" s="208">
        <v>0</v>
      </c>
      <c r="AG44" s="208">
        <v>54</v>
      </c>
      <c r="AH44" s="208">
        <v>0</v>
      </c>
      <c r="AI44" s="208">
        <v>499.07</v>
      </c>
      <c r="AJ44" s="208">
        <v>195.07</v>
      </c>
      <c r="AK44" s="208">
        <v>75.58</v>
      </c>
      <c r="AL44" s="208">
        <v>14.95</v>
      </c>
      <c r="AM44" s="208">
        <v>90</v>
      </c>
      <c r="AN44" s="208">
        <v>0</v>
      </c>
      <c r="AO44" s="208">
        <v>0</v>
      </c>
      <c r="AP44" s="208">
        <v>1035.8899999999999</v>
      </c>
      <c r="AQ44" s="208">
        <v>0</v>
      </c>
      <c r="AR44" s="208">
        <v>0</v>
      </c>
      <c r="AS44" s="208">
        <v>0</v>
      </c>
      <c r="AT44" s="208">
        <v>269.22000000000003</v>
      </c>
      <c r="AU44" s="208">
        <v>313.5</v>
      </c>
      <c r="AV44" s="208">
        <v>0</v>
      </c>
      <c r="AW44" s="208">
        <v>0</v>
      </c>
      <c r="AX44" s="209">
        <v>582.72</v>
      </c>
      <c r="AY44" s="441"/>
      <c r="AZ44" s="28">
        <v>9.2699999999999818</v>
      </c>
      <c r="BA44" s="383">
        <v>1.3719309150645979E-2</v>
      </c>
      <c r="BB44" s="129">
        <v>2.544918578284595E-4</v>
      </c>
      <c r="BC44" s="443"/>
      <c r="BD44" s="28">
        <v>350.92999999999984</v>
      </c>
      <c r="BE44" s="383">
        <v>0.51233648680214872</v>
      </c>
      <c r="BF44" s="129">
        <v>3.3559516963772276E-4</v>
      </c>
      <c r="BG44" s="443"/>
      <c r="BH44" s="29">
        <v>855.3599999999999</v>
      </c>
      <c r="BI44" s="29">
        <v>-272.63999999999987</v>
      </c>
      <c r="BJ44" s="383">
        <v>-0.31874298540965196</v>
      </c>
      <c r="BK44" s="383">
        <v>5.3698736376728631E-4</v>
      </c>
      <c r="BL44" s="29">
        <v>763.25</v>
      </c>
      <c r="BM44" s="383">
        <v>-0.35720930232558123</v>
      </c>
      <c r="BN44" s="129">
        <v>2.6046908255025389E-4</v>
      </c>
      <c r="BO44" s="43"/>
    </row>
    <row r="45" spans="2:67" outlineLevel="2" x14ac:dyDescent="0.3">
      <c r="B45" s="439"/>
      <c r="C45" s="389" t="s">
        <v>519</v>
      </c>
      <c r="D45" s="208">
        <v>0</v>
      </c>
      <c r="E45" s="208">
        <v>0</v>
      </c>
      <c r="F45" s="208">
        <v>0</v>
      </c>
      <c r="G45" s="208">
        <v>0</v>
      </c>
      <c r="H45" s="208">
        <v>595</v>
      </c>
      <c r="I45" s="208">
        <v>-595</v>
      </c>
      <c r="J45" s="208">
        <v>0</v>
      </c>
      <c r="K45" s="208">
        <v>0</v>
      </c>
      <c r="L45" s="208">
        <v>0</v>
      </c>
      <c r="M45" s="208">
        <v>0</v>
      </c>
      <c r="N45" s="208">
        <v>0</v>
      </c>
      <c r="O45" s="208">
        <v>0</v>
      </c>
      <c r="P45" s="208">
        <v>0</v>
      </c>
      <c r="Q45" s="208">
        <v>0</v>
      </c>
      <c r="R45" s="208">
        <v>1334.82</v>
      </c>
      <c r="S45" s="208">
        <v>0</v>
      </c>
      <c r="T45" s="208">
        <v>0</v>
      </c>
      <c r="U45" s="208">
        <v>0</v>
      </c>
      <c r="V45" s="208">
        <v>1055.55</v>
      </c>
      <c r="W45" s="208">
        <v>257.73</v>
      </c>
      <c r="X45" s="208">
        <v>0</v>
      </c>
      <c r="Y45" s="208">
        <v>0</v>
      </c>
      <c r="Z45" s="208">
        <v>297</v>
      </c>
      <c r="AA45" s="208">
        <v>0</v>
      </c>
      <c r="AB45" s="208">
        <v>0</v>
      </c>
      <c r="AC45" s="208">
        <v>2945.1</v>
      </c>
      <c r="AD45" s="208">
        <v>5000</v>
      </c>
      <c r="AE45" s="208">
        <v>27</v>
      </c>
      <c r="AF45" s="208">
        <v>329.96</v>
      </c>
      <c r="AG45" s="208">
        <v>0</v>
      </c>
      <c r="AH45" s="208">
        <v>2250</v>
      </c>
      <c r="AI45" s="208">
        <v>0</v>
      </c>
      <c r="AJ45" s="208">
        <v>0</v>
      </c>
      <c r="AK45" s="208">
        <v>0</v>
      </c>
      <c r="AL45" s="208">
        <v>0</v>
      </c>
      <c r="AM45" s="208">
        <v>0</v>
      </c>
      <c r="AN45" s="208">
        <v>0</v>
      </c>
      <c r="AO45" s="208">
        <v>0</v>
      </c>
      <c r="AP45" s="208">
        <v>7606.96</v>
      </c>
      <c r="AQ45" s="208">
        <v>262.89999999999998</v>
      </c>
      <c r="AR45" s="208">
        <v>0</v>
      </c>
      <c r="AS45" s="208">
        <v>0</v>
      </c>
      <c r="AT45" s="208">
        <v>0</v>
      </c>
      <c r="AU45" s="208">
        <v>0</v>
      </c>
      <c r="AV45" s="208">
        <v>0</v>
      </c>
      <c r="AW45" s="208">
        <v>0</v>
      </c>
      <c r="AX45" s="209">
        <v>262.89999999999998</v>
      </c>
      <c r="AY45" s="441"/>
      <c r="AZ45" s="28">
        <v>2945.1</v>
      </c>
      <c r="BA45" s="383">
        <v>1</v>
      </c>
      <c r="BB45" s="129">
        <v>1.0942302769367496E-3</v>
      </c>
      <c r="BC45" s="443"/>
      <c r="BD45" s="28">
        <v>4661.8600000000006</v>
      </c>
      <c r="BE45" s="383">
        <v>1.5829207836745784</v>
      </c>
      <c r="BF45" s="129">
        <v>2.4644113097214686E-3</v>
      </c>
      <c r="BG45" s="443"/>
      <c r="BH45" s="29">
        <v>7606.96</v>
      </c>
      <c r="BI45" s="29">
        <v>-7344.06</v>
      </c>
      <c r="BJ45" s="383">
        <v>-0.9654395448378853</v>
      </c>
      <c r="BK45" s="383">
        <v>2.4226726032128564E-4</v>
      </c>
      <c r="BL45" s="29">
        <v>262.89999999999964</v>
      </c>
      <c r="BM45" s="383">
        <v>-27.934804108025904</v>
      </c>
      <c r="BN45" s="129">
        <v>8.9718076387109919E-5</v>
      </c>
      <c r="BO45" s="43"/>
    </row>
    <row r="46" spans="2:67" outlineLevel="2" x14ac:dyDescent="0.3">
      <c r="B46" s="439"/>
      <c r="C46" s="389" t="s">
        <v>520</v>
      </c>
      <c r="D46" s="208">
        <v>405.12</v>
      </c>
      <c r="E46" s="208">
        <v>428.46</v>
      </c>
      <c r="F46" s="208">
        <v>42.77</v>
      </c>
      <c r="G46" s="208">
        <v>2275.3000000000002</v>
      </c>
      <c r="H46" s="208">
        <v>1203.47</v>
      </c>
      <c r="I46" s="208">
        <v>909.5</v>
      </c>
      <c r="J46" s="208">
        <v>318.81</v>
      </c>
      <c r="K46" s="208">
        <v>0</v>
      </c>
      <c r="L46" s="208">
        <v>157.25</v>
      </c>
      <c r="M46" s="208">
        <v>2726.05</v>
      </c>
      <c r="N46" s="208">
        <v>59.27</v>
      </c>
      <c r="O46" s="208">
        <v>1051.42</v>
      </c>
      <c r="P46" s="208">
        <v>9577.42</v>
      </c>
      <c r="Q46" s="208">
        <v>15.39</v>
      </c>
      <c r="R46" s="208">
        <v>144.59</v>
      </c>
      <c r="S46" s="208">
        <v>856.35</v>
      </c>
      <c r="T46" s="208">
        <v>702.28</v>
      </c>
      <c r="U46" s="208">
        <v>104.94</v>
      </c>
      <c r="V46" s="208">
        <v>100</v>
      </c>
      <c r="W46" s="208">
        <v>62.69</v>
      </c>
      <c r="X46" s="208">
        <v>26.93</v>
      </c>
      <c r="Y46" s="208">
        <v>743.07</v>
      </c>
      <c r="Z46" s="208">
        <v>34.96</v>
      </c>
      <c r="AA46" s="208">
        <v>675.27</v>
      </c>
      <c r="AB46" s="208">
        <v>405.81</v>
      </c>
      <c r="AC46" s="208">
        <v>3872.28</v>
      </c>
      <c r="AD46" s="208">
        <v>583.88</v>
      </c>
      <c r="AE46" s="208">
        <v>573.86</v>
      </c>
      <c r="AF46" s="208">
        <v>919.76</v>
      </c>
      <c r="AG46" s="208">
        <v>272.47000000000003</v>
      </c>
      <c r="AH46" s="208">
        <v>421.81</v>
      </c>
      <c r="AI46" s="208">
        <v>741.07</v>
      </c>
      <c r="AJ46" s="208">
        <v>181.13</v>
      </c>
      <c r="AK46" s="208">
        <v>137</v>
      </c>
      <c r="AL46" s="208">
        <v>447.42</v>
      </c>
      <c r="AM46" s="208">
        <v>1117.44</v>
      </c>
      <c r="AN46" s="208">
        <v>71.349999999999994</v>
      </c>
      <c r="AO46" s="208">
        <v>245.58</v>
      </c>
      <c r="AP46" s="208">
        <v>5712.77</v>
      </c>
      <c r="AQ46" s="208">
        <v>29.06</v>
      </c>
      <c r="AR46" s="208">
        <v>0</v>
      </c>
      <c r="AS46" s="208">
        <v>0</v>
      </c>
      <c r="AT46" s="208">
        <v>136.93</v>
      </c>
      <c r="AU46" s="208">
        <v>332.37</v>
      </c>
      <c r="AV46" s="208">
        <v>0</v>
      </c>
      <c r="AW46" s="208">
        <v>0</v>
      </c>
      <c r="AX46" s="209">
        <v>498.36</v>
      </c>
      <c r="AY46" s="441"/>
      <c r="AZ46" s="28">
        <v>-5705.1399999999994</v>
      </c>
      <c r="BA46" s="383">
        <v>-0.59568652100461283</v>
      </c>
      <c r="BB46" s="129">
        <v>1.4387171969633076E-3</v>
      </c>
      <c r="BC46" s="443"/>
      <c r="BD46" s="28">
        <v>1840.4900000000002</v>
      </c>
      <c r="BE46" s="383">
        <v>0.47529879037672901</v>
      </c>
      <c r="BF46" s="129">
        <v>1.8507544403858459E-3</v>
      </c>
      <c r="BG46" s="443"/>
      <c r="BH46" s="29">
        <v>3693.9800000000005</v>
      </c>
      <c r="BI46" s="29">
        <v>-3195.6200000000003</v>
      </c>
      <c r="BJ46" s="383">
        <v>-0.86508860361994377</v>
      </c>
      <c r="BK46" s="383">
        <v>4.5924804813128915E-4</v>
      </c>
      <c r="BL46" s="29">
        <v>2517.1499999999996</v>
      </c>
      <c r="BM46" s="383">
        <v>-1.26953896271577</v>
      </c>
      <c r="BN46" s="129">
        <v>8.5901048298902259E-4</v>
      </c>
      <c r="BO46" s="43"/>
    </row>
    <row r="47" spans="2:67" outlineLevel="2" x14ac:dyDescent="0.3">
      <c r="B47" s="439"/>
      <c r="C47" s="389" t="s">
        <v>521</v>
      </c>
      <c r="D47" s="208">
        <v>317.98</v>
      </c>
      <c r="E47" s="208">
        <v>317.98</v>
      </c>
      <c r="F47" s="208">
        <v>337.96</v>
      </c>
      <c r="G47" s="208">
        <v>335.97</v>
      </c>
      <c r="H47" s="208">
        <v>252.99</v>
      </c>
      <c r="I47" s="208">
        <v>252.99</v>
      </c>
      <c r="J47" s="208">
        <v>250</v>
      </c>
      <c r="K47" s="208">
        <v>250</v>
      </c>
      <c r="L47" s="208">
        <v>288.98</v>
      </c>
      <c r="M47" s="208">
        <v>288.98</v>
      </c>
      <c r="N47" s="208">
        <v>288.98</v>
      </c>
      <c r="O47" s="208">
        <v>288.98</v>
      </c>
      <c r="P47" s="208">
        <v>3471.79</v>
      </c>
      <c r="Q47" s="208">
        <v>300.98</v>
      </c>
      <c r="R47" s="208">
        <v>300.98</v>
      </c>
      <c r="S47" s="208">
        <v>300.98</v>
      </c>
      <c r="T47" s="208">
        <v>300.98</v>
      </c>
      <c r="U47" s="208">
        <v>288.98</v>
      </c>
      <c r="V47" s="208">
        <v>300.98</v>
      </c>
      <c r="W47" s="208">
        <v>300.98</v>
      </c>
      <c r="X47" s="208">
        <v>300.98</v>
      </c>
      <c r="Y47" s="208">
        <v>300.98</v>
      </c>
      <c r="Z47" s="208">
        <v>300.98</v>
      </c>
      <c r="AA47" s="208">
        <v>312.97000000000003</v>
      </c>
      <c r="AB47" s="208">
        <v>300.97000000000003</v>
      </c>
      <c r="AC47" s="208">
        <v>3611.7400000000007</v>
      </c>
      <c r="AD47" s="208">
        <v>300.97000000000003</v>
      </c>
      <c r="AE47" s="208">
        <v>300.97000000000003</v>
      </c>
      <c r="AF47" s="208">
        <v>387.98</v>
      </c>
      <c r="AG47" s="208">
        <v>387.98</v>
      </c>
      <c r="AH47" s="208">
        <v>387.98</v>
      </c>
      <c r="AI47" s="208">
        <v>252.98</v>
      </c>
      <c r="AJ47" s="208">
        <v>387.98</v>
      </c>
      <c r="AK47" s="208">
        <v>387.98</v>
      </c>
      <c r="AL47" s="208">
        <v>384.99</v>
      </c>
      <c r="AM47" s="208">
        <v>384.99</v>
      </c>
      <c r="AN47" s="208">
        <v>384.99</v>
      </c>
      <c r="AO47" s="208">
        <v>842.56</v>
      </c>
      <c r="AP47" s="208">
        <v>4792.3500000000004</v>
      </c>
      <c r="AQ47" s="208">
        <v>2547.39</v>
      </c>
      <c r="AR47" s="208">
        <v>756.43</v>
      </c>
      <c r="AS47" s="208">
        <v>421.78</v>
      </c>
      <c r="AT47" s="208">
        <v>421.78</v>
      </c>
      <c r="AU47" s="208">
        <v>301.77</v>
      </c>
      <c r="AV47" s="208">
        <v>299.77</v>
      </c>
      <c r="AW47" s="208">
        <v>73.150000000000006</v>
      </c>
      <c r="AX47" s="209">
        <v>4822.07</v>
      </c>
      <c r="AY47" s="441"/>
      <c r="AZ47" s="28">
        <v>139.95000000000073</v>
      </c>
      <c r="BA47" s="383">
        <v>4.0310617865712134E-2</v>
      </c>
      <c r="BB47" s="129">
        <v>1.3419154733026169E-3</v>
      </c>
      <c r="BC47" s="443"/>
      <c r="BD47" s="28">
        <v>1180.6099999999997</v>
      </c>
      <c r="BE47" s="383">
        <v>0.3268812262233714</v>
      </c>
      <c r="BF47" s="129">
        <v>1.5525678510395324E-3</v>
      </c>
      <c r="BG47" s="443"/>
      <c r="BH47" s="29">
        <v>2406.84</v>
      </c>
      <c r="BI47" s="29">
        <v>2415.2299999999996</v>
      </c>
      <c r="BJ47" s="383">
        <v>1.0034858985225439</v>
      </c>
      <c r="BK47" s="383">
        <v>4.4436275693323004E-3</v>
      </c>
      <c r="BL47" s="29">
        <v>7207.58</v>
      </c>
      <c r="BM47" s="383">
        <v>0.33509582966821033</v>
      </c>
      <c r="BN47" s="129">
        <v>2.4596812970947382E-3</v>
      </c>
      <c r="BO47" s="43"/>
    </row>
    <row r="48" spans="2:67" outlineLevel="2" x14ac:dyDescent="0.3">
      <c r="B48" s="439"/>
      <c r="C48" s="390" t="s">
        <v>522</v>
      </c>
      <c r="D48" s="385">
        <v>102.45</v>
      </c>
      <c r="E48" s="385">
        <v>137.68</v>
      </c>
      <c r="F48" s="385">
        <v>0</v>
      </c>
      <c r="G48" s="385">
        <v>48</v>
      </c>
      <c r="H48" s="385">
        <v>0</v>
      </c>
      <c r="I48" s="385">
        <v>92.64</v>
      </c>
      <c r="J48" s="385">
        <v>283.97000000000003</v>
      </c>
      <c r="K48" s="385">
        <v>6.56</v>
      </c>
      <c r="L48" s="385">
        <v>234.87</v>
      </c>
      <c r="M48" s="385">
        <v>588.73</v>
      </c>
      <c r="N48" s="385">
        <v>173.43</v>
      </c>
      <c r="O48" s="385">
        <v>73.7</v>
      </c>
      <c r="P48" s="385">
        <v>1742.0300000000002</v>
      </c>
      <c r="Q48" s="385">
        <v>181.84</v>
      </c>
      <c r="R48" s="385">
        <v>90.53</v>
      </c>
      <c r="S48" s="385">
        <v>6.62</v>
      </c>
      <c r="T48" s="385">
        <v>42.82</v>
      </c>
      <c r="U48" s="385">
        <v>87.57</v>
      </c>
      <c r="V48" s="385">
        <v>0</v>
      </c>
      <c r="W48" s="385">
        <v>304.73</v>
      </c>
      <c r="X48" s="385">
        <v>136.63999999999999</v>
      </c>
      <c r="Y48" s="385">
        <v>111.28</v>
      </c>
      <c r="Z48" s="385">
        <v>197.85</v>
      </c>
      <c r="AA48" s="385">
        <v>395.72</v>
      </c>
      <c r="AB48" s="385">
        <v>52.95</v>
      </c>
      <c r="AC48" s="385">
        <v>1608.55</v>
      </c>
      <c r="AD48" s="385">
        <v>133.58000000000001</v>
      </c>
      <c r="AE48" s="385">
        <v>308.33</v>
      </c>
      <c r="AF48" s="385">
        <v>200.67</v>
      </c>
      <c r="AG48" s="385">
        <v>83.8</v>
      </c>
      <c r="AH48" s="385">
        <v>370.92</v>
      </c>
      <c r="AI48" s="385">
        <v>158.85</v>
      </c>
      <c r="AJ48" s="385">
        <v>94.14</v>
      </c>
      <c r="AK48" s="385">
        <v>0</v>
      </c>
      <c r="AL48" s="385">
        <v>193.99</v>
      </c>
      <c r="AM48" s="385">
        <v>53.41</v>
      </c>
      <c r="AN48" s="385">
        <v>4</v>
      </c>
      <c r="AO48" s="385">
        <v>24.77</v>
      </c>
      <c r="AP48" s="385">
        <v>1626.46</v>
      </c>
      <c r="AQ48" s="385">
        <v>59.87</v>
      </c>
      <c r="AR48" s="385">
        <v>0</v>
      </c>
      <c r="AS48" s="385">
        <v>229.36</v>
      </c>
      <c r="AT48" s="385">
        <v>6.49</v>
      </c>
      <c r="AU48" s="385">
        <v>0</v>
      </c>
      <c r="AV48" s="385">
        <v>53.22</v>
      </c>
      <c r="AW48" s="385">
        <v>43.09</v>
      </c>
      <c r="AX48" s="386">
        <v>392.03000000000009</v>
      </c>
      <c r="AY48" s="441"/>
      <c r="AZ48" s="150">
        <v>-133.48000000000025</v>
      </c>
      <c r="BA48" s="387">
        <v>-7.6623249886626651E-2</v>
      </c>
      <c r="BB48" s="215">
        <v>5.9764493971906172E-4</v>
      </c>
      <c r="BC48" s="443"/>
      <c r="BD48" s="150">
        <v>17.910000000000082</v>
      </c>
      <c r="BE48" s="387">
        <v>1.1134251344378529E-2</v>
      </c>
      <c r="BF48" s="215">
        <v>5.2692092752026822E-4</v>
      </c>
      <c r="BG48" s="443"/>
      <c r="BH48" s="112">
        <v>1350.29</v>
      </c>
      <c r="BI48" s="112">
        <v>-958.25999999999988</v>
      </c>
      <c r="BJ48" s="387">
        <v>-0.709669774641003</v>
      </c>
      <c r="BK48" s="387">
        <v>3.6126296715007091E-4</v>
      </c>
      <c r="BL48" s="112">
        <v>668.20000000000027</v>
      </c>
      <c r="BM48" s="387">
        <v>-1.4340915893445068</v>
      </c>
      <c r="BN48" s="215">
        <v>2.280320222208709E-4</v>
      </c>
      <c r="BO48" s="43"/>
    </row>
    <row r="49" spans="2:67" outlineLevel="1" x14ac:dyDescent="0.3">
      <c r="B49" s="439"/>
      <c r="C49" s="245" t="s">
        <v>523</v>
      </c>
      <c r="D49" s="208">
        <v>927.54000000000008</v>
      </c>
      <c r="E49" s="208">
        <v>886.11000000000013</v>
      </c>
      <c r="F49" s="208">
        <v>548.99</v>
      </c>
      <c r="G49" s="208">
        <v>2661.26</v>
      </c>
      <c r="H49" s="208">
        <v>2079.4300000000003</v>
      </c>
      <c r="I49" s="208">
        <v>799.36</v>
      </c>
      <c r="J49" s="208">
        <v>803.59</v>
      </c>
      <c r="K49" s="208">
        <v>271.54000000000002</v>
      </c>
      <c r="L49" s="208">
        <v>752.71</v>
      </c>
      <c r="M49" s="208">
        <v>3647.75</v>
      </c>
      <c r="N49" s="208">
        <v>662.93000000000006</v>
      </c>
      <c r="O49" s="208">
        <v>1570.0800000000002</v>
      </c>
      <c r="P49" s="208">
        <v>15611.289999999999</v>
      </c>
      <c r="Q49" s="208">
        <v>510.19000000000005</v>
      </c>
      <c r="R49" s="208">
        <v>1937.6</v>
      </c>
      <c r="S49" s="208">
        <v>1175.9299999999998</v>
      </c>
      <c r="T49" s="208">
        <v>1058.06</v>
      </c>
      <c r="U49" s="208">
        <v>617.46</v>
      </c>
      <c r="V49" s="208">
        <v>1466.52</v>
      </c>
      <c r="W49" s="208">
        <v>936.12000000000012</v>
      </c>
      <c r="X49" s="208">
        <v>474.54</v>
      </c>
      <c r="Y49" s="208">
        <v>1165.32</v>
      </c>
      <c r="Z49" s="208">
        <v>984.5200000000001</v>
      </c>
      <c r="AA49" s="208">
        <v>1511.67</v>
      </c>
      <c r="AB49" s="208">
        <v>1040.55</v>
      </c>
      <c r="AC49" s="208">
        <v>12878.48</v>
      </c>
      <c r="AD49" s="208">
        <v>6145.64</v>
      </c>
      <c r="AE49" s="208">
        <v>1230.1500000000001</v>
      </c>
      <c r="AF49" s="208">
        <v>1858.3600000000001</v>
      </c>
      <c r="AG49" s="208">
        <v>818.24</v>
      </c>
      <c r="AH49" s="208">
        <v>3450.7</v>
      </c>
      <c r="AI49" s="208">
        <v>1671.96</v>
      </c>
      <c r="AJ49" s="208">
        <v>878.31000000000006</v>
      </c>
      <c r="AK49" s="208">
        <v>620.54999999999995</v>
      </c>
      <c r="AL49" s="208">
        <v>1061.3400000000001</v>
      </c>
      <c r="AM49" s="208">
        <v>1665.8300000000002</v>
      </c>
      <c r="AN49" s="208">
        <v>480.33</v>
      </c>
      <c r="AO49" s="208">
        <v>1132.8999999999999</v>
      </c>
      <c r="AP49" s="208">
        <v>21014.309999999998</v>
      </c>
      <c r="AQ49" s="208">
        <v>2919.2099999999996</v>
      </c>
      <c r="AR49" s="208">
        <v>776.42</v>
      </c>
      <c r="AS49" s="208">
        <v>671.13</v>
      </c>
      <c r="AT49" s="208">
        <v>854.41000000000008</v>
      </c>
      <c r="AU49" s="208">
        <v>967.63</v>
      </c>
      <c r="AV49" s="208">
        <v>372.98</v>
      </c>
      <c r="AW49" s="208">
        <v>266.22000000000003</v>
      </c>
      <c r="AX49" s="209">
        <v>6827.9999999999991</v>
      </c>
      <c r="AY49" s="441"/>
      <c r="AZ49" s="28">
        <v>-2732.8099999999995</v>
      </c>
      <c r="BA49" s="383">
        <v>-0.1750534388894191</v>
      </c>
      <c r="BB49" s="129">
        <v>4.7849046677275447E-3</v>
      </c>
      <c r="BC49" s="443"/>
      <c r="BD49" s="28">
        <v>8135.8299999999981</v>
      </c>
      <c r="BE49" s="383">
        <v>0.6317383728514544</v>
      </c>
      <c r="BF49" s="129">
        <v>6.8079631324462E-3</v>
      </c>
      <c r="BG49" s="443"/>
      <c r="BH49" s="29">
        <v>16053.359999999999</v>
      </c>
      <c r="BI49" s="29">
        <v>-9225.36</v>
      </c>
      <c r="BJ49" s="383">
        <v>-0.57466848061714193</v>
      </c>
      <c r="BK49" s="383">
        <v>6.2921295301397425E-3</v>
      </c>
      <c r="BL49" s="29">
        <v>11788.949999999999</v>
      </c>
      <c r="BM49" s="383">
        <v>-0.78254297456516497</v>
      </c>
      <c r="BN49" s="129">
        <v>4.0231339544458764E-3</v>
      </c>
      <c r="BO49" s="43"/>
    </row>
    <row r="50" spans="2:67" outlineLevel="1" x14ac:dyDescent="0.3">
      <c r="B50" s="439"/>
      <c r="C50" s="245" t="s">
        <v>524</v>
      </c>
      <c r="D50" s="208">
        <v>179</v>
      </c>
      <c r="E50" s="208">
        <v>179</v>
      </c>
      <c r="F50" s="208">
        <v>179</v>
      </c>
      <c r="G50" s="208">
        <v>179</v>
      </c>
      <c r="H50" s="208">
        <v>179</v>
      </c>
      <c r="I50" s="208">
        <v>179</v>
      </c>
      <c r="J50" s="208">
        <v>211.6</v>
      </c>
      <c r="K50" s="208">
        <v>179</v>
      </c>
      <c r="L50" s="208">
        <v>130.5</v>
      </c>
      <c r="M50" s="208">
        <v>130.5</v>
      </c>
      <c r="N50" s="208">
        <v>130.5</v>
      </c>
      <c r="O50" s="208">
        <v>130.5</v>
      </c>
      <c r="P50" s="208">
        <v>1986.6</v>
      </c>
      <c r="Q50" s="208">
        <v>210.5</v>
      </c>
      <c r="R50" s="208">
        <v>178.5</v>
      </c>
      <c r="S50" s="208">
        <v>178.5</v>
      </c>
      <c r="T50" s="208">
        <v>178.5</v>
      </c>
      <c r="U50" s="208">
        <v>178.5</v>
      </c>
      <c r="V50" s="208">
        <v>178.5</v>
      </c>
      <c r="W50" s="208">
        <v>178.5</v>
      </c>
      <c r="X50" s="208">
        <v>258.5</v>
      </c>
      <c r="Y50" s="208">
        <v>258.5</v>
      </c>
      <c r="Z50" s="208">
        <v>258.5</v>
      </c>
      <c r="AA50" s="208">
        <v>258.5</v>
      </c>
      <c r="AB50" s="208">
        <v>258.5</v>
      </c>
      <c r="AC50" s="208">
        <v>2574</v>
      </c>
      <c r="AD50" s="208">
        <v>258.5</v>
      </c>
      <c r="AE50" s="208">
        <v>258.5</v>
      </c>
      <c r="AF50" s="208">
        <v>211.5</v>
      </c>
      <c r="AG50" s="208">
        <v>211.5</v>
      </c>
      <c r="AH50" s="208">
        <v>211.5</v>
      </c>
      <c r="AI50" s="208">
        <v>211.5</v>
      </c>
      <c r="AJ50" s="208">
        <v>211.5</v>
      </c>
      <c r="AK50" s="208">
        <v>211.5</v>
      </c>
      <c r="AL50" s="208">
        <v>211.5</v>
      </c>
      <c r="AM50" s="208">
        <v>211.5</v>
      </c>
      <c r="AN50" s="208">
        <v>211.5</v>
      </c>
      <c r="AO50" s="208">
        <v>211.5</v>
      </c>
      <c r="AP50" s="208">
        <v>2632</v>
      </c>
      <c r="AQ50" s="208">
        <v>283.5</v>
      </c>
      <c r="AR50" s="208">
        <v>283.5</v>
      </c>
      <c r="AS50" s="208">
        <v>283.5</v>
      </c>
      <c r="AT50" s="208">
        <v>283.5</v>
      </c>
      <c r="AU50" s="208">
        <v>283.5</v>
      </c>
      <c r="AV50" s="208">
        <v>283.5</v>
      </c>
      <c r="AW50" s="208">
        <v>283.5</v>
      </c>
      <c r="AX50" s="209">
        <v>1984.5</v>
      </c>
      <c r="AY50" s="441"/>
      <c r="AZ50" s="28">
        <v>587.40000000000009</v>
      </c>
      <c r="BA50" s="383">
        <v>0.29568106312292364</v>
      </c>
      <c r="BB50" s="129">
        <v>9.563507972005004E-4</v>
      </c>
      <c r="BC50" s="443"/>
      <c r="BD50" s="28">
        <v>58</v>
      </c>
      <c r="BE50" s="383">
        <v>2.2533022533022532E-2</v>
      </c>
      <c r="BF50" s="129">
        <v>8.5268366958507805E-4</v>
      </c>
      <c r="BG50" s="443"/>
      <c r="BH50" s="29">
        <v>1574.5</v>
      </c>
      <c r="BI50" s="29">
        <v>410</v>
      </c>
      <c r="BJ50" s="383">
        <v>0.2604001270244522</v>
      </c>
      <c r="BK50" s="383">
        <v>1.8287538155480844E-3</v>
      </c>
      <c r="BL50" s="29">
        <v>3042</v>
      </c>
      <c r="BM50" s="383">
        <v>0.13477975016436555</v>
      </c>
      <c r="BN50" s="129">
        <v>1.0381224357915129E-3</v>
      </c>
      <c r="BO50" s="43"/>
    </row>
    <row r="51" spans="2:67" outlineLevel="1" x14ac:dyDescent="0.3">
      <c r="B51" s="439"/>
      <c r="C51" s="245" t="s">
        <v>525</v>
      </c>
      <c r="D51" s="208">
        <v>930.72</v>
      </c>
      <c r="E51" s="208">
        <v>742.62</v>
      </c>
      <c r="F51" s="208">
        <v>649.29999999999995</v>
      </c>
      <c r="G51" s="208">
        <v>874.76</v>
      </c>
      <c r="H51" s="208">
        <v>654.97</v>
      </c>
      <c r="I51" s="208">
        <v>664.26</v>
      </c>
      <c r="J51" s="208">
        <v>821.85</v>
      </c>
      <c r="K51" s="208">
        <v>678.24</v>
      </c>
      <c r="L51" s="208">
        <v>660.73</v>
      </c>
      <c r="M51" s="208">
        <v>765.85</v>
      </c>
      <c r="N51" s="208">
        <v>664.2</v>
      </c>
      <c r="O51" s="208">
        <v>717.69</v>
      </c>
      <c r="P51" s="208">
        <v>8825.19</v>
      </c>
      <c r="Q51" s="208">
        <v>667.8</v>
      </c>
      <c r="R51" s="208">
        <v>695.59</v>
      </c>
      <c r="S51" s="208">
        <v>790.69</v>
      </c>
      <c r="T51" s="208">
        <v>739.81</v>
      </c>
      <c r="U51" s="208">
        <v>663.59</v>
      </c>
      <c r="V51" s="208">
        <v>663.59</v>
      </c>
      <c r="W51" s="208">
        <v>849.11</v>
      </c>
      <c r="X51" s="208">
        <v>967.81</v>
      </c>
      <c r="Y51" s="208">
        <v>549.89</v>
      </c>
      <c r="Z51" s="208">
        <v>858.37</v>
      </c>
      <c r="AA51" s="208">
        <v>699.38</v>
      </c>
      <c r="AB51" s="208">
        <v>737.89</v>
      </c>
      <c r="AC51" s="208">
        <v>8883.52</v>
      </c>
      <c r="AD51" s="208">
        <v>701.47</v>
      </c>
      <c r="AE51" s="208">
        <v>715.16</v>
      </c>
      <c r="AF51" s="208">
        <v>786.09</v>
      </c>
      <c r="AG51" s="208">
        <v>820.28</v>
      </c>
      <c r="AH51" s="208">
        <v>1092.29</v>
      </c>
      <c r="AI51" s="208">
        <v>826.9</v>
      </c>
      <c r="AJ51" s="208">
        <v>821.33</v>
      </c>
      <c r="AK51" s="208">
        <v>830.19</v>
      </c>
      <c r="AL51" s="208">
        <v>783.02</v>
      </c>
      <c r="AM51" s="208">
        <v>727.65</v>
      </c>
      <c r="AN51" s="208">
        <v>718.68</v>
      </c>
      <c r="AO51" s="208">
        <v>733.27</v>
      </c>
      <c r="AP51" s="208">
        <v>9556.33</v>
      </c>
      <c r="AQ51" s="208">
        <v>829.75</v>
      </c>
      <c r="AR51" s="208">
        <v>749.05</v>
      </c>
      <c r="AS51" s="208">
        <v>749.05</v>
      </c>
      <c r="AT51" s="208">
        <v>759.23</v>
      </c>
      <c r="AU51" s="208">
        <v>751.28</v>
      </c>
      <c r="AV51" s="208">
        <v>833.23</v>
      </c>
      <c r="AW51" s="208">
        <v>854.68</v>
      </c>
      <c r="AX51" s="209">
        <v>5526.27</v>
      </c>
      <c r="AY51" s="441"/>
      <c r="AZ51" s="28">
        <v>58.329999999999927</v>
      </c>
      <c r="BA51" s="383">
        <v>6.6094894274230835E-3</v>
      </c>
      <c r="BB51" s="129">
        <v>3.3006066176948677E-3</v>
      </c>
      <c r="BC51" s="443"/>
      <c r="BD51" s="28">
        <v>672.80999999999949</v>
      </c>
      <c r="BE51" s="383">
        <v>7.5736870069521928E-2</v>
      </c>
      <c r="BF51" s="129">
        <v>3.0959447310660976E-3</v>
      </c>
      <c r="BG51" s="443"/>
      <c r="BH51" s="29">
        <v>5763.5199999999995</v>
      </c>
      <c r="BI51" s="29">
        <v>-237.24999999999909</v>
      </c>
      <c r="BJ51" s="383">
        <v>-4.1164080284270571E-2</v>
      </c>
      <c r="BK51" s="383">
        <v>5.0925610220453072E-3</v>
      </c>
      <c r="BL51" s="29">
        <v>9319.0800000000017</v>
      </c>
      <c r="BM51" s="383">
        <v>-2.5458521656644115E-2</v>
      </c>
      <c r="BN51" s="129">
        <v>3.180258392155153E-3</v>
      </c>
      <c r="BO51" s="43"/>
    </row>
    <row r="52" spans="2:67" outlineLevel="2" x14ac:dyDescent="0.3">
      <c r="B52" s="439"/>
      <c r="C52" s="389" t="s">
        <v>526</v>
      </c>
      <c r="D52" s="208">
        <v>549</v>
      </c>
      <c r="E52" s="208">
        <v>549</v>
      </c>
      <c r="F52" s="208">
        <v>549</v>
      </c>
      <c r="G52" s="208">
        <v>549</v>
      </c>
      <c r="H52" s="208">
        <v>4093</v>
      </c>
      <c r="I52" s="208">
        <v>549</v>
      </c>
      <c r="J52" s="208">
        <v>400</v>
      </c>
      <c r="K52" s="208">
        <v>400</v>
      </c>
      <c r="L52" s="208">
        <v>400</v>
      </c>
      <c r="M52" s="208">
        <v>400</v>
      </c>
      <c r="N52" s="208">
        <v>400</v>
      </c>
      <c r="O52" s="208">
        <v>400</v>
      </c>
      <c r="P52" s="208">
        <v>9238</v>
      </c>
      <c r="Q52" s="208">
        <v>400</v>
      </c>
      <c r="R52" s="208">
        <v>400</v>
      </c>
      <c r="S52" s="208">
        <v>450</v>
      </c>
      <c r="T52" s="208">
        <v>450</v>
      </c>
      <c r="U52" s="208">
        <v>1088</v>
      </c>
      <c r="V52" s="208">
        <v>450</v>
      </c>
      <c r="W52" s="208">
        <v>450</v>
      </c>
      <c r="X52" s="208">
        <v>450</v>
      </c>
      <c r="Y52" s="208">
        <v>450</v>
      </c>
      <c r="Z52" s="208">
        <v>450</v>
      </c>
      <c r="AA52" s="208">
        <v>450</v>
      </c>
      <c r="AB52" s="208">
        <v>450</v>
      </c>
      <c r="AC52" s="208">
        <v>5938</v>
      </c>
      <c r="AD52" s="208">
        <v>450</v>
      </c>
      <c r="AE52" s="208">
        <v>665</v>
      </c>
      <c r="AF52" s="208">
        <v>550</v>
      </c>
      <c r="AG52" s="208">
        <v>550</v>
      </c>
      <c r="AH52" s="208">
        <v>550</v>
      </c>
      <c r="AI52" s="208">
        <v>550</v>
      </c>
      <c r="AJ52" s="208">
        <v>550</v>
      </c>
      <c r="AK52" s="208">
        <v>3000</v>
      </c>
      <c r="AL52" s="208">
        <v>550</v>
      </c>
      <c r="AM52" s="208">
        <v>550</v>
      </c>
      <c r="AN52" s="208">
        <v>550</v>
      </c>
      <c r="AO52" s="208">
        <v>550</v>
      </c>
      <c r="AP52" s="208">
        <v>9065</v>
      </c>
      <c r="AQ52" s="208">
        <v>550</v>
      </c>
      <c r="AR52" s="208">
        <v>550</v>
      </c>
      <c r="AS52" s="208">
        <v>550</v>
      </c>
      <c r="AT52" s="208">
        <v>550</v>
      </c>
      <c r="AU52" s="208">
        <v>550</v>
      </c>
      <c r="AV52" s="208">
        <v>4250</v>
      </c>
      <c r="AW52" s="208">
        <v>1100</v>
      </c>
      <c r="AX52" s="209">
        <v>8100</v>
      </c>
      <c r="AY52" s="441"/>
      <c r="AZ52" s="28">
        <v>-3300</v>
      </c>
      <c r="BA52" s="383">
        <v>-0.35722017752760338</v>
      </c>
      <c r="BB52" s="129">
        <v>2.2062202928424908E-3</v>
      </c>
      <c r="BC52" s="443"/>
      <c r="BD52" s="28">
        <v>3127</v>
      </c>
      <c r="BE52" s="383">
        <v>0.52660828561805317</v>
      </c>
      <c r="BF52" s="129">
        <v>2.9367695534911597E-3</v>
      </c>
      <c r="BG52" s="443"/>
      <c r="BH52" s="29">
        <v>3865</v>
      </c>
      <c r="BI52" s="29">
        <v>4235</v>
      </c>
      <c r="BJ52" s="383">
        <v>1.0957309184993531</v>
      </c>
      <c r="BK52" s="383">
        <v>7.4643012879513646E-3</v>
      </c>
      <c r="BL52" s="29">
        <v>13300</v>
      </c>
      <c r="BM52" s="383">
        <v>0.31842105263157894</v>
      </c>
      <c r="BN52" s="129">
        <v>4.5387996042166746E-3</v>
      </c>
      <c r="BO52" s="43"/>
    </row>
    <row r="53" spans="2:67" outlineLevel="2" x14ac:dyDescent="0.3">
      <c r="B53" s="439"/>
      <c r="C53" s="390" t="s">
        <v>527</v>
      </c>
      <c r="D53" s="385">
        <v>0</v>
      </c>
      <c r="E53" s="385">
        <v>0</v>
      </c>
      <c r="F53" s="385">
        <v>0</v>
      </c>
      <c r="G53" s="385">
        <v>0</v>
      </c>
      <c r="H53" s="385">
        <v>0</v>
      </c>
      <c r="I53" s="385">
        <v>0</v>
      </c>
      <c r="J53" s="385">
        <v>0</v>
      </c>
      <c r="K53" s="385">
        <v>0</v>
      </c>
      <c r="L53" s="385">
        <v>0</v>
      </c>
      <c r="M53" s="385">
        <v>0</v>
      </c>
      <c r="N53" s="385">
        <v>0</v>
      </c>
      <c r="O53" s="385">
        <v>0</v>
      </c>
      <c r="P53" s="385">
        <v>0</v>
      </c>
      <c r="Q53" s="385">
        <v>3200</v>
      </c>
      <c r="R53" s="385">
        <v>800</v>
      </c>
      <c r="S53" s="385">
        <v>4800</v>
      </c>
      <c r="T53" s="385">
        <v>800</v>
      </c>
      <c r="U53" s="385">
        <v>0</v>
      </c>
      <c r="V53" s="385">
        <v>0</v>
      </c>
      <c r="W53" s="385">
        <v>0</v>
      </c>
      <c r="X53" s="385">
        <v>0</v>
      </c>
      <c r="Y53" s="385">
        <v>0</v>
      </c>
      <c r="Z53" s="385">
        <v>0</v>
      </c>
      <c r="AA53" s="385">
        <v>0</v>
      </c>
      <c r="AB53" s="385">
        <v>0</v>
      </c>
      <c r="AC53" s="385">
        <v>9600</v>
      </c>
      <c r="AD53" s="385">
        <v>0</v>
      </c>
      <c r="AE53" s="385">
        <v>0</v>
      </c>
      <c r="AF53" s="385">
        <v>0</v>
      </c>
      <c r="AG53" s="385">
        <v>0</v>
      </c>
      <c r="AH53" s="385">
        <v>0</v>
      </c>
      <c r="AI53" s="385">
        <v>0</v>
      </c>
      <c r="AJ53" s="385">
        <v>0</v>
      </c>
      <c r="AK53" s="385">
        <v>0</v>
      </c>
      <c r="AL53" s="385">
        <v>0</v>
      </c>
      <c r="AM53" s="385">
        <v>0</v>
      </c>
      <c r="AN53" s="385">
        <v>0</v>
      </c>
      <c r="AO53" s="385">
        <v>0</v>
      </c>
      <c r="AP53" s="385">
        <v>0</v>
      </c>
      <c r="AQ53" s="385">
        <v>0</v>
      </c>
      <c r="AR53" s="385">
        <v>0</v>
      </c>
      <c r="AS53" s="385">
        <v>0</v>
      </c>
      <c r="AT53" s="385">
        <v>0</v>
      </c>
      <c r="AU53" s="385">
        <v>0</v>
      </c>
      <c r="AV53" s="385">
        <v>0</v>
      </c>
      <c r="AW53" s="385">
        <v>0</v>
      </c>
      <c r="AX53" s="386">
        <v>0</v>
      </c>
      <c r="AY53" s="441"/>
      <c r="AZ53" s="150">
        <v>9600</v>
      </c>
      <c r="BA53" s="387">
        <v>1</v>
      </c>
      <c r="BB53" s="215">
        <v>3.5668095000484863E-3</v>
      </c>
      <c r="BC53" s="443"/>
      <c r="BD53" s="150">
        <v>-9600</v>
      </c>
      <c r="BE53" s="387">
        <v>-1</v>
      </c>
      <c r="BF53" s="215">
        <v>0</v>
      </c>
      <c r="BG53" s="443"/>
      <c r="BH53" s="112">
        <v>0</v>
      </c>
      <c r="BI53" s="112">
        <v>0</v>
      </c>
      <c r="BJ53" s="387">
        <v>0</v>
      </c>
      <c r="BK53" s="387">
        <v>0</v>
      </c>
      <c r="BL53" s="112">
        <v>0</v>
      </c>
      <c r="BM53" s="387">
        <v>0</v>
      </c>
      <c r="BN53" s="215">
        <v>0</v>
      </c>
      <c r="BO53" s="43"/>
    </row>
    <row r="54" spans="2:67" outlineLevel="1" x14ac:dyDescent="0.3">
      <c r="B54" s="439"/>
      <c r="C54" s="245" t="s">
        <v>150</v>
      </c>
      <c r="D54" s="208">
        <v>549</v>
      </c>
      <c r="E54" s="208">
        <v>549</v>
      </c>
      <c r="F54" s="208">
        <v>549</v>
      </c>
      <c r="G54" s="208">
        <v>549</v>
      </c>
      <c r="H54" s="208">
        <v>4093</v>
      </c>
      <c r="I54" s="208">
        <v>549</v>
      </c>
      <c r="J54" s="208">
        <v>400</v>
      </c>
      <c r="K54" s="208">
        <v>400</v>
      </c>
      <c r="L54" s="208">
        <v>400</v>
      </c>
      <c r="M54" s="208">
        <v>400</v>
      </c>
      <c r="N54" s="208">
        <v>400</v>
      </c>
      <c r="O54" s="208">
        <v>400</v>
      </c>
      <c r="P54" s="208">
        <v>9238</v>
      </c>
      <c r="Q54" s="208">
        <v>3600</v>
      </c>
      <c r="R54" s="208">
        <v>1200</v>
      </c>
      <c r="S54" s="208">
        <v>5250</v>
      </c>
      <c r="T54" s="208">
        <v>1250</v>
      </c>
      <c r="U54" s="208">
        <v>1088</v>
      </c>
      <c r="V54" s="208">
        <v>450</v>
      </c>
      <c r="W54" s="208">
        <v>450</v>
      </c>
      <c r="X54" s="208">
        <v>450</v>
      </c>
      <c r="Y54" s="208">
        <v>450</v>
      </c>
      <c r="Z54" s="208">
        <v>450</v>
      </c>
      <c r="AA54" s="208">
        <v>450</v>
      </c>
      <c r="AB54" s="208">
        <v>450</v>
      </c>
      <c r="AC54" s="208">
        <v>15538</v>
      </c>
      <c r="AD54" s="208">
        <v>450</v>
      </c>
      <c r="AE54" s="208">
        <v>665</v>
      </c>
      <c r="AF54" s="208">
        <v>550</v>
      </c>
      <c r="AG54" s="208">
        <v>550</v>
      </c>
      <c r="AH54" s="208">
        <v>550</v>
      </c>
      <c r="AI54" s="208">
        <v>550</v>
      </c>
      <c r="AJ54" s="208">
        <v>550</v>
      </c>
      <c r="AK54" s="208">
        <v>3000</v>
      </c>
      <c r="AL54" s="208">
        <v>550</v>
      </c>
      <c r="AM54" s="208">
        <v>550</v>
      </c>
      <c r="AN54" s="208">
        <v>550</v>
      </c>
      <c r="AO54" s="208">
        <v>550</v>
      </c>
      <c r="AP54" s="208">
        <v>9065</v>
      </c>
      <c r="AQ54" s="208">
        <v>550</v>
      </c>
      <c r="AR54" s="208">
        <v>550</v>
      </c>
      <c r="AS54" s="208">
        <v>550</v>
      </c>
      <c r="AT54" s="208">
        <v>550</v>
      </c>
      <c r="AU54" s="208">
        <v>550</v>
      </c>
      <c r="AV54" s="208">
        <v>4250</v>
      </c>
      <c r="AW54" s="208">
        <v>1100</v>
      </c>
      <c r="AX54" s="209">
        <v>8100</v>
      </c>
      <c r="AY54" s="441"/>
      <c r="AZ54" s="28">
        <v>6300</v>
      </c>
      <c r="BA54" s="383">
        <v>0.68196579346178832</v>
      </c>
      <c r="BB54" s="129">
        <v>5.7730297928909775E-3</v>
      </c>
      <c r="BC54" s="443"/>
      <c r="BD54" s="28">
        <v>-6473</v>
      </c>
      <c r="BE54" s="383">
        <v>-0.41659158192817608</v>
      </c>
      <c r="BF54" s="129">
        <v>2.9367695534911597E-3</v>
      </c>
      <c r="BG54" s="443"/>
      <c r="BH54" s="29">
        <v>3865</v>
      </c>
      <c r="BI54" s="29">
        <v>4235</v>
      </c>
      <c r="BJ54" s="383">
        <v>1.0957309184993531</v>
      </c>
      <c r="BK54" s="383">
        <v>7.4643012879513646E-3</v>
      </c>
      <c r="BL54" s="29">
        <v>13300</v>
      </c>
      <c r="BM54" s="383">
        <v>0.31842105263157894</v>
      </c>
      <c r="BN54" s="129">
        <v>4.5387996042166746E-3</v>
      </c>
      <c r="BO54" s="43"/>
    </row>
    <row r="55" spans="2:67" outlineLevel="2" x14ac:dyDescent="0.3">
      <c r="B55" s="439"/>
      <c r="C55" s="389" t="s">
        <v>528</v>
      </c>
      <c r="D55" s="208">
        <v>0</v>
      </c>
      <c r="E55" s="208">
        <v>0</v>
      </c>
      <c r="F55" s="208">
        <v>0</v>
      </c>
      <c r="G55" s="208">
        <v>313.76</v>
      </c>
      <c r="H55" s="208">
        <v>1084.3</v>
      </c>
      <c r="I55" s="208">
        <v>0</v>
      </c>
      <c r="J55" s="208">
        <v>17</v>
      </c>
      <c r="K55" s="208">
        <v>0</v>
      </c>
      <c r="L55" s="208">
        <v>96.49</v>
      </c>
      <c r="M55" s="208">
        <v>0</v>
      </c>
      <c r="N55" s="208">
        <v>30</v>
      </c>
      <c r="O55" s="208">
        <v>0</v>
      </c>
      <c r="P55" s="208">
        <v>1541.55</v>
      </c>
      <c r="Q55" s="208">
        <v>0</v>
      </c>
      <c r="R55" s="208">
        <v>0</v>
      </c>
      <c r="S55" s="208">
        <v>0</v>
      </c>
      <c r="T55" s="208">
        <v>0</v>
      </c>
      <c r="U55" s="208">
        <v>0</v>
      </c>
      <c r="V55" s="208">
        <v>0</v>
      </c>
      <c r="W55" s="208">
        <v>0</v>
      </c>
      <c r="X55" s="208">
        <v>0</v>
      </c>
      <c r="Y55" s="208">
        <v>0</v>
      </c>
      <c r="Z55" s="208">
        <v>0</v>
      </c>
      <c r="AA55" s="208">
        <v>0</v>
      </c>
      <c r="AB55" s="208">
        <v>0</v>
      </c>
      <c r="AC55" s="208">
        <v>0</v>
      </c>
      <c r="AD55" s="208">
        <v>0</v>
      </c>
      <c r="AE55" s="208">
        <v>0</v>
      </c>
      <c r="AF55" s="208">
        <v>0</v>
      </c>
      <c r="AG55" s="208">
        <v>0</v>
      </c>
      <c r="AH55" s="208">
        <v>0</v>
      </c>
      <c r="AI55" s="208">
        <v>0</v>
      </c>
      <c r="AJ55" s="208">
        <v>0</v>
      </c>
      <c r="AK55" s="208">
        <v>0</v>
      </c>
      <c r="AL55" s="208">
        <v>0</v>
      </c>
      <c r="AM55" s="208">
        <v>0</v>
      </c>
      <c r="AN55" s="208">
        <v>0</v>
      </c>
      <c r="AO55" s="208">
        <v>0</v>
      </c>
      <c r="AP55" s="208">
        <v>0</v>
      </c>
      <c r="AQ55" s="208">
        <v>0</v>
      </c>
      <c r="AR55" s="208">
        <v>0</v>
      </c>
      <c r="AS55" s="208">
        <v>0</v>
      </c>
      <c r="AT55" s="208">
        <v>0</v>
      </c>
      <c r="AU55" s="208">
        <v>0</v>
      </c>
      <c r="AV55" s="208">
        <v>0</v>
      </c>
      <c r="AW55" s="208">
        <v>77.27</v>
      </c>
      <c r="AX55" s="209">
        <v>77.27</v>
      </c>
      <c r="AY55" s="441"/>
      <c r="AZ55" s="28">
        <v>-1541.55</v>
      </c>
      <c r="BA55" s="383">
        <v>-1</v>
      </c>
      <c r="BB55" s="129">
        <v>0</v>
      </c>
      <c r="BC55" s="443"/>
      <c r="BD55" s="28">
        <v>0</v>
      </c>
      <c r="BE55" s="383">
        <v>0</v>
      </c>
      <c r="BF55" s="129">
        <v>0</v>
      </c>
      <c r="BG55" s="443"/>
      <c r="BH55" s="29">
        <v>0</v>
      </c>
      <c r="BI55" s="29">
        <v>77.27</v>
      </c>
      <c r="BJ55" s="383">
        <v>0</v>
      </c>
      <c r="BK55" s="383">
        <v>7.1205748212345915E-5</v>
      </c>
      <c r="BL55" s="29">
        <v>77.27</v>
      </c>
      <c r="BM55" s="383">
        <v>1</v>
      </c>
      <c r="BN55" s="129">
        <v>2.6369401911114467E-5</v>
      </c>
      <c r="BO55" s="43"/>
    </row>
    <row r="56" spans="2:67" outlineLevel="2" x14ac:dyDescent="0.3">
      <c r="B56" s="439"/>
      <c r="C56" s="389" t="s">
        <v>529</v>
      </c>
      <c r="D56" s="208">
        <v>2786.74</v>
      </c>
      <c r="E56" s="208">
        <v>-73.709999999999994</v>
      </c>
      <c r="F56" s="208">
        <v>1373.54</v>
      </c>
      <c r="G56" s="208">
        <v>2337.9499999999998</v>
      </c>
      <c r="H56" s="208">
        <v>502.02</v>
      </c>
      <c r="I56" s="208">
        <v>-104.32</v>
      </c>
      <c r="J56" s="208">
        <v>60.02</v>
      </c>
      <c r="K56" s="208">
        <v>80.02</v>
      </c>
      <c r="L56" s="208">
        <v>60.02</v>
      </c>
      <c r="M56" s="208">
        <v>822.64</v>
      </c>
      <c r="N56" s="208">
        <v>199.23</v>
      </c>
      <c r="O56" s="208">
        <v>191.27</v>
      </c>
      <c r="P56" s="208">
        <v>8235.42</v>
      </c>
      <c r="Q56" s="208">
        <v>123.66</v>
      </c>
      <c r="R56" s="208">
        <v>227.58</v>
      </c>
      <c r="S56" s="208">
        <v>1292.94</v>
      </c>
      <c r="T56" s="208">
        <v>138.44</v>
      </c>
      <c r="U56" s="208">
        <v>601.98</v>
      </c>
      <c r="V56" s="208">
        <v>259.43</v>
      </c>
      <c r="W56" s="208">
        <v>1748.68</v>
      </c>
      <c r="X56" s="208">
        <v>314.13</v>
      </c>
      <c r="Y56" s="208">
        <v>1474.18</v>
      </c>
      <c r="Z56" s="208">
        <v>244.56</v>
      </c>
      <c r="AA56" s="208">
        <v>388.35</v>
      </c>
      <c r="AB56" s="208">
        <v>402.36</v>
      </c>
      <c r="AC56" s="208">
        <v>7216.2900000000009</v>
      </c>
      <c r="AD56" s="208">
        <v>173.9</v>
      </c>
      <c r="AE56" s="208">
        <v>352.7</v>
      </c>
      <c r="AF56" s="208">
        <v>244.73</v>
      </c>
      <c r="AG56" s="208">
        <v>25.98</v>
      </c>
      <c r="AH56" s="208">
        <v>34.979999999999997</v>
      </c>
      <c r="AI56" s="208">
        <v>306.94</v>
      </c>
      <c r="AJ56" s="208">
        <v>56.57</v>
      </c>
      <c r="AK56" s="208">
        <v>2974.47</v>
      </c>
      <c r="AL56" s="208">
        <v>320.57</v>
      </c>
      <c r="AM56" s="208">
        <v>1616.2</v>
      </c>
      <c r="AN56" s="208">
        <v>478.07</v>
      </c>
      <c r="AO56" s="208">
        <v>5873.9</v>
      </c>
      <c r="AP56" s="208">
        <v>12459.009999999998</v>
      </c>
      <c r="AQ56" s="208">
        <v>561.04999999999995</v>
      </c>
      <c r="AR56" s="208">
        <v>538.42999999999995</v>
      </c>
      <c r="AS56" s="208">
        <v>146.68</v>
      </c>
      <c r="AT56" s="208">
        <v>39.97</v>
      </c>
      <c r="AU56" s="208">
        <v>160.30000000000001</v>
      </c>
      <c r="AV56" s="208">
        <v>39.97</v>
      </c>
      <c r="AW56" s="208">
        <v>956.41</v>
      </c>
      <c r="AX56" s="209">
        <v>2442.81</v>
      </c>
      <c r="AY56" s="441"/>
      <c r="AZ56" s="28">
        <v>-1019.1299999999992</v>
      </c>
      <c r="BA56" s="383">
        <v>-0.12374960839884294</v>
      </c>
      <c r="BB56" s="129">
        <v>2.6811595549067597E-3</v>
      </c>
      <c r="BC56" s="443"/>
      <c r="BD56" s="28">
        <v>5242.7199999999975</v>
      </c>
      <c r="BE56" s="383">
        <v>0.72651182255701985</v>
      </c>
      <c r="BF56" s="129">
        <v>4.0363200479472576E-3</v>
      </c>
      <c r="BG56" s="443"/>
      <c r="BH56" s="29">
        <v>1195.8</v>
      </c>
      <c r="BI56" s="29">
        <v>1247.01</v>
      </c>
      <c r="BJ56" s="383">
        <v>1.0428248871048671</v>
      </c>
      <c r="BK56" s="383">
        <v>2.2510950406445028E-3</v>
      </c>
      <c r="BL56" s="29">
        <v>13706.019999999999</v>
      </c>
      <c r="BM56" s="383">
        <v>9.0982648500439967E-2</v>
      </c>
      <c r="BN56" s="129">
        <v>4.6773592595026926E-3</v>
      </c>
      <c r="BO56" s="43"/>
    </row>
    <row r="57" spans="2:67" outlineLevel="2" x14ac:dyDescent="0.3">
      <c r="B57" s="439"/>
      <c r="C57" s="389" t="s">
        <v>530</v>
      </c>
      <c r="D57" s="208">
        <v>0</v>
      </c>
      <c r="E57" s="208">
        <v>0</v>
      </c>
      <c r="F57" s="208">
        <v>0</v>
      </c>
      <c r="G57" s="208">
        <v>0</v>
      </c>
      <c r="H57" s="208">
        <v>0</v>
      </c>
      <c r="I57" s="208">
        <v>0</v>
      </c>
      <c r="J57" s="208">
        <v>0</v>
      </c>
      <c r="K57" s="208">
        <v>0</v>
      </c>
      <c r="L57" s="208">
        <v>88</v>
      </c>
      <c r="M57" s="208">
        <v>0</v>
      </c>
      <c r="N57" s="208">
        <v>0</v>
      </c>
      <c r="O57" s="208">
        <v>0</v>
      </c>
      <c r="P57" s="208">
        <v>88</v>
      </c>
      <c r="Q57" s="208">
        <v>16786</v>
      </c>
      <c r="R57" s="208">
        <v>0</v>
      </c>
      <c r="S57" s="208">
        <v>-2275</v>
      </c>
      <c r="T57" s="208">
        <v>0</v>
      </c>
      <c r="U57" s="208">
        <v>0</v>
      </c>
      <c r="V57" s="208">
        <v>0</v>
      </c>
      <c r="W57" s="208">
        <v>0</v>
      </c>
      <c r="X57" s="208">
        <v>0</v>
      </c>
      <c r="Y57" s="208">
        <v>71</v>
      </c>
      <c r="Z57" s="208">
        <v>0</v>
      </c>
      <c r="AA57" s="208">
        <v>0</v>
      </c>
      <c r="AB57" s="208">
        <v>0</v>
      </c>
      <c r="AC57" s="208">
        <v>14582</v>
      </c>
      <c r="AD57" s="208">
        <v>0</v>
      </c>
      <c r="AE57" s="208">
        <v>0</v>
      </c>
      <c r="AF57" s="208">
        <v>0</v>
      </c>
      <c r="AG57" s="208">
        <v>0</v>
      </c>
      <c r="AH57" s="208">
        <v>0</v>
      </c>
      <c r="AI57" s="208">
        <v>0</v>
      </c>
      <c r="AJ57" s="208">
        <v>0</v>
      </c>
      <c r="AK57" s="208">
        <v>110</v>
      </c>
      <c r="AL57" s="208">
        <v>0</v>
      </c>
      <c r="AM57" s="208">
        <v>0</v>
      </c>
      <c r="AN57" s="208">
        <v>0</v>
      </c>
      <c r="AO57" s="208">
        <v>0</v>
      </c>
      <c r="AP57" s="208">
        <v>110</v>
      </c>
      <c r="AQ57" s="208">
        <v>0</v>
      </c>
      <c r="AR57" s="208">
        <v>0</v>
      </c>
      <c r="AS57" s="208">
        <v>0</v>
      </c>
      <c r="AT57" s="208">
        <v>0</v>
      </c>
      <c r="AU57" s="208">
        <v>0</v>
      </c>
      <c r="AV57" s="208">
        <v>0</v>
      </c>
      <c r="AW57" s="208">
        <v>0</v>
      </c>
      <c r="AX57" s="209">
        <v>0</v>
      </c>
      <c r="AY57" s="441"/>
      <c r="AZ57" s="28">
        <v>14494</v>
      </c>
      <c r="BA57" s="383">
        <v>164.70454545454547</v>
      </c>
      <c r="BB57" s="129">
        <v>5.417835013511149E-3</v>
      </c>
      <c r="BC57" s="443"/>
      <c r="BD57" s="28">
        <v>-14472</v>
      </c>
      <c r="BE57" s="383">
        <v>-0.99245645316143194</v>
      </c>
      <c r="BF57" s="129">
        <v>3.5636475552567854E-5</v>
      </c>
      <c r="BG57" s="443"/>
      <c r="BH57" s="29">
        <v>0</v>
      </c>
      <c r="BI57" s="29">
        <v>0</v>
      </c>
      <c r="BJ57" s="383">
        <v>0</v>
      </c>
      <c r="BK57" s="383">
        <v>0</v>
      </c>
      <c r="BL57" s="29">
        <v>110</v>
      </c>
      <c r="BM57" s="383">
        <v>0</v>
      </c>
      <c r="BN57" s="129">
        <v>3.7538944095025124E-5</v>
      </c>
      <c r="BO57" s="43"/>
    </row>
    <row r="58" spans="2:67" outlineLevel="2" x14ac:dyDescent="0.3">
      <c r="B58" s="439"/>
      <c r="C58" s="389" t="s">
        <v>531</v>
      </c>
      <c r="D58" s="208">
        <v>755.39</v>
      </c>
      <c r="E58" s="208">
        <v>794.44</v>
      </c>
      <c r="F58" s="208">
        <v>906.4</v>
      </c>
      <c r="G58" s="208">
        <v>1111.57</v>
      </c>
      <c r="H58" s="208">
        <v>1370.02</v>
      </c>
      <c r="I58" s="208">
        <v>1336.09</v>
      </c>
      <c r="J58" s="208">
        <v>785.42</v>
      </c>
      <c r="K58" s="208">
        <v>1259.95</v>
      </c>
      <c r="L58" s="208">
        <v>1852.76</v>
      </c>
      <c r="M58" s="208">
        <v>1326.5</v>
      </c>
      <c r="N58" s="208">
        <v>1226.83</v>
      </c>
      <c r="O58" s="208">
        <v>1128.43</v>
      </c>
      <c r="P58" s="208">
        <v>13853.800000000001</v>
      </c>
      <c r="Q58" s="208">
        <v>1067.3499999999999</v>
      </c>
      <c r="R58" s="208">
        <v>1237.8699999999999</v>
      </c>
      <c r="S58" s="208">
        <v>1289.6400000000001</v>
      </c>
      <c r="T58" s="208">
        <v>1337.65</v>
      </c>
      <c r="U58" s="208">
        <v>1231.1500000000001</v>
      </c>
      <c r="V58" s="208">
        <v>1166.17</v>
      </c>
      <c r="W58" s="208">
        <v>1331.4</v>
      </c>
      <c r="X58" s="208">
        <v>1401.33</v>
      </c>
      <c r="Y58" s="208">
        <v>869.43</v>
      </c>
      <c r="Z58" s="208">
        <v>1030.68</v>
      </c>
      <c r="AA58" s="208">
        <v>5932.41</v>
      </c>
      <c r="AB58" s="208">
        <v>972.37</v>
      </c>
      <c r="AC58" s="208">
        <v>18867.45</v>
      </c>
      <c r="AD58" s="208">
        <v>937.17</v>
      </c>
      <c r="AE58" s="208">
        <v>1152.1500000000001</v>
      </c>
      <c r="AF58" s="208">
        <v>934.48</v>
      </c>
      <c r="AG58" s="208">
        <v>1288.74</v>
      </c>
      <c r="AH58" s="208">
        <v>1385.21</v>
      </c>
      <c r="AI58" s="208">
        <v>1060.01</v>
      </c>
      <c r="AJ58" s="208">
        <v>1319.84</v>
      </c>
      <c r="AK58" s="208">
        <v>1380.46</v>
      </c>
      <c r="AL58" s="208">
        <v>1075.07</v>
      </c>
      <c r="AM58" s="208">
        <v>1376.53</v>
      </c>
      <c r="AN58" s="208">
        <v>1461.7</v>
      </c>
      <c r="AO58" s="208">
        <v>908</v>
      </c>
      <c r="AP58" s="208">
        <v>14279.360000000002</v>
      </c>
      <c r="AQ58" s="208">
        <v>979.69</v>
      </c>
      <c r="AR58" s="208">
        <v>868.07</v>
      </c>
      <c r="AS58" s="208">
        <v>1204.28</v>
      </c>
      <c r="AT58" s="208">
        <v>1377.03</v>
      </c>
      <c r="AU58" s="208">
        <v>1410.13</v>
      </c>
      <c r="AV58" s="208">
        <v>1257.4100000000001</v>
      </c>
      <c r="AW58" s="208">
        <v>1469.73</v>
      </c>
      <c r="AX58" s="209">
        <v>8566.34</v>
      </c>
      <c r="AY58" s="441"/>
      <c r="AZ58" s="28">
        <v>5013.6499999999996</v>
      </c>
      <c r="BA58" s="383">
        <v>0.36189709682541971</v>
      </c>
      <c r="BB58" s="129">
        <v>7.0100624897593555E-3</v>
      </c>
      <c r="BC58" s="443"/>
      <c r="BD58" s="28">
        <v>-4588.0899999999983</v>
      </c>
      <c r="BE58" s="383">
        <v>-0.24317488584837899</v>
      </c>
      <c r="BF58" s="129">
        <v>4.626055123148321E-3</v>
      </c>
      <c r="BG58" s="443"/>
      <c r="BH58" s="29">
        <v>8077.6</v>
      </c>
      <c r="BI58" s="29">
        <v>488.73999999999978</v>
      </c>
      <c r="BJ58" s="383">
        <v>6.050559572150141E-2</v>
      </c>
      <c r="BK58" s="383">
        <v>7.8940423080283081E-3</v>
      </c>
      <c r="BL58" s="29">
        <v>14768.100000000004</v>
      </c>
      <c r="BM58" s="383">
        <v>3.3094304616030475E-2</v>
      </c>
      <c r="BN58" s="129">
        <v>5.0398080026340065E-3</v>
      </c>
      <c r="BO58" s="43"/>
    </row>
    <row r="59" spans="2:67" outlineLevel="2" x14ac:dyDescent="0.3">
      <c r="B59" s="439"/>
      <c r="C59" s="390" t="s">
        <v>532</v>
      </c>
      <c r="D59" s="385">
        <v>602.03</v>
      </c>
      <c r="E59" s="385">
        <v>602.03</v>
      </c>
      <c r="F59" s="385">
        <v>602.03</v>
      </c>
      <c r="G59" s="385">
        <v>602.03</v>
      </c>
      <c r="H59" s="385">
        <v>602.03</v>
      </c>
      <c r="I59" s="385">
        <v>639.96</v>
      </c>
      <c r="J59" s="385">
        <v>602.03</v>
      </c>
      <c r="K59" s="385">
        <v>602.03</v>
      </c>
      <c r="L59" s="385">
        <v>649.19000000000005</v>
      </c>
      <c r="M59" s="385">
        <v>602.03</v>
      </c>
      <c r="N59" s="385">
        <v>649.19000000000005</v>
      </c>
      <c r="O59" s="385">
        <v>375.88</v>
      </c>
      <c r="P59" s="385">
        <v>7130.4599999999982</v>
      </c>
      <c r="Q59" s="385">
        <v>0</v>
      </c>
      <c r="R59" s="385">
        <v>0</v>
      </c>
      <c r="S59" s="385">
        <v>0</v>
      </c>
      <c r="T59" s="385">
        <v>0</v>
      </c>
      <c r="U59" s="385">
        <v>0</v>
      </c>
      <c r="V59" s="385">
        <v>0</v>
      </c>
      <c r="W59" s="385">
        <v>0</v>
      </c>
      <c r="X59" s="385">
        <v>0</v>
      </c>
      <c r="Y59" s="385">
        <v>0</v>
      </c>
      <c r="Z59" s="385">
        <v>0</v>
      </c>
      <c r="AA59" s="385">
        <v>0</v>
      </c>
      <c r="AB59" s="385">
        <v>0</v>
      </c>
      <c r="AC59" s="385">
        <v>0</v>
      </c>
      <c r="AD59" s="385">
        <v>0</v>
      </c>
      <c r="AE59" s="385">
        <v>0</v>
      </c>
      <c r="AF59" s="385">
        <v>0</v>
      </c>
      <c r="AG59" s="385">
        <v>0</v>
      </c>
      <c r="AH59" s="385">
        <v>0</v>
      </c>
      <c r="AI59" s="385">
        <v>0</v>
      </c>
      <c r="AJ59" s="385">
        <v>0</v>
      </c>
      <c r="AK59" s="385">
        <v>0</v>
      </c>
      <c r="AL59" s="385">
        <v>0</v>
      </c>
      <c r="AM59" s="385">
        <v>0</v>
      </c>
      <c r="AN59" s="385">
        <v>0</v>
      </c>
      <c r="AO59" s="385">
        <v>0</v>
      </c>
      <c r="AP59" s="385">
        <v>0</v>
      </c>
      <c r="AQ59" s="385">
        <v>0</v>
      </c>
      <c r="AR59" s="385">
        <v>0</v>
      </c>
      <c r="AS59" s="385">
        <v>0</v>
      </c>
      <c r="AT59" s="385">
        <v>0</v>
      </c>
      <c r="AU59" s="385">
        <v>0</v>
      </c>
      <c r="AV59" s="385">
        <v>0</v>
      </c>
      <c r="AW59" s="385">
        <v>0</v>
      </c>
      <c r="AX59" s="386">
        <v>0</v>
      </c>
      <c r="AY59" s="441"/>
      <c r="AZ59" s="150">
        <v>-7130.4599999999982</v>
      </c>
      <c r="BA59" s="387">
        <v>-1</v>
      </c>
      <c r="BB59" s="215">
        <v>0</v>
      </c>
      <c r="BC59" s="443"/>
      <c r="BD59" s="150">
        <v>0</v>
      </c>
      <c r="BE59" s="387">
        <v>0</v>
      </c>
      <c r="BF59" s="215">
        <v>0</v>
      </c>
      <c r="BG59" s="443"/>
      <c r="BH59" s="112">
        <v>0</v>
      </c>
      <c r="BI59" s="112">
        <v>0</v>
      </c>
      <c r="BJ59" s="387">
        <v>0</v>
      </c>
      <c r="BK59" s="387">
        <v>0</v>
      </c>
      <c r="BL59" s="112">
        <v>0</v>
      </c>
      <c r="BM59" s="387">
        <v>0</v>
      </c>
      <c r="BN59" s="215">
        <v>0</v>
      </c>
      <c r="BO59" s="43"/>
    </row>
    <row r="60" spans="2:67" outlineLevel="1" x14ac:dyDescent="0.3">
      <c r="B60" s="439"/>
      <c r="C60" s="245" t="s">
        <v>533</v>
      </c>
      <c r="D60" s="208">
        <v>4144.16</v>
      </c>
      <c r="E60" s="208">
        <v>1322.76</v>
      </c>
      <c r="F60" s="208">
        <v>2881.9700000000003</v>
      </c>
      <c r="G60" s="208">
        <v>4365.3099999999995</v>
      </c>
      <c r="H60" s="208">
        <v>3558.37</v>
      </c>
      <c r="I60" s="208">
        <v>1871.73</v>
      </c>
      <c r="J60" s="208">
        <v>1464.4699999999998</v>
      </c>
      <c r="K60" s="208">
        <v>1942</v>
      </c>
      <c r="L60" s="208">
        <v>2746.46</v>
      </c>
      <c r="M60" s="208">
        <v>2751.17</v>
      </c>
      <c r="N60" s="208">
        <v>2105.25</v>
      </c>
      <c r="O60" s="208">
        <v>1695.58</v>
      </c>
      <c r="P60" s="208">
        <v>30849.23</v>
      </c>
      <c r="Q60" s="208">
        <v>17977.009999999998</v>
      </c>
      <c r="R60" s="208">
        <v>1465.4499999999998</v>
      </c>
      <c r="S60" s="208">
        <v>307.58000000000015</v>
      </c>
      <c r="T60" s="208">
        <v>1476.0900000000001</v>
      </c>
      <c r="U60" s="208">
        <v>1833.13</v>
      </c>
      <c r="V60" s="208">
        <v>1425.6000000000001</v>
      </c>
      <c r="W60" s="208">
        <v>3080.08</v>
      </c>
      <c r="X60" s="208">
        <v>1715.46</v>
      </c>
      <c r="Y60" s="208">
        <v>2414.61</v>
      </c>
      <c r="Z60" s="208">
        <v>1275.24</v>
      </c>
      <c r="AA60" s="208">
        <v>6320.76</v>
      </c>
      <c r="AB60" s="208">
        <v>1374.73</v>
      </c>
      <c r="AC60" s="208">
        <v>40665.740000000005</v>
      </c>
      <c r="AD60" s="208">
        <v>1111.07</v>
      </c>
      <c r="AE60" s="208">
        <v>1504.8500000000001</v>
      </c>
      <c r="AF60" s="208">
        <v>1179.21</v>
      </c>
      <c r="AG60" s="208">
        <v>1314.72</v>
      </c>
      <c r="AH60" s="208">
        <v>1420.19</v>
      </c>
      <c r="AI60" s="208">
        <v>1366.95</v>
      </c>
      <c r="AJ60" s="208">
        <v>1376.4099999999999</v>
      </c>
      <c r="AK60" s="208">
        <v>4464.93</v>
      </c>
      <c r="AL60" s="208">
        <v>1395.6399999999999</v>
      </c>
      <c r="AM60" s="208">
        <v>2992.73</v>
      </c>
      <c r="AN60" s="208">
        <v>1939.77</v>
      </c>
      <c r="AO60" s="208">
        <v>6781.9</v>
      </c>
      <c r="AP60" s="208">
        <v>26848.370000000003</v>
      </c>
      <c r="AQ60" s="208">
        <v>1540.74</v>
      </c>
      <c r="AR60" s="208">
        <v>1406.5</v>
      </c>
      <c r="AS60" s="208">
        <v>1350.96</v>
      </c>
      <c r="AT60" s="208">
        <v>1417</v>
      </c>
      <c r="AU60" s="208">
        <v>1570.43</v>
      </c>
      <c r="AV60" s="208">
        <v>1297.3800000000001</v>
      </c>
      <c r="AW60" s="208">
        <v>2503.41</v>
      </c>
      <c r="AX60" s="209">
        <v>11086.42</v>
      </c>
      <c r="AY60" s="441"/>
      <c r="AZ60" s="28">
        <v>9816.5100000000057</v>
      </c>
      <c r="BA60" s="383">
        <v>0.31820923893400277</v>
      </c>
      <c r="BB60" s="129">
        <v>1.5109057058177265E-2</v>
      </c>
      <c r="BC60" s="443"/>
      <c r="BD60" s="28">
        <v>-13817.370000000003</v>
      </c>
      <c r="BE60" s="383">
        <v>-0.33977913595080284</v>
      </c>
      <c r="BF60" s="129">
        <v>8.6980116466481468E-3</v>
      </c>
      <c r="BG60" s="443"/>
      <c r="BH60" s="29">
        <v>9273.4000000000015</v>
      </c>
      <c r="BI60" s="29">
        <v>1813.0199999999986</v>
      </c>
      <c r="BJ60" s="383">
        <v>0.19550758082256758</v>
      </c>
      <c r="BK60" s="383">
        <v>1.0216343096885157E-2</v>
      </c>
      <c r="BL60" s="29">
        <v>28661.39</v>
      </c>
      <c r="BM60" s="383">
        <v>6.3256527335205953E-2</v>
      </c>
      <c r="BN60" s="129">
        <v>9.7810756081428384E-3</v>
      </c>
      <c r="BO60" s="43"/>
    </row>
    <row r="61" spans="2:67" outlineLevel="2" x14ac:dyDescent="0.3">
      <c r="B61" s="439"/>
      <c r="C61" s="389" t="s">
        <v>871</v>
      </c>
      <c r="D61" s="208">
        <v>214.51</v>
      </c>
      <c r="E61" s="208">
        <v>0</v>
      </c>
      <c r="F61" s="208">
        <v>0</v>
      </c>
      <c r="G61" s="208">
        <v>161.4</v>
      </c>
      <c r="H61" s="208">
        <v>0</v>
      </c>
      <c r="I61" s="208">
        <v>0</v>
      </c>
      <c r="J61" s="208">
        <v>171.68</v>
      </c>
      <c r="K61" s="208">
        <v>0</v>
      </c>
      <c r="L61" s="208">
        <v>402.58</v>
      </c>
      <c r="M61" s="208">
        <v>0</v>
      </c>
      <c r="N61" s="208">
        <v>0</v>
      </c>
      <c r="O61" s="208">
        <v>0</v>
      </c>
      <c r="P61" s="208">
        <v>950.16999999999985</v>
      </c>
      <c r="Q61" s="208">
        <v>586.85</v>
      </c>
      <c r="R61" s="208">
        <v>0</v>
      </c>
      <c r="S61" s="208">
        <v>0</v>
      </c>
      <c r="T61" s="208">
        <v>347.09</v>
      </c>
      <c r="U61" s="208">
        <v>0</v>
      </c>
      <c r="V61" s="208">
        <v>249.92</v>
      </c>
      <c r="W61" s="208">
        <v>286.20999999999998</v>
      </c>
      <c r="X61" s="208">
        <v>111.43</v>
      </c>
      <c r="Y61" s="208">
        <v>0</v>
      </c>
      <c r="Z61" s="208">
        <v>0</v>
      </c>
      <c r="AA61" s="208">
        <v>0</v>
      </c>
      <c r="AB61" s="208">
        <v>0</v>
      </c>
      <c r="AC61" s="208">
        <v>1581.5000000000002</v>
      </c>
      <c r="AD61" s="208">
        <v>0</v>
      </c>
      <c r="AE61" s="208">
        <v>0</v>
      </c>
      <c r="AF61" s="208">
        <v>331.27</v>
      </c>
      <c r="AG61" s="208">
        <v>0</v>
      </c>
      <c r="AH61" s="208">
        <v>0</v>
      </c>
      <c r="AI61" s="208">
        <v>334.46</v>
      </c>
      <c r="AJ61" s="208">
        <v>0</v>
      </c>
      <c r="AK61" s="208">
        <v>0</v>
      </c>
      <c r="AL61" s="208">
        <v>0</v>
      </c>
      <c r="AM61" s="208">
        <v>0</v>
      </c>
      <c r="AN61" s="208">
        <v>0</v>
      </c>
      <c r="AO61" s="208">
        <v>0</v>
      </c>
      <c r="AP61" s="208">
        <v>665.73</v>
      </c>
      <c r="AQ61" s="208">
        <v>0</v>
      </c>
      <c r="AR61" s="208">
        <v>0</v>
      </c>
      <c r="AS61" s="208">
        <v>0</v>
      </c>
      <c r="AT61" s="208">
        <v>714.89</v>
      </c>
      <c r="AU61" s="208">
        <v>0</v>
      </c>
      <c r="AV61" s="208">
        <v>0</v>
      </c>
      <c r="AW61" s="208">
        <v>0</v>
      </c>
      <c r="AX61" s="209">
        <v>714.89</v>
      </c>
      <c r="AY61" s="441"/>
      <c r="AZ61" s="28">
        <v>631.33000000000038</v>
      </c>
      <c r="BA61" s="383">
        <v>0.66443899512718829</v>
      </c>
      <c r="BB61" s="129">
        <v>5.8759471086736268E-4</v>
      </c>
      <c r="BC61" s="443"/>
      <c r="BD61" s="28">
        <v>-915.77000000000021</v>
      </c>
      <c r="BE61" s="383">
        <v>-0.5790515333544104</v>
      </c>
      <c r="BF61" s="129">
        <v>2.1567518972373634E-4</v>
      </c>
      <c r="BG61" s="443"/>
      <c r="BH61" s="29">
        <v>665.73</v>
      </c>
      <c r="BI61" s="29">
        <v>49.159999999999968</v>
      </c>
      <c r="BJ61" s="383">
        <v>7.3843750469409469E-2</v>
      </c>
      <c r="BK61" s="383">
        <v>6.5878448737574701E-4</v>
      </c>
      <c r="BL61" s="29">
        <v>714.88999999999987</v>
      </c>
      <c r="BM61" s="383">
        <v>6.8765824112800536E-2</v>
      </c>
      <c r="BN61" s="129">
        <v>2.4396559767356826E-4</v>
      </c>
      <c r="BO61" s="43"/>
    </row>
    <row r="62" spans="2:67" outlineLevel="2" x14ac:dyDescent="0.3">
      <c r="B62" s="439"/>
      <c r="C62" s="389" t="s">
        <v>872</v>
      </c>
      <c r="D62" s="208">
        <v>1924</v>
      </c>
      <c r="E62" s="208">
        <v>1924</v>
      </c>
      <c r="F62" s="208">
        <v>1924</v>
      </c>
      <c r="G62" s="208">
        <v>2324</v>
      </c>
      <c r="H62" s="208">
        <v>2324</v>
      </c>
      <c r="I62" s="208">
        <v>2324</v>
      </c>
      <c r="J62" s="208">
        <v>2324</v>
      </c>
      <c r="K62" s="208">
        <v>2324</v>
      </c>
      <c r="L62" s="208">
        <v>2324</v>
      </c>
      <c r="M62" s="208">
        <v>2324</v>
      </c>
      <c r="N62" s="208">
        <v>2324</v>
      </c>
      <c r="O62" s="208">
        <v>2324</v>
      </c>
      <c r="P62" s="208">
        <v>26688</v>
      </c>
      <c r="Q62" s="208">
        <v>3549</v>
      </c>
      <c r="R62" s="208">
        <v>3549</v>
      </c>
      <c r="S62" s="208">
        <v>3549</v>
      </c>
      <c r="T62" s="208">
        <v>3549</v>
      </c>
      <c r="U62" s="208">
        <v>2324</v>
      </c>
      <c r="V62" s="208">
        <v>2324</v>
      </c>
      <c r="W62" s="208">
        <v>3549</v>
      </c>
      <c r="X62" s="208">
        <v>3549</v>
      </c>
      <c r="Y62" s="208">
        <v>3549</v>
      </c>
      <c r="Z62" s="208">
        <v>4349</v>
      </c>
      <c r="AA62" s="208">
        <v>3650</v>
      </c>
      <c r="AB62" s="208">
        <v>2951</v>
      </c>
      <c r="AC62" s="208">
        <v>40441</v>
      </c>
      <c r="AD62" s="208">
        <v>3650</v>
      </c>
      <c r="AE62" s="208">
        <v>3650</v>
      </c>
      <c r="AF62" s="208">
        <v>3650</v>
      </c>
      <c r="AG62" s="208">
        <v>3650</v>
      </c>
      <c r="AH62" s="208">
        <v>3650</v>
      </c>
      <c r="AI62" s="208">
        <v>3650</v>
      </c>
      <c r="AJ62" s="208">
        <v>3650</v>
      </c>
      <c r="AK62" s="208">
        <v>3650</v>
      </c>
      <c r="AL62" s="208">
        <v>3650</v>
      </c>
      <c r="AM62" s="208">
        <v>3650</v>
      </c>
      <c r="AN62" s="208">
        <v>3650</v>
      </c>
      <c r="AO62" s="208">
        <v>3650</v>
      </c>
      <c r="AP62" s="208">
        <v>43800</v>
      </c>
      <c r="AQ62" s="208">
        <v>3650</v>
      </c>
      <c r="AR62" s="208">
        <v>3650</v>
      </c>
      <c r="AS62" s="208">
        <v>3650</v>
      </c>
      <c r="AT62" s="208">
        <v>3650</v>
      </c>
      <c r="AU62" s="208">
        <v>3650</v>
      </c>
      <c r="AV62" s="208">
        <v>3650</v>
      </c>
      <c r="AW62" s="208">
        <v>3650</v>
      </c>
      <c r="AX62" s="209">
        <v>25550</v>
      </c>
      <c r="AY62" s="441"/>
      <c r="AZ62" s="28">
        <v>13753</v>
      </c>
      <c r="BA62" s="383">
        <v>0.51532523980815348</v>
      </c>
      <c r="BB62" s="129">
        <v>1.5025556561610504E-2</v>
      </c>
      <c r="BC62" s="443"/>
      <c r="BD62" s="28">
        <v>3359</v>
      </c>
      <c r="BE62" s="383">
        <v>8.3059271531366677E-2</v>
      </c>
      <c r="BF62" s="129">
        <v>1.418979662911338E-2</v>
      </c>
      <c r="BG62" s="443"/>
      <c r="BH62" s="29">
        <v>25550</v>
      </c>
      <c r="BI62" s="29">
        <v>0</v>
      </c>
      <c r="BJ62" s="383">
        <v>0</v>
      </c>
      <c r="BK62" s="383">
        <v>2.354480221076017E-2</v>
      </c>
      <c r="BL62" s="29">
        <v>43800</v>
      </c>
      <c r="BM62" s="383">
        <v>0</v>
      </c>
      <c r="BN62" s="129">
        <v>1.4947325012382731E-2</v>
      </c>
      <c r="BO62" s="43"/>
    </row>
    <row r="63" spans="2:67" outlineLevel="2" x14ac:dyDescent="0.3">
      <c r="B63" s="439"/>
      <c r="C63" s="389" t="s">
        <v>963</v>
      </c>
      <c r="D63" s="208">
        <v>0</v>
      </c>
      <c r="E63" s="208">
        <v>0</v>
      </c>
      <c r="F63" s="208">
        <v>0</v>
      </c>
      <c r="G63" s="208">
        <v>500</v>
      </c>
      <c r="H63" s="208">
        <v>858</v>
      </c>
      <c r="I63" s="208">
        <v>0</v>
      </c>
      <c r="J63" s="208">
        <v>858</v>
      </c>
      <c r="K63" s="208">
        <v>0</v>
      </c>
      <c r="L63" s="208">
        <v>0</v>
      </c>
      <c r="M63" s="208">
        <v>0</v>
      </c>
      <c r="N63" s="208">
        <v>0</v>
      </c>
      <c r="O63" s="208">
        <v>0</v>
      </c>
      <c r="P63" s="208">
        <v>2216</v>
      </c>
      <c r="Q63" s="208">
        <v>14.9</v>
      </c>
      <c r="R63" s="208">
        <v>0</v>
      </c>
      <c r="S63" s="208">
        <v>3207.38</v>
      </c>
      <c r="T63" s="208">
        <v>1925.2</v>
      </c>
      <c r="U63" s="208">
        <v>148.13999999999999</v>
      </c>
      <c r="V63" s="208">
        <v>0</v>
      </c>
      <c r="W63" s="208">
        <v>256.7</v>
      </c>
      <c r="X63" s="208">
        <v>0</v>
      </c>
      <c r="Y63" s="208">
        <v>0</v>
      </c>
      <c r="Z63" s="208">
        <v>0</v>
      </c>
      <c r="AA63" s="208">
        <v>0</v>
      </c>
      <c r="AB63" s="208">
        <v>0</v>
      </c>
      <c r="AC63" s="208">
        <v>5552.3200000000006</v>
      </c>
      <c r="AD63" s="208">
        <v>0</v>
      </c>
      <c r="AE63" s="208">
        <v>3669.37</v>
      </c>
      <c r="AF63" s="208">
        <v>943.92</v>
      </c>
      <c r="AG63" s="208">
        <v>3391.15</v>
      </c>
      <c r="AH63" s="208">
        <v>1241.22</v>
      </c>
      <c r="AI63" s="208">
        <v>0</v>
      </c>
      <c r="AJ63" s="208">
        <v>0</v>
      </c>
      <c r="AK63" s="208">
        <v>142.46</v>
      </c>
      <c r="AL63" s="208">
        <v>0</v>
      </c>
      <c r="AM63" s="208">
        <v>0</v>
      </c>
      <c r="AN63" s="208">
        <v>0</v>
      </c>
      <c r="AO63" s="208">
        <v>0</v>
      </c>
      <c r="AP63" s="208">
        <v>9388.119999999999</v>
      </c>
      <c r="AQ63" s="208">
        <v>0</v>
      </c>
      <c r="AR63" s="208">
        <v>0</v>
      </c>
      <c r="AS63" s="208">
        <v>0</v>
      </c>
      <c r="AT63" s="208">
        <v>0</v>
      </c>
      <c r="AU63" s="208">
        <v>0</v>
      </c>
      <c r="AV63" s="208">
        <v>0</v>
      </c>
      <c r="AW63" s="208">
        <v>1767.5</v>
      </c>
      <c r="AX63" s="209">
        <v>1767.5</v>
      </c>
      <c r="AY63" s="441"/>
      <c r="AZ63" s="28">
        <v>3336.3200000000006</v>
      </c>
      <c r="BA63" s="383">
        <v>1.5055595667870039</v>
      </c>
      <c r="BB63" s="129">
        <v>2.062923721178043E-3</v>
      </c>
      <c r="BC63" s="443"/>
      <c r="BD63" s="28">
        <v>3835.7999999999984</v>
      </c>
      <c r="BE63" s="383">
        <v>0.69084634891360697</v>
      </c>
      <c r="BF63" s="129">
        <v>3.0414500805870295E-3</v>
      </c>
      <c r="BG63" s="443"/>
      <c r="BH63" s="29">
        <v>9245.66</v>
      </c>
      <c r="BI63" s="29">
        <v>-7478.16</v>
      </c>
      <c r="BJ63" s="383">
        <v>-0.80882922365737009</v>
      </c>
      <c r="BK63" s="383">
        <v>1.6287842625251898E-3</v>
      </c>
      <c r="BL63" s="29">
        <v>1909.9599999999991</v>
      </c>
      <c r="BM63" s="383">
        <v>-3.915349012544767</v>
      </c>
      <c r="BN63" s="129">
        <v>6.517989242157651E-4</v>
      </c>
      <c r="BO63" s="43"/>
    </row>
    <row r="64" spans="2:67" outlineLevel="2" x14ac:dyDescent="0.3">
      <c r="B64" s="439"/>
      <c r="C64" s="389" t="s">
        <v>534</v>
      </c>
      <c r="D64" s="208">
        <v>30</v>
      </c>
      <c r="E64" s="208">
        <v>30</v>
      </c>
      <c r="F64" s="208">
        <v>30</v>
      </c>
      <c r="G64" s="208">
        <v>30</v>
      </c>
      <c r="H64" s="208">
        <v>30</v>
      </c>
      <c r="I64" s="208">
        <v>30</v>
      </c>
      <c r="J64" s="208">
        <v>30</v>
      </c>
      <c r="K64" s="208">
        <v>30</v>
      </c>
      <c r="L64" s="208">
        <v>30</v>
      </c>
      <c r="M64" s="208">
        <v>30</v>
      </c>
      <c r="N64" s="208">
        <v>30</v>
      </c>
      <c r="O64" s="208">
        <v>30</v>
      </c>
      <c r="P64" s="208">
        <v>360</v>
      </c>
      <c r="Q64" s="208">
        <v>30</v>
      </c>
      <c r="R64" s="208">
        <v>30</v>
      </c>
      <c r="S64" s="208">
        <v>30</v>
      </c>
      <c r="T64" s="208">
        <v>30</v>
      </c>
      <c r="U64" s="208">
        <v>30</v>
      </c>
      <c r="V64" s="208">
        <v>30</v>
      </c>
      <c r="W64" s="208">
        <v>30</v>
      </c>
      <c r="X64" s="208">
        <v>30</v>
      </c>
      <c r="Y64" s="208">
        <v>30</v>
      </c>
      <c r="Z64" s="208">
        <v>30</v>
      </c>
      <c r="AA64" s="208">
        <v>30</v>
      </c>
      <c r="AB64" s="208">
        <v>30</v>
      </c>
      <c r="AC64" s="208">
        <v>360</v>
      </c>
      <c r="AD64" s="208">
        <v>30</v>
      </c>
      <c r="AE64" s="208">
        <v>30</v>
      </c>
      <c r="AF64" s="208">
        <v>30</v>
      </c>
      <c r="AG64" s="208">
        <v>30</v>
      </c>
      <c r="AH64" s="208">
        <v>30</v>
      </c>
      <c r="AI64" s="208">
        <v>30</v>
      </c>
      <c r="AJ64" s="208">
        <v>30</v>
      </c>
      <c r="AK64" s="208">
        <v>30</v>
      </c>
      <c r="AL64" s="208">
        <v>30</v>
      </c>
      <c r="AM64" s="208">
        <v>30</v>
      </c>
      <c r="AN64" s="208">
        <v>30</v>
      </c>
      <c r="AO64" s="208">
        <v>30</v>
      </c>
      <c r="AP64" s="208">
        <v>360</v>
      </c>
      <c r="AQ64" s="208">
        <v>30</v>
      </c>
      <c r="AR64" s="208">
        <v>30</v>
      </c>
      <c r="AS64" s="208">
        <v>30</v>
      </c>
      <c r="AT64" s="208">
        <v>30</v>
      </c>
      <c r="AU64" s="208">
        <v>30</v>
      </c>
      <c r="AV64" s="208">
        <v>30</v>
      </c>
      <c r="AW64" s="208">
        <v>30</v>
      </c>
      <c r="AX64" s="209">
        <v>210</v>
      </c>
      <c r="AY64" s="441"/>
      <c r="AZ64" s="28">
        <v>0</v>
      </c>
      <c r="BA64" s="383">
        <v>0</v>
      </c>
      <c r="BB64" s="129">
        <v>1.3375535625181824E-4</v>
      </c>
      <c r="BC64" s="443"/>
      <c r="BD64" s="28">
        <v>0</v>
      </c>
      <c r="BE64" s="383">
        <v>0</v>
      </c>
      <c r="BF64" s="129">
        <v>1.1662846544476751E-4</v>
      </c>
      <c r="BG64" s="443"/>
      <c r="BH64" s="29">
        <v>210</v>
      </c>
      <c r="BI64" s="29">
        <v>0</v>
      </c>
      <c r="BJ64" s="383">
        <v>0</v>
      </c>
      <c r="BK64" s="383">
        <v>1.9351892228022056E-4</v>
      </c>
      <c r="BL64" s="29">
        <v>360</v>
      </c>
      <c r="BM64" s="383">
        <v>0</v>
      </c>
      <c r="BN64" s="129">
        <v>1.2285472612917313E-4</v>
      </c>
      <c r="BO64" s="43"/>
    </row>
    <row r="65" spans="2:67" outlineLevel="2" x14ac:dyDescent="0.3">
      <c r="B65" s="439"/>
      <c r="C65" s="389" t="s">
        <v>535</v>
      </c>
      <c r="D65" s="208">
        <v>0</v>
      </c>
      <c r="E65" s="208">
        <v>0</v>
      </c>
      <c r="F65" s="208">
        <v>0</v>
      </c>
      <c r="G65" s="208">
        <v>0</v>
      </c>
      <c r="H65" s="208">
        <v>0</v>
      </c>
      <c r="I65" s="208">
        <v>0</v>
      </c>
      <c r="J65" s="208">
        <v>0</v>
      </c>
      <c r="K65" s="208">
        <v>0</v>
      </c>
      <c r="L65" s="208">
        <v>0</v>
      </c>
      <c r="M65" s="208">
        <v>0</v>
      </c>
      <c r="N65" s="208">
        <v>0</v>
      </c>
      <c r="O65" s="208">
        <v>0</v>
      </c>
      <c r="P65" s="208">
        <v>0</v>
      </c>
      <c r="Q65" s="208">
        <v>60</v>
      </c>
      <c r="R65" s="208">
        <v>30</v>
      </c>
      <c r="S65" s="208">
        <v>0</v>
      </c>
      <c r="T65" s="208">
        <v>0</v>
      </c>
      <c r="U65" s="208">
        <v>0</v>
      </c>
      <c r="V65" s="208">
        <v>0</v>
      </c>
      <c r="W65" s="208">
        <v>30</v>
      </c>
      <c r="X65" s="208">
        <v>0</v>
      </c>
      <c r="Y65" s="208">
        <v>0</v>
      </c>
      <c r="Z65" s="208">
        <v>35</v>
      </c>
      <c r="AA65" s="208">
        <v>0</v>
      </c>
      <c r="AB65" s="208">
        <v>0</v>
      </c>
      <c r="AC65" s="208">
        <v>155</v>
      </c>
      <c r="AD65" s="208">
        <v>0</v>
      </c>
      <c r="AE65" s="208">
        <v>0</v>
      </c>
      <c r="AF65" s="208">
        <v>160.9</v>
      </c>
      <c r="AG65" s="208">
        <v>30.9</v>
      </c>
      <c r="AH65" s="208">
        <v>0</v>
      </c>
      <c r="AI65" s="208">
        <v>0</v>
      </c>
      <c r="AJ65" s="208">
        <v>61.8</v>
      </c>
      <c r="AK65" s="208">
        <v>0</v>
      </c>
      <c r="AL65" s="208">
        <v>51.5</v>
      </c>
      <c r="AM65" s="208">
        <v>0</v>
      </c>
      <c r="AN65" s="208">
        <v>0</v>
      </c>
      <c r="AO65" s="208">
        <v>0</v>
      </c>
      <c r="AP65" s="208">
        <v>305.10000000000002</v>
      </c>
      <c r="AQ65" s="208">
        <v>0</v>
      </c>
      <c r="AR65" s="208">
        <v>82.4</v>
      </c>
      <c r="AS65" s="208">
        <v>0</v>
      </c>
      <c r="AT65" s="208">
        <v>0</v>
      </c>
      <c r="AU65" s="208">
        <v>0</v>
      </c>
      <c r="AV65" s="208">
        <v>30.9</v>
      </c>
      <c r="AW65" s="208">
        <v>0</v>
      </c>
      <c r="AX65" s="209">
        <v>113.30000000000001</v>
      </c>
      <c r="AY65" s="441"/>
      <c r="AZ65" s="28">
        <v>155</v>
      </c>
      <c r="BA65" s="383">
        <v>1</v>
      </c>
      <c r="BB65" s="129">
        <v>5.7589111719532849E-5</v>
      </c>
      <c r="BC65" s="443"/>
      <c r="BD65" s="28">
        <v>150.10000000000002</v>
      </c>
      <c r="BE65" s="383">
        <v>0.96838709677419366</v>
      </c>
      <c r="BF65" s="129">
        <v>9.8842624464440471E-5</v>
      </c>
      <c r="BG65" s="443"/>
      <c r="BH65" s="29">
        <v>253.60000000000002</v>
      </c>
      <c r="BI65" s="29">
        <v>-140.30000000000001</v>
      </c>
      <c r="BJ65" s="383">
        <v>-0.55323343848580442</v>
      </c>
      <c r="BK65" s="383">
        <v>1.0440806616356663E-4</v>
      </c>
      <c r="BL65" s="29">
        <v>164.8</v>
      </c>
      <c r="BM65" s="383">
        <v>-0.85133495145631066</v>
      </c>
      <c r="BN65" s="129">
        <v>5.624016351691037E-5</v>
      </c>
      <c r="BO65" s="43"/>
    </row>
    <row r="66" spans="2:67" outlineLevel="2" x14ac:dyDescent="0.3">
      <c r="B66" s="439"/>
      <c r="C66" s="390" t="s">
        <v>536</v>
      </c>
      <c r="D66" s="385">
        <v>1650</v>
      </c>
      <c r="E66" s="385">
        <v>1650</v>
      </c>
      <c r="F66" s="385">
        <v>1650</v>
      </c>
      <c r="G66" s="385">
        <v>1650</v>
      </c>
      <c r="H66" s="385">
        <v>1650</v>
      </c>
      <c r="I66" s="385">
        <v>1650</v>
      </c>
      <c r="J66" s="385">
        <v>1650</v>
      </c>
      <c r="K66" s="385">
        <v>1650</v>
      </c>
      <c r="L66" s="385">
        <v>1650</v>
      </c>
      <c r="M66" s="385">
        <v>1650</v>
      </c>
      <c r="N66" s="385">
        <v>1650</v>
      </c>
      <c r="O66" s="385">
        <v>1850</v>
      </c>
      <c r="P66" s="385">
        <v>20000</v>
      </c>
      <c r="Q66" s="385">
        <v>1850</v>
      </c>
      <c r="R66" s="385">
        <v>1850</v>
      </c>
      <c r="S66" s="385">
        <v>1850</v>
      </c>
      <c r="T66" s="385">
        <v>1850</v>
      </c>
      <c r="U66" s="385">
        <v>1850</v>
      </c>
      <c r="V66" s="385">
        <v>1850</v>
      </c>
      <c r="W66" s="385">
        <v>1850</v>
      </c>
      <c r="X66" s="385">
        <v>1850</v>
      </c>
      <c r="Y66" s="385">
        <v>1850</v>
      </c>
      <c r="Z66" s="385">
        <v>1850</v>
      </c>
      <c r="AA66" s="385">
        <v>1850</v>
      </c>
      <c r="AB66" s="385">
        <v>1850</v>
      </c>
      <c r="AC66" s="385">
        <v>22200</v>
      </c>
      <c r="AD66" s="385">
        <v>1850</v>
      </c>
      <c r="AE66" s="385">
        <v>1850</v>
      </c>
      <c r="AF66" s="385">
        <v>1850</v>
      </c>
      <c r="AG66" s="385">
        <v>1850</v>
      </c>
      <c r="AH66" s="385">
        <v>1850</v>
      </c>
      <c r="AI66" s="385">
        <v>1850</v>
      </c>
      <c r="AJ66" s="385">
        <v>1850</v>
      </c>
      <c r="AK66" s="385">
        <v>1850</v>
      </c>
      <c r="AL66" s="385">
        <v>1850</v>
      </c>
      <c r="AM66" s="385">
        <v>1850</v>
      </c>
      <c r="AN66" s="385">
        <v>1850</v>
      </c>
      <c r="AO66" s="385">
        <v>1850</v>
      </c>
      <c r="AP66" s="385">
        <v>22200</v>
      </c>
      <c r="AQ66" s="385">
        <v>1850</v>
      </c>
      <c r="AR66" s="385">
        <v>1850</v>
      </c>
      <c r="AS66" s="385">
        <v>1850</v>
      </c>
      <c r="AT66" s="385">
        <v>1850</v>
      </c>
      <c r="AU66" s="385">
        <v>1850</v>
      </c>
      <c r="AV66" s="385">
        <v>1850</v>
      </c>
      <c r="AW66" s="385">
        <v>1850</v>
      </c>
      <c r="AX66" s="386">
        <v>12950</v>
      </c>
      <c r="AY66" s="441"/>
      <c r="AZ66" s="150">
        <v>2200</v>
      </c>
      <c r="BA66" s="387">
        <v>0.11</v>
      </c>
      <c r="BB66" s="215">
        <v>8.248246968862125E-3</v>
      </c>
      <c r="BC66" s="443"/>
      <c r="BD66" s="150">
        <v>0</v>
      </c>
      <c r="BE66" s="387">
        <v>0</v>
      </c>
      <c r="BF66" s="215">
        <v>7.19208870242733E-3</v>
      </c>
      <c r="BG66" s="443"/>
      <c r="BH66" s="112">
        <v>12950</v>
      </c>
      <c r="BI66" s="112">
        <v>0</v>
      </c>
      <c r="BJ66" s="387">
        <v>0</v>
      </c>
      <c r="BK66" s="387">
        <v>1.1933666873946935E-2</v>
      </c>
      <c r="BL66" s="112">
        <v>22200</v>
      </c>
      <c r="BM66" s="387">
        <v>0</v>
      </c>
      <c r="BN66" s="215">
        <v>7.5760414446323435E-3</v>
      </c>
      <c r="BO66" s="43"/>
    </row>
    <row r="67" spans="2:67" outlineLevel="1" x14ac:dyDescent="0.3">
      <c r="B67" s="439"/>
      <c r="C67" s="245" t="s">
        <v>537</v>
      </c>
      <c r="D67" s="208">
        <v>3818.51</v>
      </c>
      <c r="E67" s="208">
        <v>3604</v>
      </c>
      <c r="F67" s="208">
        <v>3604</v>
      </c>
      <c r="G67" s="208">
        <v>4665.3999999999996</v>
      </c>
      <c r="H67" s="208">
        <v>4862</v>
      </c>
      <c r="I67" s="208">
        <v>4004</v>
      </c>
      <c r="J67" s="208">
        <v>5033.68</v>
      </c>
      <c r="K67" s="208">
        <v>4004</v>
      </c>
      <c r="L67" s="208">
        <v>4406.58</v>
      </c>
      <c r="M67" s="208">
        <v>4004</v>
      </c>
      <c r="N67" s="208">
        <v>4004</v>
      </c>
      <c r="O67" s="208">
        <v>4204</v>
      </c>
      <c r="P67" s="208">
        <v>50214.17</v>
      </c>
      <c r="Q67" s="208">
        <v>6090.75</v>
      </c>
      <c r="R67" s="208">
        <v>5459</v>
      </c>
      <c r="S67" s="208">
        <v>8636.380000000001</v>
      </c>
      <c r="T67" s="208">
        <v>7701.29</v>
      </c>
      <c r="U67" s="208">
        <v>4352.1399999999994</v>
      </c>
      <c r="V67" s="208">
        <v>4453.92</v>
      </c>
      <c r="W67" s="208">
        <v>6001.91</v>
      </c>
      <c r="X67" s="208">
        <v>5540.43</v>
      </c>
      <c r="Y67" s="208">
        <v>5429</v>
      </c>
      <c r="Z67" s="208">
        <v>6264</v>
      </c>
      <c r="AA67" s="208">
        <v>5530</v>
      </c>
      <c r="AB67" s="208">
        <v>4831</v>
      </c>
      <c r="AC67" s="208">
        <v>70289.820000000007</v>
      </c>
      <c r="AD67" s="208">
        <v>5530</v>
      </c>
      <c r="AE67" s="208">
        <v>9199.369999999999</v>
      </c>
      <c r="AF67" s="208">
        <v>6966.0899999999992</v>
      </c>
      <c r="AG67" s="208">
        <v>8952.0499999999993</v>
      </c>
      <c r="AH67" s="208">
        <v>6771.22</v>
      </c>
      <c r="AI67" s="208">
        <v>5864.46</v>
      </c>
      <c r="AJ67" s="208">
        <v>5591.8</v>
      </c>
      <c r="AK67" s="208">
        <v>5672.46</v>
      </c>
      <c r="AL67" s="208">
        <v>5581.5</v>
      </c>
      <c r="AM67" s="208">
        <v>5530</v>
      </c>
      <c r="AN67" s="208">
        <v>5530</v>
      </c>
      <c r="AO67" s="208">
        <v>5530</v>
      </c>
      <c r="AP67" s="208">
        <v>76718.950000000012</v>
      </c>
      <c r="AQ67" s="208">
        <v>5530</v>
      </c>
      <c r="AR67" s="208">
        <v>5612.4</v>
      </c>
      <c r="AS67" s="208">
        <v>5530</v>
      </c>
      <c r="AT67" s="208">
        <v>6244.89</v>
      </c>
      <c r="AU67" s="208">
        <v>5530</v>
      </c>
      <c r="AV67" s="208">
        <v>5560.9</v>
      </c>
      <c r="AW67" s="208">
        <v>7297.5</v>
      </c>
      <c r="AX67" s="209">
        <v>41305.69</v>
      </c>
      <c r="AY67" s="441"/>
      <c r="AZ67" s="28">
        <v>20075.650000000009</v>
      </c>
      <c r="BA67" s="383">
        <v>0.39980049456159505</v>
      </c>
      <c r="BB67" s="129">
        <v>2.6115666430489386E-2</v>
      </c>
      <c r="BC67" s="443"/>
      <c r="BD67" s="28">
        <v>6429.1300000000047</v>
      </c>
      <c r="BE67" s="383">
        <v>9.1466018834590893E-2</v>
      </c>
      <c r="BF67" s="129">
        <v>2.4854481691760688E-2</v>
      </c>
      <c r="BG67" s="443"/>
      <c r="BH67" s="29">
        <v>48874.99</v>
      </c>
      <c r="BI67" s="29">
        <v>-7569.2999999999956</v>
      </c>
      <c r="BJ67" s="383">
        <v>-0.15487061992237738</v>
      </c>
      <c r="BK67" s="383">
        <v>3.8063964823051834E-2</v>
      </c>
      <c r="BL67" s="29">
        <v>69149.650000000023</v>
      </c>
      <c r="BM67" s="383">
        <v>-0.10946259308615434</v>
      </c>
      <c r="BN67" s="129">
        <v>2.3598225868550499E-2</v>
      </c>
      <c r="BO67" s="43"/>
    </row>
    <row r="68" spans="2:67" outlineLevel="2" x14ac:dyDescent="0.3">
      <c r="B68" s="439"/>
      <c r="C68" s="389" t="s">
        <v>538</v>
      </c>
      <c r="D68" s="208">
        <v>355.59</v>
      </c>
      <c r="E68" s="208">
        <v>2144.7399999999998</v>
      </c>
      <c r="F68" s="208">
        <v>120.04</v>
      </c>
      <c r="G68" s="208">
        <v>243.66</v>
      </c>
      <c r="H68" s="208">
        <v>149.31</v>
      </c>
      <c r="I68" s="208">
        <v>203.48</v>
      </c>
      <c r="J68" s="208">
        <v>235.85</v>
      </c>
      <c r="K68" s="208">
        <v>147.82</v>
      </c>
      <c r="L68" s="208">
        <v>1625.31</v>
      </c>
      <c r="M68" s="208">
        <v>1306.8900000000001</v>
      </c>
      <c r="N68" s="208">
        <v>276.02</v>
      </c>
      <c r="O68" s="208">
        <v>866.92</v>
      </c>
      <c r="P68" s="208">
        <v>7675.6299999999992</v>
      </c>
      <c r="Q68" s="208">
        <v>0</v>
      </c>
      <c r="R68" s="208">
        <v>0</v>
      </c>
      <c r="S68" s="208">
        <v>0</v>
      </c>
      <c r="T68" s="208">
        <v>0</v>
      </c>
      <c r="U68" s="208">
        <v>0</v>
      </c>
      <c r="V68" s="208">
        <v>0</v>
      </c>
      <c r="W68" s="208">
        <v>0</v>
      </c>
      <c r="X68" s="208">
        <v>0</v>
      </c>
      <c r="Y68" s="208">
        <v>0</v>
      </c>
      <c r="Z68" s="208">
        <v>0</v>
      </c>
      <c r="AA68" s="208">
        <v>0</v>
      </c>
      <c r="AB68" s="208">
        <v>0</v>
      </c>
      <c r="AC68" s="208">
        <v>0</v>
      </c>
      <c r="AD68" s="208">
        <v>0</v>
      </c>
      <c r="AE68" s="208">
        <v>0</v>
      </c>
      <c r="AF68" s="208">
        <v>0</v>
      </c>
      <c r="AG68" s="208">
        <v>0</v>
      </c>
      <c r="AH68" s="208">
        <v>0</v>
      </c>
      <c r="AI68" s="208">
        <v>0</v>
      </c>
      <c r="AJ68" s="208">
        <v>0</v>
      </c>
      <c r="AK68" s="208">
        <v>0</v>
      </c>
      <c r="AL68" s="208">
        <v>0</v>
      </c>
      <c r="AM68" s="208">
        <v>0</v>
      </c>
      <c r="AN68" s="208">
        <v>0</v>
      </c>
      <c r="AO68" s="208">
        <v>0</v>
      </c>
      <c r="AP68" s="208">
        <v>0</v>
      </c>
      <c r="AQ68" s="208">
        <v>0</v>
      </c>
      <c r="AR68" s="208">
        <v>0</v>
      </c>
      <c r="AS68" s="208">
        <v>0</v>
      </c>
      <c r="AT68" s="208">
        <v>0</v>
      </c>
      <c r="AU68" s="208">
        <v>0</v>
      </c>
      <c r="AV68" s="208">
        <v>0</v>
      </c>
      <c r="AW68" s="208">
        <v>68.84</v>
      </c>
      <c r="AX68" s="209">
        <v>68.84</v>
      </c>
      <c r="AY68" s="441"/>
      <c r="AZ68" s="28">
        <v>-7675.6299999999992</v>
      </c>
      <c r="BA68" s="383">
        <v>-1</v>
      </c>
      <c r="BB68" s="129">
        <v>0</v>
      </c>
      <c r="BC68" s="443"/>
      <c r="BD68" s="28">
        <v>0</v>
      </c>
      <c r="BE68" s="383">
        <v>0</v>
      </c>
      <c r="BF68" s="129">
        <v>0</v>
      </c>
      <c r="BG68" s="443"/>
      <c r="BH68" s="29">
        <v>0</v>
      </c>
      <c r="BI68" s="29">
        <v>68.84</v>
      </c>
      <c r="BJ68" s="383">
        <v>0</v>
      </c>
      <c r="BK68" s="383">
        <v>6.3437345760811349E-5</v>
      </c>
      <c r="BL68" s="29">
        <v>68.84</v>
      </c>
      <c r="BM68" s="383">
        <v>1</v>
      </c>
      <c r="BN68" s="129">
        <v>2.3492553740922996E-5</v>
      </c>
      <c r="BO68" s="43"/>
    </row>
    <row r="69" spans="2:67" outlineLevel="2" x14ac:dyDescent="0.3">
      <c r="B69" s="439"/>
      <c r="C69" s="389" t="s">
        <v>539</v>
      </c>
      <c r="D69" s="208">
        <v>0</v>
      </c>
      <c r="E69" s="208">
        <v>0</v>
      </c>
      <c r="F69" s="208">
        <v>0</v>
      </c>
      <c r="G69" s="208">
        <v>0</v>
      </c>
      <c r="H69" s="208">
        <v>0</v>
      </c>
      <c r="I69" s="208">
        <v>0</v>
      </c>
      <c r="J69" s="208">
        <v>0</v>
      </c>
      <c r="K69" s="208">
        <v>0</v>
      </c>
      <c r="L69" s="208">
        <v>0</v>
      </c>
      <c r="M69" s="208">
        <v>0</v>
      </c>
      <c r="N69" s="208">
        <v>0</v>
      </c>
      <c r="O69" s="208">
        <v>0</v>
      </c>
      <c r="P69" s="208">
        <v>0</v>
      </c>
      <c r="Q69" s="208">
        <v>862.94</v>
      </c>
      <c r="R69" s="208">
        <v>1413.77</v>
      </c>
      <c r="S69" s="208">
        <v>0</v>
      </c>
      <c r="T69" s="208">
        <v>50</v>
      </c>
      <c r="U69" s="208">
        <v>0</v>
      </c>
      <c r="V69" s="208">
        <v>846.95</v>
      </c>
      <c r="W69" s="208">
        <v>0</v>
      </c>
      <c r="X69" s="208">
        <v>847.62</v>
      </c>
      <c r="Y69" s="208">
        <v>0</v>
      </c>
      <c r="Z69" s="208">
        <v>908</v>
      </c>
      <c r="AA69" s="208">
        <v>0</v>
      </c>
      <c r="AB69" s="208">
        <v>1174.02</v>
      </c>
      <c r="AC69" s="208">
        <v>6103.2999999999993</v>
      </c>
      <c r="AD69" s="208">
        <v>0</v>
      </c>
      <c r="AE69" s="208">
        <v>5789.73</v>
      </c>
      <c r="AF69" s="208">
        <v>904.71</v>
      </c>
      <c r="AG69" s="208">
        <v>0</v>
      </c>
      <c r="AH69" s="208">
        <v>0</v>
      </c>
      <c r="AI69" s="208">
        <v>2025.82</v>
      </c>
      <c r="AJ69" s="208">
        <v>50</v>
      </c>
      <c r="AK69" s="208">
        <v>1206.57</v>
      </c>
      <c r="AL69" s="208">
        <v>1265.26</v>
      </c>
      <c r="AM69" s="208">
        <v>0</v>
      </c>
      <c r="AN69" s="208">
        <v>0</v>
      </c>
      <c r="AO69" s="208">
        <v>303.45999999999998</v>
      </c>
      <c r="AP69" s="208">
        <v>11545.55</v>
      </c>
      <c r="AQ69" s="208">
        <v>0</v>
      </c>
      <c r="AR69" s="208">
        <v>2291.29</v>
      </c>
      <c r="AS69" s="208">
        <v>0</v>
      </c>
      <c r="AT69" s="208">
        <v>0</v>
      </c>
      <c r="AU69" s="208">
        <v>0</v>
      </c>
      <c r="AV69" s="208">
        <v>0</v>
      </c>
      <c r="AW69" s="208">
        <v>0</v>
      </c>
      <c r="AX69" s="209">
        <v>2291.29</v>
      </c>
      <c r="AY69" s="441"/>
      <c r="AZ69" s="28">
        <v>6103.2999999999993</v>
      </c>
      <c r="BA69" s="383">
        <v>1</v>
      </c>
      <c r="BB69" s="129">
        <v>2.2676362939214505E-3</v>
      </c>
      <c r="BC69" s="443"/>
      <c r="BD69" s="28">
        <v>5442.25</v>
      </c>
      <c r="BE69" s="383">
        <v>0.89168974161519188</v>
      </c>
      <c r="BF69" s="129">
        <v>3.7403882755995431E-3</v>
      </c>
      <c r="BG69" s="443"/>
      <c r="BH69" s="29">
        <v>8770.26</v>
      </c>
      <c r="BI69" s="29">
        <v>-6478.97</v>
      </c>
      <c r="BJ69" s="383">
        <v>-0.73874320715691444</v>
      </c>
      <c r="BK69" s="383">
        <v>2.1114665306259362E-3</v>
      </c>
      <c r="BL69" s="29">
        <v>5066.58</v>
      </c>
      <c r="BM69" s="383">
        <v>-1.2787659525755046</v>
      </c>
      <c r="BN69" s="129">
        <v>1.7290369397542945E-3</v>
      </c>
      <c r="BO69" s="43"/>
    </row>
    <row r="70" spans="2:67" outlineLevel="2" x14ac:dyDescent="0.3">
      <c r="B70" s="439"/>
      <c r="C70" s="390" t="s">
        <v>540</v>
      </c>
      <c r="D70" s="385">
        <v>0</v>
      </c>
      <c r="E70" s="385">
        <v>0</v>
      </c>
      <c r="F70" s="385">
        <v>0</v>
      </c>
      <c r="G70" s="385">
        <v>0</v>
      </c>
      <c r="H70" s="385">
        <v>0</v>
      </c>
      <c r="I70" s="385">
        <v>0</v>
      </c>
      <c r="J70" s="385">
        <v>0</v>
      </c>
      <c r="K70" s="385">
        <v>0</v>
      </c>
      <c r="L70" s="385">
        <v>0</v>
      </c>
      <c r="M70" s="385">
        <v>0</v>
      </c>
      <c r="N70" s="385">
        <v>0</v>
      </c>
      <c r="O70" s="385">
        <v>0</v>
      </c>
      <c r="P70" s="385">
        <v>0</v>
      </c>
      <c r="Q70" s="385">
        <v>80.31</v>
      </c>
      <c r="R70" s="385">
        <v>854.87</v>
      </c>
      <c r="S70" s="385">
        <v>55.27</v>
      </c>
      <c r="T70" s="385">
        <v>256.89999999999998</v>
      </c>
      <c r="U70" s="385">
        <v>208.86</v>
      </c>
      <c r="V70" s="385">
        <v>228.85</v>
      </c>
      <c r="W70" s="385">
        <v>88.51</v>
      </c>
      <c r="X70" s="385">
        <v>0</v>
      </c>
      <c r="Y70" s="385">
        <v>133.5</v>
      </c>
      <c r="Z70" s="385">
        <v>143.32</v>
      </c>
      <c r="AA70" s="385">
        <v>416.15</v>
      </c>
      <c r="AB70" s="385">
        <v>761.76</v>
      </c>
      <c r="AC70" s="385">
        <v>3228.3</v>
      </c>
      <c r="AD70" s="385">
        <v>50.44</v>
      </c>
      <c r="AE70" s="385">
        <v>575.34</v>
      </c>
      <c r="AF70" s="385">
        <v>430.66</v>
      </c>
      <c r="AG70" s="385">
        <v>113.09</v>
      </c>
      <c r="AH70" s="385">
        <v>281.64</v>
      </c>
      <c r="AI70" s="385">
        <v>281.95999999999998</v>
      </c>
      <c r="AJ70" s="385">
        <v>89.37</v>
      </c>
      <c r="AK70" s="385">
        <v>172.17</v>
      </c>
      <c r="AL70" s="385">
        <v>0</v>
      </c>
      <c r="AM70" s="385">
        <v>364.27</v>
      </c>
      <c r="AN70" s="385">
        <v>175.06</v>
      </c>
      <c r="AO70" s="385">
        <v>1272.73</v>
      </c>
      <c r="AP70" s="385">
        <v>3806.73</v>
      </c>
      <c r="AQ70" s="385">
        <v>140.36000000000001</v>
      </c>
      <c r="AR70" s="385">
        <v>199.04</v>
      </c>
      <c r="AS70" s="385">
        <v>0</v>
      </c>
      <c r="AT70" s="385">
        <v>363.28</v>
      </c>
      <c r="AU70" s="385">
        <v>105.4</v>
      </c>
      <c r="AV70" s="385">
        <v>361.09</v>
      </c>
      <c r="AW70" s="385">
        <v>0</v>
      </c>
      <c r="AX70" s="386">
        <v>1169.1699999999998</v>
      </c>
      <c r="AY70" s="441"/>
      <c r="AZ70" s="150">
        <v>3228.3</v>
      </c>
      <c r="BA70" s="387">
        <v>1</v>
      </c>
      <c r="BB70" s="215">
        <v>1.19945115718818E-3</v>
      </c>
      <c r="BC70" s="443"/>
      <c r="BD70" s="150">
        <v>578.42999999999984</v>
      </c>
      <c r="BE70" s="387">
        <v>0.17917479788123775</v>
      </c>
      <c r="BF70" s="215">
        <v>1.2332585507293329E-3</v>
      </c>
      <c r="BG70" s="443"/>
      <c r="BH70" s="112">
        <v>1822.5</v>
      </c>
      <c r="BI70" s="112">
        <v>-653.33000000000015</v>
      </c>
      <c r="BJ70" s="387">
        <v>-0.35848010973936906</v>
      </c>
      <c r="BK70" s="387">
        <v>1.0774119922017402E-3</v>
      </c>
      <c r="BL70" s="112">
        <v>3153.3999999999996</v>
      </c>
      <c r="BM70" s="387">
        <v>-0.20718272340965316</v>
      </c>
      <c r="BN70" s="215">
        <v>1.0761391482659293E-3</v>
      </c>
      <c r="BO70" s="43"/>
    </row>
    <row r="71" spans="2:67" outlineLevel="1" x14ac:dyDescent="0.3">
      <c r="B71" s="439"/>
      <c r="C71" s="245" t="s">
        <v>541</v>
      </c>
      <c r="D71" s="208">
        <v>355.59</v>
      </c>
      <c r="E71" s="208">
        <v>2144.7399999999998</v>
      </c>
      <c r="F71" s="208">
        <v>120.04</v>
      </c>
      <c r="G71" s="208">
        <v>243.66</v>
      </c>
      <c r="H71" s="208">
        <v>149.31</v>
      </c>
      <c r="I71" s="208">
        <v>203.48</v>
      </c>
      <c r="J71" s="208">
        <v>235.85</v>
      </c>
      <c r="K71" s="208">
        <v>147.82</v>
      </c>
      <c r="L71" s="208">
        <v>1625.31</v>
      </c>
      <c r="M71" s="208">
        <v>1306.8900000000001</v>
      </c>
      <c r="N71" s="208">
        <v>276.02</v>
      </c>
      <c r="O71" s="208">
        <v>866.92</v>
      </c>
      <c r="P71" s="208">
        <v>7675.6299999999992</v>
      </c>
      <c r="Q71" s="208">
        <v>943.25</v>
      </c>
      <c r="R71" s="208">
        <v>2268.64</v>
      </c>
      <c r="S71" s="208">
        <v>55.27</v>
      </c>
      <c r="T71" s="208">
        <v>306.89999999999998</v>
      </c>
      <c r="U71" s="208">
        <v>208.86</v>
      </c>
      <c r="V71" s="208">
        <v>1075.8</v>
      </c>
      <c r="W71" s="208">
        <v>88.51</v>
      </c>
      <c r="X71" s="208">
        <v>847.62</v>
      </c>
      <c r="Y71" s="208">
        <v>133.5</v>
      </c>
      <c r="Z71" s="208">
        <v>1051.32</v>
      </c>
      <c r="AA71" s="208">
        <v>416.15</v>
      </c>
      <c r="AB71" s="208">
        <v>1935.78</v>
      </c>
      <c r="AC71" s="208">
        <v>9331.5999999999985</v>
      </c>
      <c r="AD71" s="208">
        <v>50.44</v>
      </c>
      <c r="AE71" s="208">
        <v>6365.07</v>
      </c>
      <c r="AF71" s="208">
        <v>1335.3700000000001</v>
      </c>
      <c r="AG71" s="208">
        <v>113.09</v>
      </c>
      <c r="AH71" s="208">
        <v>281.64</v>
      </c>
      <c r="AI71" s="208">
        <v>2307.7799999999997</v>
      </c>
      <c r="AJ71" s="208">
        <v>139.37</v>
      </c>
      <c r="AK71" s="208">
        <v>1378.74</v>
      </c>
      <c r="AL71" s="208">
        <v>1265.26</v>
      </c>
      <c r="AM71" s="208">
        <v>364.27</v>
      </c>
      <c r="AN71" s="208">
        <v>175.06</v>
      </c>
      <c r="AO71" s="208">
        <v>1576.19</v>
      </c>
      <c r="AP71" s="208">
        <v>15352.279999999999</v>
      </c>
      <c r="AQ71" s="208">
        <v>140.36000000000001</v>
      </c>
      <c r="AR71" s="208">
        <v>2490.33</v>
      </c>
      <c r="AS71" s="208">
        <v>0</v>
      </c>
      <c r="AT71" s="208">
        <v>363.28</v>
      </c>
      <c r="AU71" s="208">
        <v>105.4</v>
      </c>
      <c r="AV71" s="208">
        <v>361.09</v>
      </c>
      <c r="AW71" s="208">
        <v>68.84</v>
      </c>
      <c r="AX71" s="209">
        <v>3529.3</v>
      </c>
      <c r="AY71" s="441"/>
      <c r="AZ71" s="28">
        <v>1655.9699999999993</v>
      </c>
      <c r="BA71" s="383">
        <v>0.21574385425040024</v>
      </c>
      <c r="BB71" s="129">
        <v>3.4670874511096303E-3</v>
      </c>
      <c r="BC71" s="443"/>
      <c r="BD71" s="28">
        <v>6020.68</v>
      </c>
      <c r="BE71" s="383">
        <v>0.64519267864031904</v>
      </c>
      <c r="BF71" s="129">
        <v>4.973646826328876E-3</v>
      </c>
      <c r="BG71" s="443"/>
      <c r="BH71" s="29">
        <v>10592.76</v>
      </c>
      <c r="BI71" s="29">
        <v>-7063.46</v>
      </c>
      <c r="BJ71" s="383">
        <v>-0.66681960131259466</v>
      </c>
      <c r="BK71" s="383">
        <v>3.252315868588488E-3</v>
      </c>
      <c r="BL71" s="29">
        <v>8288.8199999999979</v>
      </c>
      <c r="BM71" s="383">
        <v>-0.85216713597351634</v>
      </c>
      <c r="BN71" s="129">
        <v>2.8286686417611463E-3</v>
      </c>
      <c r="BO71" s="43"/>
    </row>
    <row r="72" spans="2:67" outlineLevel="2" x14ac:dyDescent="0.3">
      <c r="B72" s="439"/>
      <c r="C72" s="389" t="s">
        <v>542</v>
      </c>
      <c r="D72" s="208">
        <v>1379.89</v>
      </c>
      <c r="E72" s="208">
        <v>85</v>
      </c>
      <c r="F72" s="208">
        <v>4823.46</v>
      </c>
      <c r="G72" s="208">
        <v>700.55</v>
      </c>
      <c r="H72" s="208">
        <v>606.05999999999995</v>
      </c>
      <c r="I72" s="208">
        <v>238</v>
      </c>
      <c r="J72" s="208">
        <v>200</v>
      </c>
      <c r="K72" s="208">
        <v>952.7</v>
      </c>
      <c r="L72" s="208">
        <v>3439.17</v>
      </c>
      <c r="M72" s="208">
        <v>225</v>
      </c>
      <c r="N72" s="208">
        <v>6486.67</v>
      </c>
      <c r="O72" s="208">
        <v>150</v>
      </c>
      <c r="P72" s="208">
        <v>19286.5</v>
      </c>
      <c r="Q72" s="208">
        <v>1461.88</v>
      </c>
      <c r="R72" s="208">
        <v>6439.99</v>
      </c>
      <c r="S72" s="208">
        <v>447.32</v>
      </c>
      <c r="T72" s="208">
        <v>6149.9</v>
      </c>
      <c r="U72" s="208">
        <v>2532.44</v>
      </c>
      <c r="V72" s="208">
        <v>1026.1199999999999</v>
      </c>
      <c r="W72" s="208">
        <v>282.7</v>
      </c>
      <c r="X72" s="208">
        <v>1244.44</v>
      </c>
      <c r="Y72" s="208">
        <v>451.6</v>
      </c>
      <c r="Z72" s="208">
        <v>1101.8399999999999</v>
      </c>
      <c r="AA72" s="208">
        <v>526.82000000000005</v>
      </c>
      <c r="AB72" s="208">
        <v>3696.59</v>
      </c>
      <c r="AC72" s="208">
        <v>25361.639999999996</v>
      </c>
      <c r="AD72" s="208">
        <v>190</v>
      </c>
      <c r="AE72" s="208">
        <v>212</v>
      </c>
      <c r="AF72" s="208">
        <v>143</v>
      </c>
      <c r="AG72" s="208">
        <v>4833.83</v>
      </c>
      <c r="AH72" s="208">
        <v>4823.1499999999996</v>
      </c>
      <c r="AI72" s="208">
        <v>3240.18</v>
      </c>
      <c r="AJ72" s="208">
        <v>2210.5</v>
      </c>
      <c r="AK72" s="208">
        <v>6275.72</v>
      </c>
      <c r="AL72" s="208">
        <v>6522.18</v>
      </c>
      <c r="AM72" s="208">
        <v>3607.98</v>
      </c>
      <c r="AN72" s="208">
        <v>1801.5</v>
      </c>
      <c r="AO72" s="208">
        <v>6343.69</v>
      </c>
      <c r="AP72" s="208">
        <v>40203.730000000003</v>
      </c>
      <c r="AQ72" s="208">
        <v>1999.31</v>
      </c>
      <c r="AR72" s="208">
        <v>2530.0100000000002</v>
      </c>
      <c r="AS72" s="208">
        <v>1057.19</v>
      </c>
      <c r="AT72" s="208">
        <v>385.48</v>
      </c>
      <c r="AU72" s="208">
        <v>258</v>
      </c>
      <c r="AV72" s="208">
        <v>103</v>
      </c>
      <c r="AW72" s="208">
        <v>242.05</v>
      </c>
      <c r="AX72" s="209">
        <v>6575.04</v>
      </c>
      <c r="AY72" s="441"/>
      <c r="AZ72" s="28">
        <v>6075.1399999999958</v>
      </c>
      <c r="BA72" s="383">
        <v>0.31499442615300838</v>
      </c>
      <c r="BB72" s="129">
        <v>9.4229310925843419E-3</v>
      </c>
      <c r="BC72" s="443"/>
      <c r="BD72" s="28">
        <v>14842.090000000007</v>
      </c>
      <c r="BE72" s="383">
        <v>0.58521806949392896</v>
      </c>
      <c r="BF72" s="129">
        <v>1.3024720375154899E-2</v>
      </c>
      <c r="BG72" s="443"/>
      <c r="BH72" s="29">
        <v>15652.66</v>
      </c>
      <c r="BI72" s="29">
        <v>-9077.619999999999</v>
      </c>
      <c r="BJ72" s="383">
        <v>-0.57994104516420841</v>
      </c>
      <c r="BK72" s="383">
        <v>6.0590221654730544E-3</v>
      </c>
      <c r="BL72" s="29">
        <v>31126.110000000004</v>
      </c>
      <c r="BM72" s="383">
        <v>-0.29164004111018044</v>
      </c>
      <c r="BN72" s="129">
        <v>1.0622193665323661E-2</v>
      </c>
      <c r="BO72" s="43"/>
    </row>
    <row r="73" spans="2:67" outlineLevel="2" x14ac:dyDescent="0.3">
      <c r="B73" s="439"/>
      <c r="C73" s="389" t="s">
        <v>873</v>
      </c>
      <c r="D73" s="208">
        <v>71.86</v>
      </c>
      <c r="E73" s="208">
        <v>137.33000000000001</v>
      </c>
      <c r="F73" s="208">
        <v>189.08</v>
      </c>
      <c r="G73" s="208">
        <v>215.17</v>
      </c>
      <c r="H73" s="208">
        <v>188.53</v>
      </c>
      <c r="I73" s="208">
        <v>139.04</v>
      </c>
      <c r="J73" s="208">
        <v>181.21</v>
      </c>
      <c r="K73" s="208">
        <v>256.5</v>
      </c>
      <c r="L73" s="208">
        <v>115.9</v>
      </c>
      <c r="M73" s="208">
        <v>322.35000000000002</v>
      </c>
      <c r="N73" s="208">
        <v>212.5</v>
      </c>
      <c r="O73" s="208">
        <v>459.05</v>
      </c>
      <c r="P73" s="208">
        <v>2488.52</v>
      </c>
      <c r="Q73" s="208">
        <v>159.15</v>
      </c>
      <c r="R73" s="208">
        <v>82.55</v>
      </c>
      <c r="S73" s="208">
        <v>311.38</v>
      </c>
      <c r="T73" s="208">
        <v>158.88999999999999</v>
      </c>
      <c r="U73" s="208">
        <v>210.37</v>
      </c>
      <c r="V73" s="208">
        <v>54.83</v>
      </c>
      <c r="W73" s="208">
        <v>91.23</v>
      </c>
      <c r="X73" s="208">
        <v>201.19</v>
      </c>
      <c r="Y73" s="208">
        <v>316.74</v>
      </c>
      <c r="Z73" s="208">
        <v>183.48</v>
      </c>
      <c r="AA73" s="208">
        <v>156.85</v>
      </c>
      <c r="AB73" s="208">
        <v>895.85</v>
      </c>
      <c r="AC73" s="208">
        <v>2822.5099999999998</v>
      </c>
      <c r="AD73" s="208">
        <v>40.479999999999997</v>
      </c>
      <c r="AE73" s="208">
        <v>0</v>
      </c>
      <c r="AF73" s="208">
        <v>173.43</v>
      </c>
      <c r="AG73" s="208">
        <v>198.29</v>
      </c>
      <c r="AH73" s="208">
        <v>291.24</v>
      </c>
      <c r="AI73" s="208">
        <v>15.15</v>
      </c>
      <c r="AJ73" s="208">
        <v>190.75</v>
      </c>
      <c r="AK73" s="208">
        <v>236.59</v>
      </c>
      <c r="AL73" s="208">
        <v>161.58000000000001</v>
      </c>
      <c r="AM73" s="208">
        <v>194.22</v>
      </c>
      <c r="AN73" s="208">
        <v>284.27</v>
      </c>
      <c r="AO73" s="208">
        <v>0</v>
      </c>
      <c r="AP73" s="208">
        <v>1786</v>
      </c>
      <c r="AQ73" s="208">
        <v>882.03</v>
      </c>
      <c r="AR73" s="208">
        <v>117.79</v>
      </c>
      <c r="AS73" s="208">
        <v>67.900000000000006</v>
      </c>
      <c r="AT73" s="208">
        <v>123.54</v>
      </c>
      <c r="AU73" s="208">
        <v>385.81</v>
      </c>
      <c r="AV73" s="208">
        <v>145.68</v>
      </c>
      <c r="AW73" s="208">
        <v>152.87</v>
      </c>
      <c r="AX73" s="209">
        <v>1875.62</v>
      </c>
      <c r="AY73" s="441"/>
      <c r="AZ73" s="28">
        <v>333.98999999999978</v>
      </c>
      <c r="BA73" s="383">
        <v>0.13421230289489328</v>
      </c>
      <c r="BB73" s="129">
        <v>1.048682862706443E-3</v>
      </c>
      <c r="BC73" s="443"/>
      <c r="BD73" s="28">
        <v>-1036.5099999999998</v>
      </c>
      <c r="BE73" s="383">
        <v>-0.36722987695349169</v>
      </c>
      <c r="BF73" s="129">
        <v>5.7860677578987435E-4</v>
      </c>
      <c r="BG73" s="443"/>
      <c r="BH73" s="29">
        <v>909.34</v>
      </c>
      <c r="BI73" s="29">
        <v>966.27999999999986</v>
      </c>
      <c r="BJ73" s="383">
        <v>1.062616842985022</v>
      </c>
      <c r="BK73" s="383">
        <v>1.7284188619391776E-3</v>
      </c>
      <c r="BL73" s="29">
        <v>2752.2799999999997</v>
      </c>
      <c r="BM73" s="383">
        <v>0.35108346534509566</v>
      </c>
      <c r="BN73" s="129">
        <v>9.392516823077795E-4</v>
      </c>
      <c r="BO73" s="43"/>
    </row>
    <row r="74" spans="2:67" outlineLevel="2" x14ac:dyDescent="0.3">
      <c r="B74" s="439"/>
      <c r="C74" s="390" t="s">
        <v>543</v>
      </c>
      <c r="D74" s="385">
        <v>20</v>
      </c>
      <c r="E74" s="385">
        <v>16</v>
      </c>
      <c r="F74" s="385">
        <v>19</v>
      </c>
      <c r="G74" s="385">
        <v>18</v>
      </c>
      <c r="H74" s="385">
        <v>18</v>
      </c>
      <c r="I74" s="385">
        <v>17</v>
      </c>
      <c r="J74" s="385">
        <v>19</v>
      </c>
      <c r="K74" s="385">
        <v>16</v>
      </c>
      <c r="L74" s="385">
        <v>28</v>
      </c>
      <c r="M74" s="385">
        <v>16</v>
      </c>
      <c r="N74" s="385">
        <v>3</v>
      </c>
      <c r="O74" s="385">
        <v>15</v>
      </c>
      <c r="P74" s="385">
        <v>205</v>
      </c>
      <c r="Q74" s="385">
        <v>100</v>
      </c>
      <c r="R74" s="385">
        <v>2</v>
      </c>
      <c r="S74" s="385">
        <v>46</v>
      </c>
      <c r="T74" s="385">
        <v>1</v>
      </c>
      <c r="U74" s="385">
        <v>23</v>
      </c>
      <c r="V74" s="385">
        <v>24</v>
      </c>
      <c r="W74" s="385">
        <v>28</v>
      </c>
      <c r="X74" s="385">
        <v>21</v>
      </c>
      <c r="Y74" s="385">
        <v>22</v>
      </c>
      <c r="Z74" s="385">
        <v>5</v>
      </c>
      <c r="AA74" s="385">
        <v>5</v>
      </c>
      <c r="AB74" s="385">
        <v>21</v>
      </c>
      <c r="AC74" s="385">
        <v>298</v>
      </c>
      <c r="AD74" s="385">
        <v>26</v>
      </c>
      <c r="AE74" s="385">
        <v>41</v>
      </c>
      <c r="AF74" s="385">
        <v>27</v>
      </c>
      <c r="AG74" s="385">
        <v>37</v>
      </c>
      <c r="AH74" s="385">
        <v>31</v>
      </c>
      <c r="AI74" s="385">
        <v>36.76</v>
      </c>
      <c r="AJ74" s="385">
        <v>68.010000000000005</v>
      </c>
      <c r="AK74" s="385">
        <v>71</v>
      </c>
      <c r="AL74" s="385">
        <v>42</v>
      </c>
      <c r="AM74" s="385">
        <v>31</v>
      </c>
      <c r="AN74" s="385">
        <v>36</v>
      </c>
      <c r="AO74" s="385">
        <v>31</v>
      </c>
      <c r="AP74" s="385">
        <v>477.77</v>
      </c>
      <c r="AQ74" s="385">
        <v>38.5</v>
      </c>
      <c r="AR74" s="385">
        <v>28</v>
      </c>
      <c r="AS74" s="385">
        <v>22.7</v>
      </c>
      <c r="AT74" s="385">
        <v>25.4</v>
      </c>
      <c r="AU74" s="385">
        <v>25.4</v>
      </c>
      <c r="AV74" s="385">
        <v>29.45</v>
      </c>
      <c r="AW74" s="385">
        <v>40.14</v>
      </c>
      <c r="AX74" s="386">
        <v>209.58999999999997</v>
      </c>
      <c r="AY74" s="441"/>
      <c r="AZ74" s="150">
        <v>93</v>
      </c>
      <c r="BA74" s="387">
        <v>0.45365853658536587</v>
      </c>
      <c r="BB74" s="215">
        <v>1.107197115640051E-4</v>
      </c>
      <c r="BC74" s="443"/>
      <c r="BD74" s="150">
        <v>179.76999999999998</v>
      </c>
      <c r="BE74" s="387">
        <v>0.6032550335570469</v>
      </c>
      <c r="BF74" s="215">
        <v>1.5478217204318491E-4</v>
      </c>
      <c r="BG74" s="443"/>
      <c r="BH74" s="112">
        <v>266.77</v>
      </c>
      <c r="BI74" s="112">
        <v>-57.180000000000007</v>
      </c>
      <c r="BJ74" s="387">
        <v>-0.21434194249728233</v>
      </c>
      <c r="BK74" s="387">
        <v>1.9314109962243535E-4</v>
      </c>
      <c r="BL74" s="112">
        <v>420.58999999999992</v>
      </c>
      <c r="BM74" s="387">
        <v>-0.13595187712499113</v>
      </c>
      <c r="BN74" s="215">
        <v>1.4353185906296922E-4</v>
      </c>
      <c r="BO74" s="43"/>
    </row>
    <row r="75" spans="2:67" outlineLevel="1" x14ac:dyDescent="0.3">
      <c r="B75" s="439"/>
      <c r="C75" s="245" t="s">
        <v>544</v>
      </c>
      <c r="D75" s="208">
        <v>1471.75</v>
      </c>
      <c r="E75" s="208">
        <v>238.33</v>
      </c>
      <c r="F75" s="208">
        <v>5031.54</v>
      </c>
      <c r="G75" s="208">
        <v>933.71999999999991</v>
      </c>
      <c r="H75" s="208">
        <v>812.58999999999992</v>
      </c>
      <c r="I75" s="208">
        <v>394.03999999999996</v>
      </c>
      <c r="J75" s="208">
        <v>400.21000000000004</v>
      </c>
      <c r="K75" s="208">
        <v>1225.2</v>
      </c>
      <c r="L75" s="208">
        <v>3583.07</v>
      </c>
      <c r="M75" s="208">
        <v>563.35</v>
      </c>
      <c r="N75" s="208">
        <v>6702.17</v>
      </c>
      <c r="O75" s="208">
        <v>624.04999999999995</v>
      </c>
      <c r="P75" s="208">
        <v>21980.02</v>
      </c>
      <c r="Q75" s="208">
        <v>1721.0300000000002</v>
      </c>
      <c r="R75" s="208">
        <v>6524.54</v>
      </c>
      <c r="S75" s="208">
        <v>804.7</v>
      </c>
      <c r="T75" s="208">
        <v>6309.79</v>
      </c>
      <c r="U75" s="208">
        <v>2765.81</v>
      </c>
      <c r="V75" s="208">
        <v>1104.9499999999998</v>
      </c>
      <c r="W75" s="208">
        <v>401.93</v>
      </c>
      <c r="X75" s="208">
        <v>1466.63</v>
      </c>
      <c r="Y75" s="208">
        <v>790.34</v>
      </c>
      <c r="Z75" s="208">
        <v>1290.32</v>
      </c>
      <c r="AA75" s="208">
        <v>688.67000000000007</v>
      </c>
      <c r="AB75" s="208">
        <v>4613.4400000000005</v>
      </c>
      <c r="AC75" s="208">
        <v>28482.149999999994</v>
      </c>
      <c r="AD75" s="208">
        <v>256.48</v>
      </c>
      <c r="AE75" s="208">
        <v>253</v>
      </c>
      <c r="AF75" s="208">
        <v>343.43</v>
      </c>
      <c r="AG75" s="208">
        <v>5069.12</v>
      </c>
      <c r="AH75" s="208">
        <v>5145.3899999999994</v>
      </c>
      <c r="AI75" s="208">
        <v>3292.09</v>
      </c>
      <c r="AJ75" s="208">
        <v>2469.2600000000002</v>
      </c>
      <c r="AK75" s="208">
        <v>6583.31</v>
      </c>
      <c r="AL75" s="208">
        <v>6725.76</v>
      </c>
      <c r="AM75" s="208">
        <v>3833.2</v>
      </c>
      <c r="AN75" s="208">
        <v>2121.77</v>
      </c>
      <c r="AO75" s="208">
        <v>6374.69</v>
      </c>
      <c r="AP75" s="208">
        <v>42467.5</v>
      </c>
      <c r="AQ75" s="208">
        <v>2919.84</v>
      </c>
      <c r="AR75" s="208">
        <v>2675.8</v>
      </c>
      <c r="AS75" s="208">
        <v>1147.7900000000002</v>
      </c>
      <c r="AT75" s="208">
        <v>534.42000000000007</v>
      </c>
      <c r="AU75" s="208">
        <v>669.20999999999992</v>
      </c>
      <c r="AV75" s="208">
        <v>278.13</v>
      </c>
      <c r="AW75" s="208">
        <v>435.06</v>
      </c>
      <c r="AX75" s="209">
        <v>8660.25</v>
      </c>
      <c r="AY75" s="441"/>
      <c r="AZ75" s="28">
        <v>6502.1299999999937</v>
      </c>
      <c r="BA75" s="383">
        <v>0.29582002200179952</v>
      </c>
      <c r="BB75" s="129">
        <v>1.0582333666854789E-2</v>
      </c>
      <c r="BC75" s="443"/>
      <c r="BD75" s="28">
        <v>13985.350000000006</v>
      </c>
      <c r="BE75" s="383">
        <v>0.4910215696497634</v>
      </c>
      <c r="BF75" s="129">
        <v>1.3758109322987957E-2</v>
      </c>
      <c r="BG75" s="443"/>
      <c r="BH75" s="29">
        <v>16828.769999999997</v>
      </c>
      <c r="BI75" s="29">
        <v>-8168.5199999999968</v>
      </c>
      <c r="BJ75" s="383">
        <v>-0.48539019785759735</v>
      </c>
      <c r="BK75" s="383">
        <v>7.9805821270346675E-3</v>
      </c>
      <c r="BL75" s="29">
        <v>34298.980000000003</v>
      </c>
      <c r="BM75" s="383">
        <v>-0.238156353337621</v>
      </c>
      <c r="BN75" s="129">
        <v>1.1704977206694408E-2</v>
      </c>
      <c r="BO75" s="43"/>
    </row>
    <row r="76" spans="2:67" outlineLevel="2" x14ac:dyDescent="0.3">
      <c r="B76" s="439"/>
      <c r="C76" s="389" t="s">
        <v>545</v>
      </c>
      <c r="D76" s="208">
        <v>0</v>
      </c>
      <c r="E76" s="208">
        <v>0</v>
      </c>
      <c r="F76" s="208">
        <v>0</v>
      </c>
      <c r="G76" s="208">
        <v>752.83</v>
      </c>
      <c r="H76" s="208">
        <v>0</v>
      </c>
      <c r="I76" s="208">
        <v>0</v>
      </c>
      <c r="J76" s="208">
        <v>9.52</v>
      </c>
      <c r="K76" s="208">
        <v>200</v>
      </c>
      <c r="L76" s="208">
        <v>300</v>
      </c>
      <c r="M76" s="208">
        <v>0</v>
      </c>
      <c r="N76" s="208">
        <v>0</v>
      </c>
      <c r="O76" s="208">
        <v>0</v>
      </c>
      <c r="P76" s="208">
        <v>1262.3499999999999</v>
      </c>
      <c r="Q76" s="208">
        <v>0</v>
      </c>
      <c r="R76" s="208">
        <v>0</v>
      </c>
      <c r="S76" s="208">
        <v>119.75</v>
      </c>
      <c r="T76" s="208">
        <v>65.41</v>
      </c>
      <c r="U76" s="208">
        <v>1534.53</v>
      </c>
      <c r="V76" s="208">
        <v>47.02</v>
      </c>
      <c r="W76" s="208">
        <v>0</v>
      </c>
      <c r="X76" s="208">
        <v>262.94</v>
      </c>
      <c r="Y76" s="208">
        <v>666.96</v>
      </c>
      <c r="Z76" s="208">
        <v>0</v>
      </c>
      <c r="AA76" s="208">
        <v>7.14</v>
      </c>
      <c r="AB76" s="208">
        <v>0</v>
      </c>
      <c r="AC76" s="208">
        <v>2703.75</v>
      </c>
      <c r="AD76" s="208">
        <v>0</v>
      </c>
      <c r="AE76" s="208">
        <v>0</v>
      </c>
      <c r="AF76" s="208">
        <v>0</v>
      </c>
      <c r="AG76" s="208">
        <v>4.78</v>
      </c>
      <c r="AH76" s="208">
        <v>0</v>
      </c>
      <c r="AI76" s="208">
        <v>0</v>
      </c>
      <c r="AJ76" s="208">
        <v>345.98</v>
      </c>
      <c r="AK76" s="208">
        <v>0</v>
      </c>
      <c r="AL76" s="208">
        <v>624.04</v>
      </c>
      <c r="AM76" s="208">
        <v>0</v>
      </c>
      <c r="AN76" s="208">
        <v>0</v>
      </c>
      <c r="AO76" s="208">
        <v>0</v>
      </c>
      <c r="AP76" s="208">
        <v>974.8</v>
      </c>
      <c r="AQ76" s="208">
        <v>400</v>
      </c>
      <c r="AR76" s="208">
        <v>0</v>
      </c>
      <c r="AS76" s="208">
        <v>132.11000000000001</v>
      </c>
      <c r="AT76" s="208">
        <v>300</v>
      </c>
      <c r="AU76" s="208">
        <v>75</v>
      </c>
      <c r="AV76" s="208">
        <v>0</v>
      </c>
      <c r="AW76" s="208">
        <v>180.62</v>
      </c>
      <c r="AX76" s="209">
        <v>1087.73</v>
      </c>
      <c r="AY76" s="441"/>
      <c r="AZ76" s="28">
        <v>1441.4</v>
      </c>
      <c r="BA76" s="383">
        <v>1.1418386342931834</v>
      </c>
      <c r="BB76" s="129">
        <v>1.0045584568495931E-3</v>
      </c>
      <c r="BC76" s="443"/>
      <c r="BD76" s="28">
        <v>-1728.95</v>
      </c>
      <c r="BE76" s="383">
        <v>-0.63946370781322237</v>
      </c>
      <c r="BF76" s="129">
        <v>3.1580396698766488E-4</v>
      </c>
      <c r="BG76" s="443"/>
      <c r="BH76" s="29">
        <v>350.76</v>
      </c>
      <c r="BI76" s="29">
        <v>736.97</v>
      </c>
      <c r="BJ76" s="383">
        <v>2.1010662561295472</v>
      </c>
      <c r="BK76" s="383">
        <v>1.0023635111041159E-3</v>
      </c>
      <c r="BL76" s="29">
        <v>1711.7699999999998</v>
      </c>
      <c r="BM76" s="383">
        <v>0.43053097086641323</v>
      </c>
      <c r="BN76" s="129">
        <v>5.8416398485037406E-4</v>
      </c>
      <c r="BO76" s="43"/>
    </row>
    <row r="77" spans="2:67" outlineLevel="2" x14ac:dyDescent="0.3">
      <c r="B77" s="439"/>
      <c r="C77" s="389" t="s">
        <v>546</v>
      </c>
      <c r="D77" s="208">
        <v>0</v>
      </c>
      <c r="E77" s="208">
        <v>2859.58</v>
      </c>
      <c r="F77" s="208">
        <v>94.22</v>
      </c>
      <c r="G77" s="208">
        <v>0</v>
      </c>
      <c r="H77" s="208">
        <v>0</v>
      </c>
      <c r="I77" s="208">
        <v>175</v>
      </c>
      <c r="J77" s="208">
        <v>0</v>
      </c>
      <c r="K77" s="208">
        <v>0</v>
      </c>
      <c r="L77" s="208">
        <v>0</v>
      </c>
      <c r="M77" s="208">
        <v>0</v>
      </c>
      <c r="N77" s="208">
        <v>0</v>
      </c>
      <c r="O77" s="208">
        <v>0</v>
      </c>
      <c r="P77" s="208">
        <v>3128.7999999999997</v>
      </c>
      <c r="Q77" s="208">
        <v>2819.07</v>
      </c>
      <c r="R77" s="208">
        <v>0</v>
      </c>
      <c r="S77" s="208">
        <v>0</v>
      </c>
      <c r="T77" s="208">
        <v>0</v>
      </c>
      <c r="U77" s="208">
        <v>210</v>
      </c>
      <c r="V77" s="208">
        <v>0</v>
      </c>
      <c r="W77" s="208">
        <v>0</v>
      </c>
      <c r="X77" s="208">
        <v>0</v>
      </c>
      <c r="Y77" s="208">
        <v>238</v>
      </c>
      <c r="Z77" s="208">
        <v>210</v>
      </c>
      <c r="AA77" s="208">
        <v>0</v>
      </c>
      <c r="AB77" s="208">
        <v>0</v>
      </c>
      <c r="AC77" s="208">
        <v>3477.07</v>
      </c>
      <c r="AD77" s="208">
        <v>589.11</v>
      </c>
      <c r="AE77" s="208">
        <v>0</v>
      </c>
      <c r="AF77" s="208">
        <v>210</v>
      </c>
      <c r="AG77" s="208">
        <v>0</v>
      </c>
      <c r="AH77" s="208">
        <v>0</v>
      </c>
      <c r="AI77" s="208">
        <v>0</v>
      </c>
      <c r="AJ77" s="208">
        <v>0</v>
      </c>
      <c r="AK77" s="208">
        <v>0</v>
      </c>
      <c r="AL77" s="208">
        <v>0</v>
      </c>
      <c r="AM77" s="208">
        <v>0</v>
      </c>
      <c r="AN77" s="208">
        <v>0</v>
      </c>
      <c r="AO77" s="208">
        <v>0</v>
      </c>
      <c r="AP77" s="208">
        <v>799.11</v>
      </c>
      <c r="AQ77" s="208">
        <v>3145.45</v>
      </c>
      <c r="AR77" s="208">
        <v>0</v>
      </c>
      <c r="AS77" s="208">
        <v>0</v>
      </c>
      <c r="AT77" s="208">
        <v>369.99</v>
      </c>
      <c r="AU77" s="208">
        <v>0</v>
      </c>
      <c r="AV77" s="208">
        <v>0</v>
      </c>
      <c r="AW77" s="208">
        <v>0</v>
      </c>
      <c r="AX77" s="209">
        <v>3515.4399999999996</v>
      </c>
      <c r="AY77" s="441"/>
      <c r="AZ77" s="28">
        <v>348.27000000000044</v>
      </c>
      <c r="BA77" s="383">
        <v>0.11131104576834584</v>
      </c>
      <c r="BB77" s="129">
        <v>1.2918798237847491E-3</v>
      </c>
      <c r="BC77" s="443"/>
      <c r="BD77" s="28">
        <v>-2677.96</v>
      </c>
      <c r="BE77" s="383">
        <v>-0.77017718941522606</v>
      </c>
      <c r="BF77" s="129">
        <v>2.5888603617102267E-4</v>
      </c>
      <c r="BG77" s="443"/>
      <c r="BH77" s="29">
        <v>799.11</v>
      </c>
      <c r="BI77" s="29">
        <v>2716.3299999999995</v>
      </c>
      <c r="BJ77" s="383">
        <v>3.3991941034400766</v>
      </c>
      <c r="BK77" s="383">
        <v>3.2395436197179927E-3</v>
      </c>
      <c r="BL77" s="29">
        <v>3515.4399999999991</v>
      </c>
      <c r="BM77" s="383">
        <v>0.77268563821313974</v>
      </c>
      <c r="BN77" s="129">
        <v>1.1996900511765008E-3</v>
      </c>
      <c r="BO77" s="43"/>
    </row>
    <row r="78" spans="2:67" outlineLevel="2" x14ac:dyDescent="0.3">
      <c r="B78" s="439"/>
      <c r="C78" s="389" t="s">
        <v>547</v>
      </c>
      <c r="D78" s="208">
        <v>0</v>
      </c>
      <c r="E78" s="208">
        <v>0</v>
      </c>
      <c r="F78" s="208">
        <v>0</v>
      </c>
      <c r="G78" s="208">
        <v>0</v>
      </c>
      <c r="H78" s="208">
        <v>0</v>
      </c>
      <c r="I78" s="208">
        <v>0</v>
      </c>
      <c r="J78" s="208">
        <v>0</v>
      </c>
      <c r="K78" s="208">
        <v>0</v>
      </c>
      <c r="L78" s="208">
        <v>0</v>
      </c>
      <c r="M78" s="208">
        <v>0</v>
      </c>
      <c r="N78" s="208">
        <v>0</v>
      </c>
      <c r="O78" s="208">
        <v>0</v>
      </c>
      <c r="P78" s="208">
        <v>0</v>
      </c>
      <c r="Q78" s="208">
        <v>0</v>
      </c>
      <c r="R78" s="208">
        <v>0</v>
      </c>
      <c r="S78" s="208">
        <v>0</v>
      </c>
      <c r="T78" s="208">
        <v>0</v>
      </c>
      <c r="U78" s="208">
        <v>0</v>
      </c>
      <c r="V78" s="208">
        <v>0</v>
      </c>
      <c r="W78" s="208">
        <v>0</v>
      </c>
      <c r="X78" s="208">
        <v>0</v>
      </c>
      <c r="Y78" s="208">
        <v>0</v>
      </c>
      <c r="Z78" s="208">
        <v>0</v>
      </c>
      <c r="AA78" s="208">
        <v>0</v>
      </c>
      <c r="AB78" s="208">
        <v>0</v>
      </c>
      <c r="AC78" s="208">
        <v>0</v>
      </c>
      <c r="AD78" s="208">
        <v>0</v>
      </c>
      <c r="AE78" s="208">
        <v>0</v>
      </c>
      <c r="AF78" s="208">
        <v>0</v>
      </c>
      <c r="AG78" s="208">
        <v>0</v>
      </c>
      <c r="AH78" s="208">
        <v>0</v>
      </c>
      <c r="AI78" s="208">
        <v>0</v>
      </c>
      <c r="AJ78" s="208">
        <v>0</v>
      </c>
      <c r="AK78" s="208">
        <v>0</v>
      </c>
      <c r="AL78" s="208">
        <v>0</v>
      </c>
      <c r="AM78" s="208">
        <v>0</v>
      </c>
      <c r="AN78" s="208">
        <v>0</v>
      </c>
      <c r="AO78" s="208">
        <v>0</v>
      </c>
      <c r="AP78" s="208">
        <v>0</v>
      </c>
      <c r="AQ78" s="208">
        <v>0</v>
      </c>
      <c r="AR78" s="208">
        <v>0</v>
      </c>
      <c r="AS78" s="208">
        <v>0</v>
      </c>
      <c r="AT78" s="208">
        <v>37.07</v>
      </c>
      <c r="AU78" s="208">
        <v>0</v>
      </c>
      <c r="AV78" s="208">
        <v>0</v>
      </c>
      <c r="AW78" s="208">
        <v>0</v>
      </c>
      <c r="AX78" s="209">
        <v>37.07</v>
      </c>
      <c r="AY78" s="441"/>
      <c r="AZ78" s="28">
        <v>0</v>
      </c>
      <c r="BA78" s="383">
        <v>0</v>
      </c>
      <c r="BB78" s="129">
        <v>0</v>
      </c>
      <c r="BC78" s="443"/>
      <c r="BD78" s="28">
        <v>0</v>
      </c>
      <c r="BE78" s="383">
        <v>0</v>
      </c>
      <c r="BF78" s="129">
        <v>0</v>
      </c>
      <c r="BG78" s="443"/>
      <c r="BH78" s="29">
        <v>0</v>
      </c>
      <c r="BI78" s="29">
        <v>37.07</v>
      </c>
      <c r="BJ78" s="383">
        <v>0</v>
      </c>
      <c r="BK78" s="383">
        <v>3.4160697375846555E-5</v>
      </c>
      <c r="BL78" s="29">
        <v>37.07</v>
      </c>
      <c r="BM78" s="383">
        <v>1</v>
      </c>
      <c r="BN78" s="129">
        <v>1.2650624160023468E-5</v>
      </c>
      <c r="BO78" s="43"/>
    </row>
    <row r="79" spans="2:67" outlineLevel="2" x14ac:dyDescent="0.3">
      <c r="B79" s="439"/>
      <c r="C79" s="389" t="s">
        <v>548</v>
      </c>
      <c r="D79" s="208">
        <v>0</v>
      </c>
      <c r="E79" s="208">
        <v>0</v>
      </c>
      <c r="F79" s="208">
        <v>0</v>
      </c>
      <c r="G79" s="208">
        <v>0</v>
      </c>
      <c r="H79" s="208">
        <v>0</v>
      </c>
      <c r="I79" s="208">
        <v>0</v>
      </c>
      <c r="J79" s="208">
        <v>0</v>
      </c>
      <c r="K79" s="208">
        <v>0</v>
      </c>
      <c r="L79" s="208">
        <v>0</v>
      </c>
      <c r="M79" s="208">
        <v>0</v>
      </c>
      <c r="N79" s="208">
        <v>0</v>
      </c>
      <c r="O79" s="208">
        <v>0</v>
      </c>
      <c r="P79" s="208">
        <v>0</v>
      </c>
      <c r="Q79" s="208">
        <v>0</v>
      </c>
      <c r="R79" s="208">
        <v>0</v>
      </c>
      <c r="S79" s="208">
        <v>0</v>
      </c>
      <c r="T79" s="208">
        <v>0</v>
      </c>
      <c r="U79" s="208">
        <v>0</v>
      </c>
      <c r="V79" s="208">
        <v>0</v>
      </c>
      <c r="W79" s="208">
        <v>0</v>
      </c>
      <c r="X79" s="208">
        <v>0</v>
      </c>
      <c r="Y79" s="208">
        <v>0</v>
      </c>
      <c r="Z79" s="208">
        <v>0</v>
      </c>
      <c r="AA79" s="208">
        <v>0</v>
      </c>
      <c r="AB79" s="208">
        <v>0</v>
      </c>
      <c r="AC79" s="208">
        <v>0</v>
      </c>
      <c r="AD79" s="208">
        <v>0</v>
      </c>
      <c r="AE79" s="208">
        <v>0</v>
      </c>
      <c r="AF79" s="208">
        <v>1386.15</v>
      </c>
      <c r="AG79" s="208">
        <v>-350</v>
      </c>
      <c r="AH79" s="208">
        <v>-350</v>
      </c>
      <c r="AI79" s="208">
        <v>0</v>
      </c>
      <c r="AJ79" s="208">
        <v>0</v>
      </c>
      <c r="AK79" s="208">
        <v>0</v>
      </c>
      <c r="AL79" s="208">
        <v>0</v>
      </c>
      <c r="AM79" s="208">
        <v>0</v>
      </c>
      <c r="AN79" s="208">
        <v>0</v>
      </c>
      <c r="AO79" s="208">
        <v>0</v>
      </c>
      <c r="AP79" s="208">
        <v>686.15000000000009</v>
      </c>
      <c r="AQ79" s="208">
        <v>0</v>
      </c>
      <c r="AR79" s="208">
        <v>0</v>
      </c>
      <c r="AS79" s="208">
        <v>0</v>
      </c>
      <c r="AT79" s="208">
        <v>0</v>
      </c>
      <c r="AU79" s="208">
        <v>0</v>
      </c>
      <c r="AV79" s="208">
        <v>0</v>
      </c>
      <c r="AW79" s="208">
        <v>0</v>
      </c>
      <c r="AX79" s="209">
        <v>0</v>
      </c>
      <c r="AY79" s="441"/>
      <c r="AZ79" s="28">
        <v>0</v>
      </c>
      <c r="BA79" s="383">
        <v>0</v>
      </c>
      <c r="BB79" s="129">
        <v>0</v>
      </c>
      <c r="BC79" s="443"/>
      <c r="BD79" s="28">
        <v>686.15000000000009</v>
      </c>
      <c r="BE79" s="383">
        <v>1</v>
      </c>
      <c r="BF79" s="129">
        <v>2.2229061545813122E-4</v>
      </c>
      <c r="BG79" s="443"/>
      <c r="BH79" s="29">
        <v>686.15000000000009</v>
      </c>
      <c r="BI79" s="29">
        <v>-686.15000000000009</v>
      </c>
      <c r="BJ79" s="383">
        <v>-1</v>
      </c>
      <c r="BK79" s="383">
        <v>0</v>
      </c>
      <c r="BL79" s="29">
        <v>0</v>
      </c>
      <c r="BM79" s="383">
        <v>0</v>
      </c>
      <c r="BN79" s="129">
        <v>0</v>
      </c>
      <c r="BO79" s="43"/>
    </row>
    <row r="80" spans="2:67" outlineLevel="2" x14ac:dyDescent="0.3">
      <c r="B80" s="439"/>
      <c r="C80" s="389" t="s">
        <v>549</v>
      </c>
      <c r="D80" s="208">
        <v>0</v>
      </c>
      <c r="E80" s="208">
        <v>0</v>
      </c>
      <c r="F80" s="208">
        <v>0</v>
      </c>
      <c r="G80" s="208">
        <v>0</v>
      </c>
      <c r="H80" s="208">
        <v>0</v>
      </c>
      <c r="I80" s="208">
        <v>0</v>
      </c>
      <c r="J80" s="208">
        <v>0</v>
      </c>
      <c r="K80" s="208">
        <v>0</v>
      </c>
      <c r="L80" s="208">
        <v>0</v>
      </c>
      <c r="M80" s="208">
        <v>0</v>
      </c>
      <c r="N80" s="208">
        <v>0</v>
      </c>
      <c r="O80" s="208">
        <v>0</v>
      </c>
      <c r="P80" s="208">
        <v>0</v>
      </c>
      <c r="Q80" s="208">
        <v>0</v>
      </c>
      <c r="R80" s="208">
        <v>0</v>
      </c>
      <c r="S80" s="208">
        <v>0</v>
      </c>
      <c r="T80" s="208">
        <v>0</v>
      </c>
      <c r="U80" s="208">
        <v>87.67</v>
      </c>
      <c r="V80" s="208">
        <v>0</v>
      </c>
      <c r="W80" s="208">
        <v>0</v>
      </c>
      <c r="X80" s="208">
        <v>0</v>
      </c>
      <c r="Y80" s="208">
        <v>0</v>
      </c>
      <c r="Z80" s="208">
        <v>0</v>
      </c>
      <c r="AA80" s="208">
        <v>531.57000000000005</v>
      </c>
      <c r="AB80" s="208">
        <v>0</v>
      </c>
      <c r="AC80" s="208">
        <v>619.24</v>
      </c>
      <c r="AD80" s="208">
        <v>0</v>
      </c>
      <c r="AE80" s="208">
        <v>0</v>
      </c>
      <c r="AF80" s="208">
        <v>0</v>
      </c>
      <c r="AG80" s="208">
        <v>0</v>
      </c>
      <c r="AH80" s="208">
        <v>0</v>
      </c>
      <c r="AI80" s="208">
        <v>0</v>
      </c>
      <c r="AJ80" s="208">
        <v>0</v>
      </c>
      <c r="AK80" s="208">
        <v>0</v>
      </c>
      <c r="AL80" s="208">
        <v>0</v>
      </c>
      <c r="AM80" s="208">
        <v>0</v>
      </c>
      <c r="AN80" s="208">
        <v>0</v>
      </c>
      <c r="AO80" s="208">
        <v>0</v>
      </c>
      <c r="AP80" s="208">
        <v>0</v>
      </c>
      <c r="AQ80" s="208">
        <v>0</v>
      </c>
      <c r="AR80" s="208">
        <v>0</v>
      </c>
      <c r="AS80" s="208">
        <v>0</v>
      </c>
      <c r="AT80" s="208">
        <v>0</v>
      </c>
      <c r="AU80" s="208">
        <v>0</v>
      </c>
      <c r="AV80" s="208">
        <v>900</v>
      </c>
      <c r="AW80" s="208">
        <v>0</v>
      </c>
      <c r="AX80" s="209">
        <v>900</v>
      </c>
      <c r="AY80" s="441"/>
      <c r="AZ80" s="28">
        <v>619.24</v>
      </c>
      <c r="BA80" s="383">
        <v>1</v>
      </c>
      <c r="BB80" s="129">
        <v>2.3007407445937758E-4</v>
      </c>
      <c r="BC80" s="443"/>
      <c r="BD80" s="28">
        <v>-619.24</v>
      </c>
      <c r="BE80" s="383">
        <v>-1</v>
      </c>
      <c r="BF80" s="129">
        <v>0</v>
      </c>
      <c r="BG80" s="443"/>
      <c r="BH80" s="29">
        <v>0</v>
      </c>
      <c r="BI80" s="29">
        <v>900</v>
      </c>
      <c r="BJ80" s="383">
        <v>0</v>
      </c>
      <c r="BK80" s="383">
        <v>8.2936680977237383E-4</v>
      </c>
      <c r="BL80" s="29">
        <v>900</v>
      </c>
      <c r="BM80" s="383">
        <v>1</v>
      </c>
      <c r="BN80" s="129">
        <v>3.0713681532293282E-4</v>
      </c>
      <c r="BO80" s="43"/>
    </row>
    <row r="81" spans="2:68" outlineLevel="2" x14ac:dyDescent="0.3">
      <c r="B81" s="439"/>
      <c r="C81" s="389" t="s">
        <v>550</v>
      </c>
      <c r="D81" s="208">
        <v>0</v>
      </c>
      <c r="E81" s="208">
        <v>0</v>
      </c>
      <c r="F81" s="208">
        <v>0</v>
      </c>
      <c r="G81" s="208">
        <v>0</v>
      </c>
      <c r="H81" s="208">
        <v>0</v>
      </c>
      <c r="I81" s="208">
        <v>210</v>
      </c>
      <c r="J81" s="208">
        <v>0</v>
      </c>
      <c r="K81" s="208">
        <v>0</v>
      </c>
      <c r="L81" s="208">
        <v>2000</v>
      </c>
      <c r="M81" s="208">
        <v>0</v>
      </c>
      <c r="N81" s="208">
        <v>0</v>
      </c>
      <c r="O81" s="208">
        <v>0</v>
      </c>
      <c r="P81" s="208">
        <v>2210</v>
      </c>
      <c r="Q81" s="208">
        <v>0</v>
      </c>
      <c r="R81" s="208">
        <v>0</v>
      </c>
      <c r="S81" s="208">
        <v>0</v>
      </c>
      <c r="T81" s="208">
        <v>0</v>
      </c>
      <c r="U81" s="208">
        <v>1000</v>
      </c>
      <c r="V81" s="208">
        <v>0</v>
      </c>
      <c r="W81" s="208">
        <v>0</v>
      </c>
      <c r="X81" s="208">
        <v>2000</v>
      </c>
      <c r="Y81" s="208">
        <v>0</v>
      </c>
      <c r="Z81" s="208">
        <v>0</v>
      </c>
      <c r="AA81" s="208">
        <v>0</v>
      </c>
      <c r="AB81" s="208">
        <v>0</v>
      </c>
      <c r="AC81" s="208">
        <v>3000</v>
      </c>
      <c r="AD81" s="208">
        <v>0</v>
      </c>
      <c r="AE81" s="208">
        <v>0</v>
      </c>
      <c r="AF81" s="208">
        <v>0</v>
      </c>
      <c r="AG81" s="208">
        <v>0</v>
      </c>
      <c r="AH81" s="208">
        <v>1129.33</v>
      </c>
      <c r="AI81" s="208">
        <v>100</v>
      </c>
      <c r="AJ81" s="208">
        <v>0</v>
      </c>
      <c r="AK81" s="208">
        <v>0</v>
      </c>
      <c r="AL81" s="208">
        <v>0</v>
      </c>
      <c r="AM81" s="208">
        <v>1000</v>
      </c>
      <c r="AN81" s="208">
        <v>0</v>
      </c>
      <c r="AO81" s="208">
        <v>0</v>
      </c>
      <c r="AP81" s="208">
        <v>2229.33</v>
      </c>
      <c r="AQ81" s="208">
        <v>0</v>
      </c>
      <c r="AR81" s="208">
        <v>0</v>
      </c>
      <c r="AS81" s="208">
        <v>0</v>
      </c>
      <c r="AT81" s="208">
        <v>0</v>
      </c>
      <c r="AU81" s="208">
        <v>2500</v>
      </c>
      <c r="AV81" s="208">
        <v>0</v>
      </c>
      <c r="AW81" s="208">
        <v>0</v>
      </c>
      <c r="AX81" s="209">
        <v>2500</v>
      </c>
      <c r="AY81" s="441"/>
      <c r="AZ81" s="28">
        <v>790</v>
      </c>
      <c r="BA81" s="383">
        <v>0.3574660633484163</v>
      </c>
      <c r="BB81" s="129">
        <v>1.1146279687651521E-3</v>
      </c>
      <c r="BC81" s="443"/>
      <c r="BD81" s="28">
        <v>-770.67000000000007</v>
      </c>
      <c r="BE81" s="383">
        <v>-0.25689000000000001</v>
      </c>
      <c r="BF81" s="129">
        <v>7.2223149130550988E-4</v>
      </c>
      <c r="BG81" s="443"/>
      <c r="BH81" s="29">
        <v>1229.33</v>
      </c>
      <c r="BI81" s="29">
        <v>1270.67</v>
      </c>
      <c r="BJ81" s="383">
        <v>1.0336280738288337</v>
      </c>
      <c r="BK81" s="383">
        <v>2.3037966938121495E-3</v>
      </c>
      <c r="BL81" s="29">
        <v>3500</v>
      </c>
      <c r="BM81" s="383">
        <v>0.36304857142857144</v>
      </c>
      <c r="BN81" s="129">
        <v>1.1944209484780722E-3</v>
      </c>
      <c r="BO81" s="43"/>
    </row>
    <row r="82" spans="2:68" outlineLevel="2" x14ac:dyDescent="0.3">
      <c r="B82" s="439"/>
      <c r="C82" s="390" t="s">
        <v>551</v>
      </c>
      <c r="D82" s="385">
        <v>0</v>
      </c>
      <c r="E82" s="385">
        <v>0</v>
      </c>
      <c r="F82" s="385">
        <v>0</v>
      </c>
      <c r="G82" s="385">
        <v>0</v>
      </c>
      <c r="H82" s="385">
        <v>0</v>
      </c>
      <c r="I82" s="385">
        <v>0</v>
      </c>
      <c r="J82" s="385">
        <v>975</v>
      </c>
      <c r="K82" s="385">
        <v>0</v>
      </c>
      <c r="L82" s="385">
        <v>0</v>
      </c>
      <c r="M82" s="385">
        <v>300</v>
      </c>
      <c r="N82" s="385">
        <v>-300</v>
      </c>
      <c r="O82" s="385">
        <v>0</v>
      </c>
      <c r="P82" s="385">
        <v>975</v>
      </c>
      <c r="Q82" s="385">
        <v>0</v>
      </c>
      <c r="R82" s="385">
        <v>0</v>
      </c>
      <c r="S82" s="385">
        <v>0</v>
      </c>
      <c r="T82" s="385">
        <v>0</v>
      </c>
      <c r="U82" s="385">
        <v>925</v>
      </c>
      <c r="V82" s="385">
        <v>30</v>
      </c>
      <c r="W82" s="385">
        <v>0</v>
      </c>
      <c r="X82" s="385">
        <v>0</v>
      </c>
      <c r="Y82" s="385">
        <v>0</v>
      </c>
      <c r="Z82" s="385">
        <v>0</v>
      </c>
      <c r="AA82" s="385">
        <v>0</v>
      </c>
      <c r="AB82" s="385">
        <v>0</v>
      </c>
      <c r="AC82" s="385">
        <v>955</v>
      </c>
      <c r="AD82" s="385">
        <v>0</v>
      </c>
      <c r="AE82" s="385">
        <v>0</v>
      </c>
      <c r="AF82" s="385">
        <v>0</v>
      </c>
      <c r="AG82" s="385">
        <v>0</v>
      </c>
      <c r="AH82" s="385">
        <v>0</v>
      </c>
      <c r="AI82" s="385">
        <v>0</v>
      </c>
      <c r="AJ82" s="385">
        <v>1129.8399999999999</v>
      </c>
      <c r="AK82" s="385">
        <v>9.99</v>
      </c>
      <c r="AL82" s="385">
        <v>0</v>
      </c>
      <c r="AM82" s="385">
        <v>0</v>
      </c>
      <c r="AN82" s="385">
        <v>0</v>
      </c>
      <c r="AO82" s="385">
        <v>0</v>
      </c>
      <c r="AP82" s="385">
        <v>1139.83</v>
      </c>
      <c r="AQ82" s="385">
        <v>0</v>
      </c>
      <c r="AR82" s="385">
        <v>149.77000000000001</v>
      </c>
      <c r="AS82" s="385">
        <v>0</v>
      </c>
      <c r="AT82" s="385">
        <v>0</v>
      </c>
      <c r="AU82" s="385">
        <v>0</v>
      </c>
      <c r="AV82" s="385">
        <v>0</v>
      </c>
      <c r="AW82" s="385">
        <v>0</v>
      </c>
      <c r="AX82" s="386">
        <v>149.77000000000001</v>
      </c>
      <c r="AY82" s="441"/>
      <c r="AZ82" s="150">
        <v>-20</v>
      </c>
      <c r="BA82" s="387">
        <v>-2.0512820512820513E-2</v>
      </c>
      <c r="BB82" s="215">
        <v>3.548232367235734E-4</v>
      </c>
      <c r="BC82" s="443"/>
      <c r="BD82" s="150">
        <v>184.82999999999993</v>
      </c>
      <c r="BE82" s="387">
        <v>0.19353926701570673</v>
      </c>
      <c r="BF82" s="215">
        <v>3.6926839935530373E-4</v>
      </c>
      <c r="BG82" s="443"/>
      <c r="BH82" s="112">
        <v>1129.8399999999999</v>
      </c>
      <c r="BI82" s="112">
        <v>-980.06999999999994</v>
      </c>
      <c r="BJ82" s="387">
        <v>-0.8674414076329392</v>
      </c>
      <c r="BK82" s="387">
        <v>1.3801585233289826E-4</v>
      </c>
      <c r="BL82" s="112">
        <v>159.76</v>
      </c>
      <c r="BM82" s="387">
        <v>-6.134639459188783</v>
      </c>
      <c r="BN82" s="215">
        <v>5.4520197351101945E-5</v>
      </c>
      <c r="BO82" s="43"/>
    </row>
    <row r="83" spans="2:68" outlineLevel="1" x14ac:dyDescent="0.3">
      <c r="B83" s="439"/>
      <c r="C83" s="245" t="s">
        <v>155</v>
      </c>
      <c r="D83" s="208">
        <v>0</v>
      </c>
      <c r="E83" s="208">
        <v>2859.58</v>
      </c>
      <c r="F83" s="208">
        <v>94.22</v>
      </c>
      <c r="G83" s="208">
        <v>752.83</v>
      </c>
      <c r="H83" s="208">
        <v>0</v>
      </c>
      <c r="I83" s="208">
        <v>385</v>
      </c>
      <c r="J83" s="208">
        <v>984.52</v>
      </c>
      <c r="K83" s="208">
        <v>200</v>
      </c>
      <c r="L83" s="208">
        <v>2300</v>
      </c>
      <c r="M83" s="208">
        <v>300</v>
      </c>
      <c r="N83" s="208">
        <v>-300</v>
      </c>
      <c r="O83" s="208">
        <v>0</v>
      </c>
      <c r="P83" s="208">
        <v>7576.15</v>
      </c>
      <c r="Q83" s="208">
        <v>2819.07</v>
      </c>
      <c r="R83" s="208">
        <v>0</v>
      </c>
      <c r="S83" s="208">
        <v>119.75</v>
      </c>
      <c r="T83" s="208">
        <v>65.41</v>
      </c>
      <c r="U83" s="208">
        <v>3757.2</v>
      </c>
      <c r="V83" s="208">
        <v>77.02000000000001</v>
      </c>
      <c r="W83" s="208">
        <v>0</v>
      </c>
      <c r="X83" s="208">
        <v>2262.94</v>
      </c>
      <c r="Y83" s="208">
        <v>904.96</v>
      </c>
      <c r="Z83" s="208">
        <v>210</v>
      </c>
      <c r="AA83" s="208">
        <v>538.71</v>
      </c>
      <c r="AB83" s="208">
        <v>0</v>
      </c>
      <c r="AC83" s="208">
        <v>10755.06</v>
      </c>
      <c r="AD83" s="208">
        <v>589.11</v>
      </c>
      <c r="AE83" s="208">
        <v>0</v>
      </c>
      <c r="AF83" s="208">
        <v>1596.15</v>
      </c>
      <c r="AG83" s="208">
        <v>-345.22</v>
      </c>
      <c r="AH83" s="208">
        <v>779.32999999999993</v>
      </c>
      <c r="AI83" s="208">
        <v>100</v>
      </c>
      <c r="AJ83" s="208">
        <v>1475.82</v>
      </c>
      <c r="AK83" s="208">
        <v>9.99</v>
      </c>
      <c r="AL83" s="208">
        <v>624.04</v>
      </c>
      <c r="AM83" s="208">
        <v>1000</v>
      </c>
      <c r="AN83" s="208">
        <v>0</v>
      </c>
      <c r="AO83" s="208">
        <v>0</v>
      </c>
      <c r="AP83" s="208">
        <v>5829.2199999999993</v>
      </c>
      <c r="AQ83" s="208">
        <v>3545.45</v>
      </c>
      <c r="AR83" s="208">
        <v>149.77000000000001</v>
      </c>
      <c r="AS83" s="208">
        <v>132.11000000000001</v>
      </c>
      <c r="AT83" s="208">
        <v>707.06000000000006</v>
      </c>
      <c r="AU83" s="208">
        <v>2575</v>
      </c>
      <c r="AV83" s="208">
        <v>900</v>
      </c>
      <c r="AW83" s="208">
        <v>180.62</v>
      </c>
      <c r="AX83" s="209">
        <v>8190.01</v>
      </c>
      <c r="AY83" s="441"/>
      <c r="AZ83" s="28">
        <v>3178.91</v>
      </c>
      <c r="BA83" s="383">
        <v>0.41959438501085644</v>
      </c>
      <c r="BB83" s="129">
        <v>3.995963560582445E-3</v>
      </c>
      <c r="BC83" s="443"/>
      <c r="BD83" s="28">
        <v>-4925.84</v>
      </c>
      <c r="BE83" s="383">
        <v>-0.45800209389812796</v>
      </c>
      <c r="BF83" s="129">
        <v>1.8884805092776323E-3</v>
      </c>
      <c r="BG83" s="443"/>
      <c r="BH83" s="29">
        <v>4195.1899999999996</v>
      </c>
      <c r="BI83" s="29">
        <v>3994.8200000000006</v>
      </c>
      <c r="BJ83" s="383">
        <v>0.95223815846242987</v>
      </c>
      <c r="BK83" s="383">
        <v>7.5472471841153774E-3</v>
      </c>
      <c r="BL83" s="29">
        <v>9824.0400000000009</v>
      </c>
      <c r="BM83" s="383">
        <v>0.40663718795933246</v>
      </c>
      <c r="BN83" s="129">
        <v>3.3525826213390061E-3</v>
      </c>
      <c r="BO83" s="43"/>
    </row>
    <row r="84" spans="2:68" ht="3" customHeight="1" outlineLevel="1" x14ac:dyDescent="0.3">
      <c r="B84" s="439"/>
      <c r="C84" s="246"/>
      <c r="D84" s="385"/>
      <c r="E84" s="385"/>
      <c r="F84" s="385"/>
      <c r="G84" s="385"/>
      <c r="H84" s="385"/>
      <c r="I84" s="385"/>
      <c r="J84" s="385"/>
      <c r="K84" s="385"/>
      <c r="L84" s="385"/>
      <c r="M84" s="385"/>
      <c r="N84" s="385"/>
      <c r="O84" s="385"/>
      <c r="P84" s="385"/>
      <c r="Q84" s="385"/>
      <c r="R84" s="385"/>
      <c r="S84" s="385"/>
      <c r="T84" s="385"/>
      <c r="U84" s="385"/>
      <c r="V84" s="385"/>
      <c r="W84" s="385"/>
      <c r="X84" s="385"/>
      <c r="Y84" s="385"/>
      <c r="Z84" s="385"/>
      <c r="AA84" s="385"/>
      <c r="AB84" s="385"/>
      <c r="AC84" s="385"/>
      <c r="AD84" s="385"/>
      <c r="AE84" s="385"/>
      <c r="AF84" s="385"/>
      <c r="AG84" s="385"/>
      <c r="AH84" s="385"/>
      <c r="AI84" s="385"/>
      <c r="AJ84" s="385"/>
      <c r="AK84" s="385"/>
      <c r="AL84" s="385"/>
      <c r="AM84" s="385"/>
      <c r="AN84" s="385"/>
      <c r="AO84" s="385"/>
      <c r="AP84" s="385"/>
      <c r="AQ84" s="385"/>
      <c r="AR84" s="385"/>
      <c r="AS84" s="385"/>
      <c r="AT84" s="385"/>
      <c r="AU84" s="385"/>
      <c r="AV84" s="385"/>
      <c r="AW84" s="385"/>
      <c r="AX84" s="386"/>
      <c r="AY84" s="441"/>
      <c r="AZ84" s="150"/>
      <c r="BA84" s="387"/>
      <c r="BB84" s="215"/>
      <c r="BC84" s="443"/>
      <c r="BD84" s="150"/>
      <c r="BE84" s="387"/>
      <c r="BF84" s="215"/>
      <c r="BG84" s="443"/>
      <c r="BH84" s="211"/>
      <c r="BI84" s="112"/>
      <c r="BJ84" s="387"/>
      <c r="BK84" s="387"/>
      <c r="BL84" s="112"/>
      <c r="BM84" s="387"/>
      <c r="BN84" s="215"/>
      <c r="BO84" s="43"/>
    </row>
    <row r="85" spans="2:68" s="34" customFormat="1" x14ac:dyDescent="0.3">
      <c r="B85" s="440"/>
      <c r="C85" s="244" t="s">
        <v>40</v>
      </c>
      <c r="D85" s="204">
        <v>27826.259999999995</v>
      </c>
      <c r="E85" s="204">
        <v>31263.15</v>
      </c>
      <c r="F85" s="204">
        <v>32132.59</v>
      </c>
      <c r="G85" s="204">
        <v>30161</v>
      </c>
      <c r="H85" s="204">
        <v>34914.879999999997</v>
      </c>
      <c r="I85" s="204">
        <v>43593.79</v>
      </c>
      <c r="J85" s="204">
        <v>55862.369999999995</v>
      </c>
      <c r="K85" s="204">
        <v>26676.020000000004</v>
      </c>
      <c r="L85" s="204">
        <v>41399.49</v>
      </c>
      <c r="M85" s="204">
        <v>47640.63</v>
      </c>
      <c r="N85" s="204">
        <v>25855.240000000005</v>
      </c>
      <c r="O85" s="204">
        <v>117973.99999999999</v>
      </c>
      <c r="P85" s="204">
        <v>515299.41999999987</v>
      </c>
      <c r="Q85" s="204">
        <v>59141.3</v>
      </c>
      <c r="R85" s="204">
        <v>44490.079999999994</v>
      </c>
      <c r="S85" s="204">
        <v>40127.969999999979</v>
      </c>
      <c r="T85" s="204">
        <v>43388.83</v>
      </c>
      <c r="U85" s="204">
        <v>46237.05000000001</v>
      </c>
      <c r="V85" s="204">
        <v>65762.17</v>
      </c>
      <c r="W85" s="204">
        <v>40107.759999999995</v>
      </c>
      <c r="X85" s="204">
        <v>41114.620000000017</v>
      </c>
      <c r="Y85" s="204">
        <v>119556.39000000001</v>
      </c>
      <c r="Z85" s="204">
        <v>26237.759999999998</v>
      </c>
      <c r="AA85" s="204">
        <v>56056.91</v>
      </c>
      <c r="AB85" s="204">
        <v>101217.23000000001</v>
      </c>
      <c r="AC85" s="204">
        <v>683438.07</v>
      </c>
      <c r="AD85" s="204">
        <v>62109.120000000003</v>
      </c>
      <c r="AE85" s="204">
        <v>33652.31</v>
      </c>
      <c r="AF85" s="204">
        <v>52520.12000000001</v>
      </c>
      <c r="AG85" s="204">
        <v>68576.289999999994</v>
      </c>
      <c r="AH85" s="204">
        <v>73382.630000000019</v>
      </c>
      <c r="AI85" s="204">
        <v>42239.42</v>
      </c>
      <c r="AJ85" s="204">
        <v>59077.37</v>
      </c>
      <c r="AK85" s="204">
        <v>57776.950000000004</v>
      </c>
      <c r="AL85" s="204">
        <v>51849.869999999988</v>
      </c>
      <c r="AM85" s="204">
        <v>61119.640000000014</v>
      </c>
      <c r="AN85" s="204">
        <v>44802.659999999989</v>
      </c>
      <c r="AO85" s="204">
        <v>142375.00000000003</v>
      </c>
      <c r="AP85" s="204">
        <v>749481.37999999989</v>
      </c>
      <c r="AQ85" s="204">
        <v>143646.84999999998</v>
      </c>
      <c r="AR85" s="204">
        <v>60757.93</v>
      </c>
      <c r="AS85" s="204">
        <v>64734.5</v>
      </c>
      <c r="AT85" s="204">
        <v>45492.5</v>
      </c>
      <c r="AU85" s="204">
        <v>33997.010000000009</v>
      </c>
      <c r="AV85" s="204">
        <v>47034.38</v>
      </c>
      <c r="AW85" s="204">
        <v>67478.829999999987</v>
      </c>
      <c r="AX85" s="205">
        <v>463142.00000000012</v>
      </c>
      <c r="AY85" s="442"/>
      <c r="AZ85" s="114">
        <v>168138.65000000008</v>
      </c>
      <c r="BA85" s="213">
        <v>0.32629310935378136</v>
      </c>
      <c r="BB85" s="214">
        <v>0.25392639591362526</v>
      </c>
      <c r="BC85" s="444"/>
      <c r="BD85" s="114">
        <v>66043.309999999939</v>
      </c>
      <c r="BE85" s="213">
        <v>9.6633934951852976E-2</v>
      </c>
      <c r="BF85" s="214">
        <v>0.24280795341340738</v>
      </c>
      <c r="BG85" s="444"/>
      <c r="BH85" s="110">
        <v>391557.25999999995</v>
      </c>
      <c r="BI85" s="110">
        <v>71584.740000000165</v>
      </c>
      <c r="BJ85" s="213">
        <v>0.18282061734725638</v>
      </c>
      <c r="BK85" s="213">
        <v>0.42679400334621875</v>
      </c>
      <c r="BL85" s="110">
        <v>821066.11999999988</v>
      </c>
      <c r="BM85" s="213">
        <v>8.7185110012821102E-2</v>
      </c>
      <c r="BN85" s="214">
        <v>0.28019959251817445</v>
      </c>
      <c r="BO85" s="43"/>
    </row>
    <row r="86" spans="2:68" ht="7.5" customHeight="1" x14ac:dyDescent="0.3">
      <c r="B86" s="439"/>
      <c r="C86" s="391"/>
      <c r="D86" s="208"/>
      <c r="E86" s="208"/>
      <c r="F86" s="208"/>
      <c r="G86" s="208"/>
      <c r="H86" s="208"/>
      <c r="I86" s="208"/>
      <c r="J86" s="208"/>
      <c r="K86" s="208"/>
      <c r="L86" s="208"/>
      <c r="M86" s="208"/>
      <c r="N86" s="208"/>
      <c r="O86" s="208"/>
      <c r="P86" s="208"/>
      <c r="Q86" s="208"/>
      <c r="R86" s="208"/>
      <c r="S86" s="208"/>
      <c r="T86" s="208"/>
      <c r="U86" s="208"/>
      <c r="V86" s="208"/>
      <c r="W86" s="208"/>
      <c r="X86" s="208"/>
      <c r="Y86" s="208"/>
      <c r="Z86" s="208"/>
      <c r="AA86" s="208"/>
      <c r="AB86" s="208"/>
      <c r="AC86" s="208"/>
      <c r="AD86" s="208"/>
      <c r="AE86" s="208"/>
      <c r="AF86" s="208"/>
      <c r="AG86" s="208"/>
      <c r="AH86" s="208"/>
      <c r="AI86" s="208"/>
      <c r="AJ86" s="208"/>
      <c r="AK86" s="208"/>
      <c r="AL86" s="208"/>
      <c r="AM86" s="208"/>
      <c r="AN86" s="208"/>
      <c r="AO86" s="208"/>
      <c r="AP86" s="208"/>
      <c r="AQ86" s="208"/>
      <c r="AR86" s="208"/>
      <c r="AS86" s="208"/>
      <c r="AT86" s="208"/>
      <c r="AU86" s="208"/>
      <c r="AV86" s="208"/>
      <c r="AW86" s="208"/>
      <c r="AX86" s="209"/>
      <c r="AY86" s="441"/>
      <c r="AZ86" s="28"/>
      <c r="BA86" s="383"/>
      <c r="BB86" s="129"/>
      <c r="BC86" s="443"/>
      <c r="BD86" s="28"/>
      <c r="BE86" s="383"/>
      <c r="BF86" s="129"/>
      <c r="BG86" s="443"/>
      <c r="BH86" s="29"/>
      <c r="BI86" s="29"/>
      <c r="BJ86" s="383"/>
      <c r="BK86" s="383"/>
      <c r="BL86" s="29"/>
      <c r="BM86" s="383"/>
      <c r="BN86" s="129"/>
      <c r="BO86" s="43"/>
      <c r="BP86" s="34"/>
    </row>
    <row r="87" spans="2:68" s="34" customFormat="1" x14ac:dyDescent="0.3">
      <c r="B87" s="440"/>
      <c r="C87" s="244" t="s">
        <v>6</v>
      </c>
      <c r="D87" s="204">
        <v>-38735.959999999992</v>
      </c>
      <c r="E87" s="204">
        <v>76236.160000000003</v>
      </c>
      <c r="F87" s="204">
        <v>4138.9600000000028</v>
      </c>
      <c r="G87" s="204">
        <v>23263.260000000009</v>
      </c>
      <c r="H87" s="204">
        <v>185442.89</v>
      </c>
      <c r="I87" s="204">
        <v>37645.660000000011</v>
      </c>
      <c r="J87" s="204">
        <v>-738.59999999999127</v>
      </c>
      <c r="K87" s="204">
        <v>36425.560000000012</v>
      </c>
      <c r="L87" s="204">
        <v>15456.020000000011</v>
      </c>
      <c r="M87" s="204">
        <v>66844.12</v>
      </c>
      <c r="N87" s="204">
        <v>-2915.4000000000051</v>
      </c>
      <c r="O87" s="204">
        <v>-79759.929999999993</v>
      </c>
      <c r="P87" s="204">
        <v>323302.74000000028</v>
      </c>
      <c r="Q87" s="204">
        <v>-22877.260000000009</v>
      </c>
      <c r="R87" s="204">
        <v>-8057.9699999999939</v>
      </c>
      <c r="S87" s="204">
        <v>184036.15999999997</v>
      </c>
      <c r="T87" s="204">
        <v>-30762.82</v>
      </c>
      <c r="U87" s="204">
        <v>16020.150000000001</v>
      </c>
      <c r="V87" s="204">
        <v>-42591.32</v>
      </c>
      <c r="W87" s="204">
        <v>-3461.1299999999901</v>
      </c>
      <c r="X87" s="204">
        <v>153911.37999999998</v>
      </c>
      <c r="Y87" s="204">
        <v>-40254.78</v>
      </c>
      <c r="Z87" s="204">
        <v>106783.18999999999</v>
      </c>
      <c r="AA87" s="204">
        <v>-4148.6900000000096</v>
      </c>
      <c r="AB87" s="204">
        <v>8404.1600000000035</v>
      </c>
      <c r="AC87" s="204">
        <v>317001.07000000018</v>
      </c>
      <c r="AD87" s="204">
        <v>-62916.240000000005</v>
      </c>
      <c r="AE87" s="204">
        <v>-2479.1299999999974</v>
      </c>
      <c r="AF87" s="204">
        <v>121714.34999999996</v>
      </c>
      <c r="AG87" s="204">
        <v>-68451.289999999994</v>
      </c>
      <c r="AH87" s="204">
        <v>-40855.960000000021</v>
      </c>
      <c r="AI87" s="204">
        <v>24527.600000000006</v>
      </c>
      <c r="AJ87" s="204">
        <v>74046.73000000001</v>
      </c>
      <c r="AK87" s="204">
        <v>41713.720000000008</v>
      </c>
      <c r="AL87" s="204">
        <v>-18730.599999999991</v>
      </c>
      <c r="AM87" s="204">
        <v>27334.969999999972</v>
      </c>
      <c r="AN87" s="204">
        <v>112385.12000000004</v>
      </c>
      <c r="AO87" s="204">
        <v>143847.57999999999</v>
      </c>
      <c r="AP87" s="204">
        <v>352136.84999999986</v>
      </c>
      <c r="AQ87" s="204">
        <v>-142036.39999999997</v>
      </c>
      <c r="AR87" s="204">
        <v>70757.179999999993</v>
      </c>
      <c r="AS87" s="204">
        <v>74621.090000000026</v>
      </c>
      <c r="AT87" s="204">
        <v>-3223.4300000000003</v>
      </c>
      <c r="AU87" s="204">
        <v>37318.679999999993</v>
      </c>
      <c r="AV87" s="204">
        <v>-47884.119999999995</v>
      </c>
      <c r="AW87" s="204">
        <v>-12218.829999999987</v>
      </c>
      <c r="AX87" s="205">
        <v>-22665.830000000191</v>
      </c>
      <c r="AY87" s="442"/>
      <c r="AZ87" s="114">
        <v>-6301.6700000001001</v>
      </c>
      <c r="BA87" s="213">
        <v>-1.9491545292811607E-2</v>
      </c>
      <c r="BB87" s="214">
        <v>0.11777941958349332</v>
      </c>
      <c r="BC87" s="444"/>
      <c r="BD87" s="114">
        <v>35135.779999999679</v>
      </c>
      <c r="BE87" s="213">
        <v>0.11083804859081282</v>
      </c>
      <c r="BF87" s="214">
        <v>0.11408105678348407</v>
      </c>
      <c r="BG87" s="444"/>
      <c r="BH87" s="110">
        <v>45586.059999999961</v>
      </c>
      <c r="BI87" s="110">
        <v>-68251.890000000159</v>
      </c>
      <c r="BJ87" s="213">
        <v>-1.4972096733080291</v>
      </c>
      <c r="BK87" s="213">
        <v>-2.0886985686603469E-2</v>
      </c>
      <c r="BL87" s="110">
        <v>283884.95999999973</v>
      </c>
      <c r="BM87" s="213">
        <v>-0.2404209437513006</v>
      </c>
      <c r="BN87" s="214">
        <v>9.6879469480531222E-2</v>
      </c>
      <c r="BO87" s="43"/>
    </row>
    <row r="88" spans="2:68" ht="7.2" customHeight="1" x14ac:dyDescent="0.3">
      <c r="B88" s="439"/>
      <c r="C88" s="391"/>
      <c r="D88" s="208"/>
      <c r="E88" s="208"/>
      <c r="F88" s="208"/>
      <c r="G88" s="208"/>
      <c r="H88" s="208"/>
      <c r="I88" s="208"/>
      <c r="J88" s="208"/>
      <c r="K88" s="208"/>
      <c r="L88" s="208"/>
      <c r="M88" s="208"/>
      <c r="N88" s="208"/>
      <c r="O88" s="208"/>
      <c r="P88" s="208"/>
      <c r="Q88" s="208"/>
      <c r="R88" s="208"/>
      <c r="S88" s="208"/>
      <c r="T88" s="208"/>
      <c r="U88" s="208"/>
      <c r="V88" s="208"/>
      <c r="W88" s="208"/>
      <c r="X88" s="208"/>
      <c r="Y88" s="208"/>
      <c r="Z88" s="208"/>
      <c r="AA88" s="208"/>
      <c r="AB88" s="208"/>
      <c r="AC88" s="208"/>
      <c r="AD88" s="208"/>
      <c r="AE88" s="208"/>
      <c r="AF88" s="208"/>
      <c r="AG88" s="208"/>
      <c r="AH88" s="208"/>
      <c r="AI88" s="208"/>
      <c r="AJ88" s="208"/>
      <c r="AK88" s="208"/>
      <c r="AL88" s="208"/>
      <c r="AM88" s="208"/>
      <c r="AN88" s="208"/>
      <c r="AO88" s="208"/>
      <c r="AP88" s="208"/>
      <c r="AQ88" s="208"/>
      <c r="AR88" s="208"/>
      <c r="AS88" s="208"/>
      <c r="AT88" s="208"/>
      <c r="AU88" s="208"/>
      <c r="AV88" s="208"/>
      <c r="AW88" s="208"/>
      <c r="AX88" s="209"/>
      <c r="AY88" s="441"/>
      <c r="AZ88" s="28"/>
      <c r="BA88" s="383"/>
      <c r="BB88" s="129"/>
      <c r="BC88" s="443"/>
      <c r="BD88" s="28"/>
      <c r="BE88" s="383"/>
      <c r="BF88" s="129"/>
      <c r="BG88" s="443"/>
      <c r="BH88" s="29"/>
      <c r="BI88" s="29"/>
      <c r="BJ88" s="383"/>
      <c r="BK88" s="383"/>
      <c r="BL88" s="29"/>
      <c r="BM88" s="383"/>
      <c r="BN88" s="129"/>
      <c r="BO88" s="43"/>
      <c r="BP88" s="34"/>
    </row>
    <row r="89" spans="2:68" outlineLevel="1" x14ac:dyDescent="0.3">
      <c r="B89" s="439"/>
      <c r="C89" s="246" t="s">
        <v>552</v>
      </c>
      <c r="D89" s="385">
        <v>0</v>
      </c>
      <c r="E89" s="385">
        <v>0</v>
      </c>
      <c r="F89" s="385">
        <v>0</v>
      </c>
      <c r="G89" s="385">
        <v>0</v>
      </c>
      <c r="H89" s="385">
        <v>0</v>
      </c>
      <c r="I89" s="385">
        <v>0</v>
      </c>
      <c r="J89" s="385">
        <v>0</v>
      </c>
      <c r="K89" s="385">
        <v>0</v>
      </c>
      <c r="L89" s="385">
        <v>0</v>
      </c>
      <c r="M89" s="385">
        <v>0</v>
      </c>
      <c r="N89" s="385">
        <v>0</v>
      </c>
      <c r="O89" s="385">
        <v>0</v>
      </c>
      <c r="P89" s="385">
        <v>0</v>
      </c>
      <c r="Q89" s="385">
        <v>0</v>
      </c>
      <c r="R89" s="385">
        <v>0</v>
      </c>
      <c r="S89" s="385">
        <v>0</v>
      </c>
      <c r="T89" s="385">
        <v>0</v>
      </c>
      <c r="U89" s="385">
        <v>0</v>
      </c>
      <c r="V89" s="385">
        <v>0</v>
      </c>
      <c r="W89" s="385">
        <v>0</v>
      </c>
      <c r="X89" s="385">
        <v>0</v>
      </c>
      <c r="Y89" s="385">
        <v>0</v>
      </c>
      <c r="Z89" s="385">
        <v>20000</v>
      </c>
      <c r="AA89" s="385">
        <v>0</v>
      </c>
      <c r="AB89" s="385">
        <v>0</v>
      </c>
      <c r="AC89" s="385">
        <v>20000</v>
      </c>
      <c r="AD89" s="385">
        <v>0</v>
      </c>
      <c r="AE89" s="385">
        <v>0</v>
      </c>
      <c r="AF89" s="385">
        <v>0</v>
      </c>
      <c r="AG89" s="385">
        <v>0</v>
      </c>
      <c r="AH89" s="385">
        <v>0</v>
      </c>
      <c r="AI89" s="385">
        <v>0</v>
      </c>
      <c r="AJ89" s="385">
        <v>0</v>
      </c>
      <c r="AK89" s="385">
        <v>0</v>
      </c>
      <c r="AL89" s="385">
        <v>0</v>
      </c>
      <c r="AM89" s="385">
        <v>0</v>
      </c>
      <c r="AN89" s="385">
        <v>0</v>
      </c>
      <c r="AO89" s="385">
        <v>0</v>
      </c>
      <c r="AP89" s="385">
        <v>0</v>
      </c>
      <c r="AQ89" s="385">
        <v>0</v>
      </c>
      <c r="AR89" s="385">
        <v>0</v>
      </c>
      <c r="AS89" s="385">
        <v>0</v>
      </c>
      <c r="AT89" s="385">
        <v>0</v>
      </c>
      <c r="AU89" s="385">
        <v>0</v>
      </c>
      <c r="AV89" s="385">
        <v>0</v>
      </c>
      <c r="AW89" s="385">
        <v>0</v>
      </c>
      <c r="AX89" s="386">
        <v>0</v>
      </c>
      <c r="AY89" s="441"/>
      <c r="AZ89" s="150">
        <v>20000</v>
      </c>
      <c r="BA89" s="387">
        <v>1</v>
      </c>
      <c r="BB89" s="215">
        <v>7.4308531251010132E-3</v>
      </c>
      <c r="BC89" s="443"/>
      <c r="BD89" s="150">
        <v>-20000</v>
      </c>
      <c r="BE89" s="387">
        <v>-1</v>
      </c>
      <c r="BF89" s="215">
        <v>0</v>
      </c>
      <c r="BG89" s="443"/>
      <c r="BH89" s="112">
        <v>0</v>
      </c>
      <c r="BI89" s="112">
        <v>0</v>
      </c>
      <c r="BJ89" s="387">
        <v>0</v>
      </c>
      <c r="BK89" s="387">
        <v>0</v>
      </c>
      <c r="BL89" s="112">
        <v>0</v>
      </c>
      <c r="BM89" s="387">
        <v>0</v>
      </c>
      <c r="BN89" s="215">
        <v>0</v>
      </c>
      <c r="BO89" s="43"/>
      <c r="BP89" s="34"/>
    </row>
    <row r="90" spans="2:68" s="34" customFormat="1" x14ac:dyDescent="0.3">
      <c r="B90" s="440"/>
      <c r="C90" s="244" t="s">
        <v>78</v>
      </c>
      <c r="D90" s="204">
        <v>0</v>
      </c>
      <c r="E90" s="204">
        <v>0</v>
      </c>
      <c r="F90" s="204">
        <v>0</v>
      </c>
      <c r="G90" s="204">
        <v>0</v>
      </c>
      <c r="H90" s="204">
        <v>0</v>
      </c>
      <c r="I90" s="204">
        <v>0</v>
      </c>
      <c r="J90" s="204">
        <v>0</v>
      </c>
      <c r="K90" s="204">
        <v>0</v>
      </c>
      <c r="L90" s="204">
        <v>0</v>
      </c>
      <c r="M90" s="204">
        <v>0</v>
      </c>
      <c r="N90" s="204">
        <v>0</v>
      </c>
      <c r="O90" s="204">
        <v>0</v>
      </c>
      <c r="P90" s="204">
        <v>0</v>
      </c>
      <c r="Q90" s="204">
        <v>0</v>
      </c>
      <c r="R90" s="204">
        <v>0</v>
      </c>
      <c r="S90" s="204">
        <v>0</v>
      </c>
      <c r="T90" s="204">
        <v>0</v>
      </c>
      <c r="U90" s="204">
        <v>0</v>
      </c>
      <c r="V90" s="204">
        <v>0</v>
      </c>
      <c r="W90" s="204">
        <v>0</v>
      </c>
      <c r="X90" s="204">
        <v>0</v>
      </c>
      <c r="Y90" s="204">
        <v>0</v>
      </c>
      <c r="Z90" s="204">
        <v>20000</v>
      </c>
      <c r="AA90" s="204">
        <v>0</v>
      </c>
      <c r="AB90" s="204">
        <v>0</v>
      </c>
      <c r="AC90" s="204">
        <v>20000</v>
      </c>
      <c r="AD90" s="204">
        <v>0</v>
      </c>
      <c r="AE90" s="204">
        <v>0</v>
      </c>
      <c r="AF90" s="204">
        <v>0</v>
      </c>
      <c r="AG90" s="204">
        <v>0</v>
      </c>
      <c r="AH90" s="204">
        <v>0</v>
      </c>
      <c r="AI90" s="204">
        <v>0</v>
      </c>
      <c r="AJ90" s="204">
        <v>0</v>
      </c>
      <c r="AK90" s="204">
        <v>0</v>
      </c>
      <c r="AL90" s="204">
        <v>0</v>
      </c>
      <c r="AM90" s="204">
        <v>0</v>
      </c>
      <c r="AN90" s="204">
        <v>0</v>
      </c>
      <c r="AO90" s="204">
        <v>0</v>
      </c>
      <c r="AP90" s="204">
        <v>0</v>
      </c>
      <c r="AQ90" s="204">
        <v>0</v>
      </c>
      <c r="AR90" s="204">
        <v>0</v>
      </c>
      <c r="AS90" s="204">
        <v>0</v>
      </c>
      <c r="AT90" s="204">
        <v>0</v>
      </c>
      <c r="AU90" s="204">
        <v>0</v>
      </c>
      <c r="AV90" s="204">
        <v>0</v>
      </c>
      <c r="AW90" s="204">
        <v>0</v>
      </c>
      <c r="AX90" s="205">
        <v>0</v>
      </c>
      <c r="AY90" s="442"/>
      <c r="AZ90" s="114">
        <v>20000</v>
      </c>
      <c r="BA90" s="213">
        <v>1</v>
      </c>
      <c r="BB90" s="214">
        <v>7.4308531251010132E-3</v>
      </c>
      <c r="BC90" s="444"/>
      <c r="BD90" s="114">
        <v>-20000</v>
      </c>
      <c r="BE90" s="213">
        <v>-1</v>
      </c>
      <c r="BF90" s="214">
        <v>0</v>
      </c>
      <c r="BG90" s="444"/>
      <c r="BH90" s="110">
        <v>0</v>
      </c>
      <c r="BI90" s="110">
        <v>0</v>
      </c>
      <c r="BJ90" s="213">
        <v>0</v>
      </c>
      <c r="BK90" s="213">
        <v>0</v>
      </c>
      <c r="BL90" s="110">
        <v>0</v>
      </c>
      <c r="BM90" s="213">
        <v>0</v>
      </c>
      <c r="BN90" s="214">
        <v>0</v>
      </c>
      <c r="BO90" s="43"/>
    </row>
    <row r="91" spans="2:68" ht="7.5" customHeight="1" x14ac:dyDescent="0.3">
      <c r="B91" s="439"/>
      <c r="C91" s="391"/>
      <c r="D91" s="208"/>
      <c r="E91" s="208"/>
      <c r="F91" s="208"/>
      <c r="G91" s="208"/>
      <c r="H91" s="208"/>
      <c r="I91" s="208"/>
      <c r="J91" s="208"/>
      <c r="K91" s="208"/>
      <c r="L91" s="208"/>
      <c r="M91" s="208"/>
      <c r="N91" s="208"/>
      <c r="O91" s="208"/>
      <c r="P91" s="208"/>
      <c r="Q91" s="208"/>
      <c r="R91" s="208"/>
      <c r="S91" s="208"/>
      <c r="T91" s="208"/>
      <c r="U91" s="208"/>
      <c r="V91" s="208"/>
      <c r="W91" s="208"/>
      <c r="X91" s="208"/>
      <c r="Y91" s="208"/>
      <c r="Z91" s="208"/>
      <c r="AA91" s="208"/>
      <c r="AB91" s="208"/>
      <c r="AC91" s="208"/>
      <c r="AD91" s="208"/>
      <c r="AE91" s="208"/>
      <c r="AF91" s="208"/>
      <c r="AG91" s="208"/>
      <c r="AH91" s="208"/>
      <c r="AI91" s="208"/>
      <c r="AJ91" s="208"/>
      <c r="AK91" s="208"/>
      <c r="AL91" s="208"/>
      <c r="AM91" s="208"/>
      <c r="AN91" s="208"/>
      <c r="AO91" s="208"/>
      <c r="AP91" s="208"/>
      <c r="AQ91" s="208"/>
      <c r="AR91" s="208"/>
      <c r="AS91" s="208"/>
      <c r="AT91" s="208"/>
      <c r="AU91" s="208"/>
      <c r="AV91" s="208"/>
      <c r="AW91" s="208"/>
      <c r="AX91" s="209"/>
      <c r="AY91" s="441"/>
      <c r="AZ91" s="28"/>
      <c r="BA91" s="383"/>
      <c r="BB91" s="129"/>
      <c r="BC91" s="443"/>
      <c r="BD91" s="28"/>
      <c r="BE91" s="383"/>
      <c r="BF91" s="129"/>
      <c r="BG91" s="443"/>
      <c r="BH91" s="29"/>
      <c r="BI91" s="29"/>
      <c r="BJ91" s="383"/>
      <c r="BK91" s="383"/>
      <c r="BL91" s="29"/>
      <c r="BM91" s="383"/>
      <c r="BN91" s="129"/>
      <c r="BO91" s="43"/>
    </row>
    <row r="92" spans="2:68" s="34" customFormat="1" x14ac:dyDescent="0.3">
      <c r="B92" s="440"/>
      <c r="C92" s="244" t="s">
        <v>79</v>
      </c>
      <c r="D92" s="204">
        <v>0</v>
      </c>
      <c r="E92" s="204">
        <v>0</v>
      </c>
      <c r="F92" s="204">
        <v>0</v>
      </c>
      <c r="G92" s="204">
        <v>0</v>
      </c>
      <c r="H92" s="204">
        <v>0</v>
      </c>
      <c r="I92" s="204">
        <v>0</v>
      </c>
      <c r="J92" s="204">
        <v>0</v>
      </c>
      <c r="K92" s="204">
        <v>0</v>
      </c>
      <c r="L92" s="204">
        <v>0</v>
      </c>
      <c r="M92" s="204">
        <v>0</v>
      </c>
      <c r="N92" s="204">
        <v>0</v>
      </c>
      <c r="O92" s="204">
        <v>0</v>
      </c>
      <c r="P92" s="204">
        <v>0</v>
      </c>
      <c r="Q92" s="204">
        <v>0</v>
      </c>
      <c r="R92" s="204">
        <v>0</v>
      </c>
      <c r="S92" s="204">
        <v>0</v>
      </c>
      <c r="T92" s="204">
        <v>0</v>
      </c>
      <c r="U92" s="204">
        <v>0</v>
      </c>
      <c r="V92" s="204">
        <v>0</v>
      </c>
      <c r="W92" s="204">
        <v>0</v>
      </c>
      <c r="X92" s="204">
        <v>0</v>
      </c>
      <c r="Y92" s="204">
        <v>0</v>
      </c>
      <c r="Z92" s="204">
        <v>0</v>
      </c>
      <c r="AA92" s="204">
        <v>0</v>
      </c>
      <c r="AB92" s="204">
        <v>0</v>
      </c>
      <c r="AC92" s="204">
        <v>0</v>
      </c>
      <c r="AD92" s="204">
        <v>0</v>
      </c>
      <c r="AE92" s="204">
        <v>0</v>
      </c>
      <c r="AF92" s="204">
        <v>0</v>
      </c>
      <c r="AG92" s="204">
        <v>0</v>
      </c>
      <c r="AH92" s="204">
        <v>0</v>
      </c>
      <c r="AI92" s="204">
        <v>0</v>
      </c>
      <c r="AJ92" s="204">
        <v>0</v>
      </c>
      <c r="AK92" s="204">
        <v>0</v>
      </c>
      <c r="AL92" s="204">
        <v>0</v>
      </c>
      <c r="AM92" s="204">
        <v>0</v>
      </c>
      <c r="AN92" s="204">
        <v>0</v>
      </c>
      <c r="AO92" s="204">
        <v>0</v>
      </c>
      <c r="AP92" s="204">
        <v>0</v>
      </c>
      <c r="AQ92" s="204">
        <v>0</v>
      </c>
      <c r="AR92" s="204">
        <v>0</v>
      </c>
      <c r="AS92" s="204">
        <v>0</v>
      </c>
      <c r="AT92" s="204">
        <v>0</v>
      </c>
      <c r="AU92" s="204">
        <v>0</v>
      </c>
      <c r="AV92" s="204">
        <v>0</v>
      </c>
      <c r="AW92" s="204">
        <v>0</v>
      </c>
      <c r="AX92" s="205">
        <v>0</v>
      </c>
      <c r="AY92" s="442"/>
      <c r="AZ92" s="114">
        <v>0</v>
      </c>
      <c r="BA92" s="213">
        <v>0</v>
      </c>
      <c r="BB92" s="214">
        <v>0</v>
      </c>
      <c r="BC92" s="444"/>
      <c r="BD92" s="114">
        <v>0</v>
      </c>
      <c r="BE92" s="213">
        <v>0</v>
      </c>
      <c r="BF92" s="214">
        <v>0</v>
      </c>
      <c r="BG92" s="444"/>
      <c r="BH92" s="110">
        <v>0</v>
      </c>
      <c r="BI92" s="110">
        <v>0</v>
      </c>
      <c r="BJ92" s="213">
        <v>0</v>
      </c>
      <c r="BK92" s="213">
        <v>0</v>
      </c>
      <c r="BL92" s="110">
        <v>0</v>
      </c>
      <c r="BM92" s="213">
        <v>0</v>
      </c>
      <c r="BN92" s="214">
        <v>0</v>
      </c>
      <c r="BO92" s="43"/>
    </row>
    <row r="93" spans="2:68" ht="7.5" customHeight="1" x14ac:dyDescent="0.3">
      <c r="B93" s="439"/>
      <c r="C93" s="391"/>
      <c r="D93" s="208"/>
      <c r="E93" s="208"/>
      <c r="F93" s="208"/>
      <c r="G93" s="208"/>
      <c r="H93" s="208"/>
      <c r="I93" s="208"/>
      <c r="J93" s="208"/>
      <c r="K93" s="208"/>
      <c r="L93" s="208"/>
      <c r="M93" s="208"/>
      <c r="N93" s="208"/>
      <c r="O93" s="208"/>
      <c r="P93" s="208"/>
      <c r="Q93" s="208"/>
      <c r="R93" s="208"/>
      <c r="S93" s="208"/>
      <c r="T93" s="208"/>
      <c r="U93" s="208"/>
      <c r="V93" s="208"/>
      <c r="W93" s="208"/>
      <c r="X93" s="208"/>
      <c r="Y93" s="208"/>
      <c r="Z93" s="208"/>
      <c r="AA93" s="208"/>
      <c r="AB93" s="208"/>
      <c r="AC93" s="208"/>
      <c r="AD93" s="208"/>
      <c r="AE93" s="208"/>
      <c r="AF93" s="208"/>
      <c r="AG93" s="208"/>
      <c r="AH93" s="208"/>
      <c r="AI93" s="208"/>
      <c r="AJ93" s="208"/>
      <c r="AK93" s="208"/>
      <c r="AL93" s="208"/>
      <c r="AM93" s="208"/>
      <c r="AN93" s="208"/>
      <c r="AO93" s="208"/>
      <c r="AP93" s="208"/>
      <c r="AQ93" s="208"/>
      <c r="AR93" s="208"/>
      <c r="AS93" s="208"/>
      <c r="AT93" s="208"/>
      <c r="AU93" s="208"/>
      <c r="AV93" s="208"/>
      <c r="AW93" s="208"/>
      <c r="AX93" s="209"/>
      <c r="AY93" s="441"/>
      <c r="AZ93" s="28"/>
      <c r="BA93" s="383"/>
      <c r="BB93" s="129"/>
      <c r="BC93" s="443"/>
      <c r="BD93" s="28"/>
      <c r="BE93" s="383"/>
      <c r="BF93" s="129"/>
      <c r="BG93" s="443"/>
      <c r="BH93" s="29"/>
      <c r="BI93" s="29"/>
      <c r="BJ93" s="383"/>
      <c r="BK93" s="383"/>
      <c r="BL93" s="29"/>
      <c r="BM93" s="383"/>
      <c r="BN93" s="129"/>
      <c r="BO93" s="43"/>
    </row>
    <row r="94" spans="2:68" s="34" customFormat="1" x14ac:dyDescent="0.3">
      <c r="B94" s="440"/>
      <c r="C94" s="244" t="s">
        <v>152</v>
      </c>
      <c r="D94" s="204">
        <v>0</v>
      </c>
      <c r="E94" s="204">
        <v>0</v>
      </c>
      <c r="F94" s="204">
        <v>0</v>
      </c>
      <c r="G94" s="204">
        <v>0</v>
      </c>
      <c r="H94" s="204">
        <v>0</v>
      </c>
      <c r="I94" s="204">
        <v>0</v>
      </c>
      <c r="J94" s="204">
        <v>0</v>
      </c>
      <c r="K94" s="204">
        <v>0</v>
      </c>
      <c r="L94" s="204">
        <v>0</v>
      </c>
      <c r="M94" s="204">
        <v>0</v>
      </c>
      <c r="N94" s="204">
        <v>0</v>
      </c>
      <c r="O94" s="204">
        <v>0</v>
      </c>
      <c r="P94" s="204">
        <v>0</v>
      </c>
      <c r="Q94" s="204">
        <v>0</v>
      </c>
      <c r="R94" s="204">
        <v>0</v>
      </c>
      <c r="S94" s="204">
        <v>0</v>
      </c>
      <c r="T94" s="204">
        <v>0</v>
      </c>
      <c r="U94" s="204">
        <v>0</v>
      </c>
      <c r="V94" s="204">
        <v>0</v>
      </c>
      <c r="W94" s="204">
        <v>0</v>
      </c>
      <c r="X94" s="204">
        <v>0</v>
      </c>
      <c r="Y94" s="204">
        <v>0</v>
      </c>
      <c r="Z94" s="204">
        <v>0</v>
      </c>
      <c r="AA94" s="204">
        <v>0</v>
      </c>
      <c r="AB94" s="204">
        <v>0</v>
      </c>
      <c r="AC94" s="204">
        <v>0</v>
      </c>
      <c r="AD94" s="204">
        <v>0</v>
      </c>
      <c r="AE94" s="204">
        <v>0</v>
      </c>
      <c r="AF94" s="204">
        <v>0</v>
      </c>
      <c r="AG94" s="204">
        <v>0</v>
      </c>
      <c r="AH94" s="204">
        <v>0</v>
      </c>
      <c r="AI94" s="204">
        <v>0</v>
      </c>
      <c r="AJ94" s="204">
        <v>0</v>
      </c>
      <c r="AK94" s="204">
        <v>0</v>
      </c>
      <c r="AL94" s="204">
        <v>0</v>
      </c>
      <c r="AM94" s="204">
        <v>0</v>
      </c>
      <c r="AN94" s="204">
        <v>0</v>
      </c>
      <c r="AO94" s="204">
        <v>0</v>
      </c>
      <c r="AP94" s="204">
        <v>0</v>
      </c>
      <c r="AQ94" s="204">
        <v>0</v>
      </c>
      <c r="AR94" s="204">
        <v>0</v>
      </c>
      <c r="AS94" s="204">
        <v>0</v>
      </c>
      <c r="AT94" s="204">
        <v>0</v>
      </c>
      <c r="AU94" s="204">
        <v>0</v>
      </c>
      <c r="AV94" s="204">
        <v>0</v>
      </c>
      <c r="AW94" s="204">
        <v>0</v>
      </c>
      <c r="AX94" s="205">
        <v>0</v>
      </c>
      <c r="AY94" s="442"/>
      <c r="AZ94" s="114">
        <v>0</v>
      </c>
      <c r="BA94" s="213">
        <v>0</v>
      </c>
      <c r="BB94" s="214">
        <v>0</v>
      </c>
      <c r="BC94" s="444"/>
      <c r="BD94" s="114">
        <v>0</v>
      </c>
      <c r="BE94" s="213">
        <v>0</v>
      </c>
      <c r="BF94" s="214">
        <v>0</v>
      </c>
      <c r="BG94" s="444"/>
      <c r="BH94" s="110">
        <v>0</v>
      </c>
      <c r="BI94" s="110">
        <v>0</v>
      </c>
      <c r="BJ94" s="213">
        <v>0</v>
      </c>
      <c r="BK94" s="213">
        <v>0</v>
      </c>
      <c r="BL94" s="110">
        <v>0</v>
      </c>
      <c r="BM94" s="213">
        <v>0</v>
      </c>
      <c r="BN94" s="214">
        <v>0</v>
      </c>
      <c r="BO94" s="43"/>
    </row>
    <row r="95" spans="2:68" ht="7.5" customHeight="1" x14ac:dyDescent="0.3">
      <c r="B95" s="439"/>
      <c r="C95" s="391"/>
      <c r="D95" s="208"/>
      <c r="E95" s="208"/>
      <c r="F95" s="208"/>
      <c r="G95" s="208"/>
      <c r="H95" s="208"/>
      <c r="I95" s="208"/>
      <c r="J95" s="208"/>
      <c r="K95" s="208"/>
      <c r="L95" s="208"/>
      <c r="M95" s="208"/>
      <c r="N95" s="208"/>
      <c r="O95" s="208"/>
      <c r="P95" s="208"/>
      <c r="Q95" s="208"/>
      <c r="R95" s="208"/>
      <c r="S95" s="208"/>
      <c r="T95" s="208"/>
      <c r="U95" s="208"/>
      <c r="V95" s="208"/>
      <c r="W95" s="208"/>
      <c r="X95" s="208"/>
      <c r="Y95" s="208"/>
      <c r="Z95" s="208"/>
      <c r="AA95" s="208"/>
      <c r="AB95" s="208"/>
      <c r="AC95" s="208"/>
      <c r="AD95" s="208"/>
      <c r="AE95" s="208"/>
      <c r="AF95" s="208"/>
      <c r="AG95" s="208"/>
      <c r="AH95" s="208"/>
      <c r="AI95" s="208"/>
      <c r="AJ95" s="208"/>
      <c r="AK95" s="208"/>
      <c r="AL95" s="208"/>
      <c r="AM95" s="208"/>
      <c r="AN95" s="208"/>
      <c r="AO95" s="208"/>
      <c r="AP95" s="208"/>
      <c r="AQ95" s="208"/>
      <c r="AR95" s="208"/>
      <c r="AS95" s="208"/>
      <c r="AT95" s="208"/>
      <c r="AU95" s="208"/>
      <c r="AV95" s="208"/>
      <c r="AW95" s="208"/>
      <c r="AX95" s="209"/>
      <c r="AY95" s="441"/>
      <c r="AZ95" s="28"/>
      <c r="BA95" s="383"/>
      <c r="BB95" s="129"/>
      <c r="BC95" s="443"/>
      <c r="BD95" s="28"/>
      <c r="BE95" s="383"/>
      <c r="BF95" s="129"/>
      <c r="BG95" s="443"/>
      <c r="BH95" s="29"/>
      <c r="BI95" s="29"/>
      <c r="BJ95" s="383"/>
      <c r="BK95" s="383"/>
      <c r="BL95" s="29"/>
      <c r="BM95" s="383"/>
      <c r="BN95" s="129"/>
      <c r="BO95" s="43"/>
    </row>
    <row r="96" spans="2:68" outlineLevel="1" x14ac:dyDescent="0.3">
      <c r="B96" s="439"/>
      <c r="C96" s="246" t="s">
        <v>553</v>
      </c>
      <c r="D96" s="385">
        <v>0</v>
      </c>
      <c r="E96" s="385">
        <v>0</v>
      </c>
      <c r="F96" s="385">
        <v>0</v>
      </c>
      <c r="G96" s="385">
        <v>0</v>
      </c>
      <c r="H96" s="385">
        <v>0</v>
      </c>
      <c r="I96" s="385">
        <v>0</v>
      </c>
      <c r="J96" s="385">
        <v>0</v>
      </c>
      <c r="K96" s="385">
        <v>0</v>
      </c>
      <c r="L96" s="385">
        <v>0</v>
      </c>
      <c r="M96" s="385">
        <v>0</v>
      </c>
      <c r="N96" s="385">
        <v>0</v>
      </c>
      <c r="O96" s="385">
        <v>0</v>
      </c>
      <c r="P96" s="385">
        <v>0</v>
      </c>
      <c r="Q96" s="385">
        <v>0</v>
      </c>
      <c r="R96" s="385">
        <v>0</v>
      </c>
      <c r="S96" s="385">
        <v>0</v>
      </c>
      <c r="T96" s="385">
        <v>0</v>
      </c>
      <c r="U96" s="385">
        <v>0</v>
      </c>
      <c r="V96" s="385">
        <v>0</v>
      </c>
      <c r="W96" s="385">
        <v>0</v>
      </c>
      <c r="X96" s="385">
        <v>0</v>
      </c>
      <c r="Y96" s="385">
        <v>0</v>
      </c>
      <c r="Z96" s="385">
        <v>0</v>
      </c>
      <c r="AA96" s="385">
        <v>0</v>
      </c>
      <c r="AB96" s="385">
        <v>0</v>
      </c>
      <c r="AC96" s="385">
        <v>0</v>
      </c>
      <c r="AD96" s="385">
        <v>0</v>
      </c>
      <c r="AE96" s="385">
        <v>48.55</v>
      </c>
      <c r="AF96" s="385">
        <v>2</v>
      </c>
      <c r="AG96" s="385">
        <v>0</v>
      </c>
      <c r="AH96" s="385">
        <v>5.6</v>
      </c>
      <c r="AI96" s="385">
        <v>53.17</v>
      </c>
      <c r="AJ96" s="385">
        <v>6.19</v>
      </c>
      <c r="AK96" s="385">
        <v>49.94</v>
      </c>
      <c r="AL96" s="385">
        <v>6</v>
      </c>
      <c r="AM96" s="385">
        <v>47.35</v>
      </c>
      <c r="AN96" s="385">
        <v>5.94</v>
      </c>
      <c r="AO96" s="385">
        <v>60.57</v>
      </c>
      <c r="AP96" s="385">
        <v>285.31</v>
      </c>
      <c r="AQ96" s="385">
        <v>26.63</v>
      </c>
      <c r="AR96" s="385">
        <v>33.65</v>
      </c>
      <c r="AS96" s="385">
        <v>3.65</v>
      </c>
      <c r="AT96" s="385">
        <v>2.91</v>
      </c>
      <c r="AU96" s="385">
        <v>158.25</v>
      </c>
      <c r="AV96" s="385">
        <v>30</v>
      </c>
      <c r="AW96" s="385">
        <v>0</v>
      </c>
      <c r="AX96" s="386">
        <v>255.09</v>
      </c>
      <c r="AY96" s="441"/>
      <c r="AZ96" s="150">
        <v>0</v>
      </c>
      <c r="BA96" s="387">
        <v>0</v>
      </c>
      <c r="BB96" s="215">
        <v>0</v>
      </c>
      <c r="BC96" s="443"/>
      <c r="BD96" s="150">
        <v>285.31</v>
      </c>
      <c r="BE96" s="387">
        <v>1</v>
      </c>
      <c r="BF96" s="215">
        <v>9.2431298544573946E-5</v>
      </c>
      <c r="BG96" s="443"/>
      <c r="BH96" s="112">
        <v>115.50999999999999</v>
      </c>
      <c r="BI96" s="112">
        <v>139.58000000000001</v>
      </c>
      <c r="BJ96" s="387">
        <v>1.2083802268201889</v>
      </c>
      <c r="BK96" s="387">
        <v>2.3507019944981651E-4</v>
      </c>
      <c r="BL96" s="112">
        <v>424.89</v>
      </c>
      <c r="BM96" s="387">
        <v>0.32850855515545202</v>
      </c>
      <c r="BN96" s="215">
        <v>1.449992905139566E-4</v>
      </c>
      <c r="BO96" s="43"/>
    </row>
    <row r="97" spans="2:67" s="34" customFormat="1" x14ac:dyDescent="0.3">
      <c r="B97" s="440"/>
      <c r="C97" s="244" t="s">
        <v>153</v>
      </c>
      <c r="D97" s="210">
        <v>0</v>
      </c>
      <c r="E97" s="204">
        <v>0</v>
      </c>
      <c r="F97" s="204">
        <v>0</v>
      </c>
      <c r="G97" s="204">
        <v>0</v>
      </c>
      <c r="H97" s="204">
        <v>0</v>
      </c>
      <c r="I97" s="204">
        <v>0</v>
      </c>
      <c r="J97" s="204">
        <v>0</v>
      </c>
      <c r="K97" s="204">
        <v>0</v>
      </c>
      <c r="L97" s="204">
        <v>0</v>
      </c>
      <c r="M97" s="204">
        <v>0</v>
      </c>
      <c r="N97" s="204">
        <v>0</v>
      </c>
      <c r="O97" s="204">
        <v>0</v>
      </c>
      <c r="P97" s="204">
        <v>0</v>
      </c>
      <c r="Q97" s="204">
        <v>0</v>
      </c>
      <c r="R97" s="204">
        <v>0</v>
      </c>
      <c r="S97" s="204">
        <v>0</v>
      </c>
      <c r="T97" s="204">
        <v>0</v>
      </c>
      <c r="U97" s="204">
        <v>0</v>
      </c>
      <c r="V97" s="204">
        <v>0</v>
      </c>
      <c r="W97" s="204">
        <v>0</v>
      </c>
      <c r="X97" s="204">
        <v>0</v>
      </c>
      <c r="Y97" s="204">
        <v>0</v>
      </c>
      <c r="Z97" s="204">
        <v>0</v>
      </c>
      <c r="AA97" s="204">
        <v>0</v>
      </c>
      <c r="AB97" s="204">
        <v>0</v>
      </c>
      <c r="AC97" s="204">
        <v>0</v>
      </c>
      <c r="AD97" s="204">
        <v>0</v>
      </c>
      <c r="AE97" s="204">
        <v>48.55</v>
      </c>
      <c r="AF97" s="204">
        <v>2</v>
      </c>
      <c r="AG97" s="204">
        <v>0</v>
      </c>
      <c r="AH97" s="204">
        <v>5.6</v>
      </c>
      <c r="AI97" s="204">
        <v>53.17</v>
      </c>
      <c r="AJ97" s="204">
        <v>6.19</v>
      </c>
      <c r="AK97" s="204">
        <v>49.94</v>
      </c>
      <c r="AL97" s="204">
        <v>6</v>
      </c>
      <c r="AM97" s="204">
        <v>47.35</v>
      </c>
      <c r="AN97" s="204">
        <v>5.94</v>
      </c>
      <c r="AO97" s="204">
        <v>60.57</v>
      </c>
      <c r="AP97" s="204">
        <v>285.31</v>
      </c>
      <c r="AQ97" s="204">
        <v>26.63</v>
      </c>
      <c r="AR97" s="204">
        <v>33.65</v>
      </c>
      <c r="AS97" s="204">
        <v>3.65</v>
      </c>
      <c r="AT97" s="204">
        <v>2.91</v>
      </c>
      <c r="AU97" s="204">
        <v>158.25</v>
      </c>
      <c r="AV97" s="204">
        <v>30</v>
      </c>
      <c r="AW97" s="204">
        <v>0</v>
      </c>
      <c r="AX97" s="205">
        <v>255.09</v>
      </c>
      <c r="AY97" s="442"/>
      <c r="AZ97" s="114">
        <v>0</v>
      </c>
      <c r="BA97" s="213">
        <v>0</v>
      </c>
      <c r="BB97" s="214">
        <v>0</v>
      </c>
      <c r="BC97" s="444"/>
      <c r="BD97" s="114">
        <v>285.31</v>
      </c>
      <c r="BE97" s="213">
        <v>1</v>
      </c>
      <c r="BF97" s="214">
        <v>9.2431298544573946E-5</v>
      </c>
      <c r="BG97" s="444"/>
      <c r="BH97" s="110">
        <v>115.50999999999999</v>
      </c>
      <c r="BI97" s="110">
        <v>139.58000000000001</v>
      </c>
      <c r="BJ97" s="213">
        <v>1.2083802268201889</v>
      </c>
      <c r="BK97" s="213">
        <v>2.3507019944981651E-4</v>
      </c>
      <c r="BL97" s="110">
        <v>424.89</v>
      </c>
      <c r="BM97" s="213">
        <v>0.32850855515545202</v>
      </c>
      <c r="BN97" s="214">
        <v>1.449992905139566E-4</v>
      </c>
      <c r="BO97" s="43"/>
    </row>
    <row r="98" spans="2:67" ht="7.5" customHeight="1" x14ac:dyDescent="0.3">
      <c r="B98" s="439"/>
      <c r="C98" s="391"/>
      <c r="D98" s="208"/>
      <c r="E98" s="208"/>
      <c r="F98" s="208"/>
      <c r="G98" s="208"/>
      <c r="H98" s="208"/>
      <c r="I98" s="208"/>
      <c r="J98" s="208"/>
      <c r="K98" s="208"/>
      <c r="L98" s="208"/>
      <c r="M98" s="208"/>
      <c r="N98" s="208"/>
      <c r="O98" s="208"/>
      <c r="P98" s="208"/>
      <c r="Q98" s="208"/>
      <c r="R98" s="208"/>
      <c r="S98" s="208"/>
      <c r="T98" s="208"/>
      <c r="U98" s="208"/>
      <c r="V98" s="208"/>
      <c r="W98" s="208"/>
      <c r="X98" s="208"/>
      <c r="Y98" s="208"/>
      <c r="Z98" s="208"/>
      <c r="AA98" s="208"/>
      <c r="AB98" s="208"/>
      <c r="AC98" s="208"/>
      <c r="AD98" s="208"/>
      <c r="AE98" s="208"/>
      <c r="AF98" s="208"/>
      <c r="AG98" s="208"/>
      <c r="AH98" s="208"/>
      <c r="AI98" s="208"/>
      <c r="AJ98" s="208"/>
      <c r="AK98" s="208"/>
      <c r="AL98" s="208"/>
      <c r="AM98" s="208"/>
      <c r="AN98" s="208"/>
      <c r="AO98" s="208"/>
      <c r="AP98" s="208"/>
      <c r="AQ98" s="208"/>
      <c r="AR98" s="208"/>
      <c r="AS98" s="208"/>
      <c r="AT98" s="208"/>
      <c r="AU98" s="208"/>
      <c r="AV98" s="208"/>
      <c r="AW98" s="208"/>
      <c r="AX98" s="209"/>
      <c r="AY98" s="441"/>
      <c r="AZ98" s="28"/>
      <c r="BA98" s="383"/>
      <c r="BB98" s="129"/>
      <c r="BC98" s="443"/>
      <c r="BD98" s="28"/>
      <c r="BE98" s="383"/>
      <c r="BF98" s="129"/>
      <c r="BG98" s="443"/>
      <c r="BH98" s="29"/>
      <c r="BI98" s="29"/>
      <c r="BJ98" s="383"/>
      <c r="BK98" s="383"/>
      <c r="BL98" s="29"/>
      <c r="BM98" s="383"/>
      <c r="BN98" s="129"/>
      <c r="BO98" s="43"/>
    </row>
    <row r="99" spans="2:67" outlineLevel="1" x14ac:dyDescent="0.3">
      <c r="B99" s="439"/>
      <c r="C99" s="246" t="s">
        <v>867</v>
      </c>
      <c r="D99" s="385">
        <v>0</v>
      </c>
      <c r="E99" s="385">
        <v>0</v>
      </c>
      <c r="F99" s="385">
        <v>0</v>
      </c>
      <c r="G99" s="385">
        <v>0</v>
      </c>
      <c r="H99" s="385">
        <v>0</v>
      </c>
      <c r="I99" s="385">
        <v>55000</v>
      </c>
      <c r="J99" s="385">
        <v>0</v>
      </c>
      <c r="K99" s="385">
        <v>0</v>
      </c>
      <c r="L99" s="385">
        <v>0</v>
      </c>
      <c r="M99" s="385">
        <v>0</v>
      </c>
      <c r="N99" s="385">
        <v>0</v>
      </c>
      <c r="O99" s="385">
        <v>0</v>
      </c>
      <c r="P99" s="385">
        <v>55000</v>
      </c>
      <c r="Q99" s="385">
        <v>0</v>
      </c>
      <c r="R99" s="385">
        <v>0</v>
      </c>
      <c r="S99" s="385">
        <v>0</v>
      </c>
      <c r="T99" s="385">
        <v>0</v>
      </c>
      <c r="U99" s="385">
        <v>0</v>
      </c>
      <c r="V99" s="385">
        <v>-3824.18</v>
      </c>
      <c r="W99" s="385">
        <v>0</v>
      </c>
      <c r="X99" s="385">
        <v>0</v>
      </c>
      <c r="Y99" s="385">
        <v>0</v>
      </c>
      <c r="Z99" s="385">
        <v>0</v>
      </c>
      <c r="AA99" s="385">
        <v>0</v>
      </c>
      <c r="AB99" s="385">
        <v>0</v>
      </c>
      <c r="AC99" s="385">
        <v>-3824.18</v>
      </c>
      <c r="AD99" s="385">
        <v>0</v>
      </c>
      <c r="AE99" s="385">
        <v>0</v>
      </c>
      <c r="AF99" s="385">
        <v>0</v>
      </c>
      <c r="AG99" s="385">
        <v>82887.31</v>
      </c>
      <c r="AH99" s="385">
        <v>0</v>
      </c>
      <c r="AI99" s="385">
        <v>0</v>
      </c>
      <c r="AJ99" s="385">
        <v>0</v>
      </c>
      <c r="AK99" s="385">
        <v>0</v>
      </c>
      <c r="AL99" s="385">
        <v>90164</v>
      </c>
      <c r="AM99" s="385">
        <v>0</v>
      </c>
      <c r="AN99" s="385">
        <v>0</v>
      </c>
      <c r="AO99" s="385">
        <v>0</v>
      </c>
      <c r="AP99" s="385">
        <v>173051.31</v>
      </c>
      <c r="AQ99" s="385">
        <v>0</v>
      </c>
      <c r="AR99" s="385">
        <v>0</v>
      </c>
      <c r="AS99" s="385">
        <v>0</v>
      </c>
      <c r="AT99" s="385">
        <v>0</v>
      </c>
      <c r="AU99" s="385">
        <v>0</v>
      </c>
      <c r="AV99" s="385">
        <v>0</v>
      </c>
      <c r="AW99" s="385">
        <v>0</v>
      </c>
      <c r="AX99" s="386">
        <v>0</v>
      </c>
      <c r="AY99" s="441"/>
      <c r="AZ99" s="150">
        <v>-58824.18</v>
      </c>
      <c r="BA99" s="387">
        <v>-1.0695305454545454</v>
      </c>
      <c r="BB99" s="215">
        <v>-1.4208459951974397E-3</v>
      </c>
      <c r="BC99" s="443"/>
      <c r="BD99" s="150">
        <v>176875.49</v>
      </c>
      <c r="BE99" s="387">
        <v>-46.25187360427595</v>
      </c>
      <c r="BF99" s="215">
        <v>5.6063079801407643E-2</v>
      </c>
      <c r="BG99" s="443"/>
      <c r="BH99" s="112">
        <v>82887.31</v>
      </c>
      <c r="BI99" s="112">
        <v>-82887.31</v>
      </c>
      <c r="BJ99" s="387">
        <v>-1</v>
      </c>
      <c r="BK99" s="387">
        <v>0</v>
      </c>
      <c r="BL99" s="112">
        <v>90164</v>
      </c>
      <c r="BM99" s="387">
        <v>-0.91929495142185347</v>
      </c>
      <c r="BN99" s="215">
        <v>3.0769648685307686E-2</v>
      </c>
      <c r="BO99" s="43"/>
    </row>
    <row r="100" spans="2:67" s="34" customFormat="1" x14ac:dyDescent="0.3">
      <c r="B100" s="440"/>
      <c r="C100" s="244" t="s">
        <v>455</v>
      </c>
      <c r="D100" s="210">
        <v>0</v>
      </c>
      <c r="E100" s="204">
        <v>0</v>
      </c>
      <c r="F100" s="204">
        <v>0</v>
      </c>
      <c r="G100" s="204">
        <v>0</v>
      </c>
      <c r="H100" s="204">
        <v>0</v>
      </c>
      <c r="I100" s="204">
        <v>55000</v>
      </c>
      <c r="J100" s="204">
        <v>0</v>
      </c>
      <c r="K100" s="204">
        <v>0</v>
      </c>
      <c r="L100" s="204">
        <v>0</v>
      </c>
      <c r="M100" s="204">
        <v>0</v>
      </c>
      <c r="N100" s="204">
        <v>0</v>
      </c>
      <c r="O100" s="204">
        <v>0</v>
      </c>
      <c r="P100" s="204">
        <v>55000</v>
      </c>
      <c r="Q100" s="204">
        <v>0</v>
      </c>
      <c r="R100" s="204">
        <v>0</v>
      </c>
      <c r="S100" s="204">
        <v>0</v>
      </c>
      <c r="T100" s="204">
        <v>0</v>
      </c>
      <c r="U100" s="204">
        <v>0</v>
      </c>
      <c r="V100" s="204">
        <v>-3824.18</v>
      </c>
      <c r="W100" s="204">
        <v>0</v>
      </c>
      <c r="X100" s="204">
        <v>0</v>
      </c>
      <c r="Y100" s="204">
        <v>0</v>
      </c>
      <c r="Z100" s="204">
        <v>0</v>
      </c>
      <c r="AA100" s="204">
        <v>0</v>
      </c>
      <c r="AB100" s="204">
        <v>0</v>
      </c>
      <c r="AC100" s="204">
        <v>-3824.18</v>
      </c>
      <c r="AD100" s="204">
        <v>0</v>
      </c>
      <c r="AE100" s="204">
        <v>0</v>
      </c>
      <c r="AF100" s="204">
        <v>0</v>
      </c>
      <c r="AG100" s="204">
        <v>82887.31</v>
      </c>
      <c r="AH100" s="204">
        <v>0</v>
      </c>
      <c r="AI100" s="204">
        <v>0</v>
      </c>
      <c r="AJ100" s="204">
        <v>0</v>
      </c>
      <c r="AK100" s="204">
        <v>0</v>
      </c>
      <c r="AL100" s="204">
        <v>90164</v>
      </c>
      <c r="AM100" s="204">
        <v>0</v>
      </c>
      <c r="AN100" s="204">
        <v>0</v>
      </c>
      <c r="AO100" s="204">
        <v>0</v>
      </c>
      <c r="AP100" s="204">
        <v>173051.31</v>
      </c>
      <c r="AQ100" s="204">
        <v>0</v>
      </c>
      <c r="AR100" s="204">
        <v>0</v>
      </c>
      <c r="AS100" s="204">
        <v>0</v>
      </c>
      <c r="AT100" s="204">
        <v>0</v>
      </c>
      <c r="AU100" s="204">
        <v>0</v>
      </c>
      <c r="AV100" s="204">
        <v>0</v>
      </c>
      <c r="AW100" s="204">
        <v>0</v>
      </c>
      <c r="AX100" s="205">
        <v>0</v>
      </c>
      <c r="AY100" s="442"/>
      <c r="AZ100" s="114">
        <v>-58824.18</v>
      </c>
      <c r="BA100" s="213">
        <v>-1.0695305454545454</v>
      </c>
      <c r="BB100" s="214">
        <v>-1.4208459951974397E-3</v>
      </c>
      <c r="BC100" s="444"/>
      <c r="BD100" s="114">
        <v>176875.49</v>
      </c>
      <c r="BE100" s="213">
        <v>-46.25187360427595</v>
      </c>
      <c r="BF100" s="214">
        <v>5.6063079801407643E-2</v>
      </c>
      <c r="BG100" s="444"/>
      <c r="BH100" s="110">
        <v>82887.31</v>
      </c>
      <c r="BI100" s="110">
        <v>-82887.31</v>
      </c>
      <c r="BJ100" s="213">
        <v>-1</v>
      </c>
      <c r="BK100" s="213">
        <v>0</v>
      </c>
      <c r="BL100" s="110">
        <v>90164</v>
      </c>
      <c r="BM100" s="213">
        <v>-0.91929495142185347</v>
      </c>
      <c r="BN100" s="214">
        <v>3.0769648685307686E-2</v>
      </c>
      <c r="BO100" s="43"/>
    </row>
    <row r="101" spans="2:67" ht="7.5" customHeight="1" x14ac:dyDescent="0.3">
      <c r="B101" s="439"/>
      <c r="C101" s="391"/>
      <c r="D101" s="208"/>
      <c r="E101" s="208"/>
      <c r="F101" s="208"/>
      <c r="G101" s="208"/>
      <c r="H101" s="208"/>
      <c r="I101" s="208"/>
      <c r="J101" s="208"/>
      <c r="K101" s="208"/>
      <c r="L101" s="208"/>
      <c r="M101" s="208"/>
      <c r="N101" s="208"/>
      <c r="O101" s="208"/>
      <c r="P101" s="208"/>
      <c r="Q101" s="208"/>
      <c r="R101" s="208"/>
      <c r="S101" s="208"/>
      <c r="T101" s="208"/>
      <c r="U101" s="208"/>
      <c r="V101" s="208"/>
      <c r="W101" s="208"/>
      <c r="X101" s="208"/>
      <c r="Y101" s="208"/>
      <c r="Z101" s="208"/>
      <c r="AA101" s="208"/>
      <c r="AB101" s="208"/>
      <c r="AC101" s="208"/>
      <c r="AD101" s="208"/>
      <c r="AE101" s="208"/>
      <c r="AF101" s="208"/>
      <c r="AG101" s="208"/>
      <c r="AH101" s="208"/>
      <c r="AI101" s="208"/>
      <c r="AJ101" s="208"/>
      <c r="AK101" s="208"/>
      <c r="AL101" s="208"/>
      <c r="AM101" s="208"/>
      <c r="AN101" s="208"/>
      <c r="AO101" s="208"/>
      <c r="AP101" s="208"/>
      <c r="AQ101" s="208"/>
      <c r="AR101" s="208"/>
      <c r="AS101" s="208"/>
      <c r="AT101" s="208"/>
      <c r="AU101" s="208"/>
      <c r="AV101" s="208"/>
      <c r="AW101" s="208"/>
      <c r="AX101" s="209"/>
      <c r="AY101" s="441"/>
      <c r="AZ101" s="28"/>
      <c r="BA101" s="383"/>
      <c r="BB101" s="129"/>
      <c r="BC101" s="443"/>
      <c r="BD101" s="28"/>
      <c r="BE101" s="383"/>
      <c r="BF101" s="129"/>
      <c r="BG101" s="443"/>
      <c r="BH101" s="29"/>
      <c r="BI101" s="29"/>
      <c r="BJ101" s="383"/>
      <c r="BK101" s="383"/>
      <c r="BL101" s="29"/>
      <c r="BM101" s="383"/>
      <c r="BN101" s="129"/>
      <c r="BO101" s="43"/>
    </row>
    <row r="102" spans="2:67" s="34" customFormat="1" x14ac:dyDescent="0.3">
      <c r="B102" s="32"/>
      <c r="C102" s="114" t="s">
        <v>7</v>
      </c>
      <c r="D102" s="110">
        <v>-38735.959999999992</v>
      </c>
      <c r="E102" s="110">
        <v>76236.160000000003</v>
      </c>
      <c r="F102" s="110">
        <v>4138.9600000000028</v>
      </c>
      <c r="G102" s="110">
        <v>23263.260000000009</v>
      </c>
      <c r="H102" s="110">
        <v>185442.89</v>
      </c>
      <c r="I102" s="110">
        <v>-17354.339999999989</v>
      </c>
      <c r="J102" s="110">
        <v>-738.59999999999127</v>
      </c>
      <c r="K102" s="110">
        <v>36425.560000000012</v>
      </c>
      <c r="L102" s="110">
        <v>15456.020000000011</v>
      </c>
      <c r="M102" s="110">
        <v>66844.12</v>
      </c>
      <c r="N102" s="110">
        <v>-2915.4000000000051</v>
      </c>
      <c r="O102" s="110">
        <v>-79759.929999999993</v>
      </c>
      <c r="P102" s="110">
        <v>268302.74000000028</v>
      </c>
      <c r="Q102" s="110">
        <v>-22877.260000000009</v>
      </c>
      <c r="R102" s="110">
        <v>-8057.9699999999939</v>
      </c>
      <c r="S102" s="110">
        <v>184036.15999999997</v>
      </c>
      <c r="T102" s="110">
        <v>-30762.82</v>
      </c>
      <c r="U102" s="110">
        <v>16020.150000000001</v>
      </c>
      <c r="V102" s="110">
        <v>-38767.14</v>
      </c>
      <c r="W102" s="110">
        <v>-3461.1299999999901</v>
      </c>
      <c r="X102" s="110">
        <v>153911.37999999998</v>
      </c>
      <c r="Y102" s="110">
        <v>-40254.78</v>
      </c>
      <c r="Z102" s="110">
        <v>126783.18999999999</v>
      </c>
      <c r="AA102" s="110">
        <v>-4148.6900000000096</v>
      </c>
      <c r="AB102" s="110">
        <v>8404.1600000000035</v>
      </c>
      <c r="AC102" s="110">
        <v>340825.25000000017</v>
      </c>
      <c r="AD102" s="110">
        <v>-62916.240000000005</v>
      </c>
      <c r="AE102" s="110">
        <v>-2527.6799999999976</v>
      </c>
      <c r="AF102" s="110">
        <v>121712.34999999996</v>
      </c>
      <c r="AG102" s="110">
        <v>-151338.59999999998</v>
      </c>
      <c r="AH102" s="110">
        <v>-40861.560000000019</v>
      </c>
      <c r="AI102" s="110">
        <v>24474.430000000008</v>
      </c>
      <c r="AJ102" s="110">
        <v>74040.540000000008</v>
      </c>
      <c r="AK102" s="110">
        <v>41663.780000000006</v>
      </c>
      <c r="AL102" s="110">
        <v>-108900.59999999999</v>
      </c>
      <c r="AM102" s="110">
        <v>27287.619999999974</v>
      </c>
      <c r="AN102" s="110">
        <v>112379.18000000004</v>
      </c>
      <c r="AO102" s="110">
        <v>143787.00999999998</v>
      </c>
      <c r="AP102" s="110">
        <v>178800.22999999986</v>
      </c>
      <c r="AQ102" s="110">
        <v>-142063.02999999997</v>
      </c>
      <c r="AR102" s="110">
        <v>70723.53</v>
      </c>
      <c r="AS102" s="110">
        <v>74617.440000000031</v>
      </c>
      <c r="AT102" s="110">
        <v>-3226.34</v>
      </c>
      <c r="AU102" s="110">
        <v>37160.429999999993</v>
      </c>
      <c r="AV102" s="110">
        <v>-47914.119999999995</v>
      </c>
      <c r="AW102" s="110">
        <v>-12218.829999999987</v>
      </c>
      <c r="AX102" s="111">
        <v>-22920.920000000191</v>
      </c>
      <c r="AY102" s="239"/>
      <c r="AZ102" s="114">
        <v>72522.509999999893</v>
      </c>
      <c r="BA102" s="213">
        <v>0.27030104127896648</v>
      </c>
      <c r="BB102" s="214">
        <v>0.12663111870379176</v>
      </c>
      <c r="BC102" s="44"/>
      <c r="BD102" s="114">
        <v>-162025.02000000031</v>
      </c>
      <c r="BE102" s="213">
        <v>-0.47539030632266893</v>
      </c>
      <c r="BF102" s="214">
        <v>5.7925545683531858E-2</v>
      </c>
      <c r="BG102" s="44"/>
      <c r="BH102" s="110">
        <v>-37416.760000000024</v>
      </c>
      <c r="BI102" s="110">
        <v>14495.839999999833</v>
      </c>
      <c r="BJ102" s="213">
        <v>-0.38741569286062777</v>
      </c>
      <c r="BK102" s="213">
        <v>-2.1122055886053287E-2</v>
      </c>
      <c r="BL102" s="110">
        <v>193296.06999999972</v>
      </c>
      <c r="BM102" s="213">
        <v>7.499293700073599E-2</v>
      </c>
      <c r="BN102" s="214">
        <v>6.5964821504709573E-2</v>
      </c>
      <c r="BO102" s="43"/>
    </row>
    <row r="103" spans="2:67" ht="7.95" customHeight="1" thickBot="1" x14ac:dyDescent="0.35">
      <c r="B103" s="14"/>
      <c r="C103" s="30"/>
      <c r="D103" s="31"/>
      <c r="E103" s="31"/>
      <c r="F103" s="31"/>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1"/>
      <c r="AE103" s="31"/>
      <c r="AF103" s="31"/>
      <c r="AG103" s="31"/>
      <c r="AH103" s="31"/>
      <c r="AI103" s="31"/>
      <c r="AJ103" s="31"/>
      <c r="AK103" s="31"/>
      <c r="AL103" s="31"/>
      <c r="AM103" s="31"/>
      <c r="AN103" s="31"/>
      <c r="AO103" s="31"/>
      <c r="AP103" s="31"/>
      <c r="AQ103" s="31"/>
      <c r="AR103" s="31"/>
      <c r="AS103" s="31"/>
      <c r="AT103" s="31"/>
      <c r="AU103" s="31"/>
      <c r="AV103" s="31"/>
      <c r="AW103" s="31"/>
      <c r="AX103" s="40"/>
      <c r="AY103" s="16"/>
      <c r="AZ103" s="30"/>
      <c r="BA103" s="31"/>
      <c r="BB103" s="40"/>
      <c r="BC103" s="43"/>
      <c r="BD103" s="30"/>
      <c r="BE103" s="31"/>
      <c r="BF103" s="40"/>
      <c r="BG103" s="43"/>
      <c r="BH103" s="31"/>
      <c r="BI103" s="31"/>
      <c r="BJ103" s="31"/>
      <c r="BK103" s="31"/>
      <c r="BL103" s="31"/>
      <c r="BM103" s="31"/>
      <c r="BN103" s="40"/>
      <c r="BO103" s="43"/>
    </row>
    <row r="104" spans="2:67" ht="7.95" customHeight="1" thickBot="1" x14ac:dyDescent="0.35">
      <c r="B104" s="17"/>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445"/>
      <c r="BN104" s="445"/>
      <c r="BO104" s="18"/>
    </row>
    <row r="106" spans="2:67" s="7" customFormat="1" outlineLevel="1" x14ac:dyDescent="0.3">
      <c r="C106" s="7" t="s">
        <v>149</v>
      </c>
      <c r="D106" s="7">
        <v>-38735.96</v>
      </c>
      <c r="E106" s="7">
        <v>76236.160000000003</v>
      </c>
      <c r="F106" s="7">
        <v>4138.9600000000028</v>
      </c>
      <c r="G106" s="7">
        <v>23263.260000000009</v>
      </c>
      <c r="H106" s="7">
        <v>185442.89</v>
      </c>
      <c r="I106" s="7">
        <v>-17354.339999999982</v>
      </c>
      <c r="J106" s="7">
        <v>-738.59999999999127</v>
      </c>
      <c r="K106" s="7">
        <v>36425.560000000012</v>
      </c>
      <c r="L106" s="7">
        <v>15456.020000000004</v>
      </c>
      <c r="M106" s="7">
        <v>66844.12</v>
      </c>
      <c r="N106" s="7">
        <v>-2915.4000000000015</v>
      </c>
      <c r="O106" s="7">
        <v>-79759.929999999993</v>
      </c>
      <c r="P106" s="7">
        <v>268302.74000000005</v>
      </c>
      <c r="Q106" s="7">
        <v>-22877.260000000024</v>
      </c>
      <c r="R106" s="7">
        <v>-8057.9699999999939</v>
      </c>
      <c r="S106" s="7">
        <v>184036.15999999995</v>
      </c>
      <c r="T106" s="7">
        <v>-30762.82</v>
      </c>
      <c r="U106" s="7">
        <v>16020.150000000009</v>
      </c>
      <c r="V106" s="7">
        <v>-38767.140000000007</v>
      </c>
      <c r="W106" s="7">
        <v>-3461.1300000000047</v>
      </c>
      <c r="X106" s="7">
        <v>153911.38</v>
      </c>
      <c r="Y106" s="7">
        <v>-40254.780000000013</v>
      </c>
      <c r="Z106" s="7">
        <v>126783.18999999997</v>
      </c>
      <c r="AA106" s="7">
        <v>-4148.6900000000023</v>
      </c>
      <c r="AB106" s="7">
        <v>8404.1600000000035</v>
      </c>
      <c r="AC106" s="7">
        <v>340825.24999999988</v>
      </c>
      <c r="AD106" s="7">
        <v>-62916.240000000013</v>
      </c>
      <c r="AE106" s="7">
        <v>-2527.6800000000003</v>
      </c>
      <c r="AF106" s="7">
        <v>121712.34999999998</v>
      </c>
      <c r="AG106" s="7">
        <v>-151338.6</v>
      </c>
      <c r="AH106" s="7">
        <v>-40861.56</v>
      </c>
      <c r="AI106" s="7">
        <v>24474.430000000008</v>
      </c>
      <c r="AJ106" s="7">
        <v>74040.540000000008</v>
      </c>
      <c r="AK106" s="7">
        <v>41663.78</v>
      </c>
      <c r="AL106" s="7">
        <v>-108900.6</v>
      </c>
      <c r="AM106" s="7">
        <v>27287.619999999981</v>
      </c>
      <c r="AN106" s="7">
        <v>112379.18000000002</v>
      </c>
      <c r="AO106" s="7">
        <v>143787.01000000004</v>
      </c>
      <c r="AP106" s="7">
        <v>178800.23</v>
      </c>
      <c r="AQ106" s="7">
        <v>-142063.12999999998</v>
      </c>
      <c r="AR106" s="7">
        <v>70723.53</v>
      </c>
      <c r="AS106" s="7">
        <v>74617.440000000031</v>
      </c>
      <c r="AT106" s="7">
        <v>-3226.3399999999965</v>
      </c>
      <c r="AU106" s="7">
        <v>37160.43</v>
      </c>
      <c r="AV106" s="7">
        <v>-47914.219999999987</v>
      </c>
      <c r="AW106" s="7">
        <v>-12218.829999999987</v>
      </c>
      <c r="AX106" s="7">
        <v>-22921.119999999915</v>
      </c>
      <c r="BM106" s="392"/>
      <c r="BN106" s="392"/>
    </row>
    <row r="107" spans="2:67" s="93" customFormat="1" outlineLevel="1" x14ac:dyDescent="0.3">
      <c r="C107" s="93" t="s">
        <v>20</v>
      </c>
      <c r="D107" s="93">
        <v>0</v>
      </c>
      <c r="E107" s="93">
        <v>0</v>
      </c>
      <c r="F107" s="93">
        <v>0</v>
      </c>
      <c r="G107" s="93">
        <v>0</v>
      </c>
      <c r="H107" s="93">
        <v>0</v>
      </c>
      <c r="I107" s="93">
        <v>0</v>
      </c>
      <c r="J107" s="93">
        <v>0</v>
      </c>
      <c r="K107" s="93">
        <v>0</v>
      </c>
      <c r="L107" s="93">
        <v>0</v>
      </c>
      <c r="M107" s="93">
        <v>0</v>
      </c>
      <c r="N107" s="93">
        <v>-3.637978807091713E-12</v>
      </c>
      <c r="O107" s="93">
        <v>0</v>
      </c>
      <c r="P107" s="93">
        <v>0</v>
      </c>
      <c r="Q107" s="93">
        <v>0</v>
      </c>
      <c r="R107" s="93">
        <v>0</v>
      </c>
      <c r="S107" s="93">
        <v>0</v>
      </c>
      <c r="T107" s="93">
        <v>0</v>
      </c>
      <c r="U107" s="93">
        <v>0</v>
      </c>
      <c r="V107" s="93">
        <v>0</v>
      </c>
      <c r="W107" s="93">
        <v>1.4551915228366852E-11</v>
      </c>
      <c r="X107" s="93">
        <v>0</v>
      </c>
      <c r="Y107" s="93">
        <v>0</v>
      </c>
      <c r="Z107" s="93">
        <v>0</v>
      </c>
      <c r="AA107" s="93">
        <v>-7.2759576141834259E-12</v>
      </c>
      <c r="AB107" s="93">
        <v>0</v>
      </c>
      <c r="AC107" s="93">
        <v>0</v>
      </c>
      <c r="AD107" s="93">
        <v>0</v>
      </c>
      <c r="AE107" s="93">
        <v>0</v>
      </c>
      <c r="AF107" s="93">
        <v>0</v>
      </c>
      <c r="AG107" s="93">
        <v>0</v>
      </c>
      <c r="AH107" s="93">
        <v>0</v>
      </c>
      <c r="AI107" s="93">
        <v>0</v>
      </c>
      <c r="AJ107" s="93">
        <v>0</v>
      </c>
      <c r="AK107" s="93">
        <v>0</v>
      </c>
      <c r="AL107" s="93">
        <v>0</v>
      </c>
      <c r="AM107" s="93">
        <v>0</v>
      </c>
      <c r="AN107" s="93">
        <v>0</v>
      </c>
      <c r="AO107" s="93">
        <v>0</v>
      </c>
      <c r="AP107" s="93">
        <v>0</v>
      </c>
      <c r="AQ107" s="93">
        <v>0.10000000000582077</v>
      </c>
      <c r="AR107" s="93">
        <v>0</v>
      </c>
      <c r="AS107" s="93">
        <v>0</v>
      </c>
      <c r="AT107" s="93">
        <v>-3.637978807091713E-12</v>
      </c>
      <c r="AU107" s="93">
        <v>0</v>
      </c>
      <c r="AV107" s="93">
        <v>9.9999999991268851E-2</v>
      </c>
      <c r="AW107" s="93">
        <v>0</v>
      </c>
      <c r="AX107" s="93">
        <v>0.19999999972424121</v>
      </c>
      <c r="BM107" s="393"/>
      <c r="BN107" s="393"/>
    </row>
    <row r="108" spans="2:67" s="7" customFormat="1" x14ac:dyDescent="0.3">
      <c r="BM108" s="392"/>
      <c r="BN108" s="392"/>
    </row>
    <row r="109" spans="2:67" x14ac:dyDescent="0.3">
      <c r="AL109" s="8"/>
      <c r="AM109" s="8"/>
      <c r="AN109" s="8"/>
      <c r="AO109" s="8"/>
      <c r="AP109" s="8"/>
      <c r="AX109" s="8"/>
    </row>
  </sheetData>
  <mergeCells count="1">
    <mergeCell ref="B3:BO3"/>
  </mergeCells>
  <phoneticPr fontId="9" type="noConversion"/>
  <conditionalFormatting sqref="C6:C103">
    <cfRule type="duplicateValues" dxfId="22" priority="1"/>
  </conditionalFormatting>
  <dataValidations disablePrompts="1" count="1">
    <dataValidation type="list" allowBlank="1" showInputMessage="1" showErrorMessage="1" sqref="C2" xr:uid="{EA38B59C-C363-4717-B50E-3B894E1D7F1D}">
      <formula1>$C$4:$C$102</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A938F-C908-41DC-BBE4-A2AD7905100E}">
  <sheetPr>
    <tabColor theme="8" tint="0.79998168889431442"/>
  </sheetPr>
  <dimension ref="A1:AR76"/>
  <sheetViews>
    <sheetView showGridLines="0" zoomScaleNormal="100" workbookViewId="0">
      <pane xSplit="3" ySplit="4" topLeftCell="D5" activePane="bottomRight" state="frozen"/>
      <selection activeCell="D26" sqref="D26:J38"/>
      <selection pane="topRight" activeCell="D26" sqref="D26:J38"/>
      <selection pane="bottomLeft" activeCell="D26" sqref="D26:J38"/>
      <selection pane="bottomRight" activeCell="AF37" sqref="AF37"/>
    </sheetView>
  </sheetViews>
  <sheetFormatPr defaultRowHeight="14.4" outlineLevelRow="1" outlineLevelCol="1" x14ac:dyDescent="0.3"/>
  <cols>
    <col min="1" max="1" width="7.44140625" customWidth="1"/>
    <col min="2" max="2" width="1.6640625" customWidth="1"/>
    <col min="3" max="3" width="52.6640625" customWidth="1"/>
    <col min="4" max="4" width="12.6640625" bestFit="1" customWidth="1"/>
    <col min="5" max="5" width="12.6640625" customWidth="1"/>
    <col min="6" max="10" width="12.6640625" hidden="1" customWidth="1" outlineLevel="1"/>
    <col min="11" max="11" width="12.6640625" customWidth="1" collapsed="1"/>
    <col min="12" max="22" width="12.6640625" hidden="1" customWidth="1" outlineLevel="1"/>
    <col min="23" max="23" width="12.6640625" customWidth="1" collapsed="1"/>
    <col min="24" max="29" width="12.6640625" hidden="1" customWidth="1" outlineLevel="1"/>
    <col min="30" max="30" width="12.6640625" customWidth="1" collapsed="1"/>
    <col min="31" max="31" width="1.33203125" customWidth="1"/>
    <col min="32" max="34" width="12.6640625" customWidth="1"/>
    <col min="35" max="35" width="17.33203125" customWidth="1"/>
    <col min="36" max="36" width="1.6640625" customWidth="1"/>
    <col min="37" max="37" width="14.44140625" bestFit="1" customWidth="1"/>
    <col min="38" max="38" width="1.6640625" customWidth="1"/>
    <col min="39" max="39" width="10.5546875" bestFit="1" customWidth="1"/>
    <col min="40" max="40" width="20" customWidth="1"/>
    <col min="43" max="43" width="20" customWidth="1"/>
  </cols>
  <sheetData>
    <row r="1" spans="1:44" ht="15" thickBot="1" x14ac:dyDescent="0.35">
      <c r="A1" s="379" t="s">
        <v>490</v>
      </c>
    </row>
    <row r="2" spans="1:44" ht="18.600000000000001" thickBot="1" x14ac:dyDescent="0.35">
      <c r="B2" s="581" t="s">
        <v>865</v>
      </c>
      <c r="C2" s="582"/>
      <c r="D2" s="582"/>
      <c r="E2" s="582"/>
      <c r="F2" s="582"/>
      <c r="G2" s="582"/>
      <c r="H2" s="582"/>
      <c r="I2" s="582"/>
      <c r="J2" s="582"/>
      <c r="K2" s="582"/>
      <c r="L2" s="582"/>
      <c r="M2" s="582"/>
      <c r="N2" s="582"/>
      <c r="O2" s="582"/>
      <c r="P2" s="582"/>
      <c r="Q2" s="582"/>
      <c r="R2" s="582"/>
      <c r="S2" s="582"/>
      <c r="T2" s="582"/>
      <c r="U2" s="582"/>
      <c r="V2" s="582"/>
      <c r="W2" s="582"/>
      <c r="X2" s="582"/>
      <c r="Y2" s="582"/>
      <c r="Z2" s="582"/>
      <c r="AA2" s="582"/>
      <c r="AB2" s="582"/>
      <c r="AC2" s="582"/>
      <c r="AD2" s="582"/>
      <c r="AE2" s="582"/>
      <c r="AF2" s="582"/>
      <c r="AG2" s="582"/>
      <c r="AH2" s="582"/>
      <c r="AI2" s="582"/>
      <c r="AJ2" s="582"/>
      <c r="AK2" s="582"/>
      <c r="AL2" s="583"/>
    </row>
    <row r="3" spans="1:44" ht="15" thickBot="1" x14ac:dyDescent="0.35">
      <c r="B3" s="11"/>
      <c r="C3" s="15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t="s">
        <v>562</v>
      </c>
      <c r="AL3" s="13"/>
      <c r="AN3" s="584"/>
      <c r="AO3" s="584"/>
      <c r="AQ3" s="584"/>
      <c r="AR3" s="584"/>
    </row>
    <row r="4" spans="1:44" ht="15" thickBot="1" x14ac:dyDescent="0.35">
      <c r="B4" s="14"/>
      <c r="C4" s="108"/>
      <c r="D4" s="121">
        <v>44926</v>
      </c>
      <c r="E4" s="121">
        <v>45291</v>
      </c>
      <c r="F4" s="500">
        <v>45504</v>
      </c>
      <c r="G4" s="500">
        <v>45535</v>
      </c>
      <c r="H4" s="500">
        <v>45565</v>
      </c>
      <c r="I4" s="500">
        <v>45596</v>
      </c>
      <c r="J4" s="500">
        <v>45626</v>
      </c>
      <c r="K4" s="500">
        <v>45657</v>
      </c>
      <c r="L4" s="121">
        <v>45688</v>
      </c>
      <c r="M4" s="121">
        <v>45716</v>
      </c>
      <c r="N4" s="121">
        <v>45747</v>
      </c>
      <c r="O4" s="121">
        <v>45777</v>
      </c>
      <c r="P4" s="121">
        <v>45808</v>
      </c>
      <c r="Q4" s="121">
        <v>45838</v>
      </c>
      <c r="R4" s="121">
        <v>45869</v>
      </c>
      <c r="S4" s="121">
        <v>45900</v>
      </c>
      <c r="T4" s="121">
        <v>45930</v>
      </c>
      <c r="U4" s="121">
        <v>45961</v>
      </c>
      <c r="V4" s="121">
        <v>45991</v>
      </c>
      <c r="W4" s="121">
        <v>46022</v>
      </c>
      <c r="X4" s="121">
        <v>46053</v>
      </c>
      <c r="Y4" s="121">
        <v>46081</v>
      </c>
      <c r="Z4" s="121">
        <v>46112</v>
      </c>
      <c r="AA4" s="121">
        <v>46142</v>
      </c>
      <c r="AB4" s="121">
        <v>46173</v>
      </c>
      <c r="AC4" s="121">
        <v>46203</v>
      </c>
      <c r="AD4" s="121">
        <v>46234</v>
      </c>
      <c r="AE4" s="43"/>
      <c r="AF4" s="151" t="s">
        <v>103</v>
      </c>
      <c r="AG4" s="121" t="s">
        <v>563</v>
      </c>
      <c r="AH4" s="121" t="s">
        <v>405</v>
      </c>
      <c r="AI4" s="122" t="s">
        <v>587</v>
      </c>
      <c r="AJ4" s="16"/>
      <c r="AK4" s="299">
        <v>46173</v>
      </c>
      <c r="AL4" s="15"/>
    </row>
    <row r="5" spans="1:44" x14ac:dyDescent="0.3">
      <c r="B5" s="14"/>
      <c r="C5" s="123"/>
      <c r="D5" s="2"/>
      <c r="E5" s="2"/>
      <c r="F5" s="501"/>
      <c r="G5" s="501"/>
      <c r="H5" s="501"/>
      <c r="I5" s="501"/>
      <c r="J5" s="501"/>
      <c r="K5" s="501"/>
      <c r="L5" s="2"/>
      <c r="M5" s="2"/>
      <c r="N5" s="2"/>
      <c r="O5" s="2"/>
      <c r="P5" s="2"/>
      <c r="Q5" s="2"/>
      <c r="R5" s="2"/>
      <c r="S5" s="2"/>
      <c r="T5" s="2"/>
      <c r="U5" s="2"/>
      <c r="V5" s="2"/>
      <c r="W5" s="2"/>
      <c r="X5" s="2"/>
      <c r="Y5" s="2"/>
      <c r="Z5" s="2"/>
      <c r="AA5" s="2"/>
      <c r="AB5" s="2"/>
      <c r="AC5" s="2"/>
      <c r="AD5" s="2"/>
      <c r="AE5" s="43"/>
      <c r="AF5" s="1"/>
      <c r="AG5" s="2"/>
      <c r="AH5" s="2"/>
      <c r="AI5" s="3"/>
      <c r="AJ5" s="16"/>
      <c r="AK5" s="147"/>
      <c r="AL5" s="15"/>
    </row>
    <row r="6" spans="1:44" outlineLevel="1" x14ac:dyDescent="0.3">
      <c r="B6" s="14"/>
      <c r="C6" s="124" t="s">
        <v>874</v>
      </c>
      <c r="D6" s="29">
        <v>718697.62</v>
      </c>
      <c r="E6" s="29">
        <v>680623.6100000001</v>
      </c>
      <c r="F6" s="502">
        <v>857167.56</v>
      </c>
      <c r="G6" s="502">
        <v>1059524.1399999999</v>
      </c>
      <c r="H6" s="502">
        <v>817771.45</v>
      </c>
      <c r="I6" s="502">
        <v>905749.89</v>
      </c>
      <c r="J6" s="502">
        <v>856871.39</v>
      </c>
      <c r="K6" s="502">
        <v>845915.77</v>
      </c>
      <c r="L6" s="29">
        <v>752414.46</v>
      </c>
      <c r="M6" s="29">
        <v>729014.22</v>
      </c>
      <c r="N6" s="29">
        <v>695697.42999999993</v>
      </c>
      <c r="O6" s="29">
        <v>752354.27999999991</v>
      </c>
      <c r="P6" s="29">
        <v>906957.6399999999</v>
      </c>
      <c r="Q6" s="29">
        <v>940650.65999999992</v>
      </c>
      <c r="R6" s="29">
        <v>843733.40999999992</v>
      </c>
      <c r="S6" s="29">
        <v>682088.48999999987</v>
      </c>
      <c r="T6" s="29">
        <v>602245.96999999986</v>
      </c>
      <c r="U6" s="29">
        <v>575635.89999999991</v>
      </c>
      <c r="V6" s="29">
        <v>654393.61999999988</v>
      </c>
      <c r="W6" s="29">
        <v>542001.83999999985</v>
      </c>
      <c r="X6" s="29">
        <v>422270.26999999984</v>
      </c>
      <c r="Y6" s="29">
        <v>513928.71999999986</v>
      </c>
      <c r="Z6" s="29">
        <v>469972.94999999984</v>
      </c>
      <c r="AA6" s="29">
        <v>507164.99999999983</v>
      </c>
      <c r="AB6" s="29">
        <v>622137.1599999998</v>
      </c>
      <c r="AC6" s="29">
        <v>580074.2799999998</v>
      </c>
      <c r="AD6" s="39">
        <v>527582.83999999985</v>
      </c>
      <c r="AE6" s="15"/>
      <c r="AF6" s="28">
        <v>-38074.009999999893</v>
      </c>
      <c r="AG6" s="29">
        <v>165292.15999999992</v>
      </c>
      <c r="AH6" s="29">
        <v>-303913.93000000017</v>
      </c>
      <c r="AI6" s="39">
        <v>-316150.57000000007</v>
      </c>
      <c r="AJ6" s="16"/>
      <c r="AK6" s="332">
        <v>114972.15999999997</v>
      </c>
      <c r="AL6" s="15"/>
      <c r="AN6" s="8"/>
      <c r="AO6" s="8"/>
      <c r="AQ6" s="8"/>
      <c r="AR6" s="8"/>
    </row>
    <row r="7" spans="1:44" outlineLevel="1" x14ac:dyDescent="0.3">
      <c r="B7" s="14"/>
      <c r="C7" s="124" t="s">
        <v>875</v>
      </c>
      <c r="D7" s="29">
        <v>0</v>
      </c>
      <c r="E7" s="29">
        <v>0</v>
      </c>
      <c r="F7" s="502">
        <v>10</v>
      </c>
      <c r="G7" s="502">
        <v>10</v>
      </c>
      <c r="H7" s="502">
        <v>10</v>
      </c>
      <c r="I7" s="502">
        <v>10</v>
      </c>
      <c r="J7" s="502">
        <v>10</v>
      </c>
      <c r="K7" s="502">
        <v>10</v>
      </c>
      <c r="L7" s="29">
        <v>10</v>
      </c>
      <c r="M7" s="29">
        <v>10</v>
      </c>
      <c r="N7" s="29">
        <v>10</v>
      </c>
      <c r="O7" s="29">
        <v>10</v>
      </c>
      <c r="P7" s="29">
        <v>10</v>
      </c>
      <c r="Q7" s="29">
        <v>10</v>
      </c>
      <c r="R7" s="29">
        <v>10</v>
      </c>
      <c r="S7" s="29">
        <v>10</v>
      </c>
      <c r="T7" s="29">
        <v>10</v>
      </c>
      <c r="U7" s="29">
        <v>10</v>
      </c>
      <c r="V7" s="29">
        <v>10</v>
      </c>
      <c r="W7" s="29">
        <v>10</v>
      </c>
      <c r="X7" s="29">
        <v>10</v>
      </c>
      <c r="Y7" s="29">
        <v>10</v>
      </c>
      <c r="Z7" s="29">
        <v>10</v>
      </c>
      <c r="AA7" s="29">
        <v>10</v>
      </c>
      <c r="AB7" s="29">
        <v>10</v>
      </c>
      <c r="AC7" s="29">
        <v>10</v>
      </c>
      <c r="AD7" s="39">
        <v>10</v>
      </c>
      <c r="AE7" s="15"/>
      <c r="AF7" s="28">
        <v>0</v>
      </c>
      <c r="AG7" s="29">
        <v>10</v>
      </c>
      <c r="AH7" s="29">
        <v>0</v>
      </c>
      <c r="AI7" s="39">
        <v>0</v>
      </c>
      <c r="AJ7" s="16"/>
      <c r="AK7" s="332">
        <v>0</v>
      </c>
      <c r="AL7" s="15"/>
      <c r="AN7" s="8"/>
      <c r="AO7" s="8"/>
      <c r="AQ7" s="8"/>
      <c r="AR7" s="8"/>
    </row>
    <row r="8" spans="1:44" outlineLevel="1" x14ac:dyDescent="0.3">
      <c r="B8" s="14"/>
      <c r="C8" s="125" t="s">
        <v>876</v>
      </c>
      <c r="D8" s="112">
        <v>0</v>
      </c>
      <c r="E8" s="112">
        <v>0</v>
      </c>
      <c r="F8" s="503">
        <v>0</v>
      </c>
      <c r="G8" s="503">
        <v>0</v>
      </c>
      <c r="H8" s="503">
        <v>200000</v>
      </c>
      <c r="I8" s="503">
        <v>200000</v>
      </c>
      <c r="J8" s="503">
        <v>200000</v>
      </c>
      <c r="K8" s="503">
        <v>200000</v>
      </c>
      <c r="L8" s="112">
        <v>200000</v>
      </c>
      <c r="M8" s="112">
        <v>200000</v>
      </c>
      <c r="N8" s="112">
        <v>200000</v>
      </c>
      <c r="O8" s="112">
        <v>200000</v>
      </c>
      <c r="P8" s="112">
        <v>200000</v>
      </c>
      <c r="Q8" s="112">
        <v>200000</v>
      </c>
      <c r="R8" s="112">
        <v>200000</v>
      </c>
      <c r="S8" s="112">
        <v>450000</v>
      </c>
      <c r="T8" s="112">
        <v>450000</v>
      </c>
      <c r="U8" s="112">
        <v>450000</v>
      </c>
      <c r="V8" s="112">
        <v>450000</v>
      </c>
      <c r="W8" s="112">
        <v>450000</v>
      </c>
      <c r="X8" s="112">
        <v>450000</v>
      </c>
      <c r="Y8" s="112">
        <v>450000</v>
      </c>
      <c r="Z8" s="112">
        <v>450000</v>
      </c>
      <c r="AA8" s="112">
        <v>450000</v>
      </c>
      <c r="AB8" s="112">
        <v>450000</v>
      </c>
      <c r="AC8" s="112">
        <v>450000</v>
      </c>
      <c r="AD8" s="113">
        <v>450000</v>
      </c>
      <c r="AE8" s="15"/>
      <c r="AF8" s="150">
        <v>0</v>
      </c>
      <c r="AG8" s="112">
        <v>200000</v>
      </c>
      <c r="AH8" s="112">
        <v>250000</v>
      </c>
      <c r="AI8" s="113">
        <v>250000</v>
      </c>
      <c r="AJ8" s="16"/>
      <c r="AK8" s="355">
        <v>0</v>
      </c>
      <c r="AL8" s="15"/>
      <c r="AN8" s="8"/>
      <c r="AO8" s="8"/>
      <c r="AQ8" s="8"/>
      <c r="AR8" s="8"/>
    </row>
    <row r="9" spans="1:44" x14ac:dyDescent="0.3">
      <c r="B9" s="14"/>
      <c r="C9" s="123" t="s">
        <v>336</v>
      </c>
      <c r="D9" s="29">
        <v>718697.62</v>
      </c>
      <c r="E9" s="29">
        <v>680623.6100000001</v>
      </c>
      <c r="F9" s="502">
        <f>SUM(F6:F8)</f>
        <v>857177.56</v>
      </c>
      <c r="G9" s="502">
        <f>SUM(G6:G8)</f>
        <v>1059534.1399999999</v>
      </c>
      <c r="H9" s="502">
        <f>SUM(H6:H8)</f>
        <v>1017781.45</v>
      </c>
      <c r="I9" s="502">
        <f>SUM(I6:I8)</f>
        <v>1105759.8900000001</v>
      </c>
      <c r="J9" s="502">
        <f>SUM(J6:J8)</f>
        <v>1056881.3900000001</v>
      </c>
      <c r="K9" s="502">
        <v>1045925.77</v>
      </c>
      <c r="L9" s="29">
        <v>952424.46</v>
      </c>
      <c r="M9" s="29">
        <v>929024.22</v>
      </c>
      <c r="N9" s="29">
        <v>895707.42999999993</v>
      </c>
      <c r="O9" s="29">
        <v>952364.27999999991</v>
      </c>
      <c r="P9" s="29">
        <v>1106967.6399999999</v>
      </c>
      <c r="Q9" s="29">
        <v>1140660.6599999999</v>
      </c>
      <c r="R9" s="29">
        <v>1043743.4099999999</v>
      </c>
      <c r="S9" s="29">
        <v>1132098.4899999998</v>
      </c>
      <c r="T9" s="29">
        <v>1052255.9699999997</v>
      </c>
      <c r="U9" s="29">
        <v>1025645.8999999999</v>
      </c>
      <c r="V9" s="29">
        <v>1104403.6199999999</v>
      </c>
      <c r="W9" s="29">
        <v>992011.83999999985</v>
      </c>
      <c r="X9" s="29">
        <v>872280.26999999979</v>
      </c>
      <c r="Y9" s="29">
        <v>963938.71999999986</v>
      </c>
      <c r="Z9" s="29">
        <v>919982.94999999984</v>
      </c>
      <c r="AA9" s="29">
        <v>957174.99999999977</v>
      </c>
      <c r="AB9" s="29">
        <v>1072147.1599999997</v>
      </c>
      <c r="AC9" s="29">
        <v>1030084.2799999998</v>
      </c>
      <c r="AD9" s="39">
        <v>977592.83999999985</v>
      </c>
      <c r="AE9" s="15"/>
      <c r="AF9" s="28">
        <v>-38074.009999999893</v>
      </c>
      <c r="AG9" s="29">
        <v>365302.15999999992</v>
      </c>
      <c r="AH9" s="29">
        <v>-53913.930000000168</v>
      </c>
      <c r="AI9" s="39">
        <v>-66150.570000000065</v>
      </c>
      <c r="AJ9" s="16"/>
      <c r="AK9" s="332">
        <v>114972.15999999992</v>
      </c>
      <c r="AL9" s="15"/>
      <c r="AN9" s="8"/>
      <c r="AO9" s="8"/>
      <c r="AQ9" s="8"/>
      <c r="AR9" s="8"/>
    </row>
    <row r="10" spans="1:44" x14ac:dyDescent="0.3">
      <c r="A10" s="8"/>
      <c r="B10" s="14"/>
      <c r="C10" s="123" t="s">
        <v>564</v>
      </c>
      <c r="D10" s="29">
        <v>0</v>
      </c>
      <c r="E10" s="29">
        <v>0</v>
      </c>
      <c r="F10" s="502">
        <v>0</v>
      </c>
      <c r="G10" s="502">
        <v>0</v>
      </c>
      <c r="H10" s="502">
        <v>0</v>
      </c>
      <c r="I10" s="502">
        <v>0</v>
      </c>
      <c r="J10" s="502">
        <v>0</v>
      </c>
      <c r="K10" s="502">
        <v>0</v>
      </c>
      <c r="L10" s="29">
        <v>0</v>
      </c>
      <c r="M10" s="29">
        <v>0</v>
      </c>
      <c r="N10" s="29">
        <v>0</v>
      </c>
      <c r="O10" s="29">
        <v>0</v>
      </c>
      <c r="P10" s="29">
        <v>0</v>
      </c>
      <c r="Q10" s="29">
        <v>0</v>
      </c>
      <c r="R10" s="29">
        <v>0</v>
      </c>
      <c r="S10" s="29">
        <v>0</v>
      </c>
      <c r="T10" s="29">
        <v>0</v>
      </c>
      <c r="U10" s="29">
        <v>0</v>
      </c>
      <c r="V10" s="29">
        <v>0</v>
      </c>
      <c r="W10" s="29">
        <v>0</v>
      </c>
      <c r="X10" s="29">
        <v>0</v>
      </c>
      <c r="Y10" s="29">
        <v>0</v>
      </c>
      <c r="Z10" s="29">
        <v>0</v>
      </c>
      <c r="AA10" s="29">
        <v>0</v>
      </c>
      <c r="AB10" s="29">
        <v>5800</v>
      </c>
      <c r="AC10" s="29">
        <v>5800</v>
      </c>
      <c r="AD10" s="39">
        <v>5800</v>
      </c>
      <c r="AE10" s="15"/>
      <c r="AF10" s="28">
        <v>0</v>
      </c>
      <c r="AG10" s="29">
        <v>0</v>
      </c>
      <c r="AH10" s="29">
        <v>0</v>
      </c>
      <c r="AI10" s="39">
        <v>5800</v>
      </c>
      <c r="AJ10" s="16"/>
      <c r="AK10" s="332">
        <v>5800</v>
      </c>
      <c r="AL10" s="15"/>
      <c r="AN10" s="8"/>
      <c r="AO10" s="8"/>
      <c r="AQ10" s="8"/>
      <c r="AR10" s="8"/>
    </row>
    <row r="11" spans="1:44" x14ac:dyDescent="0.3">
      <c r="A11" s="8"/>
      <c r="B11" s="14"/>
      <c r="C11" s="123" t="s">
        <v>565</v>
      </c>
      <c r="D11" s="29">
        <v>0</v>
      </c>
      <c r="E11" s="29">
        <v>1.4210854715202004E-14</v>
      </c>
      <c r="F11" s="502">
        <v>0</v>
      </c>
      <c r="G11" s="502">
        <v>0</v>
      </c>
      <c r="H11" s="502">
        <v>0</v>
      </c>
      <c r="I11" s="502">
        <v>0</v>
      </c>
      <c r="J11" s="502">
        <v>0</v>
      </c>
      <c r="K11" s="502">
        <v>0</v>
      </c>
      <c r="L11" s="29">
        <v>0</v>
      </c>
      <c r="M11" s="29">
        <v>0</v>
      </c>
      <c r="N11" s="29">
        <v>0</v>
      </c>
      <c r="O11" s="29">
        <v>0</v>
      </c>
      <c r="P11" s="29">
        <v>0</v>
      </c>
      <c r="Q11" s="29">
        <v>0</v>
      </c>
      <c r="R11" s="29">
        <v>3518.79</v>
      </c>
      <c r="S11" s="29">
        <v>3518.79</v>
      </c>
      <c r="T11" s="29">
        <v>3742.85</v>
      </c>
      <c r="U11" s="29">
        <v>6646.71</v>
      </c>
      <c r="V11" s="29">
        <v>7799.67</v>
      </c>
      <c r="W11" s="29">
        <v>8793.18</v>
      </c>
      <c r="X11" s="29">
        <v>8793.18</v>
      </c>
      <c r="Y11" s="29">
        <v>54.739999999999782</v>
      </c>
      <c r="Z11" s="29">
        <v>54.739999999999782</v>
      </c>
      <c r="AA11" s="29">
        <v>54.739999999999782</v>
      </c>
      <c r="AB11" s="29">
        <v>54.739999999999782</v>
      </c>
      <c r="AC11" s="29">
        <v>54.739999999999782</v>
      </c>
      <c r="AD11" s="39">
        <v>83.329999999999785</v>
      </c>
      <c r="AE11" s="15"/>
      <c r="AF11" s="28">
        <v>1.4210854715202004E-14</v>
      </c>
      <c r="AG11" s="29">
        <v>-1.4210854715202004E-14</v>
      </c>
      <c r="AH11" s="29">
        <v>8793.18</v>
      </c>
      <c r="AI11" s="39">
        <v>-3435.46</v>
      </c>
      <c r="AJ11" s="16"/>
      <c r="AK11" s="332">
        <v>0</v>
      </c>
      <c r="AL11" s="15"/>
      <c r="AN11" s="8"/>
      <c r="AO11" s="8"/>
      <c r="AQ11" s="8"/>
      <c r="AR11" s="8"/>
    </row>
    <row r="12" spans="1:44" outlineLevel="1" x14ac:dyDescent="0.3">
      <c r="A12" s="8"/>
      <c r="B12" s="14"/>
      <c r="C12" s="124" t="s">
        <v>566</v>
      </c>
      <c r="D12" s="29">
        <v>84946.32</v>
      </c>
      <c r="E12" s="29">
        <v>143428.93</v>
      </c>
      <c r="F12" s="502">
        <v>213340.62</v>
      </c>
      <c r="G12" s="502">
        <v>220679.01</v>
      </c>
      <c r="H12" s="502">
        <v>270335.32</v>
      </c>
      <c r="I12" s="502">
        <v>284377.65000000002</v>
      </c>
      <c r="J12" s="502">
        <v>249964.45</v>
      </c>
      <c r="K12" s="502">
        <v>177655.43</v>
      </c>
      <c r="L12" s="29">
        <v>219165.31000000006</v>
      </c>
      <c r="M12" s="29">
        <v>241078.25000000006</v>
      </c>
      <c r="N12" s="29">
        <v>147705.32000000007</v>
      </c>
      <c r="O12" s="29">
        <v>187915.49000000005</v>
      </c>
      <c r="P12" s="29">
        <v>244519.97000000006</v>
      </c>
      <c r="Q12" s="29">
        <v>254432.89000000007</v>
      </c>
      <c r="R12" s="29">
        <v>227406.83000000007</v>
      </c>
      <c r="S12" s="29">
        <v>198162.95000000007</v>
      </c>
      <c r="T12" s="29">
        <v>287182.4800000001</v>
      </c>
      <c r="U12" s="29">
        <v>284838.83000000007</v>
      </c>
      <c r="V12" s="29">
        <v>239378.37000000008</v>
      </c>
      <c r="W12" s="29">
        <v>139478.10000000009</v>
      </c>
      <c r="X12" s="29">
        <v>212973.25000000009</v>
      </c>
      <c r="Y12" s="29">
        <v>123094.86000000009</v>
      </c>
      <c r="Z12" s="29">
        <v>45082.140000000087</v>
      </c>
      <c r="AA12" s="29">
        <v>52539.30000000009</v>
      </c>
      <c r="AB12" s="29">
        <v>15276.570000000087</v>
      </c>
      <c r="AC12" s="29">
        <v>82481.550000000076</v>
      </c>
      <c r="AD12" s="39">
        <v>113597.57000000008</v>
      </c>
      <c r="AE12" s="15"/>
      <c r="AF12" s="28">
        <v>58482.609999999986</v>
      </c>
      <c r="AG12" s="29">
        <v>34226.500000000058</v>
      </c>
      <c r="AH12" s="29">
        <v>-38177.329999999958</v>
      </c>
      <c r="AI12" s="39">
        <v>-113809.26</v>
      </c>
      <c r="AJ12" s="16"/>
      <c r="AK12" s="332">
        <v>-37262.730000000003</v>
      </c>
      <c r="AL12" s="15"/>
      <c r="AN12" s="8"/>
      <c r="AO12" s="8"/>
      <c r="AQ12" s="8"/>
      <c r="AR12" s="8"/>
    </row>
    <row r="13" spans="1:44" outlineLevel="1" x14ac:dyDescent="0.3">
      <c r="A13" s="8"/>
      <c r="B13" s="14"/>
      <c r="C13" s="124" t="s">
        <v>567</v>
      </c>
      <c r="D13" s="29">
        <v>1511.87</v>
      </c>
      <c r="E13" s="29">
        <v>3679.1899999999996</v>
      </c>
      <c r="F13" s="502">
        <v>7894.99</v>
      </c>
      <c r="G13" s="502">
        <v>8166.56</v>
      </c>
      <c r="H13" s="502">
        <v>10004.17</v>
      </c>
      <c r="I13" s="502">
        <v>10523.83</v>
      </c>
      <c r="J13" s="502">
        <v>9250.32</v>
      </c>
      <c r="K13" s="502">
        <v>6574.41</v>
      </c>
      <c r="L13" s="29">
        <v>7984.0599999999995</v>
      </c>
      <c r="M13" s="29">
        <v>9616.7899999999991</v>
      </c>
      <c r="N13" s="29">
        <v>9101.5099999999984</v>
      </c>
      <c r="O13" s="29">
        <v>10555.569999999998</v>
      </c>
      <c r="P13" s="29">
        <v>11328.169999999998</v>
      </c>
      <c r="Q13" s="29">
        <v>11898.019999999999</v>
      </c>
      <c r="R13" s="29">
        <v>10748.369999999999</v>
      </c>
      <c r="S13" s="29">
        <v>11513.349999999999</v>
      </c>
      <c r="T13" s="29">
        <v>14475.099999999999</v>
      </c>
      <c r="U13" s="29">
        <v>15855.73</v>
      </c>
      <c r="V13" s="29">
        <v>13472.779999999999</v>
      </c>
      <c r="W13" s="29">
        <v>9116.5099999999984</v>
      </c>
      <c r="X13" s="29">
        <v>10539.559999999998</v>
      </c>
      <c r="Y13" s="29">
        <v>4193.0399999999972</v>
      </c>
      <c r="Z13" s="29">
        <v>1625.6599999999971</v>
      </c>
      <c r="AA13" s="29">
        <v>1611.759999999997</v>
      </c>
      <c r="AB13" s="29">
        <v>662.50999999999704</v>
      </c>
      <c r="AC13" s="29">
        <v>2028.009999999997</v>
      </c>
      <c r="AD13" s="39">
        <v>3675.1399999999971</v>
      </c>
      <c r="AE13" s="15"/>
      <c r="AF13" s="28">
        <v>2167.3199999999997</v>
      </c>
      <c r="AG13" s="29">
        <v>2895.2199999999993</v>
      </c>
      <c r="AH13" s="29">
        <v>2542.0999999999995</v>
      </c>
      <c r="AI13" s="39">
        <v>-7073.2300000000014</v>
      </c>
      <c r="AJ13" s="16"/>
      <c r="AK13" s="332">
        <v>-949.25</v>
      </c>
      <c r="AL13" s="15"/>
      <c r="AM13" s="9"/>
      <c r="AN13" s="8"/>
      <c r="AO13" s="8"/>
      <c r="AQ13" s="8"/>
      <c r="AR13" s="8"/>
    </row>
    <row r="14" spans="1:44" outlineLevel="1" x14ac:dyDescent="0.3">
      <c r="A14" s="8"/>
      <c r="B14" s="14"/>
      <c r="C14" s="124" t="s">
        <v>568</v>
      </c>
      <c r="D14" s="29">
        <v>4702.49</v>
      </c>
      <c r="E14" s="29">
        <v>12081.040000000003</v>
      </c>
      <c r="F14" s="502">
        <v>5543.25</v>
      </c>
      <c r="G14" s="502">
        <v>5733.93</v>
      </c>
      <c r="H14" s="502">
        <v>7024.15</v>
      </c>
      <c r="I14" s="502">
        <v>7389.01</v>
      </c>
      <c r="J14" s="502">
        <v>6494.85</v>
      </c>
      <c r="K14" s="502">
        <v>4616.04</v>
      </c>
      <c r="L14" s="29">
        <v>8293.0600000000031</v>
      </c>
      <c r="M14" s="29">
        <v>10176.400000000003</v>
      </c>
      <c r="N14" s="29">
        <v>8427.3400000000038</v>
      </c>
      <c r="O14" s="29">
        <v>9005.3400000000038</v>
      </c>
      <c r="P14" s="29">
        <v>11086.840000000004</v>
      </c>
      <c r="Q14" s="29">
        <v>14358.200000000004</v>
      </c>
      <c r="R14" s="29">
        <v>13411.170000000004</v>
      </c>
      <c r="S14" s="29">
        <v>9445.0400000000045</v>
      </c>
      <c r="T14" s="29">
        <v>10062.500000000004</v>
      </c>
      <c r="U14" s="29">
        <v>11496.790000000005</v>
      </c>
      <c r="V14" s="29">
        <v>10103.200000000004</v>
      </c>
      <c r="W14" s="29">
        <v>8677.600000000004</v>
      </c>
      <c r="X14" s="29">
        <v>9153.600000000004</v>
      </c>
      <c r="Y14" s="29">
        <v>7116.0500000000038</v>
      </c>
      <c r="Z14" s="29">
        <v>4732.5100000000039</v>
      </c>
      <c r="AA14" s="29">
        <v>4556.9900000000034</v>
      </c>
      <c r="AB14" s="29">
        <v>3510.5900000000033</v>
      </c>
      <c r="AC14" s="29">
        <v>6292.7300000000032</v>
      </c>
      <c r="AD14" s="39">
        <v>10221.220000000003</v>
      </c>
      <c r="AE14" s="15"/>
      <c r="AF14" s="28">
        <v>7378.5500000000029</v>
      </c>
      <c r="AG14" s="29">
        <v>-7464.9999999999991</v>
      </c>
      <c r="AH14" s="29">
        <v>4061.5600000000004</v>
      </c>
      <c r="AI14" s="39">
        <v>-3189.9500000000007</v>
      </c>
      <c r="AJ14" s="16"/>
      <c r="AK14" s="332">
        <v>-1046.4000000000001</v>
      </c>
      <c r="AL14" s="15"/>
      <c r="AN14" s="8"/>
      <c r="AO14" s="8"/>
      <c r="AQ14" s="8"/>
      <c r="AR14" s="8"/>
    </row>
    <row r="15" spans="1:44" outlineLevel="1" x14ac:dyDescent="0.3">
      <c r="A15" s="8"/>
      <c r="B15" s="14"/>
      <c r="C15" s="124" t="s">
        <v>569</v>
      </c>
      <c r="D15" s="29">
        <v>35700</v>
      </c>
      <c r="E15" s="29">
        <v>95693</v>
      </c>
      <c r="F15" s="502">
        <v>114106.42</v>
      </c>
      <c r="G15" s="502">
        <v>118031.4</v>
      </c>
      <c r="H15" s="502">
        <v>144590.35999999999</v>
      </c>
      <c r="I15" s="502">
        <v>152100.98000000001</v>
      </c>
      <c r="J15" s="502">
        <v>133694.88</v>
      </c>
      <c r="K15" s="502">
        <v>95020</v>
      </c>
      <c r="L15" s="29">
        <v>123695</v>
      </c>
      <c r="M15" s="29">
        <v>134496</v>
      </c>
      <c r="N15" s="29">
        <v>118937</v>
      </c>
      <c r="O15" s="29">
        <v>143222</v>
      </c>
      <c r="P15" s="29">
        <v>141822</v>
      </c>
      <c r="Q15" s="29">
        <v>150122</v>
      </c>
      <c r="R15" s="29">
        <v>133015</v>
      </c>
      <c r="S15" s="29">
        <v>132645</v>
      </c>
      <c r="T15" s="29">
        <v>163442</v>
      </c>
      <c r="U15" s="29">
        <v>187322.55</v>
      </c>
      <c r="V15" s="29">
        <v>158978.54999999999</v>
      </c>
      <c r="W15" s="29">
        <v>101100.54999999999</v>
      </c>
      <c r="X15" s="29">
        <v>129516.54999999999</v>
      </c>
      <c r="Y15" s="29">
        <v>78949.999999999985</v>
      </c>
      <c r="Z15" s="29">
        <v>32034.999999999985</v>
      </c>
      <c r="AA15" s="29">
        <v>33034.999999999985</v>
      </c>
      <c r="AB15" s="29">
        <v>12224.999999999985</v>
      </c>
      <c r="AC15" s="29">
        <v>21024.999999999985</v>
      </c>
      <c r="AD15" s="39">
        <v>69297.499999999985</v>
      </c>
      <c r="AE15" s="15"/>
      <c r="AF15" s="28">
        <v>59993</v>
      </c>
      <c r="AG15" s="29">
        <v>-673</v>
      </c>
      <c r="AH15" s="29">
        <v>6080.5499999999884</v>
      </c>
      <c r="AI15" s="39">
        <v>-63717.500000000015</v>
      </c>
      <c r="AJ15" s="16"/>
      <c r="AK15" s="332">
        <v>-20810</v>
      </c>
      <c r="AL15" s="15"/>
      <c r="AN15" s="8"/>
      <c r="AO15" s="8"/>
      <c r="AQ15" s="8"/>
      <c r="AR15" s="8"/>
    </row>
    <row r="16" spans="1:44" outlineLevel="1" x14ac:dyDescent="0.3">
      <c r="A16" s="8"/>
      <c r="B16" s="14"/>
      <c r="C16" s="124" t="s">
        <v>570</v>
      </c>
      <c r="D16" s="29">
        <v>37771</v>
      </c>
      <c r="E16" s="29">
        <v>102899.45</v>
      </c>
      <c r="F16" s="502">
        <v>114495.54</v>
      </c>
      <c r="G16" s="502">
        <v>118433.9</v>
      </c>
      <c r="H16" s="502">
        <v>145083.43</v>
      </c>
      <c r="I16" s="502">
        <v>152619.66</v>
      </c>
      <c r="J16" s="502">
        <v>134150.79999999999</v>
      </c>
      <c r="K16" s="502">
        <v>95344.03</v>
      </c>
      <c r="L16" s="29">
        <v>116071.03</v>
      </c>
      <c r="M16" s="29">
        <v>106401.77</v>
      </c>
      <c r="N16" s="29">
        <v>33196.62000000001</v>
      </c>
      <c r="O16" s="29">
        <v>66105.950000000012</v>
      </c>
      <c r="P16" s="29">
        <v>90760.37000000001</v>
      </c>
      <c r="Q16" s="29">
        <v>96663.860000000015</v>
      </c>
      <c r="R16" s="29">
        <v>126432.71000000002</v>
      </c>
      <c r="S16" s="29">
        <v>158280.17000000001</v>
      </c>
      <c r="T16" s="29">
        <v>186413.25</v>
      </c>
      <c r="U16" s="29">
        <v>205769.22</v>
      </c>
      <c r="V16" s="29">
        <v>209357.53</v>
      </c>
      <c r="W16" s="29">
        <v>58943</v>
      </c>
      <c r="X16" s="29">
        <v>75073</v>
      </c>
      <c r="Y16" s="29">
        <v>29562.5</v>
      </c>
      <c r="Z16" s="29">
        <v>22692.5</v>
      </c>
      <c r="AA16" s="29">
        <v>21732.5</v>
      </c>
      <c r="AB16" s="29">
        <v>10400</v>
      </c>
      <c r="AC16" s="29">
        <v>11800</v>
      </c>
      <c r="AD16" s="39">
        <v>23500</v>
      </c>
      <c r="AE16" s="15"/>
      <c r="AF16" s="28">
        <v>65128.45</v>
      </c>
      <c r="AG16" s="29">
        <v>-7555.4199999999983</v>
      </c>
      <c r="AH16" s="29">
        <v>-36401.03</v>
      </c>
      <c r="AI16" s="39">
        <v>-102932.71000000002</v>
      </c>
      <c r="AJ16" s="16"/>
      <c r="AK16" s="332">
        <v>-11332.5</v>
      </c>
      <c r="AL16" s="15"/>
      <c r="AN16" s="8"/>
      <c r="AO16" s="8"/>
      <c r="AQ16" s="8"/>
      <c r="AR16" s="8"/>
    </row>
    <row r="17" spans="1:44" outlineLevel="1" x14ac:dyDescent="0.3">
      <c r="A17" s="8"/>
      <c r="B17" s="14"/>
      <c r="C17" s="124" t="s">
        <v>960</v>
      </c>
      <c r="D17" s="29">
        <v>6503.75</v>
      </c>
      <c r="E17" s="29">
        <v>7705</v>
      </c>
      <c r="F17" s="502">
        <v>11156.06</v>
      </c>
      <c r="G17" s="502">
        <v>11539.8</v>
      </c>
      <c r="H17" s="502">
        <v>14136.44</v>
      </c>
      <c r="I17" s="502">
        <v>14870.74</v>
      </c>
      <c r="J17" s="502">
        <v>13071.2</v>
      </c>
      <c r="K17" s="502">
        <v>9290</v>
      </c>
      <c r="L17" s="29">
        <v>11643.75</v>
      </c>
      <c r="M17" s="29">
        <v>11643.75</v>
      </c>
      <c r="N17" s="29">
        <v>8943.75</v>
      </c>
      <c r="O17" s="29">
        <v>10861.25</v>
      </c>
      <c r="P17" s="29">
        <v>14505</v>
      </c>
      <c r="Q17" s="29">
        <v>18922.5</v>
      </c>
      <c r="R17" s="29">
        <v>17042.5</v>
      </c>
      <c r="S17" s="29">
        <v>14861.25</v>
      </c>
      <c r="T17" s="29">
        <v>16721.25</v>
      </c>
      <c r="U17" s="29">
        <v>15148.75</v>
      </c>
      <c r="V17" s="29">
        <v>11491.25</v>
      </c>
      <c r="W17" s="29">
        <v>7453.75</v>
      </c>
      <c r="X17" s="29">
        <v>7848.75</v>
      </c>
      <c r="Y17" s="29">
        <v>5303.75</v>
      </c>
      <c r="Z17" s="29">
        <v>3425</v>
      </c>
      <c r="AA17" s="29">
        <v>3380</v>
      </c>
      <c r="AB17" s="29">
        <v>3023.75</v>
      </c>
      <c r="AC17" s="29">
        <v>7671.25</v>
      </c>
      <c r="AD17" s="39">
        <v>7171.25</v>
      </c>
      <c r="AE17" s="15"/>
      <c r="AF17" s="28">
        <v>1201.25</v>
      </c>
      <c r="AG17" s="29">
        <v>1585</v>
      </c>
      <c r="AH17" s="29">
        <v>-1836.25</v>
      </c>
      <c r="AI17" s="39">
        <v>-9871.25</v>
      </c>
      <c r="AJ17" s="16"/>
      <c r="AK17" s="332">
        <v>-356.25</v>
      </c>
      <c r="AL17" s="15"/>
      <c r="AN17" s="8"/>
      <c r="AO17" s="8"/>
      <c r="AQ17" s="8"/>
      <c r="AR17" s="8"/>
    </row>
    <row r="18" spans="1:44" outlineLevel="1" x14ac:dyDescent="0.3">
      <c r="A18" s="8"/>
      <c r="B18" s="14"/>
      <c r="C18" s="124" t="s">
        <v>571</v>
      </c>
      <c r="D18" s="29">
        <v>0</v>
      </c>
      <c r="E18" s="29">
        <v>0</v>
      </c>
      <c r="F18" s="502">
        <v>0</v>
      </c>
      <c r="G18" s="502">
        <v>0</v>
      </c>
      <c r="H18" s="502">
        <v>0</v>
      </c>
      <c r="I18" s="502">
        <v>0</v>
      </c>
      <c r="J18" s="502">
        <v>0</v>
      </c>
      <c r="K18" s="502">
        <v>0</v>
      </c>
      <c r="L18" s="29">
        <v>0</v>
      </c>
      <c r="M18" s="29">
        <v>0</v>
      </c>
      <c r="N18" s="29">
        <v>200</v>
      </c>
      <c r="O18" s="29">
        <v>3756</v>
      </c>
      <c r="P18" s="29">
        <v>12391</v>
      </c>
      <c r="Q18" s="29">
        <v>11741</v>
      </c>
      <c r="R18" s="29">
        <v>10161</v>
      </c>
      <c r="S18" s="29">
        <v>14573</v>
      </c>
      <c r="T18" s="29">
        <v>16295</v>
      </c>
      <c r="U18" s="29">
        <v>14215</v>
      </c>
      <c r="V18" s="29">
        <v>2681</v>
      </c>
      <c r="W18" s="29">
        <v>5970</v>
      </c>
      <c r="X18" s="29">
        <v>5970</v>
      </c>
      <c r="Y18" s="29">
        <v>5426</v>
      </c>
      <c r="Z18" s="29">
        <v>5426</v>
      </c>
      <c r="AA18" s="29">
        <v>5426</v>
      </c>
      <c r="AB18" s="29">
        <v>6119.25</v>
      </c>
      <c r="AC18" s="29">
        <v>11057</v>
      </c>
      <c r="AD18" s="39">
        <v>9307</v>
      </c>
      <c r="AE18" s="15"/>
      <c r="AF18" s="28">
        <v>0</v>
      </c>
      <c r="AG18" s="29">
        <v>0</v>
      </c>
      <c r="AH18" s="29">
        <v>5970</v>
      </c>
      <c r="AI18" s="39">
        <v>-854</v>
      </c>
      <c r="AJ18" s="16"/>
      <c r="AK18" s="332">
        <v>693.25</v>
      </c>
      <c r="AL18" s="15"/>
      <c r="AN18" s="8"/>
      <c r="AO18" s="8"/>
      <c r="AQ18" s="8"/>
      <c r="AR18" s="8"/>
    </row>
    <row r="19" spans="1:44" outlineLevel="1" x14ac:dyDescent="0.3">
      <c r="A19" s="8"/>
      <c r="B19" s="14"/>
      <c r="C19" s="125" t="s">
        <v>572</v>
      </c>
      <c r="D19" s="112">
        <v>43612.590000000004</v>
      </c>
      <c r="E19" s="112">
        <v>59656.76</v>
      </c>
      <c r="F19" s="503">
        <v>76681.86</v>
      </c>
      <c r="G19" s="503">
        <v>79319.520000000004</v>
      </c>
      <c r="H19" s="503">
        <v>97167.679999999993</v>
      </c>
      <c r="I19" s="503">
        <v>102214.96</v>
      </c>
      <c r="J19" s="503">
        <v>89845.69</v>
      </c>
      <c r="K19" s="503">
        <v>63855.38</v>
      </c>
      <c r="L19" s="112">
        <v>67093.380000000019</v>
      </c>
      <c r="M19" s="112">
        <v>62323.380000000019</v>
      </c>
      <c r="N19" s="112">
        <v>50558.630000000019</v>
      </c>
      <c r="O19" s="112">
        <v>66420.630000000019</v>
      </c>
      <c r="P19" s="112">
        <v>83196.000000000015</v>
      </c>
      <c r="Q19" s="112">
        <v>73280.37000000001</v>
      </c>
      <c r="R19" s="112">
        <v>63682.37000000001</v>
      </c>
      <c r="S19" s="112">
        <v>58990.37000000001</v>
      </c>
      <c r="T19" s="112">
        <v>62369.62000000001</v>
      </c>
      <c r="U19" s="112">
        <v>56230.87000000001</v>
      </c>
      <c r="V19" s="112">
        <v>44299.080000000009</v>
      </c>
      <c r="W19" s="112">
        <v>2094.0200000000114</v>
      </c>
      <c r="X19" s="112">
        <v>43478.040000000008</v>
      </c>
      <c r="Y19" s="112">
        <v>28568.540000000008</v>
      </c>
      <c r="Z19" s="112">
        <v>14179.040000000008</v>
      </c>
      <c r="AA19" s="112">
        <v>15953.040000000008</v>
      </c>
      <c r="AB19" s="112">
        <v>31366.900000000009</v>
      </c>
      <c r="AC19" s="112">
        <v>43021.100000000006</v>
      </c>
      <c r="AD19" s="113">
        <v>53722.530000000006</v>
      </c>
      <c r="AE19" s="15"/>
      <c r="AF19" s="150">
        <v>16044.169999999998</v>
      </c>
      <c r="AG19" s="112">
        <v>4198.6200000000172</v>
      </c>
      <c r="AH19" s="112">
        <v>-61761.360000000008</v>
      </c>
      <c r="AI19" s="113">
        <v>-9959.8400000000038</v>
      </c>
      <c r="AJ19" s="16"/>
      <c r="AK19" s="355">
        <v>15413.86</v>
      </c>
      <c r="AL19" s="15"/>
      <c r="AN19" s="8"/>
      <c r="AO19" s="8"/>
      <c r="AQ19" s="8"/>
      <c r="AR19" s="8"/>
    </row>
    <row r="20" spans="1:44" x14ac:dyDescent="0.3">
      <c r="A20" s="8"/>
      <c r="B20" s="14"/>
      <c r="C20" s="123" t="s">
        <v>573</v>
      </c>
      <c r="D20" s="29">
        <v>214748.02</v>
      </c>
      <c r="E20" s="29">
        <v>425143.37</v>
      </c>
      <c r="F20" s="502">
        <f>SUM(F12:F19)</f>
        <v>543218.74</v>
      </c>
      <c r="G20" s="502">
        <f>SUM(G12:G19)</f>
        <v>561904.12</v>
      </c>
      <c r="H20" s="502">
        <f>SUM(H12:H19)</f>
        <v>688341.54999999981</v>
      </c>
      <c r="I20" s="502">
        <f>SUM(I12:I19)</f>
        <v>724096.83000000007</v>
      </c>
      <c r="J20" s="502">
        <f>SUM(J12:J19)</f>
        <v>636472.18999999994</v>
      </c>
      <c r="K20" s="502">
        <v>452355.29</v>
      </c>
      <c r="L20" s="29">
        <v>553945.59000000008</v>
      </c>
      <c r="M20" s="29">
        <v>575736.34000000008</v>
      </c>
      <c r="N20" s="29">
        <v>377070.17000000004</v>
      </c>
      <c r="O20" s="29">
        <v>497842.23000000004</v>
      </c>
      <c r="P20" s="29">
        <v>609609.35000000009</v>
      </c>
      <c r="Q20" s="29">
        <v>631418.84000000008</v>
      </c>
      <c r="R20" s="29">
        <v>601899.95000000007</v>
      </c>
      <c r="S20" s="29">
        <v>598471.13000000012</v>
      </c>
      <c r="T20" s="29">
        <v>756961.20000000007</v>
      </c>
      <c r="U20" s="29">
        <v>790877.74</v>
      </c>
      <c r="V20" s="29">
        <v>689761.76</v>
      </c>
      <c r="W20" s="29">
        <v>332833.53000000014</v>
      </c>
      <c r="X20" s="29">
        <v>494552.75000000012</v>
      </c>
      <c r="Y20" s="29">
        <v>282214.74000000011</v>
      </c>
      <c r="Z20" s="29">
        <v>129197.85000000008</v>
      </c>
      <c r="AA20" s="29">
        <v>138234.59000000008</v>
      </c>
      <c r="AB20" s="29">
        <v>82584.57000000008</v>
      </c>
      <c r="AC20" s="29">
        <v>185376.64000000004</v>
      </c>
      <c r="AD20" s="39">
        <v>290492.21000000008</v>
      </c>
      <c r="AE20" s="15"/>
      <c r="AF20" s="28">
        <v>210395.35</v>
      </c>
      <c r="AG20" s="29">
        <v>27211.920000000042</v>
      </c>
      <c r="AH20" s="29">
        <v>-119521.75999999989</v>
      </c>
      <c r="AI20" s="39">
        <v>-311407.74</v>
      </c>
      <c r="AJ20" s="16"/>
      <c r="AK20" s="332">
        <v>-55650.020000000004</v>
      </c>
      <c r="AL20" s="15"/>
      <c r="AN20" s="8"/>
      <c r="AO20" s="8"/>
      <c r="AQ20" s="8"/>
      <c r="AR20" s="8"/>
    </row>
    <row r="21" spans="1:44" x14ac:dyDescent="0.3">
      <c r="A21" s="8"/>
      <c r="B21" s="14"/>
      <c r="C21" s="123" t="s">
        <v>574</v>
      </c>
      <c r="D21" s="29">
        <v>0</v>
      </c>
      <c r="E21" s="29">
        <v>0</v>
      </c>
      <c r="F21" s="502">
        <v>0</v>
      </c>
      <c r="G21" s="502">
        <v>0</v>
      </c>
      <c r="H21" s="502">
        <v>0</v>
      </c>
      <c r="I21" s="502">
        <v>0</v>
      </c>
      <c r="J21" s="502">
        <v>0</v>
      </c>
      <c r="K21" s="502">
        <v>0</v>
      </c>
      <c r="L21" s="29">
        <v>0</v>
      </c>
      <c r="M21" s="29">
        <v>0</v>
      </c>
      <c r="N21" s="29">
        <v>0</v>
      </c>
      <c r="O21" s="29">
        <v>0</v>
      </c>
      <c r="P21" s="29">
        <v>0</v>
      </c>
      <c r="Q21" s="29">
        <v>0</v>
      </c>
      <c r="R21" s="29">
        <v>0</v>
      </c>
      <c r="S21" s="29">
        <v>0</v>
      </c>
      <c r="T21" s="29">
        <v>0</v>
      </c>
      <c r="U21" s="29">
        <v>0</v>
      </c>
      <c r="V21" s="29">
        <v>0</v>
      </c>
      <c r="W21" s="29">
        <v>0</v>
      </c>
      <c r="X21" s="29">
        <v>0</v>
      </c>
      <c r="Y21" s="29">
        <v>0</v>
      </c>
      <c r="Z21" s="29">
        <v>0</v>
      </c>
      <c r="AA21" s="29">
        <v>0</v>
      </c>
      <c r="AB21" s="29">
        <v>0</v>
      </c>
      <c r="AC21" s="29">
        <v>0</v>
      </c>
      <c r="AD21" s="39">
        <v>57160</v>
      </c>
      <c r="AE21" s="15"/>
      <c r="AF21" s="28">
        <v>0</v>
      </c>
      <c r="AG21" s="29">
        <v>0</v>
      </c>
      <c r="AH21" s="29">
        <v>0</v>
      </c>
      <c r="AI21" s="39">
        <v>57160</v>
      </c>
      <c r="AJ21" s="16"/>
      <c r="AK21" s="332">
        <v>0</v>
      </c>
      <c r="AL21" s="15"/>
      <c r="AN21" s="8"/>
      <c r="AO21" s="8"/>
      <c r="AQ21" s="8"/>
      <c r="AR21" s="8"/>
    </row>
    <row r="22" spans="1:44" x14ac:dyDescent="0.3">
      <c r="A22" s="8"/>
      <c r="B22" s="14"/>
      <c r="C22" s="126"/>
      <c r="D22" s="112"/>
      <c r="E22" s="112"/>
      <c r="F22" s="503"/>
      <c r="G22" s="503"/>
      <c r="H22" s="503"/>
      <c r="I22" s="503"/>
      <c r="J22" s="503"/>
      <c r="K22" s="503"/>
      <c r="L22" s="112"/>
      <c r="M22" s="112"/>
      <c r="N22" s="112"/>
      <c r="O22" s="112"/>
      <c r="P22" s="112"/>
      <c r="Q22" s="112"/>
      <c r="R22" s="112"/>
      <c r="S22" s="112"/>
      <c r="T22" s="112"/>
      <c r="U22" s="112"/>
      <c r="V22" s="112"/>
      <c r="W22" s="112"/>
      <c r="X22" s="112"/>
      <c r="Y22" s="112"/>
      <c r="Z22" s="112"/>
      <c r="AA22" s="112"/>
      <c r="AB22" s="112"/>
      <c r="AC22" s="112"/>
      <c r="AD22" s="113"/>
      <c r="AE22" s="15"/>
      <c r="AF22" s="150"/>
      <c r="AG22" s="112"/>
      <c r="AH22" s="112"/>
      <c r="AI22" s="113"/>
      <c r="AJ22" s="16"/>
      <c r="AK22" s="355"/>
      <c r="AL22" s="15"/>
      <c r="AN22" s="8"/>
      <c r="AO22" s="8"/>
      <c r="AQ22" s="8"/>
      <c r="AR22" s="8"/>
    </row>
    <row r="23" spans="1:44" s="34" customFormat="1" x14ac:dyDescent="0.3">
      <c r="A23" s="272"/>
      <c r="B23" s="32"/>
      <c r="C23" s="128" t="s">
        <v>9</v>
      </c>
      <c r="D23" s="110">
        <v>933445.6399999999</v>
      </c>
      <c r="E23" s="110">
        <v>1105766.98</v>
      </c>
      <c r="F23" s="504">
        <f>F9+F10+F11+F20+F21</f>
        <v>1400396.3</v>
      </c>
      <c r="G23" s="504">
        <f>G9+G10+G11+G20+G21</f>
        <v>1621438.2599999998</v>
      </c>
      <c r="H23" s="504">
        <f>H9+H10+H11+H20+H21</f>
        <v>1706122.9999999998</v>
      </c>
      <c r="I23" s="504">
        <f>I9+I10+I11+I20+I21</f>
        <v>1829856.7200000002</v>
      </c>
      <c r="J23" s="504">
        <f>J9+J10+J11+J20+J21</f>
        <v>1693353.58</v>
      </c>
      <c r="K23" s="504">
        <v>1498281.06</v>
      </c>
      <c r="L23" s="110">
        <v>1506370.0500000003</v>
      </c>
      <c r="M23" s="110">
        <v>1504760.56</v>
      </c>
      <c r="N23" s="110">
        <v>1272777.6000000003</v>
      </c>
      <c r="O23" s="110">
        <v>1450206.5100000002</v>
      </c>
      <c r="P23" s="110">
        <v>1716576.99</v>
      </c>
      <c r="Q23" s="110">
        <v>1772079.5000000002</v>
      </c>
      <c r="R23" s="110">
        <v>1649162.1500000001</v>
      </c>
      <c r="S23" s="110">
        <v>1734088.4100000001</v>
      </c>
      <c r="T23" s="110">
        <v>1812960.02</v>
      </c>
      <c r="U23" s="110">
        <v>1823170.35</v>
      </c>
      <c r="V23" s="110">
        <v>1801965.05</v>
      </c>
      <c r="W23" s="110">
        <v>1333638.5500000003</v>
      </c>
      <c r="X23" s="110">
        <v>1375626.2000000002</v>
      </c>
      <c r="Y23" s="110">
        <v>1246208.2</v>
      </c>
      <c r="Z23" s="110">
        <v>1049235.54</v>
      </c>
      <c r="AA23" s="110">
        <v>1095464.3299999998</v>
      </c>
      <c r="AB23" s="110">
        <v>1160586.4699999997</v>
      </c>
      <c r="AC23" s="110">
        <v>1221315.6599999999</v>
      </c>
      <c r="AD23" s="111">
        <v>1331128.3799999999</v>
      </c>
      <c r="AE23" s="33"/>
      <c r="AF23" s="114">
        <v>172321.34000000008</v>
      </c>
      <c r="AG23" s="110">
        <v>392514.08000000031</v>
      </c>
      <c r="AH23" s="110">
        <v>-164642.51</v>
      </c>
      <c r="AI23" s="111">
        <v>-318033.77000000025</v>
      </c>
      <c r="AJ23" s="239"/>
      <c r="AK23" s="356">
        <v>65122.139999999898</v>
      </c>
      <c r="AL23" s="33"/>
      <c r="AN23" s="8"/>
      <c r="AO23" s="8"/>
      <c r="AQ23" s="8"/>
      <c r="AR23" s="8"/>
    </row>
    <row r="24" spans="1:44" x14ac:dyDescent="0.3">
      <c r="A24" s="8"/>
      <c r="B24" s="14"/>
      <c r="C24" s="1"/>
      <c r="D24" s="29"/>
      <c r="E24" s="29"/>
      <c r="F24" s="502"/>
      <c r="G24" s="502"/>
      <c r="H24" s="502"/>
      <c r="I24" s="502"/>
      <c r="J24" s="502"/>
      <c r="K24" s="502"/>
      <c r="L24" s="29"/>
      <c r="M24" s="29"/>
      <c r="N24" s="29"/>
      <c r="O24" s="29"/>
      <c r="P24" s="29"/>
      <c r="Q24" s="29"/>
      <c r="R24" s="29"/>
      <c r="S24" s="29"/>
      <c r="T24" s="29"/>
      <c r="U24" s="29"/>
      <c r="V24" s="29"/>
      <c r="W24" s="29"/>
      <c r="X24" s="29"/>
      <c r="Y24" s="29"/>
      <c r="Z24" s="29"/>
      <c r="AA24" s="29"/>
      <c r="AB24" s="29"/>
      <c r="AC24" s="29"/>
      <c r="AD24" s="39"/>
      <c r="AE24" s="15"/>
      <c r="AF24" s="28"/>
      <c r="AG24" s="29"/>
      <c r="AH24" s="29"/>
      <c r="AI24" s="39"/>
      <c r="AJ24" s="16"/>
      <c r="AK24" s="332"/>
      <c r="AL24" s="15"/>
      <c r="AN24" s="8"/>
      <c r="AO24" s="8"/>
      <c r="AQ24" s="8"/>
      <c r="AR24" s="8"/>
    </row>
    <row r="25" spans="1:44" outlineLevel="1" x14ac:dyDescent="0.3">
      <c r="A25" s="8"/>
      <c r="B25" s="14"/>
      <c r="C25" s="124" t="s">
        <v>575</v>
      </c>
      <c r="D25" s="29">
        <v>-10287</v>
      </c>
      <c r="E25" s="29">
        <v>-10287</v>
      </c>
      <c r="F25" s="502">
        <v>-20128.419999999998</v>
      </c>
      <c r="G25" s="502">
        <v>-21534.33</v>
      </c>
      <c r="H25" s="502">
        <v>-22940.25</v>
      </c>
      <c r="I25" s="502">
        <v>-24346.17</v>
      </c>
      <c r="J25" s="502">
        <v>-25752.080000000002</v>
      </c>
      <c r="K25" s="502">
        <v>-27158</v>
      </c>
      <c r="L25" s="29">
        <v>-27158</v>
      </c>
      <c r="M25" s="29">
        <v>-27158</v>
      </c>
      <c r="N25" s="29">
        <v>-27158</v>
      </c>
      <c r="O25" s="29">
        <v>-27158</v>
      </c>
      <c r="P25" s="29">
        <v>-27158</v>
      </c>
      <c r="Q25" s="29">
        <v>-27158</v>
      </c>
      <c r="R25" s="29">
        <v>-27158</v>
      </c>
      <c r="S25" s="29">
        <v>-27158</v>
      </c>
      <c r="T25" s="29">
        <v>-27158</v>
      </c>
      <c r="U25" s="29">
        <v>-27158</v>
      </c>
      <c r="V25" s="29">
        <v>-27158</v>
      </c>
      <c r="W25" s="29">
        <v>-27158</v>
      </c>
      <c r="X25" s="29">
        <v>-27158</v>
      </c>
      <c r="Y25" s="29">
        <v>-27158</v>
      </c>
      <c r="Z25" s="29">
        <v>-27158</v>
      </c>
      <c r="AA25" s="29">
        <v>-27158</v>
      </c>
      <c r="AB25" s="29">
        <v>-27158</v>
      </c>
      <c r="AC25" s="29">
        <v>-27158</v>
      </c>
      <c r="AD25" s="39">
        <v>-27158</v>
      </c>
      <c r="AE25" s="15"/>
      <c r="AF25" s="28">
        <v>0</v>
      </c>
      <c r="AG25" s="29">
        <v>-16871</v>
      </c>
      <c r="AH25" s="29">
        <v>0</v>
      </c>
      <c r="AI25" s="39">
        <v>0</v>
      </c>
      <c r="AJ25" s="16"/>
      <c r="AK25" s="332">
        <v>0</v>
      </c>
      <c r="AL25" s="15"/>
      <c r="AN25" s="8"/>
      <c r="AO25" s="8"/>
      <c r="AQ25" s="8"/>
      <c r="AR25" s="8"/>
    </row>
    <row r="26" spans="1:44" outlineLevel="1" x14ac:dyDescent="0.3">
      <c r="A26" s="8"/>
      <c r="B26" s="14"/>
      <c r="C26" s="124" t="s">
        <v>576</v>
      </c>
      <c r="D26" s="29">
        <v>-56106.03</v>
      </c>
      <c r="E26" s="29">
        <v>-56106.03</v>
      </c>
      <c r="F26" s="502">
        <v>-152889.49</v>
      </c>
      <c r="G26" s="502">
        <v>-166715.70000000001</v>
      </c>
      <c r="H26" s="502">
        <v>-180541.91</v>
      </c>
      <c r="I26" s="502">
        <v>-194368.12</v>
      </c>
      <c r="J26" s="502">
        <v>-208194.33</v>
      </c>
      <c r="K26" s="502">
        <v>-222020.54</v>
      </c>
      <c r="L26" s="29">
        <v>-222020.54</v>
      </c>
      <c r="M26" s="29">
        <v>-222020.54</v>
      </c>
      <c r="N26" s="29">
        <v>-222020.54</v>
      </c>
      <c r="O26" s="29">
        <v>-222020.54</v>
      </c>
      <c r="P26" s="29">
        <v>-222020.54</v>
      </c>
      <c r="Q26" s="29">
        <v>-222020.54</v>
      </c>
      <c r="R26" s="29">
        <v>-222020.54</v>
      </c>
      <c r="S26" s="29">
        <v>-222020.54</v>
      </c>
      <c r="T26" s="29">
        <v>-222020.54</v>
      </c>
      <c r="U26" s="29">
        <v>-222020.54</v>
      </c>
      <c r="V26" s="29">
        <v>-222020.54</v>
      </c>
      <c r="W26" s="29">
        <v>-222020.54</v>
      </c>
      <c r="X26" s="29">
        <v>-222020.54</v>
      </c>
      <c r="Y26" s="29">
        <v>-222020.54</v>
      </c>
      <c r="Z26" s="29">
        <v>-222020.54</v>
      </c>
      <c r="AA26" s="29">
        <v>-222020.54</v>
      </c>
      <c r="AB26" s="29">
        <v>-222020.54</v>
      </c>
      <c r="AC26" s="29">
        <v>-222020.54</v>
      </c>
      <c r="AD26" s="39">
        <v>-222020.54</v>
      </c>
      <c r="AE26" s="15"/>
      <c r="AF26" s="28">
        <v>0</v>
      </c>
      <c r="AG26" s="29">
        <v>-165914.51</v>
      </c>
      <c r="AH26" s="29">
        <v>0</v>
      </c>
      <c r="AI26" s="39">
        <v>0</v>
      </c>
      <c r="AJ26" s="16"/>
      <c r="AK26" s="332">
        <v>0</v>
      </c>
      <c r="AL26" s="15"/>
      <c r="AN26" s="8"/>
      <c r="AO26" s="8"/>
      <c r="AQ26" s="8"/>
      <c r="AR26" s="8"/>
    </row>
    <row r="27" spans="1:44" outlineLevel="1" x14ac:dyDescent="0.3">
      <c r="A27" s="8"/>
      <c r="B27" s="14"/>
      <c r="C27" s="124" t="s">
        <v>577</v>
      </c>
      <c r="D27" s="29">
        <v>0</v>
      </c>
      <c r="E27" s="29">
        <v>0</v>
      </c>
      <c r="F27" s="502">
        <v>0</v>
      </c>
      <c r="G27" s="502">
        <v>0</v>
      </c>
      <c r="H27" s="502">
        <v>0</v>
      </c>
      <c r="I27" s="502">
        <v>0</v>
      </c>
      <c r="J27" s="502">
        <v>0</v>
      </c>
      <c r="K27" s="502">
        <v>0</v>
      </c>
      <c r="L27" s="29">
        <v>0</v>
      </c>
      <c r="M27" s="29">
        <v>0</v>
      </c>
      <c r="N27" s="29">
        <v>0</v>
      </c>
      <c r="O27" s="29">
        <v>0</v>
      </c>
      <c r="P27" s="29">
        <v>0</v>
      </c>
      <c r="Q27" s="29">
        <v>0</v>
      </c>
      <c r="R27" s="29">
        <v>0</v>
      </c>
      <c r="S27" s="29">
        <v>0</v>
      </c>
      <c r="T27" s="29">
        <v>0</v>
      </c>
      <c r="U27" s="29">
        <v>0</v>
      </c>
      <c r="V27" s="29">
        <v>0</v>
      </c>
      <c r="W27" s="29">
        <v>0</v>
      </c>
      <c r="X27" s="29">
        <v>0</v>
      </c>
      <c r="Y27" s="29">
        <v>0</v>
      </c>
      <c r="Z27" s="29">
        <v>0</v>
      </c>
      <c r="AA27" s="29">
        <v>0</v>
      </c>
      <c r="AB27" s="29">
        <v>1124.96</v>
      </c>
      <c r="AC27" s="29">
        <v>1124.96</v>
      </c>
      <c r="AD27" s="39">
        <v>1124.96</v>
      </c>
      <c r="AE27" s="15"/>
      <c r="AF27" s="28">
        <v>0</v>
      </c>
      <c r="AG27" s="29">
        <v>0</v>
      </c>
      <c r="AH27" s="29">
        <v>0</v>
      </c>
      <c r="AI27" s="39">
        <v>1124.96</v>
      </c>
      <c r="AJ27" s="16"/>
      <c r="AK27" s="332">
        <v>1124.96</v>
      </c>
      <c r="AL27" s="15"/>
      <c r="AN27" s="8"/>
      <c r="AO27" s="8"/>
      <c r="AQ27" s="8"/>
      <c r="AR27" s="8"/>
    </row>
    <row r="28" spans="1:44" outlineLevel="1" x14ac:dyDescent="0.3">
      <c r="A28" s="8"/>
      <c r="B28" s="14"/>
      <c r="C28" s="124" t="s">
        <v>578</v>
      </c>
      <c r="D28" s="29">
        <v>2541.21</v>
      </c>
      <c r="E28" s="29">
        <v>2541.21</v>
      </c>
      <c r="F28" s="502">
        <v>2541.21</v>
      </c>
      <c r="G28" s="502">
        <v>2541.21</v>
      </c>
      <c r="H28" s="502">
        <v>2541.21</v>
      </c>
      <c r="I28" s="502">
        <v>2541.21</v>
      </c>
      <c r="J28" s="502">
        <v>2541.21</v>
      </c>
      <c r="K28" s="502">
        <v>2541.21</v>
      </c>
      <c r="L28" s="29">
        <v>2541.21</v>
      </c>
      <c r="M28" s="29">
        <v>2541.21</v>
      </c>
      <c r="N28" s="29">
        <v>2541.21</v>
      </c>
      <c r="O28" s="29">
        <v>2541.21</v>
      </c>
      <c r="P28" s="29">
        <v>2541.21</v>
      </c>
      <c r="Q28" s="29">
        <v>2541.21</v>
      </c>
      <c r="R28" s="29">
        <v>2541.21</v>
      </c>
      <c r="S28" s="29">
        <v>2541.21</v>
      </c>
      <c r="T28" s="29">
        <v>2541.21</v>
      </c>
      <c r="U28" s="29">
        <v>2541.21</v>
      </c>
      <c r="V28" s="29">
        <v>2541.21</v>
      </c>
      <c r="W28" s="29">
        <v>2541.21</v>
      </c>
      <c r="X28" s="29">
        <v>2541.21</v>
      </c>
      <c r="Y28" s="29">
        <v>2541.21</v>
      </c>
      <c r="Z28" s="29">
        <v>2541.21</v>
      </c>
      <c r="AA28" s="29">
        <v>2541.21</v>
      </c>
      <c r="AB28" s="29">
        <v>2541.21</v>
      </c>
      <c r="AC28" s="29">
        <v>2541.21</v>
      </c>
      <c r="AD28" s="39">
        <v>2541.21</v>
      </c>
      <c r="AE28" s="15"/>
      <c r="AF28" s="28">
        <v>0</v>
      </c>
      <c r="AG28" s="29">
        <v>0</v>
      </c>
      <c r="AH28" s="29">
        <v>0</v>
      </c>
      <c r="AI28" s="39">
        <v>0</v>
      </c>
      <c r="AJ28" s="16"/>
      <c r="AK28" s="332">
        <v>0</v>
      </c>
      <c r="AL28" s="15"/>
      <c r="AN28" s="8"/>
      <c r="AO28" s="8"/>
      <c r="AQ28" s="8"/>
      <c r="AR28" s="8"/>
    </row>
    <row r="29" spans="1:44" outlineLevel="1" x14ac:dyDescent="0.3">
      <c r="A29" s="8"/>
      <c r="B29" s="14"/>
      <c r="C29" s="124" t="s">
        <v>858</v>
      </c>
      <c r="D29" s="29">
        <v>41461.03</v>
      </c>
      <c r="E29" s="29">
        <v>106366.88</v>
      </c>
      <c r="F29" s="502">
        <v>106366.88</v>
      </c>
      <c r="G29" s="502">
        <v>106366.88</v>
      </c>
      <c r="H29" s="502">
        <v>106366.88</v>
      </c>
      <c r="I29" s="502">
        <v>106366.88</v>
      </c>
      <c r="J29" s="502">
        <v>106366.88</v>
      </c>
      <c r="K29" s="502">
        <v>106366.88</v>
      </c>
      <c r="L29" s="29">
        <v>106366.88</v>
      </c>
      <c r="M29" s="29">
        <v>106366.88</v>
      </c>
      <c r="N29" s="29">
        <v>106366.88</v>
      </c>
      <c r="O29" s="29">
        <v>106366.88</v>
      </c>
      <c r="P29" s="29">
        <v>106366.88</v>
      </c>
      <c r="Q29" s="29">
        <v>106366.88</v>
      </c>
      <c r="R29" s="29">
        <v>106366.88</v>
      </c>
      <c r="S29" s="29">
        <v>106366.88</v>
      </c>
      <c r="T29" s="29">
        <v>106366.88</v>
      </c>
      <c r="U29" s="29">
        <v>106366.88</v>
      </c>
      <c r="V29" s="29">
        <v>106366.88</v>
      </c>
      <c r="W29" s="29">
        <v>106366.88</v>
      </c>
      <c r="X29" s="29">
        <v>106366.88</v>
      </c>
      <c r="Y29" s="29">
        <v>106366.88</v>
      </c>
      <c r="Z29" s="29">
        <v>106366.88</v>
      </c>
      <c r="AA29" s="29">
        <v>106366.88</v>
      </c>
      <c r="AB29" s="29">
        <v>106366.88</v>
      </c>
      <c r="AC29" s="29">
        <v>106366.88</v>
      </c>
      <c r="AD29" s="39">
        <v>106366.88</v>
      </c>
      <c r="AE29" s="15"/>
      <c r="AF29" s="28">
        <v>64905.850000000006</v>
      </c>
      <c r="AG29" s="29">
        <v>0</v>
      </c>
      <c r="AH29" s="29">
        <v>0</v>
      </c>
      <c r="AI29" s="39">
        <v>0</v>
      </c>
      <c r="AJ29" s="16"/>
      <c r="AK29" s="332">
        <v>0</v>
      </c>
      <c r="AL29" s="15"/>
      <c r="AN29" s="8"/>
      <c r="AO29" s="8"/>
      <c r="AQ29" s="8"/>
      <c r="AR29" s="8"/>
    </row>
    <row r="30" spans="1:44" outlineLevel="1" x14ac:dyDescent="0.3">
      <c r="A30" s="8"/>
      <c r="B30" s="14"/>
      <c r="C30" s="124" t="s">
        <v>579</v>
      </c>
      <c r="D30" s="29">
        <v>0</v>
      </c>
      <c r="E30" s="29">
        <v>31000</v>
      </c>
      <c r="F30" s="502">
        <v>31000</v>
      </c>
      <c r="G30" s="502">
        <v>31000</v>
      </c>
      <c r="H30" s="502">
        <v>31000</v>
      </c>
      <c r="I30" s="502">
        <v>31000</v>
      </c>
      <c r="J30" s="502">
        <v>31000</v>
      </c>
      <c r="K30" s="502">
        <v>31000</v>
      </c>
      <c r="L30" s="29">
        <v>31000</v>
      </c>
      <c r="M30" s="29">
        <v>31000</v>
      </c>
      <c r="N30" s="29">
        <v>31000</v>
      </c>
      <c r="O30" s="29">
        <v>31000</v>
      </c>
      <c r="P30" s="29">
        <v>31000</v>
      </c>
      <c r="Q30" s="29">
        <v>31000</v>
      </c>
      <c r="R30" s="29">
        <v>31000</v>
      </c>
      <c r="S30" s="29">
        <v>31000</v>
      </c>
      <c r="T30" s="29">
        <v>31000</v>
      </c>
      <c r="U30" s="29">
        <v>31000</v>
      </c>
      <c r="V30" s="29">
        <v>31000</v>
      </c>
      <c r="W30" s="29">
        <v>31000</v>
      </c>
      <c r="X30" s="29">
        <v>31000</v>
      </c>
      <c r="Y30" s="29">
        <v>31000</v>
      </c>
      <c r="Z30" s="29">
        <v>31000</v>
      </c>
      <c r="AA30" s="29">
        <v>31000</v>
      </c>
      <c r="AB30" s="29">
        <v>31000</v>
      </c>
      <c r="AC30" s="29">
        <v>31000</v>
      </c>
      <c r="AD30" s="39">
        <v>31000</v>
      </c>
      <c r="AE30" s="15"/>
      <c r="AF30" s="28">
        <v>31000</v>
      </c>
      <c r="AG30" s="29">
        <v>0</v>
      </c>
      <c r="AH30" s="29">
        <v>0</v>
      </c>
      <c r="AI30" s="39">
        <v>0</v>
      </c>
      <c r="AJ30" s="16"/>
      <c r="AK30" s="332">
        <v>0</v>
      </c>
      <c r="AL30" s="15"/>
      <c r="AN30" s="8"/>
      <c r="AO30" s="8"/>
      <c r="AQ30" s="8"/>
      <c r="AR30" s="8"/>
    </row>
    <row r="31" spans="1:44" outlineLevel="1" x14ac:dyDescent="0.3">
      <c r="A31" s="8"/>
      <c r="B31" s="14"/>
      <c r="C31" s="124" t="s">
        <v>580</v>
      </c>
      <c r="D31" s="29">
        <v>14645.33</v>
      </c>
      <c r="E31" s="29">
        <v>50795.33</v>
      </c>
      <c r="F31" s="502">
        <v>50795.33</v>
      </c>
      <c r="G31" s="502">
        <v>50795.33</v>
      </c>
      <c r="H31" s="502">
        <v>50795.33</v>
      </c>
      <c r="I31" s="502">
        <v>50795.33</v>
      </c>
      <c r="J31" s="502">
        <v>50795.33</v>
      </c>
      <c r="K31" s="502">
        <v>50795.33</v>
      </c>
      <c r="L31" s="29">
        <v>50795.33</v>
      </c>
      <c r="M31" s="29">
        <v>50795.33</v>
      </c>
      <c r="N31" s="29">
        <v>50795.33</v>
      </c>
      <c r="O31" s="29">
        <v>50795.33</v>
      </c>
      <c r="P31" s="29">
        <v>50795.33</v>
      </c>
      <c r="Q31" s="29">
        <v>50795.33</v>
      </c>
      <c r="R31" s="29">
        <v>50795.33</v>
      </c>
      <c r="S31" s="29">
        <v>50795.33</v>
      </c>
      <c r="T31" s="29">
        <v>50795.33</v>
      </c>
      <c r="U31" s="29">
        <v>50795.33</v>
      </c>
      <c r="V31" s="29">
        <v>50795.33</v>
      </c>
      <c r="W31" s="29">
        <v>50795.33</v>
      </c>
      <c r="X31" s="29">
        <v>50795.33</v>
      </c>
      <c r="Y31" s="29">
        <v>50795.33</v>
      </c>
      <c r="Z31" s="29">
        <v>50795.33</v>
      </c>
      <c r="AA31" s="29">
        <v>50795.33</v>
      </c>
      <c r="AB31" s="29">
        <v>50795.33</v>
      </c>
      <c r="AC31" s="29">
        <v>50795.33</v>
      </c>
      <c r="AD31" s="39">
        <v>50795.33</v>
      </c>
      <c r="AE31" s="15"/>
      <c r="AF31" s="28">
        <v>36150</v>
      </c>
      <c r="AG31" s="29">
        <v>0</v>
      </c>
      <c r="AH31" s="29">
        <v>0</v>
      </c>
      <c r="AI31" s="39">
        <v>0</v>
      </c>
      <c r="AJ31" s="16"/>
      <c r="AK31" s="332">
        <v>0</v>
      </c>
      <c r="AL31" s="15"/>
      <c r="AN31" s="8"/>
      <c r="AO31" s="8"/>
      <c r="AQ31" s="8"/>
      <c r="AR31" s="8"/>
    </row>
    <row r="32" spans="1:44" outlineLevel="1" x14ac:dyDescent="0.3">
      <c r="A32" s="8"/>
      <c r="B32" s="14"/>
      <c r="C32" s="124" t="s">
        <v>877</v>
      </c>
      <c r="D32" s="29">
        <v>0</v>
      </c>
      <c r="E32" s="29">
        <v>0</v>
      </c>
      <c r="F32" s="502">
        <v>0</v>
      </c>
      <c r="G32" s="502">
        <v>0</v>
      </c>
      <c r="H32" s="502">
        <v>0</v>
      </c>
      <c r="I32" s="502">
        <v>0</v>
      </c>
      <c r="J32" s="502">
        <v>0</v>
      </c>
      <c r="K32" s="502">
        <v>0</v>
      </c>
      <c r="L32" s="29">
        <v>0</v>
      </c>
      <c r="M32" s="29">
        <v>0</v>
      </c>
      <c r="N32" s="29">
        <v>35541.99</v>
      </c>
      <c r="O32" s="29">
        <v>35541.99</v>
      </c>
      <c r="P32" s="29">
        <v>35541.99</v>
      </c>
      <c r="Q32" s="29">
        <v>35541.99</v>
      </c>
      <c r="R32" s="29">
        <v>35541.99</v>
      </c>
      <c r="S32" s="29">
        <v>35541.99</v>
      </c>
      <c r="T32" s="29">
        <v>35541.99</v>
      </c>
      <c r="U32" s="29">
        <v>35541.99</v>
      </c>
      <c r="V32" s="29">
        <v>35541.99</v>
      </c>
      <c r="W32" s="29">
        <v>35541.99</v>
      </c>
      <c r="X32" s="29">
        <v>35541.99</v>
      </c>
      <c r="Y32" s="29">
        <v>35541.99</v>
      </c>
      <c r="Z32" s="29">
        <v>35541.99</v>
      </c>
      <c r="AA32" s="29">
        <v>35541.99</v>
      </c>
      <c r="AB32" s="29">
        <v>35541.99</v>
      </c>
      <c r="AC32" s="29">
        <v>35541.99</v>
      </c>
      <c r="AD32" s="39">
        <v>35541.99</v>
      </c>
      <c r="AE32" s="15"/>
      <c r="AF32" s="28">
        <v>0</v>
      </c>
      <c r="AG32" s="29">
        <v>0</v>
      </c>
      <c r="AH32" s="29">
        <v>35541.99</v>
      </c>
      <c r="AI32" s="39">
        <v>0</v>
      </c>
      <c r="AJ32" s="16"/>
      <c r="AK32" s="332">
        <v>0</v>
      </c>
      <c r="AL32" s="15"/>
      <c r="AN32" s="8"/>
      <c r="AO32" s="8"/>
      <c r="AQ32" s="8"/>
      <c r="AR32" s="8"/>
    </row>
    <row r="33" spans="1:44" outlineLevel="1" x14ac:dyDescent="0.3">
      <c r="A33" s="8"/>
      <c r="B33" s="14"/>
      <c r="C33" s="125" t="s">
        <v>878</v>
      </c>
      <c r="D33" s="112">
        <v>0</v>
      </c>
      <c r="E33" s="112">
        <v>0</v>
      </c>
      <c r="F33" s="503">
        <v>0</v>
      </c>
      <c r="G33" s="503">
        <v>0</v>
      </c>
      <c r="H33" s="503">
        <v>31317.119999999999</v>
      </c>
      <c r="I33" s="503">
        <v>31317.119999999999</v>
      </c>
      <c r="J33" s="503">
        <v>31317.119999999999</v>
      </c>
      <c r="K33" s="503">
        <v>31317.119999999999</v>
      </c>
      <c r="L33" s="112">
        <v>31317.119999999999</v>
      </c>
      <c r="M33" s="112">
        <v>31317.119999999999</v>
      </c>
      <c r="N33" s="112">
        <v>31317.119999999999</v>
      </c>
      <c r="O33" s="112">
        <v>31317.119999999999</v>
      </c>
      <c r="P33" s="112">
        <v>31317.119999999999</v>
      </c>
      <c r="Q33" s="112">
        <v>31317.119999999999</v>
      </c>
      <c r="R33" s="112">
        <v>31317.119999999999</v>
      </c>
      <c r="S33" s="112">
        <v>31317.119999999999</v>
      </c>
      <c r="T33" s="112">
        <v>31317.119999999999</v>
      </c>
      <c r="U33" s="112">
        <v>31317.119999999999</v>
      </c>
      <c r="V33" s="112">
        <v>31317.119999999999</v>
      </c>
      <c r="W33" s="112">
        <v>31317.119999999999</v>
      </c>
      <c r="X33" s="112">
        <v>31317.119999999999</v>
      </c>
      <c r="Y33" s="112">
        <v>31317.119999999999</v>
      </c>
      <c r="Z33" s="112">
        <v>31317.119999999999</v>
      </c>
      <c r="AA33" s="112">
        <v>31317.119999999999</v>
      </c>
      <c r="AB33" s="112">
        <v>31317.119999999999</v>
      </c>
      <c r="AC33" s="112">
        <v>31317.119999999999</v>
      </c>
      <c r="AD33" s="113">
        <v>31317.119999999999</v>
      </c>
      <c r="AE33" s="15"/>
      <c r="AF33" s="150">
        <v>0</v>
      </c>
      <c r="AG33" s="112">
        <v>31317.119999999999</v>
      </c>
      <c r="AH33" s="112">
        <v>0</v>
      </c>
      <c r="AI33" s="113">
        <v>0</v>
      </c>
      <c r="AJ33" s="16"/>
      <c r="AK33" s="355">
        <v>0</v>
      </c>
      <c r="AL33" s="15"/>
      <c r="AN33" s="8"/>
      <c r="AO33" s="8"/>
      <c r="AQ33" s="8"/>
      <c r="AR33" s="8"/>
    </row>
    <row r="34" spans="1:44" x14ac:dyDescent="0.3">
      <c r="A34" s="8"/>
      <c r="B34" s="14"/>
      <c r="C34" s="123" t="s">
        <v>35</v>
      </c>
      <c r="D34" s="29">
        <v>-7745.4600000000009</v>
      </c>
      <c r="E34" s="29">
        <v>124310.39</v>
      </c>
      <c r="F34" s="502">
        <f>SUM(F25:F33)</f>
        <v>17685.510000000024</v>
      </c>
      <c r="G34" s="502">
        <f>SUM(G25:G33)</f>
        <v>2453.3899999999703</v>
      </c>
      <c r="H34" s="502">
        <f>SUM(H25:H33)</f>
        <v>18538.379999999994</v>
      </c>
      <c r="I34" s="502">
        <f>SUM(I25:I33)</f>
        <v>3306.2500000000182</v>
      </c>
      <c r="J34" s="502">
        <f>SUM(J25:J33)</f>
        <v>-11925.869999999977</v>
      </c>
      <c r="K34" s="502">
        <v>-27158</v>
      </c>
      <c r="L34" s="29">
        <v>-27158.000000000011</v>
      </c>
      <c r="M34" s="29">
        <v>-27158.000000000011</v>
      </c>
      <c r="N34" s="29">
        <v>8383.989999999987</v>
      </c>
      <c r="O34" s="29">
        <v>8383.989999999987</v>
      </c>
      <c r="P34" s="29">
        <v>8383.989999999987</v>
      </c>
      <c r="Q34" s="29">
        <v>8383.989999999987</v>
      </c>
      <c r="R34" s="29">
        <v>8383.989999999987</v>
      </c>
      <c r="S34" s="29">
        <v>8383.989999999987</v>
      </c>
      <c r="T34" s="29">
        <v>8383.989999999987</v>
      </c>
      <c r="U34" s="29">
        <v>8383.989999999987</v>
      </c>
      <c r="V34" s="29">
        <v>8383.989999999987</v>
      </c>
      <c r="W34" s="29">
        <v>8383.989999999987</v>
      </c>
      <c r="X34" s="29">
        <v>8383.989999999987</v>
      </c>
      <c r="Y34" s="29">
        <v>8383.989999999987</v>
      </c>
      <c r="Z34" s="29">
        <v>8383.989999999987</v>
      </c>
      <c r="AA34" s="29">
        <v>8383.989999999987</v>
      </c>
      <c r="AB34" s="29">
        <v>9508.9499999999789</v>
      </c>
      <c r="AC34" s="29">
        <v>9508.9499999999789</v>
      </c>
      <c r="AD34" s="39">
        <v>9508.9499999999789</v>
      </c>
      <c r="AE34" s="15"/>
      <c r="AF34" s="28">
        <v>132055.85</v>
      </c>
      <c r="AG34" s="29">
        <v>-151468.39000000001</v>
      </c>
      <c r="AH34" s="29">
        <v>35541.99</v>
      </c>
      <c r="AI34" s="39">
        <v>1124.9599999999919</v>
      </c>
      <c r="AJ34" s="16"/>
      <c r="AK34" s="332">
        <v>1124.9599999999919</v>
      </c>
      <c r="AL34" s="15"/>
      <c r="AN34" s="8"/>
      <c r="AO34" s="8"/>
      <c r="AQ34" s="8"/>
      <c r="AR34" s="8"/>
    </row>
    <row r="35" spans="1:44" x14ac:dyDescent="0.3">
      <c r="A35" s="8"/>
      <c r="B35" s="14"/>
      <c r="C35" s="123" t="s">
        <v>581</v>
      </c>
      <c r="D35" s="29">
        <v>44090</v>
      </c>
      <c r="E35" s="29">
        <v>83590</v>
      </c>
      <c r="F35" s="502">
        <v>83590</v>
      </c>
      <c r="G35" s="502">
        <v>83590</v>
      </c>
      <c r="H35" s="502">
        <v>83590</v>
      </c>
      <c r="I35" s="502">
        <v>83590</v>
      </c>
      <c r="J35" s="502">
        <v>83590</v>
      </c>
      <c r="K35" s="502">
        <v>83590</v>
      </c>
      <c r="L35" s="29">
        <v>83590</v>
      </c>
      <c r="M35" s="29">
        <v>83590</v>
      </c>
      <c r="N35" s="29">
        <v>83590</v>
      </c>
      <c r="O35" s="29">
        <v>83590</v>
      </c>
      <c r="P35" s="29">
        <v>83590</v>
      </c>
      <c r="Q35" s="29">
        <v>83590</v>
      </c>
      <c r="R35" s="29">
        <v>83590</v>
      </c>
      <c r="S35" s="29">
        <v>83590</v>
      </c>
      <c r="T35" s="29">
        <v>83590</v>
      </c>
      <c r="U35" s="29">
        <v>83590</v>
      </c>
      <c r="V35" s="29">
        <v>83590</v>
      </c>
      <c r="W35" s="29">
        <v>83590</v>
      </c>
      <c r="X35" s="29">
        <v>83590</v>
      </c>
      <c r="Y35" s="29">
        <v>83590</v>
      </c>
      <c r="Z35" s="29">
        <v>83590</v>
      </c>
      <c r="AA35" s="29">
        <v>83590</v>
      </c>
      <c r="AB35" s="29">
        <v>83590</v>
      </c>
      <c r="AC35" s="29">
        <v>83590</v>
      </c>
      <c r="AD35" s="39">
        <v>83590</v>
      </c>
      <c r="AE35" s="15"/>
      <c r="AF35" s="28">
        <v>39500</v>
      </c>
      <c r="AG35" s="29">
        <v>0</v>
      </c>
      <c r="AH35" s="29">
        <v>0</v>
      </c>
      <c r="AI35" s="39">
        <v>0</v>
      </c>
      <c r="AJ35" s="16"/>
      <c r="AK35" s="332">
        <v>0</v>
      </c>
      <c r="AL35" s="15"/>
      <c r="AN35" s="8"/>
      <c r="AO35" s="8"/>
      <c r="AQ35" s="8"/>
      <c r="AR35" s="8"/>
    </row>
    <row r="36" spans="1:44" x14ac:dyDescent="0.3">
      <c r="A36" s="8"/>
      <c r="B36" s="14"/>
      <c r="C36" s="126"/>
      <c r="D36" s="112"/>
      <c r="E36" s="112"/>
      <c r="F36" s="503"/>
      <c r="G36" s="503"/>
      <c r="H36" s="503"/>
      <c r="I36" s="503"/>
      <c r="J36" s="503"/>
      <c r="K36" s="503"/>
      <c r="L36" s="112"/>
      <c r="M36" s="112"/>
      <c r="N36" s="112"/>
      <c r="O36" s="112"/>
      <c r="P36" s="112"/>
      <c r="Q36" s="112"/>
      <c r="R36" s="112"/>
      <c r="S36" s="112"/>
      <c r="T36" s="112"/>
      <c r="U36" s="112"/>
      <c r="V36" s="112"/>
      <c r="W36" s="112"/>
      <c r="X36" s="112"/>
      <c r="Y36" s="112"/>
      <c r="Z36" s="112"/>
      <c r="AA36" s="112"/>
      <c r="AB36" s="112"/>
      <c r="AC36" s="112"/>
      <c r="AD36" s="113"/>
      <c r="AE36" s="15"/>
      <c r="AF36" s="150"/>
      <c r="AG36" s="112"/>
      <c r="AH36" s="112"/>
      <c r="AI36" s="113"/>
      <c r="AJ36" s="16"/>
      <c r="AK36" s="355"/>
      <c r="AL36" s="15"/>
      <c r="AN36" s="8"/>
      <c r="AO36" s="8"/>
      <c r="AQ36" s="8"/>
      <c r="AR36" s="8"/>
    </row>
    <row r="37" spans="1:44" s="34" customFormat="1" x14ac:dyDescent="0.3">
      <c r="A37" s="272"/>
      <c r="B37" s="32"/>
      <c r="C37" s="91" t="s">
        <v>10</v>
      </c>
      <c r="D37" s="110">
        <v>969790.17999999982</v>
      </c>
      <c r="E37" s="110">
        <v>1313667.3700000001</v>
      </c>
      <c r="F37" s="504">
        <f>F23+F34+F35</f>
        <v>1501671.81</v>
      </c>
      <c r="G37" s="504">
        <f>G23+G34+G35</f>
        <v>1707481.6499999997</v>
      </c>
      <c r="H37" s="504">
        <f>H23+H34+H35</f>
        <v>1808251.3799999997</v>
      </c>
      <c r="I37" s="504">
        <f>I23+I34+I35</f>
        <v>1916752.9700000002</v>
      </c>
      <c r="J37" s="504">
        <f>J23+J34+J35</f>
        <v>1765017.7100000002</v>
      </c>
      <c r="K37" s="504">
        <v>1554713.06</v>
      </c>
      <c r="L37" s="110">
        <v>1562802.0500000003</v>
      </c>
      <c r="M37" s="110">
        <v>1561192.56</v>
      </c>
      <c r="N37" s="110">
        <v>1364751.5900000005</v>
      </c>
      <c r="O37" s="110">
        <v>1542180.5000000002</v>
      </c>
      <c r="P37" s="110">
        <v>1808550.9800000002</v>
      </c>
      <c r="Q37" s="110">
        <v>1864053.4900000005</v>
      </c>
      <c r="R37" s="110">
        <v>1741136.1400000004</v>
      </c>
      <c r="S37" s="110">
        <v>1826062.4000000001</v>
      </c>
      <c r="T37" s="110">
        <v>1904934.01</v>
      </c>
      <c r="U37" s="110">
        <v>1915144.34</v>
      </c>
      <c r="V37" s="110">
        <v>1893939.0400000003</v>
      </c>
      <c r="W37" s="110">
        <v>1425612.5400000003</v>
      </c>
      <c r="X37" s="110">
        <v>1467600.1900000002</v>
      </c>
      <c r="Y37" s="110">
        <v>1338182.1900000002</v>
      </c>
      <c r="Z37" s="110">
        <v>1141209.53</v>
      </c>
      <c r="AA37" s="110">
        <v>1187438.3199999998</v>
      </c>
      <c r="AB37" s="110">
        <v>1253685.4199999997</v>
      </c>
      <c r="AC37" s="110">
        <v>1314414.6100000001</v>
      </c>
      <c r="AD37" s="111">
        <v>1424227.3299999998</v>
      </c>
      <c r="AE37" s="33"/>
      <c r="AF37" s="114">
        <v>343877.19000000029</v>
      </c>
      <c r="AG37" s="110">
        <v>241045.69000000041</v>
      </c>
      <c r="AH37" s="110">
        <v>-129100.52000000025</v>
      </c>
      <c r="AI37" s="111">
        <v>-316908.81000000052</v>
      </c>
      <c r="AJ37" s="239"/>
      <c r="AK37" s="356">
        <v>66247.09999999986</v>
      </c>
      <c r="AL37" s="33"/>
      <c r="AN37" s="8"/>
      <c r="AO37" s="8"/>
      <c r="AQ37" s="8"/>
      <c r="AR37" s="8"/>
    </row>
    <row r="38" spans="1:44" x14ac:dyDescent="0.3">
      <c r="A38" s="8"/>
      <c r="B38" s="14"/>
      <c r="C38" s="1"/>
      <c r="D38" s="29"/>
      <c r="E38" s="29"/>
      <c r="F38" s="502"/>
      <c r="G38" s="502"/>
      <c r="H38" s="502"/>
      <c r="I38" s="502"/>
      <c r="J38" s="502"/>
      <c r="K38" s="502"/>
      <c r="L38" s="29"/>
      <c r="M38" s="29"/>
      <c r="N38" s="29"/>
      <c r="O38" s="29"/>
      <c r="P38" s="29"/>
      <c r="Q38" s="29"/>
      <c r="R38" s="29"/>
      <c r="S38" s="29"/>
      <c r="T38" s="29"/>
      <c r="U38" s="29"/>
      <c r="V38" s="29"/>
      <c r="W38" s="29"/>
      <c r="X38" s="29"/>
      <c r="Y38" s="29"/>
      <c r="Z38" s="29"/>
      <c r="AA38" s="29"/>
      <c r="AB38" s="29"/>
      <c r="AC38" s="29"/>
      <c r="AD38" s="39"/>
      <c r="AE38" s="15"/>
      <c r="AF38" s="28"/>
      <c r="AG38" s="29"/>
      <c r="AH38" s="29"/>
      <c r="AI38" s="39"/>
      <c r="AJ38" s="16"/>
      <c r="AK38" s="332"/>
      <c r="AL38" s="15"/>
      <c r="AN38" s="8"/>
      <c r="AO38" s="8"/>
      <c r="AQ38" s="8"/>
      <c r="AR38" s="8"/>
    </row>
    <row r="39" spans="1:44" x14ac:dyDescent="0.3">
      <c r="A39" s="8"/>
      <c r="B39" s="14"/>
      <c r="C39" s="123" t="s">
        <v>582</v>
      </c>
      <c r="D39" s="29">
        <v>26305.119999999999</v>
      </c>
      <c r="E39" s="29">
        <v>22355.299999999996</v>
      </c>
      <c r="F39" s="502">
        <v>18742.16</v>
      </c>
      <c r="G39" s="502">
        <v>26318.55</v>
      </c>
      <c r="H39" s="502">
        <v>21094.83</v>
      </c>
      <c r="I39" s="502">
        <v>29467.119999999999</v>
      </c>
      <c r="J39" s="502">
        <v>24853.9</v>
      </c>
      <c r="K39" s="502">
        <v>43785.599999999999</v>
      </c>
      <c r="L39" s="29">
        <v>5906.2299999999959</v>
      </c>
      <c r="M39" s="29">
        <v>1016.4999999999964</v>
      </c>
      <c r="N39" s="29">
        <v>15186.679999999997</v>
      </c>
      <c r="O39" s="29">
        <v>18525.789999999997</v>
      </c>
      <c r="P39" s="29">
        <v>27709.609999999997</v>
      </c>
      <c r="Q39" s="29">
        <v>7508.6499999999978</v>
      </c>
      <c r="R39" s="29">
        <v>14986.249999999998</v>
      </c>
      <c r="S39" s="29">
        <v>15009.809999999998</v>
      </c>
      <c r="T39" s="29">
        <v>13512.839999999998</v>
      </c>
      <c r="U39" s="29">
        <v>14208.839999999998</v>
      </c>
      <c r="V39" s="29">
        <v>14225.779999999999</v>
      </c>
      <c r="W39" s="29">
        <v>807.89999999999964</v>
      </c>
      <c r="X39" s="29">
        <v>5756.21</v>
      </c>
      <c r="Y39" s="29">
        <v>10487.59</v>
      </c>
      <c r="Z39" s="29">
        <v>6442.7000000000007</v>
      </c>
      <c r="AA39" s="29">
        <v>10458.34</v>
      </c>
      <c r="AB39" s="29">
        <v>28804.97</v>
      </c>
      <c r="AC39" s="29">
        <v>14157.68</v>
      </c>
      <c r="AD39" s="39">
        <v>10854.3</v>
      </c>
      <c r="AE39" s="15"/>
      <c r="AF39" s="28">
        <v>-3949.8200000000033</v>
      </c>
      <c r="AG39" s="29">
        <v>21430.300000000003</v>
      </c>
      <c r="AH39" s="29">
        <v>-42977.7</v>
      </c>
      <c r="AI39" s="39">
        <v>-4131.9499999999989</v>
      </c>
      <c r="AJ39" s="16"/>
      <c r="AK39" s="332">
        <v>18346.63</v>
      </c>
      <c r="AL39" s="15"/>
      <c r="AN39" s="8"/>
      <c r="AO39" s="8"/>
      <c r="AQ39" s="8"/>
      <c r="AR39" s="8"/>
    </row>
    <row r="40" spans="1:44" outlineLevel="1" x14ac:dyDescent="0.3">
      <c r="A40" s="8"/>
      <c r="B40" s="14"/>
      <c r="C40" s="124" t="s">
        <v>893</v>
      </c>
      <c r="D40" s="29">
        <v>4908.1499999999996</v>
      </c>
      <c r="E40" s="29">
        <v>29.999999999997272</v>
      </c>
      <c r="F40" s="502">
        <v>30</v>
      </c>
      <c r="G40" s="502">
        <v>30</v>
      </c>
      <c r="H40" s="502">
        <v>30</v>
      </c>
      <c r="I40" s="502">
        <v>30</v>
      </c>
      <c r="J40" s="502">
        <v>30</v>
      </c>
      <c r="K40" s="502">
        <v>-2.72848410531879E-12</v>
      </c>
      <c r="L40" s="29">
        <v>29.999999999997272</v>
      </c>
      <c r="M40" s="29">
        <v>29.999999999997272</v>
      </c>
      <c r="N40" s="29">
        <v>29.999999999997272</v>
      </c>
      <c r="O40" s="29">
        <v>29.999999999997272</v>
      </c>
      <c r="P40" s="29">
        <v>29.999999999997272</v>
      </c>
      <c r="Q40" s="29">
        <v>29.999999999997272</v>
      </c>
      <c r="R40" s="29">
        <v>29.999999999997272</v>
      </c>
      <c r="S40" s="29">
        <v>-2.7284841053187847E-12</v>
      </c>
      <c r="T40" s="29">
        <v>-56.53000000000273</v>
      </c>
      <c r="U40" s="29">
        <v>-56.53000000000273</v>
      </c>
      <c r="V40" s="29">
        <v>-56.53000000000273</v>
      </c>
      <c r="W40" s="29">
        <v>-56.53000000000273</v>
      </c>
      <c r="X40" s="29">
        <v>-56.53000000000273</v>
      </c>
      <c r="Y40" s="29">
        <v>149.76999999999728</v>
      </c>
      <c r="Z40" s="29">
        <v>24.039999999997278</v>
      </c>
      <c r="AA40" s="29">
        <v>-2.7213786779611837E-12</v>
      </c>
      <c r="AB40" s="29">
        <v>4.9899999999972788</v>
      </c>
      <c r="AC40" s="29">
        <v>31.689999999997276</v>
      </c>
      <c r="AD40" s="39">
        <v>-15.820000000002722</v>
      </c>
      <c r="AE40" s="15"/>
      <c r="AF40" s="28">
        <v>-4878.1500000000024</v>
      </c>
      <c r="AG40" s="29">
        <v>-30</v>
      </c>
      <c r="AH40" s="29">
        <v>-56.53</v>
      </c>
      <c r="AI40" s="39">
        <v>-45.819999999999993</v>
      </c>
      <c r="AJ40" s="16"/>
      <c r="AK40" s="332">
        <v>4.99</v>
      </c>
      <c r="AL40" s="15"/>
      <c r="AN40" s="8"/>
      <c r="AO40" s="8"/>
      <c r="AQ40" s="8"/>
      <c r="AR40" s="8"/>
    </row>
    <row r="41" spans="1:44" outlineLevel="1" x14ac:dyDescent="0.3">
      <c r="A41" s="8"/>
      <c r="B41" s="14"/>
      <c r="C41" s="124" t="s">
        <v>894</v>
      </c>
      <c r="D41" s="29">
        <v>217.75</v>
      </c>
      <c r="E41" s="29">
        <v>257.27000000000044</v>
      </c>
      <c r="F41" s="502">
        <v>1142.55</v>
      </c>
      <c r="G41" s="502">
        <v>2038.41</v>
      </c>
      <c r="H41" s="502">
        <v>864.19</v>
      </c>
      <c r="I41" s="502">
        <v>3105.72</v>
      </c>
      <c r="J41" s="502">
        <v>1476.08</v>
      </c>
      <c r="K41" s="502">
        <v>309.98000000000098</v>
      </c>
      <c r="L41" s="29">
        <v>579.18000000000075</v>
      </c>
      <c r="M41" s="29">
        <v>1684.4000000000008</v>
      </c>
      <c r="N41" s="29">
        <v>2549.0400000000009</v>
      </c>
      <c r="O41" s="29">
        <v>3472.150000000001</v>
      </c>
      <c r="P41" s="29">
        <v>887.25000000000091</v>
      </c>
      <c r="Q41" s="29">
        <v>3771.7400000000007</v>
      </c>
      <c r="R41" s="29">
        <v>1361.6200000000008</v>
      </c>
      <c r="S41" s="29">
        <v>2804.4700000000007</v>
      </c>
      <c r="T41" s="29">
        <v>1514.0800000000006</v>
      </c>
      <c r="U41" s="29">
        <v>3727.630000000001</v>
      </c>
      <c r="V41" s="29">
        <v>993.50000000000091</v>
      </c>
      <c r="W41" s="29">
        <v>3726.2700000000009</v>
      </c>
      <c r="X41" s="29">
        <v>1217.0300000000011</v>
      </c>
      <c r="Y41" s="29">
        <v>1553.8300000000011</v>
      </c>
      <c r="Z41" s="29">
        <v>55.320000000001073</v>
      </c>
      <c r="AA41" s="29">
        <v>173.46000000000106</v>
      </c>
      <c r="AB41" s="29">
        <v>1284.2500000000009</v>
      </c>
      <c r="AC41" s="29">
        <v>2784.5400000000009</v>
      </c>
      <c r="AD41" s="39">
        <v>4061.3500000000008</v>
      </c>
      <c r="AE41" s="15"/>
      <c r="AF41" s="28">
        <v>39.520000000000437</v>
      </c>
      <c r="AG41" s="29">
        <v>52.710000000000264</v>
      </c>
      <c r="AH41" s="29">
        <v>3416.29</v>
      </c>
      <c r="AI41" s="39">
        <v>2699.73</v>
      </c>
      <c r="AJ41" s="16"/>
      <c r="AK41" s="332">
        <v>1110.79</v>
      </c>
      <c r="AL41" s="15"/>
      <c r="AN41" s="8"/>
      <c r="AO41" s="8"/>
      <c r="AQ41" s="8"/>
      <c r="AR41" s="8"/>
    </row>
    <row r="42" spans="1:44" outlineLevel="1" x14ac:dyDescent="0.3">
      <c r="A42" s="8"/>
      <c r="B42" s="14"/>
      <c r="C42" s="125" t="s">
        <v>895</v>
      </c>
      <c r="D42" s="112">
        <v>3789.869999999999</v>
      </c>
      <c r="E42" s="112">
        <v>9331.7699999999968</v>
      </c>
      <c r="F42" s="503">
        <v>11711.76</v>
      </c>
      <c r="G42" s="503">
        <v>19379.21</v>
      </c>
      <c r="H42" s="503">
        <v>14443.9</v>
      </c>
      <c r="I42" s="503">
        <v>23769.72</v>
      </c>
      <c r="J42" s="503">
        <v>18266.75</v>
      </c>
      <c r="K42" s="503">
        <v>17333.080000000002</v>
      </c>
      <c r="L42" s="112">
        <v>29988.479999999989</v>
      </c>
      <c r="M42" s="112">
        <v>596.17999999998938</v>
      </c>
      <c r="N42" s="112">
        <v>28053.03999999999</v>
      </c>
      <c r="O42" s="112">
        <v>15833.329999999991</v>
      </c>
      <c r="P42" s="112">
        <v>5943.9499999999916</v>
      </c>
      <c r="Q42" s="112">
        <v>16035.499999999991</v>
      </c>
      <c r="R42" s="112">
        <v>14898.12999999999</v>
      </c>
      <c r="S42" s="112">
        <v>22216.19999999999</v>
      </c>
      <c r="T42" s="112">
        <v>30177.299999999988</v>
      </c>
      <c r="U42" s="112">
        <v>16100.959999999988</v>
      </c>
      <c r="V42" s="112">
        <v>33328.669999999984</v>
      </c>
      <c r="W42" s="112">
        <v>23728.269999999982</v>
      </c>
      <c r="X42" s="112">
        <v>1277.9799999999814</v>
      </c>
      <c r="Y42" s="112">
        <v>38610.969999999979</v>
      </c>
      <c r="Z42" s="112">
        <v>20669.999999999978</v>
      </c>
      <c r="AA42" s="112">
        <v>21570.389999999978</v>
      </c>
      <c r="AB42" s="112">
        <v>9141.6499999999778</v>
      </c>
      <c r="AC42" s="112">
        <v>42792.359999999979</v>
      </c>
      <c r="AD42" s="113">
        <v>6197.9899999999761</v>
      </c>
      <c r="AE42" s="15"/>
      <c r="AF42" s="150">
        <v>5541.8999999999978</v>
      </c>
      <c r="AG42" s="112">
        <v>8001.309999999994</v>
      </c>
      <c r="AH42" s="112">
        <v>6395.1899999999914</v>
      </c>
      <c r="AI42" s="113">
        <v>-8700.140000000014</v>
      </c>
      <c r="AJ42" s="16"/>
      <c r="AK42" s="355">
        <v>-12428.74</v>
      </c>
      <c r="AL42" s="15"/>
      <c r="AN42" s="8"/>
      <c r="AO42" s="8"/>
      <c r="AQ42" s="8"/>
      <c r="AR42" s="8"/>
    </row>
    <row r="43" spans="1:44" x14ac:dyDescent="0.3">
      <c r="A43" s="8"/>
      <c r="B43" s="14"/>
      <c r="C43" s="123" t="s">
        <v>442</v>
      </c>
      <c r="D43" s="29">
        <v>8915.7699999999986</v>
      </c>
      <c r="E43" s="29">
        <v>9619.0399999999936</v>
      </c>
      <c r="F43" s="502">
        <f>SUM(F40:F42)</f>
        <v>12884.31</v>
      </c>
      <c r="G43" s="502">
        <f>SUM(G40:G42)</f>
        <v>21447.62</v>
      </c>
      <c r="H43" s="502">
        <f>SUM(H40:H42)</f>
        <v>15338.09</v>
      </c>
      <c r="I43" s="502">
        <f>SUM(I40:I42)</f>
        <v>26905.440000000002</v>
      </c>
      <c r="J43" s="502">
        <f>SUM(J40:J42)</f>
        <v>19772.830000000002</v>
      </c>
      <c r="K43" s="502">
        <v>17643.060000000001</v>
      </c>
      <c r="L43" s="29">
        <v>30597.659999999985</v>
      </c>
      <c r="M43" s="29">
        <v>2310.5799999999872</v>
      </c>
      <c r="N43" s="29">
        <v>30632.079999999987</v>
      </c>
      <c r="O43" s="29">
        <v>19335.479999999989</v>
      </c>
      <c r="P43" s="29">
        <v>6861.1999999999898</v>
      </c>
      <c r="Q43" s="29">
        <v>19837.239999999991</v>
      </c>
      <c r="R43" s="29">
        <v>16289.749999999989</v>
      </c>
      <c r="S43" s="29">
        <v>25020.669999999987</v>
      </c>
      <c r="T43" s="29">
        <v>31634.849999999988</v>
      </c>
      <c r="U43" s="29">
        <v>19772.059999999987</v>
      </c>
      <c r="V43" s="29">
        <v>34265.639999999985</v>
      </c>
      <c r="W43" s="29">
        <v>27398.00999999998</v>
      </c>
      <c r="X43" s="29">
        <v>2438.4799999999796</v>
      </c>
      <c r="Y43" s="29">
        <v>40314.569999999978</v>
      </c>
      <c r="Z43" s="29">
        <v>20749.359999999975</v>
      </c>
      <c r="AA43" s="29">
        <v>21743.849999999977</v>
      </c>
      <c r="AB43" s="29">
        <v>10430.889999999976</v>
      </c>
      <c r="AC43" s="29">
        <v>45608.589999999975</v>
      </c>
      <c r="AD43" s="39">
        <v>10243.519999999975</v>
      </c>
      <c r="AE43" s="15"/>
      <c r="AF43" s="28">
        <v>703.26999999999498</v>
      </c>
      <c r="AG43" s="29">
        <v>8024.0199999999968</v>
      </c>
      <c r="AH43" s="29">
        <v>9754.9499999999898</v>
      </c>
      <c r="AI43" s="39">
        <v>-6046.2300000000141</v>
      </c>
      <c r="AJ43" s="16"/>
      <c r="AK43" s="332">
        <v>-11312.960000000001</v>
      </c>
      <c r="AL43" s="15"/>
      <c r="AN43" s="8"/>
      <c r="AO43" s="8"/>
      <c r="AQ43" s="8"/>
      <c r="AR43" s="8"/>
    </row>
    <row r="44" spans="1:44" x14ac:dyDescent="0.3">
      <c r="A44" s="8"/>
      <c r="B44" s="14"/>
      <c r="C44" s="123" t="s">
        <v>583</v>
      </c>
      <c r="D44" s="29">
        <v>431251</v>
      </c>
      <c r="E44" s="29">
        <v>730240</v>
      </c>
      <c r="F44" s="502">
        <v>906432.5</v>
      </c>
      <c r="G44" s="502">
        <v>954187</v>
      </c>
      <c r="H44" s="502">
        <v>1118540.5</v>
      </c>
      <c r="I44" s="502">
        <v>1092315</v>
      </c>
      <c r="J44" s="502">
        <v>968470</v>
      </c>
      <c r="K44" s="502">
        <v>744955</v>
      </c>
      <c r="L44" s="29">
        <v>840885</v>
      </c>
      <c r="M44" s="29">
        <v>874980</v>
      </c>
      <c r="N44" s="29">
        <v>514335</v>
      </c>
      <c r="O44" s="29">
        <v>851060</v>
      </c>
      <c r="P44" s="29">
        <v>1161582.5</v>
      </c>
      <c r="Q44" s="29">
        <v>1199835.5</v>
      </c>
      <c r="R44" s="29">
        <v>998947.5</v>
      </c>
      <c r="S44" s="29">
        <v>1033455.5</v>
      </c>
      <c r="T44" s="29">
        <v>1220110.5</v>
      </c>
      <c r="U44" s="29">
        <v>1214200</v>
      </c>
      <c r="V44" s="29">
        <v>1066105</v>
      </c>
      <c r="W44" s="29">
        <v>474277</v>
      </c>
      <c r="X44" s="29">
        <v>678339</v>
      </c>
      <c r="Y44" s="29">
        <v>435590</v>
      </c>
      <c r="Z44" s="29">
        <v>187610</v>
      </c>
      <c r="AA44" s="29">
        <v>232055</v>
      </c>
      <c r="AB44" s="29">
        <v>254108</v>
      </c>
      <c r="AC44" s="29">
        <v>342221</v>
      </c>
      <c r="AD44" s="39">
        <v>502921</v>
      </c>
      <c r="AE44" s="15"/>
      <c r="AF44" s="28">
        <v>298989</v>
      </c>
      <c r="AG44" s="29">
        <v>14715</v>
      </c>
      <c r="AH44" s="29">
        <v>-270678</v>
      </c>
      <c r="AI44" s="39">
        <v>-496026.5</v>
      </c>
      <c r="AJ44" s="16"/>
      <c r="AK44" s="332">
        <v>22053</v>
      </c>
      <c r="AL44" s="15"/>
      <c r="AN44" s="8"/>
      <c r="AO44" s="8"/>
      <c r="AQ44" s="8"/>
      <c r="AR44" s="8"/>
    </row>
    <row r="45" spans="1:44" x14ac:dyDescent="0.3">
      <c r="A45" s="8"/>
      <c r="B45" s="14"/>
      <c r="C45" s="123" t="s">
        <v>879</v>
      </c>
      <c r="D45" s="29">
        <v>0</v>
      </c>
      <c r="E45" s="29">
        <v>0</v>
      </c>
      <c r="F45" s="502">
        <v>0</v>
      </c>
      <c r="G45" s="502">
        <v>0</v>
      </c>
      <c r="H45" s="502">
        <v>0</v>
      </c>
      <c r="I45" s="502">
        <v>0</v>
      </c>
      <c r="J45" s="502">
        <v>0</v>
      </c>
      <c r="K45" s="502">
        <v>0</v>
      </c>
      <c r="L45" s="29">
        <v>0</v>
      </c>
      <c r="M45" s="29">
        <v>0</v>
      </c>
      <c r="N45" s="29">
        <v>0</v>
      </c>
      <c r="O45" s="29">
        <v>0</v>
      </c>
      <c r="P45" s="29">
        <v>0</v>
      </c>
      <c r="Q45" s="29">
        <v>0</v>
      </c>
      <c r="R45" s="29">
        <v>0</v>
      </c>
      <c r="S45" s="29">
        <v>0</v>
      </c>
      <c r="T45" s="29">
        <v>-4000</v>
      </c>
      <c r="U45" s="29">
        <v>-4000</v>
      </c>
      <c r="V45" s="29">
        <v>-4000</v>
      </c>
      <c r="W45" s="29">
        <v>-4000</v>
      </c>
      <c r="X45" s="29">
        <v>-4000</v>
      </c>
      <c r="Y45" s="29">
        <v>-4000</v>
      </c>
      <c r="Z45" s="29">
        <v>-4000</v>
      </c>
      <c r="AA45" s="29">
        <v>-4000</v>
      </c>
      <c r="AB45" s="29">
        <v>-4000</v>
      </c>
      <c r="AC45" s="29">
        <v>-4000</v>
      </c>
      <c r="AD45" s="39">
        <v>-4000</v>
      </c>
      <c r="AE45" s="15"/>
      <c r="AF45" s="28">
        <v>0</v>
      </c>
      <c r="AG45" s="29">
        <v>0</v>
      </c>
      <c r="AH45" s="29">
        <v>-4000</v>
      </c>
      <c r="AI45" s="39">
        <v>-4000</v>
      </c>
      <c r="AJ45" s="16"/>
      <c r="AK45" s="332">
        <v>0</v>
      </c>
      <c r="AL45" s="15"/>
      <c r="AN45" s="8"/>
      <c r="AO45" s="8"/>
      <c r="AQ45" s="8"/>
      <c r="AR45" s="8"/>
    </row>
    <row r="46" spans="1:44" ht="4.95" customHeight="1" x14ac:dyDescent="0.3">
      <c r="A46" s="8"/>
      <c r="B46" s="14"/>
      <c r="C46" s="127"/>
      <c r="D46" s="112"/>
      <c r="E46" s="112"/>
      <c r="F46" s="503"/>
      <c r="G46" s="503"/>
      <c r="H46" s="503"/>
      <c r="I46" s="503"/>
      <c r="J46" s="503"/>
      <c r="K46" s="503"/>
      <c r="L46" s="112"/>
      <c r="M46" s="112"/>
      <c r="N46" s="112"/>
      <c r="O46" s="112"/>
      <c r="P46" s="112"/>
      <c r="Q46" s="112"/>
      <c r="R46" s="112"/>
      <c r="S46" s="112"/>
      <c r="T46" s="112"/>
      <c r="U46" s="112"/>
      <c r="V46" s="112"/>
      <c r="W46" s="112"/>
      <c r="X46" s="112"/>
      <c r="Y46" s="112"/>
      <c r="Z46" s="112"/>
      <c r="AA46" s="112"/>
      <c r="AB46" s="112"/>
      <c r="AC46" s="112"/>
      <c r="AD46" s="113"/>
      <c r="AE46" s="15"/>
      <c r="AF46" s="150"/>
      <c r="AG46" s="112"/>
      <c r="AH46" s="112"/>
      <c r="AI46" s="113"/>
      <c r="AJ46" s="16"/>
      <c r="AK46" s="355"/>
      <c r="AL46" s="15"/>
      <c r="AN46" s="8"/>
      <c r="AO46" s="8"/>
      <c r="AQ46" s="8"/>
      <c r="AR46" s="8"/>
    </row>
    <row r="47" spans="1:44" s="34" customFormat="1" x14ac:dyDescent="0.3">
      <c r="A47" s="272"/>
      <c r="B47" s="32"/>
      <c r="C47" s="128" t="s">
        <v>11</v>
      </c>
      <c r="D47" s="110">
        <v>466471.89</v>
      </c>
      <c r="E47" s="110">
        <v>762214.34</v>
      </c>
      <c r="F47" s="504">
        <f>F39+F43+F44+F45</f>
        <v>938058.97</v>
      </c>
      <c r="G47" s="504">
        <f>G39+G43+G44+G45</f>
        <v>1001953.17</v>
      </c>
      <c r="H47" s="504">
        <f>H39+H43+H44+H45</f>
        <v>1154973.42</v>
      </c>
      <c r="I47" s="504">
        <f>I39+I43+I44+I45</f>
        <v>1148687.56</v>
      </c>
      <c r="J47" s="504">
        <f>J39+J43+J44+J45</f>
        <v>1013096.73</v>
      </c>
      <c r="K47" s="504">
        <v>806383.66</v>
      </c>
      <c r="L47" s="110">
        <v>877388.89</v>
      </c>
      <c r="M47" s="110">
        <v>878307.08</v>
      </c>
      <c r="N47" s="110">
        <v>560153.76</v>
      </c>
      <c r="O47" s="110">
        <v>888921.27</v>
      </c>
      <c r="P47" s="110">
        <v>1196153.31</v>
      </c>
      <c r="Q47" s="110">
        <v>1227181.3899999999</v>
      </c>
      <c r="R47" s="110">
        <v>1030223.5</v>
      </c>
      <c r="S47" s="110">
        <v>1073485.98</v>
      </c>
      <c r="T47" s="110">
        <v>1261258.19</v>
      </c>
      <c r="U47" s="110">
        <v>1244180.8999999999</v>
      </c>
      <c r="V47" s="110">
        <v>1110596.42</v>
      </c>
      <c r="W47" s="110">
        <v>498482.91</v>
      </c>
      <c r="X47" s="110">
        <v>682533.69</v>
      </c>
      <c r="Y47" s="110">
        <v>482392.16</v>
      </c>
      <c r="Z47" s="110">
        <v>210802.05999999997</v>
      </c>
      <c r="AA47" s="110">
        <v>260257.19</v>
      </c>
      <c r="AB47" s="110">
        <v>289343.86</v>
      </c>
      <c r="AC47" s="110">
        <v>397987.26999999996</v>
      </c>
      <c r="AD47" s="111">
        <v>520018.81999999995</v>
      </c>
      <c r="AE47" s="33"/>
      <c r="AF47" s="114">
        <v>295742.44999999995</v>
      </c>
      <c r="AG47" s="110">
        <v>44169.320000000065</v>
      </c>
      <c r="AH47" s="110">
        <v>-307900.75000000006</v>
      </c>
      <c r="AI47" s="111">
        <v>-510204.68000000005</v>
      </c>
      <c r="AJ47" s="239"/>
      <c r="AK47" s="356">
        <v>29086.669999999984</v>
      </c>
      <c r="AL47" s="33"/>
      <c r="AN47" s="8"/>
      <c r="AO47" s="8"/>
      <c r="AQ47" s="8"/>
      <c r="AR47" s="8"/>
    </row>
    <row r="48" spans="1:44" x14ac:dyDescent="0.3">
      <c r="A48" s="8"/>
      <c r="B48" s="14"/>
      <c r="C48" s="123"/>
      <c r="D48" s="29"/>
      <c r="E48" s="29"/>
      <c r="F48" s="502"/>
      <c r="G48" s="502"/>
      <c r="H48" s="502"/>
      <c r="I48" s="502"/>
      <c r="J48" s="502"/>
      <c r="K48" s="502"/>
      <c r="L48" s="29"/>
      <c r="M48" s="29"/>
      <c r="N48" s="29"/>
      <c r="O48" s="29"/>
      <c r="P48" s="29"/>
      <c r="Q48" s="29"/>
      <c r="R48" s="29"/>
      <c r="S48" s="29"/>
      <c r="T48" s="29"/>
      <c r="U48" s="29"/>
      <c r="V48" s="29"/>
      <c r="W48" s="29"/>
      <c r="X48" s="29"/>
      <c r="Y48" s="29"/>
      <c r="Z48" s="29"/>
      <c r="AA48" s="29"/>
      <c r="AB48" s="29"/>
      <c r="AC48" s="29"/>
      <c r="AD48" s="39"/>
      <c r="AE48" s="15"/>
      <c r="AF48" s="28"/>
      <c r="AG48" s="29"/>
      <c r="AH48" s="29"/>
      <c r="AI48" s="39"/>
      <c r="AJ48" s="16"/>
      <c r="AK48" s="332"/>
      <c r="AL48" s="15"/>
      <c r="AN48" s="8"/>
      <c r="AO48" s="8"/>
      <c r="AQ48" s="8"/>
      <c r="AR48" s="8"/>
    </row>
    <row r="49" spans="1:44" outlineLevel="1" x14ac:dyDescent="0.3">
      <c r="A49" s="8"/>
      <c r="B49" s="14"/>
      <c r="C49" s="125" t="s">
        <v>584</v>
      </c>
      <c r="D49" s="112">
        <v>-500</v>
      </c>
      <c r="E49" s="112">
        <v>-120668</v>
      </c>
      <c r="F49" s="503">
        <v>-204638.18</v>
      </c>
      <c r="G49" s="503">
        <v>-216633.92</v>
      </c>
      <c r="H49" s="503">
        <v>-228629.66</v>
      </c>
      <c r="I49" s="503">
        <v>-240625.4</v>
      </c>
      <c r="J49" s="503">
        <v>-252621.14</v>
      </c>
      <c r="K49" s="503">
        <v>-264616.87999999902</v>
      </c>
      <c r="L49" s="112">
        <v>-264616.87999999902</v>
      </c>
      <c r="M49" s="112">
        <v>-264616.87999999902</v>
      </c>
      <c r="N49" s="112">
        <v>-264616.87999999902</v>
      </c>
      <c r="O49" s="112">
        <v>-264616.87999999902</v>
      </c>
      <c r="P49" s="112">
        <v>-264616.87999999902</v>
      </c>
      <c r="Q49" s="112">
        <v>-264616.87999999902</v>
      </c>
      <c r="R49" s="112">
        <v>-264616.87999999902</v>
      </c>
      <c r="S49" s="112">
        <v>-264616.87999999902</v>
      </c>
      <c r="T49" s="112">
        <v>-264616.87999999902</v>
      </c>
      <c r="U49" s="112">
        <v>-264616.87999999902</v>
      </c>
      <c r="V49" s="112">
        <v>-264616.87999999902</v>
      </c>
      <c r="W49" s="112">
        <v>-264616.87999999902</v>
      </c>
      <c r="X49" s="112">
        <v>-264616.87999999902</v>
      </c>
      <c r="Y49" s="112">
        <v>-264616.87999999902</v>
      </c>
      <c r="Z49" s="112">
        <v>-264616.87999999902</v>
      </c>
      <c r="AA49" s="112">
        <v>-264616.87999999902</v>
      </c>
      <c r="AB49" s="112">
        <v>-264616.87999999902</v>
      </c>
      <c r="AC49" s="112">
        <v>-264616.87999999902</v>
      </c>
      <c r="AD49" s="113">
        <v>-264616.87999999902</v>
      </c>
      <c r="AE49" s="15"/>
      <c r="AF49" s="150">
        <v>-120168</v>
      </c>
      <c r="AG49" s="112">
        <v>-143948.87999999902</v>
      </c>
      <c r="AH49" s="112">
        <v>0</v>
      </c>
      <c r="AI49" s="113">
        <v>0</v>
      </c>
      <c r="AJ49" s="16"/>
      <c r="AK49" s="355">
        <v>0</v>
      </c>
      <c r="AL49" s="15"/>
      <c r="AN49" s="8"/>
      <c r="AO49" s="8"/>
      <c r="AQ49" s="8"/>
      <c r="AR49" s="8"/>
    </row>
    <row r="50" spans="1:44" x14ac:dyDescent="0.3">
      <c r="A50" s="8"/>
      <c r="B50" s="14"/>
      <c r="C50" s="123" t="s">
        <v>68</v>
      </c>
      <c r="D50" s="29">
        <v>-500</v>
      </c>
      <c r="E50" s="29">
        <v>-120668</v>
      </c>
      <c r="F50" s="502">
        <f>F49</f>
        <v>-204638.18</v>
      </c>
      <c r="G50" s="502">
        <f>G49</f>
        <v>-216633.92</v>
      </c>
      <c r="H50" s="502">
        <f>H49</f>
        <v>-228629.66</v>
      </c>
      <c r="I50" s="502">
        <f>I49</f>
        <v>-240625.4</v>
      </c>
      <c r="J50" s="502">
        <f>J49</f>
        <v>-252621.14</v>
      </c>
      <c r="K50" s="502">
        <v>-264616.87999999902</v>
      </c>
      <c r="L50" s="29">
        <v>-264616.87999999902</v>
      </c>
      <c r="M50" s="29">
        <v>-264616.87999999902</v>
      </c>
      <c r="N50" s="29">
        <v>-264616.87999999902</v>
      </c>
      <c r="O50" s="29">
        <v>-264616.87999999902</v>
      </c>
      <c r="P50" s="29">
        <v>-264616.87999999902</v>
      </c>
      <c r="Q50" s="29">
        <v>-264616.87999999902</v>
      </c>
      <c r="R50" s="29">
        <v>-264616.87999999902</v>
      </c>
      <c r="S50" s="29">
        <v>-264616.87999999902</v>
      </c>
      <c r="T50" s="29">
        <v>-264616.87999999902</v>
      </c>
      <c r="U50" s="29">
        <v>-264616.87999999902</v>
      </c>
      <c r="V50" s="29">
        <v>-264616.87999999902</v>
      </c>
      <c r="W50" s="29">
        <v>-264616.87999999902</v>
      </c>
      <c r="X50" s="29">
        <v>-264616.87999999902</v>
      </c>
      <c r="Y50" s="29">
        <v>-264616.87999999902</v>
      </c>
      <c r="Z50" s="29">
        <v>-264616.87999999902</v>
      </c>
      <c r="AA50" s="29">
        <v>-264616.87999999902</v>
      </c>
      <c r="AB50" s="29">
        <v>-264616.87999999902</v>
      </c>
      <c r="AC50" s="29">
        <v>-264616.87999999902</v>
      </c>
      <c r="AD50" s="39">
        <v>-264616.87999999902</v>
      </c>
      <c r="AE50" s="15"/>
      <c r="AF50" s="28">
        <v>-120168</v>
      </c>
      <c r="AG50" s="29">
        <v>-143948.87999999902</v>
      </c>
      <c r="AH50" s="29">
        <v>0</v>
      </c>
      <c r="AI50" s="39">
        <v>0</v>
      </c>
      <c r="AJ50" s="16"/>
      <c r="AK50" s="332">
        <v>0</v>
      </c>
      <c r="AL50" s="15"/>
      <c r="AN50" s="8"/>
      <c r="AO50" s="8"/>
      <c r="AQ50" s="8"/>
      <c r="AR50" s="8"/>
    </row>
    <row r="51" spans="1:44" x14ac:dyDescent="0.3">
      <c r="A51" s="8"/>
      <c r="B51" s="14"/>
      <c r="C51" s="126"/>
      <c r="D51" s="112"/>
      <c r="E51" s="112"/>
      <c r="F51" s="503"/>
      <c r="G51" s="503"/>
      <c r="H51" s="503"/>
      <c r="I51" s="503"/>
      <c r="J51" s="503"/>
      <c r="K51" s="503"/>
      <c r="L51" s="112"/>
      <c r="M51" s="112"/>
      <c r="N51" s="112"/>
      <c r="O51" s="112"/>
      <c r="P51" s="112"/>
      <c r="Q51" s="112"/>
      <c r="R51" s="112"/>
      <c r="S51" s="112"/>
      <c r="T51" s="112"/>
      <c r="U51" s="112"/>
      <c r="V51" s="112"/>
      <c r="W51" s="112"/>
      <c r="X51" s="112"/>
      <c r="Y51" s="112"/>
      <c r="Z51" s="112"/>
      <c r="AA51" s="112"/>
      <c r="AB51" s="112"/>
      <c r="AC51" s="112"/>
      <c r="AD51" s="113"/>
      <c r="AE51" s="15"/>
      <c r="AF51" s="150"/>
      <c r="AG51" s="112"/>
      <c r="AH51" s="112"/>
      <c r="AI51" s="113"/>
      <c r="AJ51" s="16"/>
      <c r="AK51" s="355"/>
      <c r="AL51" s="15"/>
      <c r="AN51" s="8"/>
      <c r="AO51" s="8"/>
      <c r="AQ51" s="8"/>
      <c r="AR51" s="8"/>
    </row>
    <row r="52" spans="1:44" s="34" customFormat="1" x14ac:dyDescent="0.3">
      <c r="B52" s="32"/>
      <c r="C52" s="128" t="s">
        <v>12</v>
      </c>
      <c r="D52" s="110">
        <v>465971.89</v>
      </c>
      <c r="E52" s="110">
        <v>641546.34</v>
      </c>
      <c r="F52" s="504">
        <f>F47+F50</f>
        <v>733420.79</v>
      </c>
      <c r="G52" s="504">
        <f>G47+G50</f>
        <v>785319.25</v>
      </c>
      <c r="H52" s="504">
        <f>H47+H50</f>
        <v>926343.75999999989</v>
      </c>
      <c r="I52" s="504">
        <f>I47+I50</f>
        <v>908062.16</v>
      </c>
      <c r="J52" s="504">
        <f>J47+J50</f>
        <v>760475.59</v>
      </c>
      <c r="K52" s="504">
        <v>541766.78000000096</v>
      </c>
      <c r="L52" s="110">
        <v>612772.01000000094</v>
      </c>
      <c r="M52" s="110">
        <v>613690.20000000088</v>
      </c>
      <c r="N52" s="110">
        <v>295536.88000000099</v>
      </c>
      <c r="O52" s="110">
        <v>624304.39000000106</v>
      </c>
      <c r="P52" s="110">
        <v>931536.4300000011</v>
      </c>
      <c r="Q52" s="110">
        <v>962564.51000000094</v>
      </c>
      <c r="R52" s="110">
        <v>765606.62000000104</v>
      </c>
      <c r="S52" s="110">
        <v>808869.10000000102</v>
      </c>
      <c r="T52" s="110">
        <v>996641.31000000099</v>
      </c>
      <c r="U52" s="110">
        <v>979564.02000000095</v>
      </c>
      <c r="V52" s="110">
        <v>845979.54000000097</v>
      </c>
      <c r="W52" s="110">
        <v>233866.03000000096</v>
      </c>
      <c r="X52" s="110">
        <v>417916.81000000093</v>
      </c>
      <c r="Y52" s="110">
        <v>217775.28000000096</v>
      </c>
      <c r="Z52" s="110">
        <v>-53814.819999999047</v>
      </c>
      <c r="AA52" s="110">
        <v>-4359.6899999990128</v>
      </c>
      <c r="AB52" s="110">
        <v>24726.980000000971</v>
      </c>
      <c r="AC52" s="110">
        <v>133370.39000000095</v>
      </c>
      <c r="AD52" s="111">
        <v>255401.94000000093</v>
      </c>
      <c r="AE52" s="33"/>
      <c r="AF52" s="114">
        <v>175574.44999999995</v>
      </c>
      <c r="AG52" s="110">
        <v>-99779.559999999008</v>
      </c>
      <c r="AH52" s="110">
        <v>-307900.75</v>
      </c>
      <c r="AI52" s="111">
        <v>-510204.68000000011</v>
      </c>
      <c r="AJ52" s="239"/>
      <c r="AK52" s="356">
        <v>29086.669999999984</v>
      </c>
      <c r="AL52" s="33"/>
      <c r="AN52" s="8"/>
      <c r="AO52" s="8"/>
      <c r="AQ52" s="8"/>
      <c r="AR52" s="8"/>
    </row>
    <row r="53" spans="1:44" x14ac:dyDescent="0.3">
      <c r="B53" s="14"/>
      <c r="C53" s="123"/>
      <c r="D53" s="29"/>
      <c r="E53" s="29"/>
      <c r="F53" s="502"/>
      <c r="G53" s="502"/>
      <c r="H53" s="502"/>
      <c r="I53" s="502"/>
      <c r="J53" s="502"/>
      <c r="K53" s="502"/>
      <c r="L53" s="29"/>
      <c r="M53" s="29"/>
      <c r="N53" s="29"/>
      <c r="O53" s="29"/>
      <c r="P53" s="29"/>
      <c r="Q53" s="29"/>
      <c r="R53" s="29"/>
      <c r="S53" s="29"/>
      <c r="T53" s="29"/>
      <c r="U53" s="29"/>
      <c r="V53" s="29"/>
      <c r="W53" s="29"/>
      <c r="X53" s="29"/>
      <c r="Y53" s="29"/>
      <c r="Z53" s="29"/>
      <c r="AA53" s="29"/>
      <c r="AB53" s="29"/>
      <c r="AC53" s="29"/>
      <c r="AD53" s="39"/>
      <c r="AE53" s="15"/>
      <c r="AF53" s="28"/>
      <c r="AG53" s="29"/>
      <c r="AH53" s="29"/>
      <c r="AI53" s="39"/>
      <c r="AJ53" s="16"/>
      <c r="AK53" s="332"/>
      <c r="AL53" s="15"/>
      <c r="AN53" s="8"/>
      <c r="AO53" s="8"/>
      <c r="AQ53" s="8"/>
      <c r="AR53" s="8"/>
    </row>
    <row r="54" spans="1:44" x14ac:dyDescent="0.3">
      <c r="B54" s="14"/>
      <c r="C54" s="123" t="s">
        <v>585</v>
      </c>
      <c r="D54" s="29">
        <v>50000</v>
      </c>
      <c r="E54" s="29">
        <v>-50000</v>
      </c>
      <c r="F54" s="502">
        <v>-50000</v>
      </c>
      <c r="G54" s="502">
        <v>-50000</v>
      </c>
      <c r="H54" s="502">
        <v>-50000</v>
      </c>
      <c r="I54" s="502">
        <v>-50000</v>
      </c>
      <c r="J54" s="502">
        <v>-50000</v>
      </c>
      <c r="K54" s="502">
        <v>-50000</v>
      </c>
      <c r="L54" s="29">
        <v>-50000</v>
      </c>
      <c r="M54" s="29">
        <v>-50000</v>
      </c>
      <c r="N54" s="29">
        <v>-50000</v>
      </c>
      <c r="O54" s="29">
        <v>-50000</v>
      </c>
      <c r="P54" s="29">
        <v>-50000</v>
      </c>
      <c r="Q54" s="29">
        <v>-50000</v>
      </c>
      <c r="R54" s="29">
        <v>-50000</v>
      </c>
      <c r="S54" s="29">
        <v>-50000</v>
      </c>
      <c r="T54" s="29">
        <v>-50000</v>
      </c>
      <c r="U54" s="29">
        <v>-50000</v>
      </c>
      <c r="V54" s="29">
        <v>-50000</v>
      </c>
      <c r="W54" s="29">
        <v>-50000</v>
      </c>
      <c r="X54" s="29">
        <v>-50000</v>
      </c>
      <c r="Y54" s="29">
        <v>-50000</v>
      </c>
      <c r="Z54" s="29">
        <v>-50000</v>
      </c>
      <c r="AA54" s="29">
        <v>-50000</v>
      </c>
      <c r="AB54" s="29">
        <v>-50000</v>
      </c>
      <c r="AC54" s="29">
        <v>-50000</v>
      </c>
      <c r="AD54" s="39">
        <v>-50000</v>
      </c>
      <c r="AE54" s="15"/>
      <c r="AF54" s="28">
        <v>-100000</v>
      </c>
      <c r="AG54" s="29">
        <v>0</v>
      </c>
      <c r="AH54" s="29">
        <v>0</v>
      </c>
      <c r="AI54" s="39">
        <v>0</v>
      </c>
      <c r="AJ54" s="16"/>
      <c r="AK54" s="332">
        <v>0</v>
      </c>
      <c r="AL54" s="15"/>
      <c r="AN54" s="8"/>
      <c r="AO54" s="8"/>
      <c r="AQ54" s="8"/>
      <c r="AR54" s="8"/>
    </row>
    <row r="55" spans="1:44" x14ac:dyDescent="0.3">
      <c r="B55" s="14"/>
      <c r="C55" s="123" t="s">
        <v>586</v>
      </c>
      <c r="D55" s="29">
        <v>500</v>
      </c>
      <c r="E55" s="29">
        <v>500</v>
      </c>
      <c r="F55" s="502">
        <v>500</v>
      </c>
      <c r="G55" s="502">
        <v>500</v>
      </c>
      <c r="H55" s="502">
        <v>500</v>
      </c>
      <c r="I55" s="502">
        <v>500</v>
      </c>
      <c r="J55" s="502">
        <v>500</v>
      </c>
      <c r="K55" s="502">
        <v>500</v>
      </c>
      <c r="L55" s="29">
        <v>500</v>
      </c>
      <c r="M55" s="29">
        <v>500</v>
      </c>
      <c r="N55" s="29">
        <v>500</v>
      </c>
      <c r="O55" s="29">
        <v>500</v>
      </c>
      <c r="P55" s="29">
        <v>500</v>
      </c>
      <c r="Q55" s="29">
        <v>500</v>
      </c>
      <c r="R55" s="29">
        <v>500</v>
      </c>
      <c r="S55" s="29">
        <v>500</v>
      </c>
      <c r="T55" s="29">
        <v>500</v>
      </c>
      <c r="U55" s="29">
        <v>500</v>
      </c>
      <c r="V55" s="29">
        <v>500</v>
      </c>
      <c r="W55" s="29">
        <v>500</v>
      </c>
      <c r="X55" s="29">
        <v>500</v>
      </c>
      <c r="Y55" s="29">
        <v>500</v>
      </c>
      <c r="Z55" s="29">
        <v>500</v>
      </c>
      <c r="AA55" s="29">
        <v>500</v>
      </c>
      <c r="AB55" s="29">
        <v>500</v>
      </c>
      <c r="AC55" s="29">
        <v>500</v>
      </c>
      <c r="AD55" s="39">
        <v>500</v>
      </c>
      <c r="AE55" s="15"/>
      <c r="AF55" s="28">
        <v>0</v>
      </c>
      <c r="AG55" s="29">
        <v>0</v>
      </c>
      <c r="AH55" s="29">
        <v>0</v>
      </c>
      <c r="AI55" s="39">
        <v>0</v>
      </c>
      <c r="AJ55" s="16"/>
      <c r="AK55" s="332">
        <v>0</v>
      </c>
      <c r="AL55" s="15"/>
      <c r="AN55" s="8"/>
      <c r="AO55" s="8"/>
      <c r="AQ55" s="8"/>
      <c r="AR55" s="8"/>
    </row>
    <row r="56" spans="1:44" x14ac:dyDescent="0.3">
      <c r="B56" s="14"/>
      <c r="C56" s="123" t="s">
        <v>117</v>
      </c>
      <c r="D56" s="29">
        <v>-81429.739999999991</v>
      </c>
      <c r="E56" s="29">
        <v>453318.29000000004</v>
      </c>
      <c r="F56" s="502">
        <v>721621.03</v>
      </c>
      <c r="G56" s="502">
        <v>721621.03</v>
      </c>
      <c r="H56" s="502">
        <v>721621.03</v>
      </c>
      <c r="I56" s="502">
        <v>721621.03</v>
      </c>
      <c r="J56" s="502">
        <v>721621.03</v>
      </c>
      <c r="K56" s="502">
        <v>721621.03</v>
      </c>
      <c r="L56" s="29">
        <v>1062446.28</v>
      </c>
      <c r="M56" s="29">
        <v>1062446.28</v>
      </c>
      <c r="N56" s="29">
        <v>1062446.28</v>
      </c>
      <c r="O56" s="29">
        <v>1062446.28</v>
      </c>
      <c r="P56" s="29">
        <v>1062446.28</v>
      </c>
      <c r="Q56" s="29">
        <v>1062446.28</v>
      </c>
      <c r="R56" s="29">
        <v>1062446.28</v>
      </c>
      <c r="S56" s="29">
        <v>1062446.28</v>
      </c>
      <c r="T56" s="29">
        <v>1062446.28</v>
      </c>
      <c r="U56" s="29">
        <v>1062446.28</v>
      </c>
      <c r="V56" s="29">
        <v>1062446.28</v>
      </c>
      <c r="W56" s="29">
        <v>1062446.28</v>
      </c>
      <c r="X56" s="29">
        <v>1241246.5099999998</v>
      </c>
      <c r="Y56" s="29">
        <v>1241246.5099999998</v>
      </c>
      <c r="Z56" s="29">
        <v>1241246.5099999998</v>
      </c>
      <c r="AA56" s="29">
        <v>1241246.5099999998</v>
      </c>
      <c r="AB56" s="29">
        <v>1241246.5099999998</v>
      </c>
      <c r="AC56" s="29">
        <v>1241246.5099999998</v>
      </c>
      <c r="AD56" s="39">
        <v>1241246.5099999998</v>
      </c>
      <c r="AE56" s="15"/>
      <c r="AF56" s="28">
        <v>534748.03</v>
      </c>
      <c r="AG56" s="29">
        <v>268302.74</v>
      </c>
      <c r="AH56" s="29">
        <v>340825.25</v>
      </c>
      <c r="AI56" s="39">
        <v>178800.22999999975</v>
      </c>
      <c r="AJ56" s="16"/>
      <c r="AK56" s="332">
        <v>0</v>
      </c>
      <c r="AL56" s="15"/>
      <c r="AN56" s="8"/>
      <c r="AO56" s="8"/>
      <c r="AQ56" s="8"/>
      <c r="AR56" s="8"/>
    </row>
    <row r="57" spans="1:44" x14ac:dyDescent="0.3">
      <c r="B57" s="14"/>
      <c r="C57" s="127" t="s">
        <v>7</v>
      </c>
      <c r="D57" s="112">
        <v>534748.03</v>
      </c>
      <c r="E57" s="112">
        <v>268302.74000000005</v>
      </c>
      <c r="F57" s="503">
        <v>96129.99</v>
      </c>
      <c r="G57" s="503">
        <v>250041.37</v>
      </c>
      <c r="H57" s="503">
        <v>209786.59</v>
      </c>
      <c r="I57" s="503">
        <v>336569.78</v>
      </c>
      <c r="J57" s="503">
        <v>332421.09000000003</v>
      </c>
      <c r="K57" s="503">
        <v>340825.25</v>
      </c>
      <c r="L57" s="112">
        <v>-62916.240000000005</v>
      </c>
      <c r="M57" s="112">
        <v>-65443.92000000002</v>
      </c>
      <c r="N57" s="112">
        <v>56268.43</v>
      </c>
      <c r="O57" s="112">
        <v>-95070.170000000013</v>
      </c>
      <c r="P57" s="112">
        <v>-135931.73000000001</v>
      </c>
      <c r="Q57" s="112">
        <v>-111457.30000000005</v>
      </c>
      <c r="R57" s="112">
        <v>-37416.760000000053</v>
      </c>
      <c r="S57" s="112">
        <v>4247.0199999999313</v>
      </c>
      <c r="T57" s="112">
        <v>-104653.58000000007</v>
      </c>
      <c r="U57" s="112">
        <v>-77365.960000000094</v>
      </c>
      <c r="V57" s="112">
        <v>35013.219999999928</v>
      </c>
      <c r="W57" s="112">
        <v>178800.22999999981</v>
      </c>
      <c r="X57" s="112">
        <v>-142063.12999999998</v>
      </c>
      <c r="Y57" s="112">
        <v>-71339.599999999919</v>
      </c>
      <c r="Z57" s="112">
        <v>3277.8400000000693</v>
      </c>
      <c r="AA57" s="112">
        <v>51.500000000069122</v>
      </c>
      <c r="AB57" s="112">
        <v>37211.93000000008</v>
      </c>
      <c r="AC57" s="112">
        <v>-10702.289999999928</v>
      </c>
      <c r="AD57" s="113">
        <v>-22921.11999999993</v>
      </c>
      <c r="AE57" s="15"/>
      <c r="AF57" s="150">
        <v>-266445.28999999998</v>
      </c>
      <c r="AG57" s="112">
        <v>72522.509999999951</v>
      </c>
      <c r="AH57" s="112">
        <v>-162025.02000000019</v>
      </c>
      <c r="AI57" s="113">
        <v>14495.640000000123</v>
      </c>
      <c r="AJ57" s="16"/>
      <c r="AK57" s="355">
        <v>37160.430000000008</v>
      </c>
      <c r="AL57" s="15"/>
      <c r="AN57" s="8"/>
      <c r="AO57" s="8"/>
      <c r="AQ57" s="8"/>
      <c r="AR57" s="8"/>
    </row>
    <row r="58" spans="1:44" s="34" customFormat="1" x14ac:dyDescent="0.3">
      <c r="B58" s="32"/>
      <c r="C58" s="128" t="s">
        <v>13</v>
      </c>
      <c r="D58" s="110">
        <v>503818.29000000004</v>
      </c>
      <c r="E58" s="110">
        <v>672121.03</v>
      </c>
      <c r="F58" s="504">
        <f>SUM(F54:F57)</f>
        <v>768251.02</v>
      </c>
      <c r="G58" s="504">
        <f>SUM(G54:G57)</f>
        <v>922162.4</v>
      </c>
      <c r="H58" s="504">
        <f>SUM(H54:H57)</f>
        <v>881907.62</v>
      </c>
      <c r="I58" s="504">
        <f>SUM(I54:I57)</f>
        <v>1008690.81</v>
      </c>
      <c r="J58" s="504">
        <f>SUM(J54:J57)</f>
        <v>1004542.1200000001</v>
      </c>
      <c r="K58" s="504">
        <v>1012946.28</v>
      </c>
      <c r="L58" s="110">
        <v>950030.04</v>
      </c>
      <c r="M58" s="110">
        <v>947502.36</v>
      </c>
      <c r="N58" s="110">
        <v>1069214.71</v>
      </c>
      <c r="O58" s="110">
        <v>917876.11</v>
      </c>
      <c r="P58" s="110">
        <v>877014.55</v>
      </c>
      <c r="Q58" s="110">
        <v>901488.98</v>
      </c>
      <c r="R58" s="110">
        <v>975529.52</v>
      </c>
      <c r="S58" s="110">
        <v>1017193.2999999999</v>
      </c>
      <c r="T58" s="110">
        <v>908292.7</v>
      </c>
      <c r="U58" s="110">
        <v>935580.32</v>
      </c>
      <c r="V58" s="110">
        <v>1047959.5</v>
      </c>
      <c r="W58" s="110">
        <v>1191746.5099999998</v>
      </c>
      <c r="X58" s="110">
        <v>1049683.3799999999</v>
      </c>
      <c r="Y58" s="110">
        <v>1120406.9099999999</v>
      </c>
      <c r="Z58" s="110">
        <v>1195024.3499999999</v>
      </c>
      <c r="AA58" s="110">
        <v>1191798.0099999998</v>
      </c>
      <c r="AB58" s="110">
        <v>1228958.44</v>
      </c>
      <c r="AC58" s="110">
        <v>1181044.2199999997</v>
      </c>
      <c r="AD58" s="111">
        <v>1168825.3899999999</v>
      </c>
      <c r="AE58" s="33"/>
      <c r="AF58" s="114">
        <v>168302.74</v>
      </c>
      <c r="AG58" s="110">
        <v>340825.25</v>
      </c>
      <c r="AH58" s="110">
        <v>178800.22999999975</v>
      </c>
      <c r="AI58" s="111">
        <v>193295.86999999988</v>
      </c>
      <c r="AJ58" s="239"/>
      <c r="AK58" s="356">
        <v>37160.430000000168</v>
      </c>
      <c r="AL58" s="33"/>
      <c r="AN58" s="8"/>
      <c r="AO58" s="8"/>
      <c r="AQ58" s="8"/>
      <c r="AR58" s="8"/>
    </row>
    <row r="59" spans="1:44" x14ac:dyDescent="0.3">
      <c r="A59" s="8"/>
      <c r="B59" s="14"/>
      <c r="C59" s="126"/>
      <c r="D59" s="112"/>
      <c r="E59" s="112"/>
      <c r="F59" s="503"/>
      <c r="G59" s="503"/>
      <c r="H59" s="503"/>
      <c r="I59" s="503"/>
      <c r="J59" s="503"/>
      <c r="K59" s="503"/>
      <c r="L59" s="112"/>
      <c r="M59" s="112"/>
      <c r="N59" s="112"/>
      <c r="O59" s="112"/>
      <c r="P59" s="112"/>
      <c r="Q59" s="112"/>
      <c r="R59" s="112"/>
      <c r="S59" s="112"/>
      <c r="T59" s="112"/>
      <c r="U59" s="112"/>
      <c r="V59" s="112"/>
      <c r="W59" s="112"/>
      <c r="X59" s="112"/>
      <c r="Y59" s="112"/>
      <c r="Z59" s="112"/>
      <c r="AA59" s="112"/>
      <c r="AB59" s="112"/>
      <c r="AC59" s="112"/>
      <c r="AD59" s="113"/>
      <c r="AE59" s="15"/>
      <c r="AF59" s="150"/>
      <c r="AG59" s="112"/>
      <c r="AH59" s="112"/>
      <c r="AI59" s="113"/>
      <c r="AJ59" s="16"/>
      <c r="AK59" s="355"/>
      <c r="AL59" s="15"/>
      <c r="AN59" s="8"/>
      <c r="AO59" s="8"/>
      <c r="AQ59" s="8"/>
      <c r="AR59" s="8"/>
    </row>
    <row r="60" spans="1:44" x14ac:dyDescent="0.3">
      <c r="B60" s="14"/>
      <c r="C60" s="128" t="s">
        <v>14</v>
      </c>
      <c r="D60" s="110">
        <v>969790.18</v>
      </c>
      <c r="E60" s="110">
        <v>1313667.3700000001</v>
      </c>
      <c r="F60" s="504">
        <f>F52+F58</f>
        <v>1501671.81</v>
      </c>
      <c r="G60" s="504">
        <f>G52+G58</f>
        <v>1707481.65</v>
      </c>
      <c r="H60" s="504">
        <f>H52+H58</f>
        <v>1808251.38</v>
      </c>
      <c r="I60" s="504">
        <f>I52+I58</f>
        <v>1916752.9700000002</v>
      </c>
      <c r="J60" s="504">
        <f>J52+J58</f>
        <v>1765017.71</v>
      </c>
      <c r="K60" s="504">
        <v>1554713.06</v>
      </c>
      <c r="L60" s="110">
        <v>1562802.050000001</v>
      </c>
      <c r="M60" s="110">
        <v>1561192.560000001</v>
      </c>
      <c r="N60" s="110">
        <v>1364751.590000001</v>
      </c>
      <c r="O60" s="110">
        <v>1542180.5000000012</v>
      </c>
      <c r="P60" s="110">
        <v>1808550.9800000011</v>
      </c>
      <c r="Q60" s="110">
        <v>1864053.4900000009</v>
      </c>
      <c r="R60" s="110">
        <v>1741136.1400000011</v>
      </c>
      <c r="S60" s="110">
        <v>1826062.4000000011</v>
      </c>
      <c r="T60" s="110">
        <v>1904934.0100000009</v>
      </c>
      <c r="U60" s="110">
        <v>1915144.3400000008</v>
      </c>
      <c r="V60" s="110">
        <v>1893939.040000001</v>
      </c>
      <c r="W60" s="110">
        <v>1425612.5400000007</v>
      </c>
      <c r="X60" s="110">
        <v>1467600.1900000009</v>
      </c>
      <c r="Y60" s="110">
        <v>1338182.1900000009</v>
      </c>
      <c r="Z60" s="110">
        <v>1141209.5300000007</v>
      </c>
      <c r="AA60" s="110">
        <v>1187438.3200000008</v>
      </c>
      <c r="AB60" s="110">
        <v>1253685.4200000009</v>
      </c>
      <c r="AC60" s="110">
        <v>1314414.6100000008</v>
      </c>
      <c r="AD60" s="111">
        <v>1424227.3300000008</v>
      </c>
      <c r="AE60" s="203"/>
      <c r="AF60" s="114">
        <v>343877.19000000006</v>
      </c>
      <c r="AG60" s="110">
        <v>241045.69000000088</v>
      </c>
      <c r="AH60" s="110">
        <v>-129100.52000000025</v>
      </c>
      <c r="AI60" s="111">
        <v>-316908.81000000029</v>
      </c>
      <c r="AJ60" s="16"/>
      <c r="AK60" s="356">
        <v>66247.100000000093</v>
      </c>
      <c r="AL60" s="15"/>
      <c r="AN60" s="8"/>
      <c r="AO60" s="8"/>
      <c r="AQ60" s="8"/>
      <c r="AR60" s="8"/>
    </row>
    <row r="61" spans="1:44" ht="15" thickBot="1" x14ac:dyDescent="0.35">
      <c r="B61" s="14"/>
      <c r="C61" s="4"/>
      <c r="D61" s="5"/>
      <c r="E61" s="5"/>
      <c r="F61" s="505"/>
      <c r="G61" s="505"/>
      <c r="H61" s="505"/>
      <c r="I61" s="505"/>
      <c r="J61" s="505"/>
      <c r="K61" s="505"/>
      <c r="L61" s="5"/>
      <c r="M61" s="5"/>
      <c r="N61" s="5"/>
      <c r="O61" s="5"/>
      <c r="P61" s="5"/>
      <c r="Q61" s="5"/>
      <c r="R61" s="5"/>
      <c r="S61" s="5"/>
      <c r="T61" s="5"/>
      <c r="U61" s="5"/>
      <c r="V61" s="5"/>
      <c r="W61" s="5"/>
      <c r="X61" s="5"/>
      <c r="Y61" s="5"/>
      <c r="Z61" s="5"/>
      <c r="AA61" s="5"/>
      <c r="AB61" s="5"/>
      <c r="AC61" s="5"/>
      <c r="AD61" s="5"/>
      <c r="AE61" s="43"/>
      <c r="AF61" s="4"/>
      <c r="AG61" s="5"/>
      <c r="AH61" s="5"/>
      <c r="AI61" s="6"/>
      <c r="AJ61" s="16"/>
      <c r="AK61" s="148"/>
      <c r="AL61" s="15"/>
      <c r="AN61" s="8"/>
      <c r="AO61" s="8"/>
      <c r="AQ61" s="8"/>
      <c r="AR61" s="8"/>
    </row>
    <row r="62" spans="1:44" x14ac:dyDescent="0.3">
      <c r="B62" s="14"/>
      <c r="C62" s="16"/>
      <c r="D62" s="16"/>
      <c r="E62" s="16"/>
      <c r="F62" s="506"/>
      <c r="G62" s="506"/>
      <c r="H62" s="506"/>
      <c r="I62" s="506"/>
      <c r="J62" s="506"/>
      <c r="K62" s="50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5"/>
    </row>
    <row r="63" spans="1:44" outlineLevel="1" x14ac:dyDescent="0.3">
      <c r="B63" s="14"/>
      <c r="C63" s="16" t="s">
        <v>15</v>
      </c>
      <c r="D63" s="23">
        <v>0</v>
      </c>
      <c r="E63" s="23">
        <v>0</v>
      </c>
      <c r="F63" s="507">
        <f>F37-F60</f>
        <v>0</v>
      </c>
      <c r="G63" s="507">
        <f>G37-G60</f>
        <v>0</v>
      </c>
      <c r="H63" s="507">
        <f>H37-H60</f>
        <v>0</v>
      </c>
      <c r="I63" s="507">
        <f>I37-I60</f>
        <v>0</v>
      </c>
      <c r="J63" s="507">
        <f>J37-J60</f>
        <v>0</v>
      </c>
      <c r="K63" s="507">
        <v>0</v>
      </c>
      <c r="L63" s="23">
        <v>0</v>
      </c>
      <c r="M63" s="23">
        <v>0</v>
      </c>
      <c r="N63" s="23">
        <v>0</v>
      </c>
      <c r="O63" s="23">
        <v>0</v>
      </c>
      <c r="P63" s="23">
        <v>0</v>
      </c>
      <c r="Q63" s="23">
        <v>0</v>
      </c>
      <c r="R63" s="23">
        <v>0</v>
      </c>
      <c r="S63" s="23">
        <v>0</v>
      </c>
      <c r="T63" s="23">
        <v>0</v>
      </c>
      <c r="U63" s="23">
        <v>0</v>
      </c>
      <c r="V63" s="23">
        <v>0</v>
      </c>
      <c r="W63" s="23">
        <v>0</v>
      </c>
      <c r="X63" s="23">
        <v>0</v>
      </c>
      <c r="Y63" s="23">
        <v>0</v>
      </c>
      <c r="Z63" s="23">
        <v>0</v>
      </c>
      <c r="AA63" s="23">
        <v>0</v>
      </c>
      <c r="AB63" s="23">
        <v>0</v>
      </c>
      <c r="AC63" s="23">
        <v>0</v>
      </c>
      <c r="AD63" s="23">
        <v>0</v>
      </c>
      <c r="AE63" s="23"/>
      <c r="AF63" s="23"/>
      <c r="AG63" s="23"/>
      <c r="AH63" s="23"/>
      <c r="AI63" s="23"/>
      <c r="AJ63" s="16"/>
      <c r="AK63" s="23"/>
      <c r="AL63" s="15"/>
    </row>
    <row r="64" spans="1:44" outlineLevel="1" x14ac:dyDescent="0.3">
      <c r="B64" s="14"/>
      <c r="C64" s="16" t="s">
        <v>16</v>
      </c>
      <c r="D64" s="25">
        <v>0</v>
      </c>
      <c r="E64" s="25">
        <v>0</v>
      </c>
      <c r="F64" s="507">
        <v>0</v>
      </c>
      <c r="G64" s="507">
        <v>0</v>
      </c>
      <c r="H64" s="507">
        <v>0</v>
      </c>
      <c r="I64" s="507">
        <v>0</v>
      </c>
      <c r="J64" s="507">
        <v>0</v>
      </c>
      <c r="K64" s="507">
        <v>0</v>
      </c>
      <c r="L64" s="25">
        <v>0</v>
      </c>
      <c r="M64" s="25">
        <v>0</v>
      </c>
      <c r="N64" s="25">
        <v>5.8207660913467407E-11</v>
      </c>
      <c r="O64" s="25">
        <v>0</v>
      </c>
      <c r="P64" s="25">
        <v>0</v>
      </c>
      <c r="Q64" s="25">
        <v>0</v>
      </c>
      <c r="R64" s="25">
        <v>0</v>
      </c>
      <c r="S64" s="25">
        <v>0</v>
      </c>
      <c r="T64" s="25">
        <v>-1.4551915228366852E-11</v>
      </c>
      <c r="U64" s="25">
        <v>0</v>
      </c>
      <c r="V64" s="25">
        <v>0</v>
      </c>
      <c r="W64" s="25">
        <v>-1.0186340659856796E-10</v>
      </c>
      <c r="X64" s="25">
        <v>-0.10000000000582077</v>
      </c>
      <c r="Y64" s="25">
        <v>0</v>
      </c>
      <c r="Z64" s="25">
        <v>0</v>
      </c>
      <c r="AA64" s="25">
        <v>0</v>
      </c>
      <c r="AB64" s="25">
        <v>1.8189894035458565E-11</v>
      </c>
      <c r="AC64" s="25">
        <v>-0.10000000001309672</v>
      </c>
      <c r="AD64" s="25">
        <v>-1.4551915228366852E-11</v>
      </c>
      <c r="AE64" s="25"/>
      <c r="AF64" s="25"/>
      <c r="AG64" s="25"/>
      <c r="AH64" s="25"/>
      <c r="AI64" s="25"/>
      <c r="AJ64" s="16"/>
      <c r="AK64" s="25"/>
      <c r="AL64" s="15"/>
    </row>
    <row r="65" spans="2:38" outlineLevel="1" x14ac:dyDescent="0.3">
      <c r="B65" s="14"/>
      <c r="C65" s="16" t="s">
        <v>69</v>
      </c>
      <c r="D65" s="25">
        <v>0</v>
      </c>
      <c r="E65" s="25">
        <v>0</v>
      </c>
      <c r="F65" s="507">
        <v>0</v>
      </c>
      <c r="G65" s="507">
        <v>0</v>
      </c>
      <c r="H65" s="507">
        <v>0</v>
      </c>
      <c r="I65" s="507">
        <v>0</v>
      </c>
      <c r="J65" s="507">
        <v>0</v>
      </c>
      <c r="K65" s="507">
        <v>0</v>
      </c>
      <c r="L65" s="25">
        <v>0</v>
      </c>
      <c r="M65" s="25">
        <v>0</v>
      </c>
      <c r="N65" s="25">
        <v>0</v>
      </c>
      <c r="O65" s="25">
        <v>0</v>
      </c>
      <c r="P65" s="25">
        <v>0</v>
      </c>
      <c r="Q65" s="25">
        <v>0</v>
      </c>
      <c r="R65" s="25">
        <v>0</v>
      </c>
      <c r="S65" s="25">
        <v>0</v>
      </c>
      <c r="T65" s="25">
        <v>0</v>
      </c>
      <c r="U65" s="25">
        <v>0</v>
      </c>
      <c r="V65" s="25">
        <v>0</v>
      </c>
      <c r="W65" s="25">
        <v>0</v>
      </c>
      <c r="X65" s="25">
        <v>0</v>
      </c>
      <c r="Y65" s="25">
        <v>0</v>
      </c>
      <c r="Z65" s="25">
        <v>0</v>
      </c>
      <c r="AA65" s="25">
        <v>0</v>
      </c>
      <c r="AB65" s="25">
        <v>0</v>
      </c>
      <c r="AC65" s="25">
        <v>0</v>
      </c>
      <c r="AD65" s="25">
        <v>0</v>
      </c>
      <c r="AE65" s="25"/>
      <c r="AF65" s="25"/>
      <c r="AG65" s="25"/>
      <c r="AH65" s="25"/>
      <c r="AI65" s="25"/>
      <c r="AJ65" s="16"/>
      <c r="AK65" s="25"/>
      <c r="AL65" s="15"/>
    </row>
    <row r="66" spans="2:38" ht="15" thickBot="1" x14ac:dyDescent="0.35">
      <c r="B66" s="17"/>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18"/>
    </row>
    <row r="69" spans="2:38" x14ac:dyDescent="0.3">
      <c r="E69" s="8">
        <v>0</v>
      </c>
      <c r="F69" s="8"/>
      <c r="G69" s="8"/>
      <c r="H69" s="8"/>
      <c r="I69" s="8"/>
      <c r="J69" s="8"/>
    </row>
    <row r="71" spans="2:38" x14ac:dyDescent="0.3">
      <c r="R71" s="8"/>
    </row>
    <row r="72" spans="2:38" x14ac:dyDescent="0.3">
      <c r="R72" s="8"/>
    </row>
    <row r="73" spans="2:38" x14ac:dyDescent="0.3">
      <c r="R73" s="8"/>
    </row>
    <row r="74" spans="2:38" x14ac:dyDescent="0.3">
      <c r="R74" s="8"/>
    </row>
    <row r="75" spans="2:38" x14ac:dyDescent="0.3">
      <c r="R75" s="8"/>
    </row>
    <row r="76" spans="2:38" x14ac:dyDescent="0.3">
      <c r="R76" s="8"/>
    </row>
  </sheetData>
  <mergeCells count="3">
    <mergeCell ref="B2:AL2"/>
    <mergeCell ref="AN3:AO3"/>
    <mergeCell ref="AQ3:AR3"/>
  </mergeCells>
  <conditionalFormatting sqref="C4:C60">
    <cfRule type="duplicateValues" dxfId="21" priority="1"/>
  </conditionalFormatting>
  <dataValidations disablePrompts="1" count="1">
    <dataValidation type="list" allowBlank="1" showInputMessage="1" showErrorMessage="1" sqref="AK4" xr:uid="{C8BAC321-174E-48B1-BFC8-473B5F8CD522}">
      <formula1>$C$4:$AD$4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2682D-47B1-429C-9B61-1AE213240389}">
  <sheetPr>
    <tabColor theme="9" tint="-0.249977111117893"/>
  </sheetPr>
  <dimension ref="A1:S157"/>
  <sheetViews>
    <sheetView showGridLines="0" workbookViewId="0">
      <pane ySplit="2" topLeftCell="A3" activePane="bottomLeft" state="frozen"/>
      <selection activeCell="D26" sqref="D26:J38"/>
      <selection pane="bottomLeft"/>
    </sheetView>
  </sheetViews>
  <sheetFormatPr defaultRowHeight="14.4" x14ac:dyDescent="0.3"/>
  <cols>
    <col min="1" max="1" width="8.88671875" customWidth="1"/>
    <col min="2" max="2" width="3.5546875" customWidth="1"/>
    <col min="3" max="3" width="28" bestFit="1" customWidth="1"/>
    <col min="4" max="4" width="11" bestFit="1" customWidth="1"/>
    <col min="5" max="5" width="14.33203125" customWidth="1"/>
    <col min="6" max="6" width="11" bestFit="1" customWidth="1"/>
    <col min="7" max="7" width="14" bestFit="1" customWidth="1"/>
    <col min="8" max="8" width="11" bestFit="1" customWidth="1"/>
    <col min="9" max="9" width="14" bestFit="1" customWidth="1"/>
    <col min="10" max="10" width="12.33203125" bestFit="1" customWidth="1"/>
    <col min="11" max="11" width="20" bestFit="1" customWidth="1"/>
    <col min="12" max="12" width="3.5546875" customWidth="1"/>
    <col min="15" max="15" width="12.6640625" bestFit="1" customWidth="1"/>
    <col min="16" max="16" width="9.33203125" style="7" bestFit="1" customWidth="1"/>
    <col min="17" max="18" width="8.88671875" style="7"/>
    <col min="19" max="19" width="10.6640625" style="7" bestFit="1" customWidth="1"/>
  </cols>
  <sheetData>
    <row r="1" spans="2:19" ht="15" thickBot="1" x14ac:dyDescent="0.35"/>
    <row r="2" spans="2:19" ht="21.6" thickBot="1" x14ac:dyDescent="0.35">
      <c r="B2" s="585" t="s">
        <v>609</v>
      </c>
      <c r="C2" s="586"/>
      <c r="D2" s="586"/>
      <c r="E2" s="586"/>
      <c r="F2" s="586"/>
      <c r="G2" s="586"/>
      <c r="H2" s="586"/>
      <c r="I2" s="586"/>
      <c r="J2" s="586"/>
      <c r="K2" s="586"/>
      <c r="L2" s="587"/>
      <c r="O2" s="405" t="s">
        <v>282</v>
      </c>
      <c r="P2" s="404" t="s">
        <v>66</v>
      </c>
      <c r="Q2" s="404" t="s">
        <v>259</v>
      </c>
      <c r="R2" s="404" t="s">
        <v>449</v>
      </c>
      <c r="S2" s="404" t="s">
        <v>559</v>
      </c>
    </row>
    <row r="3" spans="2:19" ht="15" thickBot="1" x14ac:dyDescent="0.35">
      <c r="B3" s="14"/>
      <c r="C3" s="16"/>
      <c r="D3" s="16"/>
      <c r="E3" s="16"/>
      <c r="F3" s="16"/>
      <c r="G3" s="16"/>
      <c r="H3" s="16"/>
      <c r="I3" s="16"/>
      <c r="J3" s="16"/>
      <c r="K3" s="16"/>
      <c r="L3" s="15"/>
      <c r="O3" t="s">
        <v>260</v>
      </c>
      <c r="P3" s="7">
        <v>0</v>
      </c>
      <c r="Q3" s="7">
        <v>0</v>
      </c>
      <c r="R3" s="7">
        <v>493268</v>
      </c>
      <c r="S3" s="7">
        <v>192278.2</v>
      </c>
    </row>
    <row r="4" spans="2:19" ht="15" thickBot="1" x14ac:dyDescent="0.35">
      <c r="B4" s="14"/>
      <c r="C4" s="588" t="s">
        <v>406</v>
      </c>
      <c r="D4" s="589"/>
      <c r="E4" s="589"/>
      <c r="F4" s="589"/>
      <c r="G4" s="589"/>
      <c r="H4" s="589"/>
      <c r="I4" s="589"/>
      <c r="J4" s="589"/>
      <c r="K4" s="590"/>
      <c r="L4" s="15"/>
      <c r="O4" t="s">
        <v>261</v>
      </c>
      <c r="P4" s="7">
        <v>0</v>
      </c>
      <c r="Q4" s="7">
        <v>0</v>
      </c>
      <c r="R4" s="7">
        <v>381300</v>
      </c>
      <c r="S4" s="7">
        <v>0</v>
      </c>
    </row>
    <row r="5" spans="2:19" x14ac:dyDescent="0.3">
      <c r="B5" s="14"/>
      <c r="C5" s="591" t="s">
        <v>951</v>
      </c>
      <c r="D5" s="592"/>
      <c r="E5" s="592"/>
      <c r="F5" s="592"/>
      <c r="G5" s="592"/>
      <c r="H5" s="592"/>
      <c r="I5" s="592"/>
      <c r="J5" s="592"/>
      <c r="K5" s="593"/>
      <c r="L5" s="15"/>
      <c r="O5" t="s">
        <v>262</v>
      </c>
      <c r="P5" s="7">
        <v>0</v>
      </c>
      <c r="Q5" s="7">
        <v>294110</v>
      </c>
      <c r="R5" s="7">
        <v>0</v>
      </c>
      <c r="S5" s="7">
        <v>0</v>
      </c>
    </row>
    <row r="6" spans="2:19" ht="14.4" customHeight="1" x14ac:dyDescent="0.3">
      <c r="B6" s="14"/>
      <c r="C6" s="594"/>
      <c r="D6" s="595"/>
      <c r="E6" s="595"/>
      <c r="F6" s="595"/>
      <c r="G6" s="595"/>
      <c r="H6" s="595"/>
      <c r="I6" s="595"/>
      <c r="J6" s="595"/>
      <c r="K6" s="596"/>
      <c r="L6" s="15"/>
      <c r="O6" t="s">
        <v>263</v>
      </c>
      <c r="P6" s="7">
        <v>0</v>
      </c>
      <c r="Q6" s="7">
        <v>274750</v>
      </c>
      <c r="R6" s="7">
        <v>0</v>
      </c>
      <c r="S6" s="7">
        <v>0</v>
      </c>
    </row>
    <row r="7" spans="2:19" x14ac:dyDescent="0.3">
      <c r="B7" s="14"/>
      <c r="C7" s="594"/>
      <c r="D7" s="595"/>
      <c r="E7" s="595"/>
      <c r="F7" s="595"/>
      <c r="G7" s="595"/>
      <c r="H7" s="595"/>
      <c r="I7" s="595"/>
      <c r="J7" s="595"/>
      <c r="K7" s="596"/>
      <c r="L7" s="15"/>
      <c r="O7" t="s">
        <v>264</v>
      </c>
      <c r="P7" s="7">
        <v>0</v>
      </c>
      <c r="Q7" s="7">
        <v>207600</v>
      </c>
      <c r="R7" s="7">
        <v>0</v>
      </c>
      <c r="S7" s="7">
        <v>0</v>
      </c>
    </row>
    <row r="8" spans="2:19" x14ac:dyDescent="0.3">
      <c r="B8" s="14"/>
      <c r="C8" s="594"/>
      <c r="D8" s="595"/>
      <c r="E8" s="595"/>
      <c r="F8" s="595"/>
      <c r="G8" s="595"/>
      <c r="H8" s="595"/>
      <c r="I8" s="595"/>
      <c r="J8" s="595"/>
      <c r="K8" s="596"/>
      <c r="L8" s="15"/>
      <c r="O8" t="s">
        <v>265</v>
      </c>
      <c r="P8" s="7">
        <v>161650</v>
      </c>
      <c r="Q8" s="7">
        <v>0</v>
      </c>
      <c r="R8" s="7">
        <v>0</v>
      </c>
      <c r="S8" s="7">
        <v>0</v>
      </c>
    </row>
    <row r="9" spans="2:19" x14ac:dyDescent="0.3">
      <c r="B9" s="14"/>
      <c r="C9" s="594"/>
      <c r="D9" s="595"/>
      <c r="E9" s="595"/>
      <c r="F9" s="595"/>
      <c r="G9" s="595"/>
      <c r="H9" s="595"/>
      <c r="I9" s="595"/>
      <c r="J9" s="595"/>
      <c r="K9" s="596"/>
      <c r="L9" s="15"/>
      <c r="O9" t="s">
        <v>266</v>
      </c>
      <c r="P9" s="7">
        <v>152890</v>
      </c>
      <c r="Q9" s="7">
        <v>0</v>
      </c>
      <c r="R9" s="7">
        <v>0</v>
      </c>
      <c r="S9" s="7">
        <v>0</v>
      </c>
    </row>
    <row r="10" spans="2:19" x14ac:dyDescent="0.3">
      <c r="B10" s="14"/>
      <c r="C10" s="594"/>
      <c r="D10" s="595"/>
      <c r="E10" s="595"/>
      <c r="F10" s="595"/>
      <c r="G10" s="595"/>
      <c r="H10" s="595"/>
      <c r="I10" s="595"/>
      <c r="J10" s="595"/>
      <c r="K10" s="596"/>
      <c r="L10" s="15"/>
      <c r="O10" t="s">
        <v>267</v>
      </c>
      <c r="P10" s="7">
        <v>0</v>
      </c>
      <c r="Q10" s="7">
        <v>151300</v>
      </c>
      <c r="R10" s="7">
        <v>0</v>
      </c>
      <c r="S10" s="7">
        <v>0</v>
      </c>
    </row>
    <row r="11" spans="2:19" x14ac:dyDescent="0.3">
      <c r="B11" s="14"/>
      <c r="C11" s="594"/>
      <c r="D11" s="595"/>
      <c r="E11" s="595"/>
      <c r="F11" s="595"/>
      <c r="G11" s="595"/>
      <c r="H11" s="595"/>
      <c r="I11" s="595"/>
      <c r="J11" s="595"/>
      <c r="K11" s="596"/>
      <c r="L11" s="15"/>
      <c r="O11" t="s">
        <v>268</v>
      </c>
      <c r="P11" s="7">
        <v>0</v>
      </c>
      <c r="Q11" s="7">
        <v>145450</v>
      </c>
      <c r="R11" s="7">
        <v>100</v>
      </c>
      <c r="S11" s="7">
        <v>0</v>
      </c>
    </row>
    <row r="12" spans="2:19" x14ac:dyDescent="0.3">
      <c r="B12" s="14"/>
      <c r="C12" s="594"/>
      <c r="D12" s="595"/>
      <c r="E12" s="595"/>
      <c r="F12" s="595"/>
      <c r="G12" s="595"/>
      <c r="H12" s="595"/>
      <c r="I12" s="595"/>
      <c r="J12" s="595"/>
      <c r="K12" s="596"/>
      <c r="L12" s="15"/>
      <c r="O12" t="s">
        <v>269</v>
      </c>
      <c r="P12" s="7">
        <v>0</v>
      </c>
      <c r="Q12" s="7">
        <v>0</v>
      </c>
      <c r="R12" s="7">
        <v>137600</v>
      </c>
      <c r="S12" s="7">
        <v>137600</v>
      </c>
    </row>
    <row r="13" spans="2:19" x14ac:dyDescent="0.3">
      <c r="B13" s="14"/>
      <c r="C13" s="594"/>
      <c r="D13" s="595"/>
      <c r="E13" s="595"/>
      <c r="F13" s="595"/>
      <c r="G13" s="595"/>
      <c r="H13" s="595"/>
      <c r="I13" s="595"/>
      <c r="J13" s="595"/>
      <c r="K13" s="596"/>
      <c r="L13" s="15"/>
      <c r="O13" t="s">
        <v>270</v>
      </c>
      <c r="P13" s="7">
        <v>0</v>
      </c>
      <c r="Q13" s="7">
        <v>0</v>
      </c>
      <c r="R13" s="7">
        <v>0</v>
      </c>
      <c r="S13" s="7">
        <v>135700</v>
      </c>
    </row>
    <row r="14" spans="2:19" x14ac:dyDescent="0.3">
      <c r="B14" s="14"/>
      <c r="C14" s="594"/>
      <c r="D14" s="595"/>
      <c r="E14" s="595"/>
      <c r="F14" s="595"/>
      <c r="G14" s="595"/>
      <c r="H14" s="595"/>
      <c r="I14" s="595"/>
      <c r="J14" s="595"/>
      <c r="K14" s="596"/>
      <c r="L14" s="15"/>
      <c r="O14" t="s">
        <v>271</v>
      </c>
      <c r="P14" s="7">
        <v>0</v>
      </c>
      <c r="Q14" s="7">
        <v>0</v>
      </c>
      <c r="R14" s="7">
        <v>132000</v>
      </c>
      <c r="S14" s="7">
        <v>132000</v>
      </c>
    </row>
    <row r="15" spans="2:19" x14ac:dyDescent="0.3">
      <c r="B15" s="14"/>
      <c r="C15" s="594"/>
      <c r="D15" s="595"/>
      <c r="E15" s="595"/>
      <c r="F15" s="595"/>
      <c r="G15" s="595"/>
      <c r="H15" s="595"/>
      <c r="I15" s="595"/>
      <c r="J15" s="595"/>
      <c r="K15" s="596"/>
      <c r="L15" s="15"/>
      <c r="O15" t="s">
        <v>272</v>
      </c>
      <c r="P15" s="7">
        <v>0</v>
      </c>
      <c r="Q15" s="7">
        <v>0</v>
      </c>
      <c r="R15" s="7">
        <v>131787</v>
      </c>
      <c r="S15" s="7">
        <v>131787</v>
      </c>
    </row>
    <row r="16" spans="2:19" x14ac:dyDescent="0.3">
      <c r="B16" s="14"/>
      <c r="C16" s="594"/>
      <c r="D16" s="595"/>
      <c r="E16" s="595"/>
      <c r="F16" s="595"/>
      <c r="G16" s="595"/>
      <c r="H16" s="595"/>
      <c r="I16" s="595"/>
      <c r="J16" s="595"/>
      <c r="K16" s="596"/>
      <c r="L16" s="15"/>
      <c r="O16" t="s">
        <v>273</v>
      </c>
      <c r="P16" s="7">
        <v>129045</v>
      </c>
      <c r="Q16" s="7">
        <v>0</v>
      </c>
      <c r="R16" s="7">
        <v>0</v>
      </c>
      <c r="S16" s="7">
        <v>0</v>
      </c>
    </row>
    <row r="17" spans="2:19" x14ac:dyDescent="0.3">
      <c r="B17" s="14"/>
      <c r="C17" s="594"/>
      <c r="D17" s="595"/>
      <c r="E17" s="595"/>
      <c r="F17" s="595"/>
      <c r="G17" s="595"/>
      <c r="H17" s="595"/>
      <c r="I17" s="595"/>
      <c r="J17" s="595"/>
      <c r="K17" s="596"/>
      <c r="L17" s="15"/>
      <c r="O17" t="s">
        <v>274</v>
      </c>
      <c r="P17" s="7">
        <v>0</v>
      </c>
      <c r="Q17" s="7">
        <v>0</v>
      </c>
      <c r="R17" s="7">
        <v>125700</v>
      </c>
      <c r="S17" s="7">
        <v>125900</v>
      </c>
    </row>
    <row r="18" spans="2:19" x14ac:dyDescent="0.3">
      <c r="B18" s="14"/>
      <c r="C18" s="594"/>
      <c r="D18" s="595"/>
      <c r="E18" s="595"/>
      <c r="F18" s="595"/>
      <c r="G18" s="595"/>
      <c r="H18" s="595"/>
      <c r="I18" s="595"/>
      <c r="J18" s="595"/>
      <c r="K18" s="596"/>
      <c r="L18" s="15"/>
      <c r="O18" t="s">
        <v>275</v>
      </c>
      <c r="P18" s="7">
        <v>0</v>
      </c>
      <c r="Q18" s="7">
        <v>122750</v>
      </c>
      <c r="R18" s="7">
        <v>100</v>
      </c>
      <c r="S18" s="7">
        <v>0</v>
      </c>
    </row>
    <row r="19" spans="2:19" x14ac:dyDescent="0.3">
      <c r="B19" s="14"/>
      <c r="C19" s="594"/>
      <c r="D19" s="595"/>
      <c r="E19" s="595"/>
      <c r="F19" s="595"/>
      <c r="G19" s="595"/>
      <c r="H19" s="595"/>
      <c r="I19" s="595"/>
      <c r="J19" s="595"/>
      <c r="K19" s="596"/>
      <c r="L19" s="15"/>
      <c r="O19" t="s">
        <v>276</v>
      </c>
      <c r="P19" s="7">
        <v>0</v>
      </c>
      <c r="Q19" s="7">
        <v>0</v>
      </c>
      <c r="R19" s="7">
        <v>120250</v>
      </c>
      <c r="S19" s="7">
        <v>0</v>
      </c>
    </row>
    <row r="20" spans="2:19" x14ac:dyDescent="0.3">
      <c r="B20" s="14"/>
      <c r="C20" s="594"/>
      <c r="D20" s="595"/>
      <c r="E20" s="595"/>
      <c r="F20" s="595"/>
      <c r="G20" s="595"/>
      <c r="H20" s="595"/>
      <c r="I20" s="595"/>
      <c r="J20" s="595"/>
      <c r="K20" s="596"/>
      <c r="L20" s="15"/>
      <c r="O20" t="s">
        <v>277</v>
      </c>
      <c r="P20" s="7">
        <v>0</v>
      </c>
      <c r="Q20" s="7">
        <v>0</v>
      </c>
      <c r="R20" s="7">
        <v>0</v>
      </c>
      <c r="S20" s="7">
        <v>118680</v>
      </c>
    </row>
    <row r="21" spans="2:19" x14ac:dyDescent="0.3">
      <c r="B21" s="14"/>
      <c r="C21" s="594"/>
      <c r="D21" s="595"/>
      <c r="E21" s="595"/>
      <c r="F21" s="595"/>
      <c r="G21" s="595"/>
      <c r="H21" s="595"/>
      <c r="I21" s="595"/>
      <c r="J21" s="595"/>
      <c r="K21" s="596"/>
      <c r="L21" s="15"/>
      <c r="O21" t="s">
        <v>278</v>
      </c>
      <c r="P21" s="7">
        <v>0</v>
      </c>
      <c r="Q21" s="7">
        <v>64200</v>
      </c>
      <c r="R21" s="7">
        <v>53975</v>
      </c>
      <c r="S21" s="7">
        <v>53975</v>
      </c>
    </row>
    <row r="22" spans="2:19" x14ac:dyDescent="0.3">
      <c r="B22" s="14"/>
      <c r="C22" s="594"/>
      <c r="D22" s="595"/>
      <c r="E22" s="595"/>
      <c r="F22" s="595"/>
      <c r="G22" s="595"/>
      <c r="H22" s="595"/>
      <c r="I22" s="595"/>
      <c r="J22" s="595"/>
      <c r="K22" s="596"/>
      <c r="L22" s="15"/>
      <c r="O22" t="s">
        <v>279</v>
      </c>
      <c r="P22" s="7">
        <v>0</v>
      </c>
      <c r="Q22" s="7">
        <v>78874</v>
      </c>
      <c r="R22" s="7">
        <v>36500</v>
      </c>
      <c r="S22" s="7">
        <v>0</v>
      </c>
    </row>
    <row r="23" spans="2:19" x14ac:dyDescent="0.3">
      <c r="B23" s="14"/>
      <c r="C23" s="594"/>
      <c r="D23" s="595"/>
      <c r="E23" s="595"/>
      <c r="F23" s="595"/>
      <c r="G23" s="595"/>
      <c r="H23" s="595"/>
      <c r="I23" s="595"/>
      <c r="J23" s="595"/>
      <c r="K23" s="596"/>
      <c r="L23" s="15"/>
      <c r="O23" t="s">
        <v>280</v>
      </c>
      <c r="P23" s="7">
        <v>0</v>
      </c>
      <c r="Q23" s="7">
        <v>0</v>
      </c>
      <c r="R23" s="7">
        <v>115250</v>
      </c>
      <c r="S23" s="7">
        <v>115250</v>
      </c>
    </row>
    <row r="24" spans="2:19" x14ac:dyDescent="0.3">
      <c r="B24" s="14"/>
      <c r="C24" s="594"/>
      <c r="D24" s="595"/>
      <c r="E24" s="595"/>
      <c r="F24" s="595"/>
      <c r="G24" s="595"/>
      <c r="H24" s="595"/>
      <c r="I24" s="595"/>
      <c r="J24" s="595"/>
      <c r="K24" s="596"/>
      <c r="L24" s="15"/>
      <c r="O24" t="s">
        <v>281</v>
      </c>
      <c r="P24" s="7">
        <v>0</v>
      </c>
      <c r="Q24" s="7">
        <v>0</v>
      </c>
      <c r="R24" s="7">
        <v>0</v>
      </c>
      <c r="S24" s="7">
        <v>110200</v>
      </c>
    </row>
    <row r="25" spans="2:19" x14ac:dyDescent="0.3">
      <c r="B25" s="14"/>
      <c r="C25" s="594"/>
      <c r="D25" s="595"/>
      <c r="E25" s="595"/>
      <c r="F25" s="595"/>
      <c r="G25" s="595"/>
      <c r="H25" s="595"/>
      <c r="I25" s="595"/>
      <c r="J25" s="595"/>
      <c r="K25" s="596"/>
      <c r="L25" s="15"/>
      <c r="O25" t="s">
        <v>610</v>
      </c>
      <c r="P25" s="7">
        <v>0</v>
      </c>
      <c r="Q25" s="7">
        <v>0</v>
      </c>
      <c r="R25" s="7">
        <v>108260</v>
      </c>
      <c r="S25" s="7">
        <v>108260</v>
      </c>
    </row>
    <row r="26" spans="2:19" x14ac:dyDescent="0.3">
      <c r="B26" s="14"/>
      <c r="C26" s="594"/>
      <c r="D26" s="595"/>
      <c r="E26" s="595"/>
      <c r="F26" s="595"/>
      <c r="G26" s="595"/>
      <c r="H26" s="595"/>
      <c r="I26" s="595"/>
      <c r="J26" s="595"/>
      <c r="K26" s="596"/>
      <c r="L26" s="15"/>
      <c r="O26" t="s">
        <v>611</v>
      </c>
      <c r="P26" s="7">
        <v>0</v>
      </c>
      <c r="Q26" s="7">
        <v>106600</v>
      </c>
      <c r="R26" s="7">
        <v>0</v>
      </c>
      <c r="S26" s="7">
        <v>0</v>
      </c>
    </row>
    <row r="27" spans="2:19" x14ac:dyDescent="0.3">
      <c r="B27" s="14"/>
      <c r="C27" s="594"/>
      <c r="D27" s="595"/>
      <c r="E27" s="595"/>
      <c r="F27" s="595"/>
      <c r="G27" s="595"/>
      <c r="H27" s="595"/>
      <c r="I27" s="595"/>
      <c r="J27" s="595"/>
      <c r="K27" s="596"/>
      <c r="L27" s="15"/>
      <c r="O27" t="s">
        <v>612</v>
      </c>
      <c r="P27" s="7">
        <v>0</v>
      </c>
      <c r="Q27" s="7">
        <v>102900</v>
      </c>
      <c r="R27" s="7">
        <v>0</v>
      </c>
      <c r="S27" s="7">
        <v>0</v>
      </c>
    </row>
    <row r="28" spans="2:19" x14ac:dyDescent="0.3">
      <c r="B28" s="14"/>
      <c r="C28" s="594"/>
      <c r="D28" s="595"/>
      <c r="E28" s="595"/>
      <c r="F28" s="595"/>
      <c r="G28" s="595"/>
      <c r="H28" s="595"/>
      <c r="I28" s="595"/>
      <c r="J28" s="595"/>
      <c r="K28" s="596"/>
      <c r="L28" s="15"/>
      <c r="O28" t="s">
        <v>613</v>
      </c>
      <c r="P28" s="7">
        <v>0</v>
      </c>
      <c r="Q28" s="7">
        <v>0</v>
      </c>
      <c r="R28" s="7">
        <v>95400</v>
      </c>
      <c r="S28" s="7">
        <v>0</v>
      </c>
    </row>
    <row r="29" spans="2:19" x14ac:dyDescent="0.3">
      <c r="B29" s="14"/>
      <c r="C29" s="594"/>
      <c r="D29" s="595"/>
      <c r="E29" s="595"/>
      <c r="F29" s="595"/>
      <c r="G29" s="595"/>
      <c r="H29" s="595"/>
      <c r="I29" s="595"/>
      <c r="J29" s="595"/>
      <c r="K29" s="596"/>
      <c r="L29" s="15"/>
      <c r="O29" t="s">
        <v>614</v>
      </c>
      <c r="P29" s="7">
        <v>0</v>
      </c>
      <c r="Q29" s="7">
        <v>0</v>
      </c>
      <c r="R29" s="7">
        <v>0</v>
      </c>
      <c r="S29" s="7">
        <v>93650</v>
      </c>
    </row>
    <row r="30" spans="2:19" x14ac:dyDescent="0.3">
      <c r="B30" s="14"/>
      <c r="C30" s="594"/>
      <c r="D30" s="595"/>
      <c r="E30" s="595"/>
      <c r="F30" s="595"/>
      <c r="G30" s="595"/>
      <c r="H30" s="595"/>
      <c r="I30" s="595"/>
      <c r="J30" s="595"/>
      <c r="K30" s="596"/>
      <c r="L30" s="15"/>
      <c r="O30" t="s">
        <v>615</v>
      </c>
      <c r="P30" s="7">
        <v>0</v>
      </c>
      <c r="Q30" s="7">
        <v>91100</v>
      </c>
      <c r="R30" s="7">
        <v>0</v>
      </c>
      <c r="S30" s="7">
        <v>0</v>
      </c>
    </row>
    <row r="31" spans="2:19" x14ac:dyDescent="0.3">
      <c r="B31" s="14"/>
      <c r="C31" s="594"/>
      <c r="D31" s="595"/>
      <c r="E31" s="595"/>
      <c r="F31" s="595"/>
      <c r="G31" s="595"/>
      <c r="H31" s="595"/>
      <c r="I31" s="595"/>
      <c r="J31" s="595"/>
      <c r="K31" s="596"/>
      <c r="L31" s="15"/>
      <c r="O31" t="s">
        <v>616</v>
      </c>
      <c r="P31" s="7">
        <v>89750</v>
      </c>
      <c r="Q31" s="7">
        <v>0</v>
      </c>
      <c r="R31" s="7">
        <v>0</v>
      </c>
      <c r="S31" s="7">
        <v>0</v>
      </c>
    </row>
    <row r="32" spans="2:19" ht="15" thickBot="1" x14ac:dyDescent="0.35">
      <c r="B32" s="14"/>
      <c r="C32" s="597"/>
      <c r="D32" s="598"/>
      <c r="E32" s="598"/>
      <c r="F32" s="598"/>
      <c r="G32" s="598"/>
      <c r="H32" s="598"/>
      <c r="I32" s="598"/>
      <c r="J32" s="598"/>
      <c r="K32" s="599"/>
      <c r="L32" s="15"/>
      <c r="O32" t="s">
        <v>617</v>
      </c>
      <c r="P32" s="7">
        <v>75850</v>
      </c>
      <c r="Q32" s="7">
        <v>0</v>
      </c>
      <c r="R32" s="7">
        <v>11700</v>
      </c>
      <c r="S32" s="7">
        <v>11700</v>
      </c>
    </row>
    <row r="33" spans="1:19" ht="14.4" customHeight="1" thickBot="1" x14ac:dyDescent="0.35">
      <c r="B33" s="14"/>
      <c r="C33" s="16"/>
      <c r="D33" s="16"/>
      <c r="E33" s="16"/>
      <c r="F33" s="16"/>
      <c r="G33" s="16"/>
      <c r="H33" s="16"/>
      <c r="I33" s="16"/>
      <c r="J33" s="16"/>
      <c r="K33" s="16"/>
      <c r="L33" s="15"/>
      <c r="O33" t="s">
        <v>618</v>
      </c>
      <c r="P33" s="7">
        <v>86800</v>
      </c>
      <c r="Q33" s="7">
        <v>0</v>
      </c>
      <c r="R33" s="7">
        <v>0</v>
      </c>
      <c r="S33" s="7">
        <v>0</v>
      </c>
    </row>
    <row r="34" spans="1:19" x14ac:dyDescent="0.3">
      <c r="B34" s="14"/>
      <c r="C34" s="600" t="s">
        <v>608</v>
      </c>
      <c r="D34" s="601"/>
      <c r="E34" s="601"/>
      <c r="F34" s="601"/>
      <c r="G34" s="601"/>
      <c r="H34" s="601"/>
      <c r="I34" s="601"/>
      <c r="J34" s="601"/>
      <c r="K34" s="602"/>
      <c r="L34" s="15"/>
      <c r="O34" t="s">
        <v>619</v>
      </c>
      <c r="P34" s="7">
        <v>86325</v>
      </c>
      <c r="Q34" s="7">
        <v>0</v>
      </c>
      <c r="R34" s="7">
        <v>0</v>
      </c>
      <c r="S34" s="7">
        <v>0</v>
      </c>
    </row>
    <row r="35" spans="1:19" ht="15" thickBot="1" x14ac:dyDescent="0.35">
      <c r="B35" s="14"/>
      <c r="C35" s="403"/>
      <c r="D35" s="402" t="s">
        <v>936</v>
      </c>
      <c r="E35" s="402" t="s">
        <v>937</v>
      </c>
      <c r="F35" s="402" t="s">
        <v>938</v>
      </c>
      <c r="G35" s="402" t="s">
        <v>939</v>
      </c>
      <c r="H35" s="402" t="s">
        <v>940</v>
      </c>
      <c r="I35" s="402" t="s">
        <v>941</v>
      </c>
      <c r="J35" s="402" t="s">
        <v>942</v>
      </c>
      <c r="K35" s="401" t="s">
        <v>943</v>
      </c>
      <c r="L35" s="15"/>
      <c r="O35" t="s">
        <v>620</v>
      </c>
      <c r="P35" s="7">
        <v>0</v>
      </c>
      <c r="Q35" s="7">
        <v>0</v>
      </c>
      <c r="R35" s="7">
        <v>0</v>
      </c>
      <c r="S35" s="7">
        <v>83125</v>
      </c>
    </row>
    <row r="36" spans="1:19" x14ac:dyDescent="0.3">
      <c r="A36" s="399">
        <v>1</v>
      </c>
      <c r="B36" s="14"/>
      <c r="C36" s="1" t="s">
        <v>607</v>
      </c>
      <c r="D36" s="29">
        <v>161650</v>
      </c>
      <c r="E36" s="400">
        <v>7.4273245596099657E-2</v>
      </c>
      <c r="F36" s="29">
        <v>294110</v>
      </c>
      <c r="G36" s="400">
        <v>0.10927441063117295</v>
      </c>
      <c r="H36" s="29">
        <v>493268</v>
      </c>
      <c r="I36" s="400">
        <v>0.15980302748058217</v>
      </c>
      <c r="J36" s="29">
        <v>192278.2</v>
      </c>
      <c r="K36" s="384">
        <v>6.5617460004473271E-2</v>
      </c>
      <c r="L36" s="15"/>
      <c r="O36" t="s">
        <v>621</v>
      </c>
      <c r="P36" s="7">
        <v>0</v>
      </c>
      <c r="Q36" s="7">
        <v>80370</v>
      </c>
      <c r="R36" s="7">
        <v>0</v>
      </c>
      <c r="S36" s="7">
        <v>0</v>
      </c>
    </row>
    <row r="37" spans="1:19" x14ac:dyDescent="0.3">
      <c r="A37" s="399">
        <v>2</v>
      </c>
      <c r="B37" s="14"/>
      <c r="C37" s="1" t="s">
        <v>606</v>
      </c>
      <c r="D37" s="29">
        <v>152890</v>
      </c>
      <c r="E37" s="400">
        <v>7.02482927261842E-2</v>
      </c>
      <c r="F37" s="29">
        <v>274750</v>
      </c>
      <c r="G37" s="400">
        <v>0.10208134480607517</v>
      </c>
      <c r="H37" s="29">
        <v>381300</v>
      </c>
      <c r="I37" s="400">
        <v>0.12352898298358292</v>
      </c>
      <c r="J37" s="29">
        <v>137600</v>
      </c>
      <c r="K37" s="384">
        <v>4.6957806431595063E-2</v>
      </c>
      <c r="L37" s="15"/>
      <c r="O37" t="s">
        <v>622</v>
      </c>
      <c r="P37" s="7">
        <v>0</v>
      </c>
      <c r="Q37" s="7">
        <v>79825</v>
      </c>
      <c r="R37" s="7">
        <v>0</v>
      </c>
      <c r="S37" s="7">
        <v>0</v>
      </c>
    </row>
    <row r="38" spans="1:19" x14ac:dyDescent="0.3">
      <c r="A38" s="399">
        <v>3</v>
      </c>
      <c r="B38" s="14"/>
      <c r="C38" s="1" t="s">
        <v>605</v>
      </c>
      <c r="D38" s="29">
        <v>129045</v>
      </c>
      <c r="E38" s="400">
        <v>5.9292242362812747E-2</v>
      </c>
      <c r="F38" s="29">
        <v>207600</v>
      </c>
      <c r="G38" s="400">
        <v>7.7132255438548514E-2</v>
      </c>
      <c r="H38" s="29">
        <v>137600</v>
      </c>
      <c r="I38" s="400">
        <v>4.4577991236666691E-2</v>
      </c>
      <c r="J38" s="29">
        <v>135700</v>
      </c>
      <c r="K38" s="384">
        <v>4.6309406488135543E-2</v>
      </c>
      <c r="L38" s="15"/>
      <c r="O38" t="s">
        <v>623</v>
      </c>
      <c r="P38" s="7">
        <v>0</v>
      </c>
      <c r="Q38" s="7">
        <v>0</v>
      </c>
      <c r="R38" s="7">
        <v>0</v>
      </c>
      <c r="S38" s="7">
        <v>78550</v>
      </c>
    </row>
    <row r="39" spans="1:19" x14ac:dyDescent="0.3">
      <c r="A39" s="399">
        <v>4</v>
      </c>
      <c r="B39" s="14"/>
      <c r="C39" s="1" t="s">
        <v>604</v>
      </c>
      <c r="D39" s="29">
        <v>89750</v>
      </c>
      <c r="E39" s="400">
        <v>4.123738813640547E-2</v>
      </c>
      <c r="F39" s="29">
        <v>151300</v>
      </c>
      <c r="G39" s="400">
        <v>5.6214403891389167E-2</v>
      </c>
      <c r="H39" s="29">
        <v>132000</v>
      </c>
      <c r="I39" s="400">
        <v>4.2763770663081423E-2</v>
      </c>
      <c r="J39" s="29">
        <v>132000</v>
      </c>
      <c r="K39" s="384">
        <v>4.5046732914030149E-2</v>
      </c>
      <c r="L39" s="15"/>
      <c r="O39" t="s">
        <v>624</v>
      </c>
      <c r="P39" s="7">
        <v>0</v>
      </c>
      <c r="Q39" s="7">
        <v>0</v>
      </c>
      <c r="R39" s="7">
        <v>77400</v>
      </c>
      <c r="S39" s="7">
        <v>77400</v>
      </c>
    </row>
    <row r="40" spans="1:19" x14ac:dyDescent="0.3">
      <c r="A40" s="399">
        <v>5</v>
      </c>
      <c r="B40" s="14"/>
      <c r="C40" s="1" t="s">
        <v>603</v>
      </c>
      <c r="D40" s="29">
        <v>86800</v>
      </c>
      <c r="E40" s="400">
        <v>3.9881953094596044E-2</v>
      </c>
      <c r="F40" s="29">
        <v>145450</v>
      </c>
      <c r="G40" s="400">
        <v>5.4040879352297115E-2</v>
      </c>
      <c r="H40" s="29">
        <v>131787</v>
      </c>
      <c r="I40" s="400">
        <v>4.269476548769327E-2</v>
      </c>
      <c r="J40" s="29">
        <v>131787</v>
      </c>
      <c r="K40" s="384">
        <v>4.4974043867737054E-2</v>
      </c>
      <c r="L40" s="15"/>
      <c r="O40" t="s">
        <v>625</v>
      </c>
      <c r="P40" s="7">
        <v>75298</v>
      </c>
      <c r="Q40" s="7">
        <v>0</v>
      </c>
      <c r="R40" s="7">
        <v>0</v>
      </c>
      <c r="S40" s="7">
        <v>0</v>
      </c>
    </row>
    <row r="41" spans="1:19" x14ac:dyDescent="0.3">
      <c r="A41" s="399">
        <v>6</v>
      </c>
      <c r="B41" s="14"/>
      <c r="C41" s="1" t="s">
        <v>602</v>
      </c>
      <c r="D41" s="29">
        <v>86325</v>
      </c>
      <c r="E41" s="400">
        <v>3.966370507938944E-2</v>
      </c>
      <c r="F41" s="29">
        <v>122750</v>
      </c>
      <c r="G41" s="400">
        <v>4.5606861055307465E-2</v>
      </c>
      <c r="H41" s="29">
        <v>125700</v>
      </c>
      <c r="I41" s="400">
        <v>4.0722772517797989E-2</v>
      </c>
      <c r="J41" s="29">
        <v>125900</v>
      </c>
      <c r="K41" s="384">
        <v>4.2965027832396939E-2</v>
      </c>
      <c r="L41" s="15"/>
      <c r="O41" t="s">
        <v>626</v>
      </c>
      <c r="P41" s="7">
        <v>0</v>
      </c>
      <c r="Q41" s="7">
        <v>0</v>
      </c>
      <c r="R41" s="7">
        <v>73550</v>
      </c>
      <c r="S41" s="7">
        <v>0</v>
      </c>
    </row>
    <row r="42" spans="1:19" x14ac:dyDescent="0.3">
      <c r="A42" s="399">
        <v>7</v>
      </c>
      <c r="B42" s="14"/>
      <c r="C42" s="1" t="s">
        <v>601</v>
      </c>
      <c r="D42" s="29">
        <v>75850</v>
      </c>
      <c r="E42" s="400">
        <v>3.4850762007201726E-2</v>
      </c>
      <c r="F42" s="29">
        <v>106600</v>
      </c>
      <c r="G42" s="400">
        <v>3.9606447156788398E-2</v>
      </c>
      <c r="H42" s="29">
        <v>120250</v>
      </c>
      <c r="I42" s="400">
        <v>3.8957147138148039E-2</v>
      </c>
      <c r="J42" s="29">
        <v>118680</v>
      </c>
      <c r="K42" s="384">
        <v>4.0501108047250746E-2</v>
      </c>
      <c r="L42" s="15"/>
      <c r="O42" t="s">
        <v>627</v>
      </c>
      <c r="P42" s="7">
        <v>0</v>
      </c>
      <c r="Q42" s="7">
        <v>0</v>
      </c>
      <c r="R42" s="7">
        <v>73300</v>
      </c>
      <c r="S42" s="7">
        <v>73300</v>
      </c>
    </row>
    <row r="43" spans="1:19" ht="14.4" customHeight="1" x14ac:dyDescent="0.3">
      <c r="A43" s="399">
        <v>8</v>
      </c>
      <c r="B43" s="14"/>
      <c r="C43" s="1" t="s">
        <v>600</v>
      </c>
      <c r="D43" s="29">
        <v>75298</v>
      </c>
      <c r="E43" s="400">
        <v>3.4597134840056366E-2</v>
      </c>
      <c r="F43" s="29">
        <v>102900</v>
      </c>
      <c r="G43" s="400">
        <v>3.8231739328644709E-2</v>
      </c>
      <c r="H43" s="29">
        <v>115250</v>
      </c>
      <c r="I43" s="400">
        <v>3.7337307340304042E-2</v>
      </c>
      <c r="J43" s="29">
        <v>115250</v>
      </c>
      <c r="K43" s="384">
        <v>3.9330575517742231E-2</v>
      </c>
      <c r="L43" s="15"/>
      <c r="O43" t="s">
        <v>628</v>
      </c>
      <c r="P43" s="7">
        <v>72400</v>
      </c>
      <c r="Q43" s="7">
        <v>0</v>
      </c>
      <c r="R43" s="7">
        <v>0</v>
      </c>
      <c r="S43" s="7">
        <v>0</v>
      </c>
    </row>
    <row r="44" spans="1:19" x14ac:dyDescent="0.3">
      <c r="A44" s="399">
        <v>9</v>
      </c>
      <c r="B44" s="14"/>
      <c r="C44" s="1" t="s">
        <v>599</v>
      </c>
      <c r="D44" s="29">
        <v>72400</v>
      </c>
      <c r="E44" s="400">
        <v>3.3265592212543243E-2</v>
      </c>
      <c r="F44" s="29">
        <v>91100</v>
      </c>
      <c r="G44" s="400">
        <v>3.3847535984835114E-2</v>
      </c>
      <c r="H44" s="29">
        <v>108260</v>
      </c>
      <c r="I44" s="400">
        <v>3.5072771302918145E-2</v>
      </c>
      <c r="J44" s="29">
        <v>110200</v>
      </c>
      <c r="K44" s="384">
        <v>3.7607196720652443E-2</v>
      </c>
      <c r="L44" s="15"/>
      <c r="O44" t="s">
        <v>629</v>
      </c>
      <c r="P44" s="7">
        <v>0</v>
      </c>
      <c r="Q44" s="7">
        <v>70590</v>
      </c>
      <c r="R44" s="7">
        <v>0</v>
      </c>
      <c r="S44" s="7">
        <v>0</v>
      </c>
    </row>
    <row r="45" spans="1:19" x14ac:dyDescent="0.3">
      <c r="A45" s="399">
        <v>10</v>
      </c>
      <c r="B45" s="14"/>
      <c r="C45" s="1" t="s">
        <v>598</v>
      </c>
      <c r="D45" s="29">
        <v>68600</v>
      </c>
      <c r="E45" s="400">
        <v>3.1519608090890418E-2</v>
      </c>
      <c r="F45" s="29">
        <v>80370</v>
      </c>
      <c r="G45" s="400">
        <v>2.9860883283218422E-2</v>
      </c>
      <c r="H45" s="29">
        <v>95400</v>
      </c>
      <c r="I45" s="400">
        <v>3.0906543342863392E-2</v>
      </c>
      <c r="J45" s="29">
        <v>108260</v>
      </c>
      <c r="K45" s="384">
        <v>3.6945146252067455E-2</v>
      </c>
      <c r="L45" s="15"/>
      <c r="O45" t="s">
        <v>630</v>
      </c>
      <c r="P45" s="7">
        <v>0</v>
      </c>
      <c r="Q45" s="7">
        <v>0</v>
      </c>
      <c r="R45" s="7">
        <v>70550</v>
      </c>
      <c r="S45" s="7">
        <v>70550</v>
      </c>
    </row>
    <row r="46" spans="1:19" x14ac:dyDescent="0.3">
      <c r="A46" s="399"/>
      <c r="B46" s="14"/>
      <c r="C46" s="1"/>
      <c r="D46" s="29"/>
      <c r="E46" s="400"/>
      <c r="F46" s="29"/>
      <c r="G46" s="400"/>
      <c r="H46" s="29"/>
      <c r="I46" s="400"/>
      <c r="J46" s="29"/>
      <c r="K46" s="3"/>
      <c r="L46" s="15"/>
      <c r="O46" t="s">
        <v>631</v>
      </c>
      <c r="P46" s="7">
        <v>0</v>
      </c>
      <c r="Q46" s="7">
        <v>70000</v>
      </c>
      <c r="R46" s="7">
        <v>0</v>
      </c>
      <c r="S46" s="7">
        <v>0</v>
      </c>
    </row>
    <row r="47" spans="1:19" x14ac:dyDescent="0.3">
      <c r="A47" s="399"/>
      <c r="B47" s="14"/>
      <c r="C47" s="1" t="s">
        <v>597</v>
      </c>
      <c r="D47" s="383">
        <v>0.2849331219160981</v>
      </c>
      <c r="E47" s="400"/>
      <c r="F47" s="383">
        <v>0.39874329411948289</v>
      </c>
      <c r="G47" s="383"/>
      <c r="H47" s="383">
        <v>0.41336853785160649</v>
      </c>
      <c r="I47" s="383"/>
      <c r="J47" s="383">
        <v>0.24890544970597106</v>
      </c>
      <c r="K47" s="3"/>
      <c r="L47" s="15"/>
      <c r="O47" t="s">
        <v>632</v>
      </c>
      <c r="P47" s="7">
        <v>68600</v>
      </c>
      <c r="Q47" s="7">
        <v>0</v>
      </c>
      <c r="R47" s="7">
        <v>0</v>
      </c>
      <c r="S47" s="7">
        <v>0</v>
      </c>
    </row>
    <row r="48" spans="1:19" x14ac:dyDescent="0.3">
      <c r="A48" s="399"/>
      <c r="B48" s="14"/>
      <c r="C48" s="1" t="s">
        <v>596</v>
      </c>
      <c r="D48" s="383">
        <v>0.45882992414617929</v>
      </c>
      <c r="E48" s="400"/>
      <c r="F48" s="383">
        <v>0.58589676092827703</v>
      </c>
      <c r="G48" s="383"/>
      <c r="H48" s="383">
        <v>0.59636507949363804</v>
      </c>
      <c r="I48" s="383"/>
      <c r="J48" s="383">
        <v>0.44625450407608086</v>
      </c>
      <c r="K48" s="3"/>
      <c r="L48" s="15"/>
      <c r="O48" t="s">
        <v>633</v>
      </c>
      <c r="P48" s="7">
        <v>0</v>
      </c>
      <c r="Q48" s="7">
        <v>0</v>
      </c>
      <c r="R48" s="7">
        <v>0</v>
      </c>
      <c r="S48" s="7">
        <v>67500</v>
      </c>
    </row>
    <row r="49" spans="1:19" x14ac:dyDescent="0.3">
      <c r="A49" s="399"/>
      <c r="B49" s="14"/>
      <c r="C49" s="1"/>
      <c r="D49" s="29"/>
      <c r="E49" s="400"/>
      <c r="F49" s="29"/>
      <c r="G49" s="400"/>
      <c r="H49" s="29"/>
      <c r="I49" s="400"/>
      <c r="J49" s="29"/>
      <c r="K49" s="3"/>
      <c r="L49" s="15"/>
      <c r="O49" t="s">
        <v>634</v>
      </c>
      <c r="P49" s="7">
        <v>0</v>
      </c>
      <c r="Q49" s="7">
        <v>0</v>
      </c>
      <c r="R49" s="7">
        <v>0</v>
      </c>
      <c r="S49" s="7">
        <v>66900</v>
      </c>
    </row>
    <row r="50" spans="1:19" ht="15" thickBot="1" x14ac:dyDescent="0.35">
      <c r="A50" s="399"/>
      <c r="B50" s="14"/>
      <c r="C50" s="4" t="s">
        <v>595</v>
      </c>
      <c r="D50" s="31">
        <v>0</v>
      </c>
      <c r="E50" s="398"/>
      <c r="F50" s="31">
        <v>0</v>
      </c>
      <c r="G50" s="398"/>
      <c r="H50" s="31">
        <v>0</v>
      </c>
      <c r="I50" s="398"/>
      <c r="J50" s="31">
        <v>0</v>
      </c>
      <c r="K50" s="6"/>
      <c r="L50" s="15"/>
      <c r="O50" t="s">
        <v>635</v>
      </c>
      <c r="P50" s="7">
        <v>65900</v>
      </c>
      <c r="Q50" s="7">
        <v>0</v>
      </c>
      <c r="R50" s="7">
        <v>0</v>
      </c>
      <c r="S50" s="7">
        <v>0</v>
      </c>
    </row>
    <row r="51" spans="1:19" ht="15" thickBot="1" x14ac:dyDescent="0.35">
      <c r="B51" s="17"/>
      <c r="C51" s="24"/>
      <c r="D51" s="24"/>
      <c r="E51" s="24"/>
      <c r="F51" s="24"/>
      <c r="G51" s="24"/>
      <c r="H51" s="24"/>
      <c r="I51" s="24"/>
      <c r="J51" s="24"/>
      <c r="K51" s="24"/>
      <c r="L51" s="18"/>
      <c r="O51" t="s">
        <v>636</v>
      </c>
      <c r="P51" s="7">
        <v>0</v>
      </c>
      <c r="Q51" s="7">
        <v>65400</v>
      </c>
      <c r="R51" s="7">
        <v>0</v>
      </c>
      <c r="S51" s="7">
        <v>0</v>
      </c>
    </row>
    <row r="52" spans="1:19" x14ac:dyDescent="0.3">
      <c r="O52" t="s">
        <v>637</v>
      </c>
      <c r="P52" s="7">
        <v>0</v>
      </c>
      <c r="Q52" s="7">
        <v>64400</v>
      </c>
      <c r="R52" s="7">
        <v>0</v>
      </c>
      <c r="S52" s="7">
        <v>0</v>
      </c>
    </row>
    <row r="53" spans="1:19" x14ac:dyDescent="0.3">
      <c r="O53" t="s">
        <v>638</v>
      </c>
      <c r="P53" s="7">
        <v>61500</v>
      </c>
      <c r="Q53" s="7">
        <v>0</v>
      </c>
      <c r="R53" s="7">
        <v>0</v>
      </c>
      <c r="S53" s="7">
        <v>0</v>
      </c>
    </row>
    <row r="54" spans="1:19" x14ac:dyDescent="0.3">
      <c r="O54" t="s">
        <v>639</v>
      </c>
      <c r="P54" s="7">
        <v>0</v>
      </c>
      <c r="Q54" s="7">
        <v>0</v>
      </c>
      <c r="R54" s="7">
        <v>58300</v>
      </c>
      <c r="S54" s="7">
        <v>58300</v>
      </c>
    </row>
    <row r="55" spans="1:19" x14ac:dyDescent="0.3">
      <c r="O55" t="s">
        <v>640</v>
      </c>
      <c r="P55" s="7">
        <v>58080</v>
      </c>
      <c r="Q55" s="7">
        <v>0</v>
      </c>
      <c r="R55" s="7">
        <v>0</v>
      </c>
      <c r="S55" s="7">
        <v>0</v>
      </c>
    </row>
    <row r="56" spans="1:19" x14ac:dyDescent="0.3">
      <c r="O56" t="s">
        <v>641</v>
      </c>
      <c r="P56" s="7">
        <v>0</v>
      </c>
      <c r="Q56" s="7">
        <v>57800</v>
      </c>
      <c r="R56" s="7">
        <v>0</v>
      </c>
      <c r="S56" s="7">
        <v>0</v>
      </c>
    </row>
    <row r="57" spans="1:19" x14ac:dyDescent="0.3">
      <c r="O57" t="s">
        <v>642</v>
      </c>
      <c r="P57" s="7">
        <v>0</v>
      </c>
      <c r="Q57" s="7">
        <v>0</v>
      </c>
      <c r="R57" s="7">
        <v>56200</v>
      </c>
      <c r="S57" s="7">
        <v>56200</v>
      </c>
    </row>
    <row r="58" spans="1:19" x14ac:dyDescent="0.3">
      <c r="O58" t="s">
        <v>643</v>
      </c>
      <c r="P58" s="7">
        <v>0</v>
      </c>
      <c r="Q58" s="7">
        <v>0</v>
      </c>
      <c r="R58" s="7">
        <v>55700</v>
      </c>
      <c r="S58" s="7">
        <v>55700</v>
      </c>
    </row>
    <row r="59" spans="1:19" x14ac:dyDescent="0.3">
      <c r="O59" t="s">
        <v>644</v>
      </c>
      <c r="P59" s="7">
        <v>54950</v>
      </c>
      <c r="Q59" s="7">
        <v>0</v>
      </c>
      <c r="R59" s="7">
        <v>0</v>
      </c>
      <c r="S59" s="7">
        <v>0</v>
      </c>
    </row>
    <row r="60" spans="1:19" x14ac:dyDescent="0.3">
      <c r="O60" t="s">
        <v>645</v>
      </c>
      <c r="P60" s="7">
        <v>0</v>
      </c>
      <c r="Q60" s="7">
        <v>0</v>
      </c>
      <c r="R60" s="7">
        <v>54200</v>
      </c>
      <c r="S60" s="7">
        <v>54200</v>
      </c>
    </row>
    <row r="61" spans="1:19" x14ac:dyDescent="0.3">
      <c r="O61" t="s">
        <v>646</v>
      </c>
      <c r="P61" s="7">
        <v>53800</v>
      </c>
      <c r="Q61" s="7">
        <v>0</v>
      </c>
      <c r="R61" s="7">
        <v>0</v>
      </c>
      <c r="S61" s="7">
        <v>0</v>
      </c>
    </row>
    <row r="62" spans="1:19" x14ac:dyDescent="0.3">
      <c r="O62" t="s">
        <v>647</v>
      </c>
      <c r="P62" s="7">
        <v>53650</v>
      </c>
      <c r="Q62" s="7">
        <v>0</v>
      </c>
      <c r="R62" s="7">
        <v>0</v>
      </c>
      <c r="S62" s="7">
        <v>0</v>
      </c>
    </row>
    <row r="63" spans="1:19" x14ac:dyDescent="0.3">
      <c r="O63" t="s">
        <v>648</v>
      </c>
      <c r="P63" s="7">
        <v>0</v>
      </c>
      <c r="Q63" s="7">
        <v>0</v>
      </c>
      <c r="R63" s="7">
        <v>53560</v>
      </c>
      <c r="S63" s="7">
        <v>53560</v>
      </c>
    </row>
    <row r="64" spans="1:19" x14ac:dyDescent="0.3">
      <c r="O64" t="s">
        <v>649</v>
      </c>
      <c r="P64" s="7">
        <v>49950</v>
      </c>
      <c r="Q64" s="7">
        <v>2200</v>
      </c>
      <c r="R64" s="7">
        <v>0</v>
      </c>
      <c r="S64" s="7">
        <v>0</v>
      </c>
    </row>
    <row r="65" spans="15:19" x14ac:dyDescent="0.3">
      <c r="O65" t="s">
        <v>650</v>
      </c>
      <c r="P65" s="7">
        <v>0</v>
      </c>
      <c r="Q65" s="7">
        <v>51800</v>
      </c>
      <c r="R65" s="7">
        <v>0</v>
      </c>
      <c r="S65" s="7">
        <v>0</v>
      </c>
    </row>
    <row r="66" spans="15:19" x14ac:dyDescent="0.3">
      <c r="O66" t="s">
        <v>651</v>
      </c>
      <c r="P66" s="7">
        <v>49900</v>
      </c>
      <c r="Q66" s="7">
        <v>0</v>
      </c>
      <c r="R66" s="7">
        <v>0</v>
      </c>
      <c r="S66" s="7">
        <v>0</v>
      </c>
    </row>
    <row r="67" spans="15:19" x14ac:dyDescent="0.3">
      <c r="O67" t="s">
        <v>652</v>
      </c>
      <c r="P67" s="7">
        <v>0</v>
      </c>
      <c r="Q67" s="7">
        <v>0</v>
      </c>
      <c r="R67" s="7">
        <v>0</v>
      </c>
      <c r="S67" s="7">
        <v>48900</v>
      </c>
    </row>
    <row r="68" spans="15:19" x14ac:dyDescent="0.3">
      <c r="O68" t="s">
        <v>653</v>
      </c>
      <c r="P68" s="7">
        <v>0</v>
      </c>
      <c r="Q68" s="7">
        <v>0</v>
      </c>
      <c r="R68" s="7">
        <v>48750</v>
      </c>
      <c r="S68" s="7">
        <v>48750</v>
      </c>
    </row>
    <row r="69" spans="15:19" x14ac:dyDescent="0.3">
      <c r="O69" t="s">
        <v>654</v>
      </c>
      <c r="P69" s="7">
        <v>47225</v>
      </c>
      <c r="Q69" s="7">
        <v>0</v>
      </c>
      <c r="R69" s="7">
        <v>0</v>
      </c>
      <c r="S69" s="7">
        <v>0</v>
      </c>
    </row>
    <row r="70" spans="15:19" x14ac:dyDescent="0.3">
      <c r="O70" t="s">
        <v>655</v>
      </c>
      <c r="P70" s="7">
        <v>0</v>
      </c>
      <c r="Q70" s="7">
        <v>46050</v>
      </c>
      <c r="R70" s="7">
        <v>0</v>
      </c>
      <c r="S70" s="7">
        <v>0</v>
      </c>
    </row>
    <row r="71" spans="15:19" x14ac:dyDescent="0.3">
      <c r="O71" t="s">
        <v>656</v>
      </c>
      <c r="P71" s="7">
        <v>44200</v>
      </c>
      <c r="Q71" s="7">
        <v>0</v>
      </c>
      <c r="R71" s="7">
        <v>0</v>
      </c>
      <c r="S71" s="7">
        <v>0</v>
      </c>
    </row>
    <row r="72" spans="15:19" x14ac:dyDescent="0.3">
      <c r="O72" t="s">
        <v>657</v>
      </c>
      <c r="P72" s="7">
        <v>44150</v>
      </c>
      <c r="Q72" s="7">
        <v>0</v>
      </c>
      <c r="R72" s="7">
        <v>0</v>
      </c>
      <c r="S72" s="7">
        <v>0</v>
      </c>
    </row>
    <row r="73" spans="15:19" x14ac:dyDescent="0.3">
      <c r="O73" t="s">
        <v>658</v>
      </c>
      <c r="P73" s="7">
        <v>0</v>
      </c>
      <c r="Q73" s="7">
        <v>0</v>
      </c>
      <c r="R73" s="7">
        <v>43700</v>
      </c>
      <c r="S73" s="7">
        <v>43700</v>
      </c>
    </row>
    <row r="74" spans="15:19" x14ac:dyDescent="0.3">
      <c r="O74" t="s">
        <v>659</v>
      </c>
      <c r="P74" s="7">
        <v>42900</v>
      </c>
      <c r="Q74" s="7">
        <v>0</v>
      </c>
      <c r="R74" s="7">
        <v>0</v>
      </c>
      <c r="S74" s="7">
        <v>0</v>
      </c>
    </row>
    <row r="75" spans="15:19" x14ac:dyDescent="0.3">
      <c r="O75" t="s">
        <v>660</v>
      </c>
      <c r="P75" s="7">
        <v>42900</v>
      </c>
      <c r="Q75" s="7">
        <v>0</v>
      </c>
      <c r="R75" s="7">
        <v>0</v>
      </c>
      <c r="S75" s="7">
        <v>0</v>
      </c>
    </row>
    <row r="76" spans="15:19" x14ac:dyDescent="0.3">
      <c r="O76" t="s">
        <v>661</v>
      </c>
      <c r="P76" s="7">
        <v>0</v>
      </c>
      <c r="Q76" s="7">
        <v>0</v>
      </c>
      <c r="R76" s="7">
        <v>0</v>
      </c>
      <c r="S76" s="7">
        <v>42800</v>
      </c>
    </row>
    <row r="77" spans="15:19" x14ac:dyDescent="0.3">
      <c r="O77" t="s">
        <v>662</v>
      </c>
      <c r="P77" s="7">
        <v>0</v>
      </c>
      <c r="Q77" s="7">
        <v>0</v>
      </c>
      <c r="R77" s="7">
        <v>40900</v>
      </c>
      <c r="S77" s="7">
        <v>0</v>
      </c>
    </row>
    <row r="78" spans="15:19" x14ac:dyDescent="0.3">
      <c r="O78" t="s">
        <v>663</v>
      </c>
      <c r="P78" s="7">
        <v>0</v>
      </c>
      <c r="Q78" s="7">
        <v>0</v>
      </c>
      <c r="R78" s="7">
        <v>0</v>
      </c>
      <c r="S78" s="7">
        <v>40900</v>
      </c>
    </row>
    <row r="79" spans="15:19" x14ac:dyDescent="0.3">
      <c r="O79" t="s">
        <v>664</v>
      </c>
      <c r="P79" s="7">
        <v>0</v>
      </c>
      <c r="Q79" s="7">
        <v>0</v>
      </c>
      <c r="R79" s="7">
        <v>38475</v>
      </c>
      <c r="S79" s="7">
        <v>38475</v>
      </c>
    </row>
    <row r="80" spans="15:19" x14ac:dyDescent="0.3">
      <c r="O80" t="s">
        <v>665</v>
      </c>
      <c r="P80" s="7">
        <v>0</v>
      </c>
      <c r="Q80" s="7">
        <v>37250</v>
      </c>
      <c r="R80" s="7">
        <v>0</v>
      </c>
      <c r="S80" s="7">
        <v>0</v>
      </c>
    </row>
    <row r="81" spans="15:19" x14ac:dyDescent="0.3">
      <c r="O81" t="s">
        <v>666</v>
      </c>
      <c r="P81" s="7">
        <v>0</v>
      </c>
      <c r="Q81" s="7">
        <v>37100</v>
      </c>
      <c r="R81" s="7">
        <v>0</v>
      </c>
      <c r="S81" s="7">
        <v>0</v>
      </c>
    </row>
    <row r="82" spans="15:19" x14ac:dyDescent="0.3">
      <c r="O82" t="s">
        <v>667</v>
      </c>
      <c r="P82" s="7">
        <v>0</v>
      </c>
      <c r="Q82" s="7">
        <v>36000</v>
      </c>
      <c r="R82" s="7">
        <v>500</v>
      </c>
      <c r="S82" s="7">
        <v>0</v>
      </c>
    </row>
    <row r="83" spans="15:19" x14ac:dyDescent="0.3">
      <c r="O83" t="s">
        <v>668</v>
      </c>
      <c r="P83" s="7">
        <v>36400</v>
      </c>
      <c r="Q83" s="7">
        <v>0</v>
      </c>
      <c r="R83" s="7">
        <v>0</v>
      </c>
      <c r="S83" s="7">
        <v>0</v>
      </c>
    </row>
    <row r="84" spans="15:19" x14ac:dyDescent="0.3">
      <c r="O84" t="s">
        <v>669</v>
      </c>
      <c r="P84" s="7">
        <v>0</v>
      </c>
      <c r="Q84" s="7">
        <v>36400</v>
      </c>
      <c r="R84" s="7">
        <v>0</v>
      </c>
      <c r="S84" s="7">
        <v>0</v>
      </c>
    </row>
    <row r="85" spans="15:19" x14ac:dyDescent="0.3">
      <c r="O85" t="s">
        <v>670</v>
      </c>
      <c r="P85" s="7">
        <v>35950</v>
      </c>
      <c r="Q85" s="7">
        <v>0</v>
      </c>
      <c r="R85" s="7">
        <v>0</v>
      </c>
      <c r="S85" s="7">
        <v>0</v>
      </c>
    </row>
    <row r="86" spans="15:19" x14ac:dyDescent="0.3">
      <c r="O86" t="s">
        <v>671</v>
      </c>
      <c r="P86" s="7">
        <v>35000</v>
      </c>
      <c r="Q86" s="7">
        <v>0</v>
      </c>
      <c r="R86" s="7">
        <v>0</v>
      </c>
      <c r="S86" s="7">
        <v>0</v>
      </c>
    </row>
    <row r="87" spans="15:19" x14ac:dyDescent="0.3">
      <c r="O87" t="s">
        <v>672</v>
      </c>
      <c r="P87" s="7">
        <v>0</v>
      </c>
      <c r="Q87" s="7">
        <v>0</v>
      </c>
      <c r="R87" s="7">
        <v>33850</v>
      </c>
      <c r="S87" s="7">
        <v>33850</v>
      </c>
    </row>
    <row r="88" spans="15:19" x14ac:dyDescent="0.3">
      <c r="O88" t="s">
        <v>673</v>
      </c>
      <c r="P88" s="7">
        <v>0</v>
      </c>
      <c r="Q88" s="7">
        <v>0</v>
      </c>
      <c r="R88" s="7">
        <v>33500</v>
      </c>
      <c r="S88" s="7">
        <v>0</v>
      </c>
    </row>
    <row r="89" spans="15:19" x14ac:dyDescent="0.3">
      <c r="O89" t="s">
        <v>674</v>
      </c>
      <c r="P89" s="7">
        <v>0</v>
      </c>
      <c r="Q89" s="7">
        <v>32800</v>
      </c>
      <c r="R89" s="7">
        <v>0</v>
      </c>
      <c r="S89" s="7">
        <v>0</v>
      </c>
    </row>
    <row r="90" spans="15:19" x14ac:dyDescent="0.3">
      <c r="O90" t="s">
        <v>675</v>
      </c>
      <c r="P90" s="7">
        <v>0</v>
      </c>
      <c r="Q90" s="7">
        <v>0</v>
      </c>
      <c r="R90" s="7">
        <v>0</v>
      </c>
      <c r="S90" s="7">
        <v>32000</v>
      </c>
    </row>
    <row r="91" spans="15:19" x14ac:dyDescent="0.3">
      <c r="O91" t="s">
        <v>676</v>
      </c>
      <c r="P91" s="7">
        <v>0</v>
      </c>
      <c r="Q91" s="7">
        <v>0</v>
      </c>
      <c r="R91" s="7">
        <v>31800</v>
      </c>
      <c r="S91" s="7">
        <v>0</v>
      </c>
    </row>
    <row r="92" spans="15:19" x14ac:dyDescent="0.3">
      <c r="O92" t="s">
        <v>677</v>
      </c>
      <c r="P92" s="7">
        <v>31400</v>
      </c>
      <c r="Q92" s="7">
        <v>0</v>
      </c>
      <c r="R92" s="7">
        <v>0</v>
      </c>
      <c r="S92" s="7">
        <v>0</v>
      </c>
    </row>
    <row r="93" spans="15:19" x14ac:dyDescent="0.3">
      <c r="O93" t="s">
        <v>678</v>
      </c>
      <c r="P93" s="7">
        <v>0</v>
      </c>
      <c r="Q93" s="7">
        <v>31100</v>
      </c>
      <c r="R93" s="7">
        <v>0</v>
      </c>
      <c r="S93" s="7">
        <v>0</v>
      </c>
    </row>
    <row r="94" spans="15:19" x14ac:dyDescent="0.3">
      <c r="O94" t="s">
        <v>679</v>
      </c>
      <c r="P94" s="7">
        <v>0</v>
      </c>
      <c r="Q94" s="7">
        <v>0</v>
      </c>
      <c r="R94" s="7">
        <v>30000</v>
      </c>
      <c r="S94" s="7">
        <v>30000</v>
      </c>
    </row>
    <row r="95" spans="15:19" x14ac:dyDescent="0.3">
      <c r="O95" t="s">
        <v>680</v>
      </c>
      <c r="P95" s="7">
        <v>0</v>
      </c>
      <c r="Q95" s="7">
        <v>29675</v>
      </c>
      <c r="R95" s="7">
        <v>0</v>
      </c>
      <c r="S95" s="7">
        <v>0</v>
      </c>
    </row>
    <row r="96" spans="15:19" x14ac:dyDescent="0.3">
      <c r="O96" t="s">
        <v>681</v>
      </c>
      <c r="P96" s="7">
        <v>28930</v>
      </c>
      <c r="Q96" s="7">
        <v>0</v>
      </c>
      <c r="R96" s="7">
        <v>0</v>
      </c>
      <c r="S96" s="7">
        <v>0</v>
      </c>
    </row>
    <row r="97" spans="15:19" x14ac:dyDescent="0.3">
      <c r="O97" t="s">
        <v>682</v>
      </c>
      <c r="P97" s="7">
        <v>0</v>
      </c>
      <c r="Q97" s="7">
        <v>28700</v>
      </c>
      <c r="R97" s="7">
        <v>0</v>
      </c>
      <c r="S97" s="7">
        <v>0</v>
      </c>
    </row>
    <row r="98" spans="15:19" x14ac:dyDescent="0.3">
      <c r="O98" t="s">
        <v>683</v>
      </c>
      <c r="P98" s="7">
        <v>28600</v>
      </c>
      <c r="Q98" s="7">
        <v>0</v>
      </c>
      <c r="R98" s="7">
        <v>0</v>
      </c>
      <c r="S98" s="7">
        <v>0</v>
      </c>
    </row>
    <row r="99" spans="15:19" x14ac:dyDescent="0.3">
      <c r="O99" t="s">
        <v>684</v>
      </c>
      <c r="P99" s="7">
        <v>0</v>
      </c>
      <c r="Q99" s="7">
        <v>0</v>
      </c>
      <c r="R99" s="7">
        <v>28150</v>
      </c>
      <c r="S99" s="7">
        <v>28150</v>
      </c>
    </row>
    <row r="100" spans="15:19" x14ac:dyDescent="0.3">
      <c r="O100" t="s">
        <v>685</v>
      </c>
      <c r="P100" s="7">
        <v>27775</v>
      </c>
      <c r="Q100" s="7">
        <v>0</v>
      </c>
      <c r="R100" s="7">
        <v>0</v>
      </c>
      <c r="S100" s="7">
        <v>0</v>
      </c>
    </row>
    <row r="101" spans="15:19" x14ac:dyDescent="0.3">
      <c r="O101" t="s">
        <v>686</v>
      </c>
      <c r="P101" s="7">
        <v>0</v>
      </c>
      <c r="Q101" s="7">
        <v>27750</v>
      </c>
      <c r="R101" s="7">
        <v>0</v>
      </c>
      <c r="S101" s="7">
        <v>0</v>
      </c>
    </row>
    <row r="102" spans="15:19" x14ac:dyDescent="0.3">
      <c r="O102" t="s">
        <v>687</v>
      </c>
      <c r="P102" s="7">
        <v>27700</v>
      </c>
      <c r="Q102" s="7">
        <v>0</v>
      </c>
      <c r="R102" s="7">
        <v>0</v>
      </c>
      <c r="S102" s="7">
        <v>0</v>
      </c>
    </row>
    <row r="103" spans="15:19" x14ac:dyDescent="0.3">
      <c r="O103" t="s">
        <v>688</v>
      </c>
      <c r="P103" s="7">
        <v>0</v>
      </c>
      <c r="Q103" s="7">
        <v>27200</v>
      </c>
      <c r="R103" s="7">
        <v>0</v>
      </c>
      <c r="S103" s="7">
        <v>0</v>
      </c>
    </row>
    <row r="104" spans="15:19" x14ac:dyDescent="0.3">
      <c r="O104" t="s">
        <v>689</v>
      </c>
      <c r="P104" s="7">
        <v>0</v>
      </c>
      <c r="Q104" s="7">
        <v>0</v>
      </c>
      <c r="R104" s="7">
        <v>0</v>
      </c>
      <c r="S104" s="7">
        <v>26600</v>
      </c>
    </row>
    <row r="105" spans="15:19" x14ac:dyDescent="0.3">
      <c r="O105" t="s">
        <v>690</v>
      </c>
      <c r="P105" s="7">
        <v>25500</v>
      </c>
      <c r="Q105" s="7">
        <v>0</v>
      </c>
      <c r="R105" s="7">
        <v>0</v>
      </c>
      <c r="S105" s="7">
        <v>0</v>
      </c>
    </row>
    <row r="106" spans="15:19" x14ac:dyDescent="0.3">
      <c r="O106" t="s">
        <v>691</v>
      </c>
      <c r="P106" s="7">
        <v>0</v>
      </c>
      <c r="Q106" s="7">
        <v>0</v>
      </c>
      <c r="R106" s="7">
        <v>25100</v>
      </c>
      <c r="S106" s="7">
        <v>25100</v>
      </c>
    </row>
    <row r="107" spans="15:19" x14ac:dyDescent="0.3">
      <c r="O107" t="s">
        <v>692</v>
      </c>
      <c r="P107" s="7">
        <v>24400</v>
      </c>
      <c r="Q107" s="7">
        <v>0</v>
      </c>
      <c r="R107" s="7">
        <v>0</v>
      </c>
      <c r="S107" s="7">
        <v>0</v>
      </c>
    </row>
    <row r="108" spans="15:19" x14ac:dyDescent="0.3">
      <c r="O108" t="s">
        <v>693</v>
      </c>
      <c r="P108" s="7">
        <v>0</v>
      </c>
      <c r="Q108" s="7">
        <v>0</v>
      </c>
      <c r="R108" s="7">
        <v>23800</v>
      </c>
      <c r="S108" s="7">
        <v>23800</v>
      </c>
    </row>
    <row r="109" spans="15:19" x14ac:dyDescent="0.3">
      <c r="O109" t="s">
        <v>694</v>
      </c>
      <c r="P109" s="7">
        <v>0</v>
      </c>
      <c r="Q109" s="7">
        <v>23600</v>
      </c>
      <c r="R109" s="7">
        <v>0</v>
      </c>
      <c r="S109" s="7">
        <v>0</v>
      </c>
    </row>
    <row r="110" spans="15:19" x14ac:dyDescent="0.3">
      <c r="O110" t="s">
        <v>695</v>
      </c>
      <c r="P110" s="7">
        <v>0</v>
      </c>
      <c r="Q110" s="7">
        <v>0</v>
      </c>
      <c r="R110" s="7">
        <v>0</v>
      </c>
      <c r="S110" s="7">
        <v>23400</v>
      </c>
    </row>
    <row r="111" spans="15:19" x14ac:dyDescent="0.3">
      <c r="O111" t="s">
        <v>696</v>
      </c>
      <c r="P111" s="7">
        <v>0</v>
      </c>
      <c r="Q111" s="7">
        <v>0</v>
      </c>
      <c r="R111" s="7">
        <v>22600</v>
      </c>
      <c r="S111" s="7">
        <v>0</v>
      </c>
    </row>
    <row r="112" spans="15:19" x14ac:dyDescent="0.3">
      <c r="O112" t="s">
        <v>697</v>
      </c>
      <c r="P112" s="7">
        <v>0</v>
      </c>
      <c r="Q112" s="7">
        <v>0</v>
      </c>
      <c r="R112" s="7">
        <v>22300</v>
      </c>
      <c r="S112" s="7">
        <v>22300</v>
      </c>
    </row>
    <row r="113" spans="15:19" x14ac:dyDescent="0.3">
      <c r="O113" t="s">
        <v>698</v>
      </c>
      <c r="P113" s="7">
        <v>0</v>
      </c>
      <c r="Q113" s="7">
        <v>0</v>
      </c>
      <c r="R113" s="7">
        <v>21900</v>
      </c>
      <c r="S113" s="7">
        <v>21900</v>
      </c>
    </row>
    <row r="114" spans="15:19" x14ac:dyDescent="0.3">
      <c r="O114" t="s">
        <v>699</v>
      </c>
      <c r="P114" s="7">
        <v>21700</v>
      </c>
      <c r="Q114" s="7">
        <v>0</v>
      </c>
      <c r="R114" s="7">
        <v>0</v>
      </c>
      <c r="S114" s="7">
        <v>0</v>
      </c>
    </row>
    <row r="115" spans="15:19" x14ac:dyDescent="0.3">
      <c r="O115" t="s">
        <v>700</v>
      </c>
      <c r="P115" s="7">
        <v>0</v>
      </c>
      <c r="Q115" s="7">
        <v>0</v>
      </c>
      <c r="R115" s="7">
        <v>21700</v>
      </c>
      <c r="S115" s="7">
        <v>21700</v>
      </c>
    </row>
    <row r="116" spans="15:19" x14ac:dyDescent="0.3">
      <c r="O116" t="s">
        <v>701</v>
      </c>
      <c r="P116" s="7">
        <v>0</v>
      </c>
      <c r="Q116" s="7">
        <v>0</v>
      </c>
      <c r="R116" s="7">
        <v>21400</v>
      </c>
      <c r="S116" s="7">
        <v>0</v>
      </c>
    </row>
    <row r="117" spans="15:19" x14ac:dyDescent="0.3">
      <c r="O117" t="s">
        <v>702</v>
      </c>
      <c r="P117" s="7">
        <v>20400</v>
      </c>
      <c r="Q117" s="7">
        <v>0</v>
      </c>
      <c r="R117" s="7">
        <v>0</v>
      </c>
      <c r="S117" s="7">
        <v>0</v>
      </c>
    </row>
    <row r="118" spans="15:19" x14ac:dyDescent="0.3">
      <c r="O118" t="s">
        <v>703</v>
      </c>
      <c r="P118" s="7">
        <v>0</v>
      </c>
      <c r="Q118" s="7">
        <v>0</v>
      </c>
      <c r="R118" s="7">
        <v>20000</v>
      </c>
      <c r="S118" s="7">
        <v>20000</v>
      </c>
    </row>
    <row r="119" spans="15:19" x14ac:dyDescent="0.3">
      <c r="O119" t="s">
        <v>704</v>
      </c>
      <c r="P119" s="7">
        <v>19950</v>
      </c>
      <c r="Q119" s="7">
        <v>0</v>
      </c>
      <c r="R119" s="7">
        <v>0</v>
      </c>
      <c r="S119" s="7">
        <v>0</v>
      </c>
    </row>
    <row r="120" spans="15:19" x14ac:dyDescent="0.3">
      <c r="O120" t="s">
        <v>705</v>
      </c>
      <c r="P120" s="7">
        <v>0</v>
      </c>
      <c r="Q120" s="7">
        <v>19877</v>
      </c>
      <c r="R120" s="7">
        <v>0</v>
      </c>
      <c r="S120" s="7">
        <v>0</v>
      </c>
    </row>
    <row r="121" spans="15:19" x14ac:dyDescent="0.3">
      <c r="O121" t="s">
        <v>706</v>
      </c>
      <c r="P121" s="7">
        <v>19800</v>
      </c>
      <c r="Q121" s="7">
        <v>0</v>
      </c>
      <c r="R121" s="7">
        <v>0</v>
      </c>
      <c r="S121" s="7">
        <v>0</v>
      </c>
    </row>
    <row r="122" spans="15:19" x14ac:dyDescent="0.3">
      <c r="O122" t="s">
        <v>707</v>
      </c>
      <c r="P122" s="7">
        <v>0</v>
      </c>
      <c r="Q122" s="7">
        <v>0</v>
      </c>
      <c r="R122" s="7">
        <v>0</v>
      </c>
      <c r="S122" s="7">
        <v>19500</v>
      </c>
    </row>
    <row r="123" spans="15:19" x14ac:dyDescent="0.3">
      <c r="O123" t="s">
        <v>708</v>
      </c>
      <c r="P123" s="7">
        <v>19100</v>
      </c>
      <c r="Q123" s="7">
        <v>0</v>
      </c>
      <c r="R123" s="7">
        <v>0</v>
      </c>
      <c r="S123" s="7">
        <v>0</v>
      </c>
    </row>
    <row r="124" spans="15:19" x14ac:dyDescent="0.3">
      <c r="O124" t="s">
        <v>709</v>
      </c>
      <c r="P124" s="7">
        <v>18700</v>
      </c>
      <c r="Q124" s="7">
        <v>0</v>
      </c>
      <c r="R124" s="7">
        <v>0</v>
      </c>
      <c r="S124" s="7">
        <v>0</v>
      </c>
    </row>
    <row r="125" spans="15:19" x14ac:dyDescent="0.3">
      <c r="O125" t="s">
        <v>710</v>
      </c>
      <c r="P125" s="7">
        <v>0</v>
      </c>
      <c r="Q125" s="7">
        <v>18075</v>
      </c>
      <c r="R125" s="7">
        <v>0</v>
      </c>
      <c r="S125" s="7">
        <v>0</v>
      </c>
    </row>
    <row r="126" spans="15:19" x14ac:dyDescent="0.3">
      <c r="O126" t="s">
        <v>711</v>
      </c>
      <c r="P126" s="7">
        <v>0</v>
      </c>
      <c r="Q126" s="7">
        <v>17800</v>
      </c>
      <c r="R126" s="7">
        <v>0</v>
      </c>
      <c r="S126" s="7">
        <v>0</v>
      </c>
    </row>
    <row r="127" spans="15:19" x14ac:dyDescent="0.3">
      <c r="O127" t="s">
        <v>712</v>
      </c>
      <c r="P127" s="7">
        <v>17355</v>
      </c>
      <c r="Q127" s="7">
        <v>0</v>
      </c>
      <c r="R127" s="7">
        <v>0</v>
      </c>
      <c r="S127" s="7">
        <v>0</v>
      </c>
    </row>
    <row r="128" spans="15:19" x14ac:dyDescent="0.3">
      <c r="O128" t="s">
        <v>713</v>
      </c>
      <c r="P128" s="7">
        <v>0</v>
      </c>
      <c r="Q128" s="7">
        <v>17150</v>
      </c>
      <c r="R128" s="7">
        <v>0</v>
      </c>
      <c r="S128" s="7">
        <v>0</v>
      </c>
    </row>
    <row r="129" spans="15:19" x14ac:dyDescent="0.3">
      <c r="O129" t="s">
        <v>714</v>
      </c>
      <c r="P129" s="7">
        <v>17050</v>
      </c>
      <c r="Q129" s="7">
        <v>0</v>
      </c>
      <c r="R129" s="7">
        <v>0</v>
      </c>
      <c r="S129" s="7">
        <v>0</v>
      </c>
    </row>
    <row r="130" spans="15:19" x14ac:dyDescent="0.3">
      <c r="O130" t="s">
        <v>715</v>
      </c>
      <c r="P130" s="7">
        <v>0</v>
      </c>
      <c r="Q130" s="7">
        <v>0</v>
      </c>
      <c r="R130" s="7">
        <v>16250</v>
      </c>
      <c r="S130" s="7">
        <v>0</v>
      </c>
    </row>
    <row r="131" spans="15:19" x14ac:dyDescent="0.3">
      <c r="O131" t="s">
        <v>716</v>
      </c>
      <c r="P131" s="7">
        <v>0</v>
      </c>
      <c r="Q131" s="7">
        <v>0</v>
      </c>
      <c r="R131" s="7">
        <v>0</v>
      </c>
      <c r="S131" s="7">
        <v>16000</v>
      </c>
    </row>
    <row r="132" spans="15:19" x14ac:dyDescent="0.3">
      <c r="O132" t="s">
        <v>717</v>
      </c>
      <c r="P132" s="7">
        <v>14500</v>
      </c>
      <c r="Q132" s="7">
        <v>0</v>
      </c>
      <c r="R132" s="7">
        <v>0</v>
      </c>
      <c r="S132" s="7">
        <v>0</v>
      </c>
    </row>
    <row r="133" spans="15:19" x14ac:dyDescent="0.3">
      <c r="O133" t="s">
        <v>718</v>
      </c>
      <c r="P133" s="7">
        <v>0</v>
      </c>
      <c r="Q133" s="7">
        <v>0</v>
      </c>
      <c r="R133" s="7">
        <v>0</v>
      </c>
      <c r="S133" s="7">
        <v>13600</v>
      </c>
    </row>
    <row r="134" spans="15:19" x14ac:dyDescent="0.3">
      <c r="O134" t="s">
        <v>719</v>
      </c>
      <c r="P134" s="7">
        <v>13000</v>
      </c>
      <c r="Q134" s="7">
        <v>0</v>
      </c>
      <c r="R134" s="7">
        <v>0</v>
      </c>
      <c r="S134" s="7">
        <v>0</v>
      </c>
    </row>
    <row r="135" spans="15:19" x14ac:dyDescent="0.3">
      <c r="O135" t="s">
        <v>720</v>
      </c>
      <c r="P135" s="7">
        <v>12300</v>
      </c>
      <c r="Q135" s="7">
        <v>0</v>
      </c>
      <c r="R135" s="7">
        <v>0</v>
      </c>
      <c r="S135" s="7">
        <v>0</v>
      </c>
    </row>
    <row r="136" spans="15:19" x14ac:dyDescent="0.3">
      <c r="O136" t="s">
        <v>721</v>
      </c>
      <c r="P136" s="7">
        <v>0</v>
      </c>
      <c r="Q136" s="7">
        <v>0</v>
      </c>
      <c r="R136" s="7">
        <v>12100</v>
      </c>
      <c r="S136" s="7">
        <v>12100</v>
      </c>
    </row>
    <row r="137" spans="15:19" x14ac:dyDescent="0.3">
      <c r="O137" t="s">
        <v>722</v>
      </c>
      <c r="P137" s="7">
        <v>0</v>
      </c>
      <c r="Q137" s="7">
        <v>10100</v>
      </c>
      <c r="R137" s="7">
        <v>0</v>
      </c>
      <c r="S137" s="7">
        <v>0</v>
      </c>
    </row>
    <row r="138" spans="15:19" x14ac:dyDescent="0.3">
      <c r="O138" t="s">
        <v>723</v>
      </c>
      <c r="P138" s="7">
        <v>0</v>
      </c>
      <c r="Q138" s="7">
        <v>0</v>
      </c>
      <c r="R138" s="7">
        <v>10000</v>
      </c>
      <c r="S138" s="7">
        <v>10000</v>
      </c>
    </row>
    <row r="139" spans="15:19" x14ac:dyDescent="0.3">
      <c r="O139" t="s">
        <v>724</v>
      </c>
      <c r="P139" s="7">
        <v>0</v>
      </c>
      <c r="Q139" s="7">
        <v>0</v>
      </c>
      <c r="R139" s="7">
        <v>0</v>
      </c>
      <c r="S139" s="7">
        <v>10000</v>
      </c>
    </row>
    <row r="140" spans="15:19" x14ac:dyDescent="0.3">
      <c r="O140" t="s">
        <v>725</v>
      </c>
      <c r="P140" s="7">
        <v>0</v>
      </c>
      <c r="Q140" s="7">
        <v>0</v>
      </c>
      <c r="R140" s="7">
        <v>9500</v>
      </c>
      <c r="S140" s="7">
        <v>0</v>
      </c>
    </row>
    <row r="141" spans="15:19" x14ac:dyDescent="0.3">
      <c r="O141" t="s">
        <v>726</v>
      </c>
      <c r="P141" s="7">
        <v>0</v>
      </c>
      <c r="Q141" s="7">
        <v>0</v>
      </c>
      <c r="R141" s="7">
        <v>8400</v>
      </c>
      <c r="S141" s="7">
        <v>8400</v>
      </c>
    </row>
    <row r="142" spans="15:19" x14ac:dyDescent="0.3">
      <c r="O142" t="s">
        <v>727</v>
      </c>
      <c r="P142" s="7">
        <v>0</v>
      </c>
      <c r="Q142" s="7">
        <v>8050</v>
      </c>
      <c r="R142" s="7">
        <v>0</v>
      </c>
      <c r="S142" s="7">
        <v>0</v>
      </c>
    </row>
    <row r="143" spans="15:19" x14ac:dyDescent="0.3">
      <c r="O143" t="s">
        <v>728</v>
      </c>
      <c r="P143" s="7">
        <v>0</v>
      </c>
      <c r="Q143" s="7">
        <v>8010</v>
      </c>
      <c r="R143" s="7">
        <v>0</v>
      </c>
      <c r="S143" s="7">
        <v>0</v>
      </c>
    </row>
    <row r="144" spans="15:19" x14ac:dyDescent="0.3">
      <c r="O144" t="s">
        <v>729</v>
      </c>
      <c r="P144" s="7">
        <v>0</v>
      </c>
      <c r="Q144" s="7">
        <v>6850</v>
      </c>
      <c r="R144" s="7">
        <v>0</v>
      </c>
      <c r="S144" s="7">
        <v>0</v>
      </c>
    </row>
    <row r="145" spans="15:19" x14ac:dyDescent="0.3">
      <c r="O145" t="s">
        <v>730</v>
      </c>
      <c r="P145" s="7">
        <v>0</v>
      </c>
      <c r="Q145" s="7">
        <v>0</v>
      </c>
      <c r="R145" s="7">
        <v>5250</v>
      </c>
      <c r="S145" s="7">
        <v>5250</v>
      </c>
    </row>
    <row r="146" spans="15:19" x14ac:dyDescent="0.3">
      <c r="O146" t="s">
        <v>731</v>
      </c>
      <c r="P146" s="7">
        <v>0</v>
      </c>
      <c r="Q146" s="7">
        <v>4500</v>
      </c>
      <c r="R146" s="7">
        <v>0</v>
      </c>
      <c r="S146" s="7">
        <v>0</v>
      </c>
    </row>
    <row r="147" spans="15:19" x14ac:dyDescent="0.3">
      <c r="O147" t="s">
        <v>732</v>
      </c>
      <c r="P147" s="7">
        <v>3850</v>
      </c>
      <c r="Q147" s="7">
        <v>0</v>
      </c>
      <c r="R147" s="7">
        <v>0</v>
      </c>
      <c r="S147" s="7">
        <v>0</v>
      </c>
    </row>
    <row r="148" spans="15:19" x14ac:dyDescent="0.3">
      <c r="O148" t="s">
        <v>733</v>
      </c>
      <c r="P148" s="7">
        <v>3650</v>
      </c>
      <c r="Q148" s="7">
        <v>0</v>
      </c>
      <c r="R148" s="7">
        <v>0</v>
      </c>
      <c r="S148" s="7">
        <v>0</v>
      </c>
    </row>
    <row r="149" spans="15:19" x14ac:dyDescent="0.3">
      <c r="O149" t="s">
        <v>734</v>
      </c>
      <c r="P149" s="7">
        <v>2750</v>
      </c>
      <c r="Q149" s="7">
        <v>0</v>
      </c>
      <c r="R149" s="7">
        <v>0</v>
      </c>
      <c r="S149" s="7">
        <v>0</v>
      </c>
    </row>
    <row r="150" spans="15:19" x14ac:dyDescent="0.3">
      <c r="O150" t="s">
        <v>735</v>
      </c>
      <c r="P150" s="7">
        <v>0</v>
      </c>
      <c r="Q150" s="7">
        <v>2300</v>
      </c>
      <c r="R150" s="7">
        <v>0</v>
      </c>
      <c r="S150" s="7">
        <v>0</v>
      </c>
    </row>
    <row r="151" spans="15:19" x14ac:dyDescent="0.3">
      <c r="O151" t="s">
        <v>736</v>
      </c>
      <c r="P151" s="7">
        <v>1900</v>
      </c>
      <c r="Q151" s="7">
        <v>0</v>
      </c>
      <c r="R151" s="7">
        <v>0</v>
      </c>
      <c r="S151" s="7">
        <v>0</v>
      </c>
    </row>
    <row r="152" spans="15:19" x14ac:dyDescent="0.3">
      <c r="O152" t="s">
        <v>737</v>
      </c>
      <c r="P152" s="7">
        <v>0</v>
      </c>
      <c r="Q152" s="7">
        <v>1625</v>
      </c>
      <c r="R152" s="7">
        <v>0</v>
      </c>
      <c r="S152" s="7">
        <v>0</v>
      </c>
    </row>
    <row r="153" spans="15:19" x14ac:dyDescent="0.3">
      <c r="O153" t="s">
        <v>738</v>
      </c>
      <c r="P153" s="7">
        <v>1050</v>
      </c>
      <c r="Q153" s="7">
        <v>0</v>
      </c>
      <c r="R153" s="7">
        <v>0</v>
      </c>
      <c r="S153" s="7">
        <v>0</v>
      </c>
    </row>
    <row r="154" spans="15:19" x14ac:dyDescent="0.3">
      <c r="O154" t="s">
        <v>739</v>
      </c>
      <c r="P154" s="7">
        <v>0</v>
      </c>
      <c r="Q154" s="7">
        <v>1000</v>
      </c>
      <c r="R154" s="7">
        <v>0</v>
      </c>
      <c r="S154" s="7">
        <v>0</v>
      </c>
    </row>
    <row r="155" spans="15:19" x14ac:dyDescent="0.3">
      <c r="O155" t="s">
        <v>740</v>
      </c>
      <c r="P155" s="7">
        <v>0</v>
      </c>
      <c r="Q155" s="7">
        <v>0</v>
      </c>
      <c r="R155" s="7">
        <v>850</v>
      </c>
      <c r="S155" s="7">
        <v>850</v>
      </c>
    </row>
    <row r="156" spans="15:19" x14ac:dyDescent="0.3">
      <c r="O156" t="s">
        <v>741</v>
      </c>
      <c r="P156" s="7">
        <v>0</v>
      </c>
      <c r="Q156" s="7">
        <v>500</v>
      </c>
      <c r="R156" s="7">
        <v>0</v>
      </c>
      <c r="S156" s="7">
        <v>0</v>
      </c>
    </row>
    <row r="157" spans="15:19" x14ac:dyDescent="0.3">
      <c r="O157" t="s">
        <v>742</v>
      </c>
      <c r="P157" s="7">
        <v>0</v>
      </c>
      <c r="Q157" s="7">
        <v>0</v>
      </c>
      <c r="R157" s="7">
        <v>0</v>
      </c>
      <c r="S157" s="7">
        <v>0</v>
      </c>
    </row>
  </sheetData>
  <mergeCells count="4">
    <mergeCell ref="B2:L2"/>
    <mergeCell ref="C4:K4"/>
    <mergeCell ref="C5:K32"/>
    <mergeCell ref="C34:K3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FAEBA-0828-4AC7-A10E-29FE4FC27454}">
  <sheetPr>
    <tabColor theme="9" tint="-0.249977111117893"/>
  </sheetPr>
  <dimension ref="B1:Z46"/>
  <sheetViews>
    <sheetView showGridLines="0" workbookViewId="0">
      <pane xSplit="3" ySplit="5" topLeftCell="D6" activePane="bottomRight" state="frozen"/>
      <selection activeCell="D26" sqref="D26:J38"/>
      <selection pane="topRight" activeCell="D26" sqref="D26:J38"/>
      <selection pane="bottomLeft" activeCell="D26" sqref="D26:J38"/>
      <selection pane="bottomRight" activeCell="E22" sqref="E22:U22"/>
    </sheetView>
  </sheetViews>
  <sheetFormatPr defaultRowHeight="14.4" x14ac:dyDescent="0.3"/>
  <cols>
    <col min="1" max="1" width="3" customWidth="1"/>
    <col min="2" max="2" width="1.109375" customWidth="1"/>
    <col min="3" max="3" width="37.33203125" customWidth="1"/>
    <col min="4" max="4" width="1.109375" customWidth="1"/>
    <col min="5" max="8" width="11.6640625" customWidth="1"/>
    <col min="9" max="9" width="17.6640625" bestFit="1" customWidth="1"/>
    <col min="10" max="10" width="1.44140625" customWidth="1"/>
    <col min="11" max="14" width="11.6640625" customWidth="1"/>
    <col min="15" max="15" width="17.6640625" bestFit="1" customWidth="1"/>
    <col min="16" max="16" width="1.109375" customWidth="1"/>
    <col min="17" max="20" width="11.6640625" customWidth="1"/>
    <col min="21" max="21" width="17.6640625" bestFit="1" customWidth="1"/>
    <col min="22" max="22" width="1.109375" customWidth="1"/>
    <col min="26" max="26" width="11.33203125" bestFit="1" customWidth="1"/>
  </cols>
  <sheetData>
    <row r="1" spans="2:22" ht="9.6" customHeight="1" thickBot="1" x14ac:dyDescent="0.35">
      <c r="C1" s="234" t="s">
        <v>158</v>
      </c>
    </row>
    <row r="2" spans="2:22" ht="21.6" thickBot="1" x14ac:dyDescent="0.45">
      <c r="B2" s="578" t="s">
        <v>860</v>
      </c>
      <c r="C2" s="579"/>
      <c r="D2" s="579"/>
      <c r="E2" s="579"/>
      <c r="F2" s="579"/>
      <c r="G2" s="579"/>
      <c r="H2" s="579"/>
      <c r="I2" s="579"/>
      <c r="J2" s="579"/>
      <c r="K2" s="579"/>
      <c r="L2" s="579"/>
      <c r="M2" s="579"/>
      <c r="N2" s="579"/>
      <c r="O2" s="579"/>
      <c r="P2" s="579"/>
      <c r="Q2" s="579"/>
      <c r="R2" s="579"/>
      <c r="S2" s="579"/>
      <c r="T2" s="579"/>
      <c r="U2" s="579"/>
      <c r="V2" s="580"/>
    </row>
    <row r="3" spans="2:22" ht="6.6" customHeight="1" thickBot="1" x14ac:dyDescent="0.35">
      <c r="B3" s="14"/>
      <c r="C3" s="301"/>
      <c r="D3" s="16"/>
      <c r="E3" s="16"/>
      <c r="F3" s="16"/>
      <c r="G3" s="16"/>
      <c r="H3" s="16"/>
      <c r="I3" s="16"/>
      <c r="J3" s="16"/>
      <c r="K3" s="16"/>
      <c r="L3" s="16"/>
      <c r="M3" s="16"/>
      <c r="N3" s="16"/>
      <c r="O3" s="16"/>
      <c r="P3" s="16"/>
      <c r="Q3" s="16"/>
      <c r="R3" s="16"/>
      <c r="S3" s="16"/>
      <c r="T3" s="16"/>
      <c r="U3" s="16"/>
      <c r="V3" s="15"/>
    </row>
    <row r="4" spans="2:22" x14ac:dyDescent="0.3">
      <c r="B4" s="14"/>
      <c r="C4" s="320" t="s">
        <v>18</v>
      </c>
      <c r="D4" s="16"/>
      <c r="E4" s="606" t="s">
        <v>419</v>
      </c>
      <c r="F4" s="607"/>
      <c r="G4" s="607"/>
      <c r="H4" s="607"/>
      <c r="I4" s="608"/>
      <c r="J4" s="43"/>
      <c r="K4" s="606" t="s">
        <v>420</v>
      </c>
      <c r="L4" s="607"/>
      <c r="M4" s="607"/>
      <c r="N4" s="607"/>
      <c r="O4" s="608"/>
      <c r="P4" s="43"/>
      <c r="Q4" s="606" t="s">
        <v>421</v>
      </c>
      <c r="R4" s="607"/>
      <c r="S4" s="607"/>
      <c r="T4" s="607"/>
      <c r="U4" s="608"/>
      <c r="V4" s="43"/>
    </row>
    <row r="5" spans="2:22" ht="15" thickBot="1" x14ac:dyDescent="0.35">
      <c r="B5" s="14"/>
      <c r="C5" s="321" t="s">
        <v>17</v>
      </c>
      <c r="D5" s="16"/>
      <c r="E5" s="118" t="s">
        <v>19</v>
      </c>
      <c r="F5" s="119" t="s">
        <v>422</v>
      </c>
      <c r="G5" s="322" t="s">
        <v>84</v>
      </c>
      <c r="H5" s="119" t="s">
        <v>407</v>
      </c>
      <c r="I5" s="120" t="s">
        <v>408</v>
      </c>
      <c r="J5" s="43"/>
      <c r="K5" s="118" t="s">
        <v>19</v>
      </c>
      <c r="L5" s="119" t="s">
        <v>422</v>
      </c>
      <c r="M5" s="322" t="s">
        <v>84</v>
      </c>
      <c r="N5" s="119" t="s">
        <v>407</v>
      </c>
      <c r="O5" s="120" t="s">
        <v>408</v>
      </c>
      <c r="P5" s="43"/>
      <c r="Q5" s="323" t="s">
        <v>19</v>
      </c>
      <c r="R5" s="119" t="s">
        <v>422</v>
      </c>
      <c r="S5" s="322" t="s">
        <v>84</v>
      </c>
      <c r="T5" s="119" t="s">
        <v>407</v>
      </c>
      <c r="U5" s="120" t="s">
        <v>408</v>
      </c>
      <c r="V5" s="43"/>
    </row>
    <row r="6" spans="2:22" ht="6.6" customHeight="1" thickBot="1" x14ac:dyDescent="0.35">
      <c r="B6" s="14"/>
      <c r="C6" s="301"/>
      <c r="D6" s="16"/>
      <c r="E6" s="16"/>
      <c r="F6" s="16"/>
      <c r="G6" s="16"/>
      <c r="H6" s="16"/>
      <c r="I6" s="16"/>
      <c r="J6" s="16"/>
      <c r="K6" s="16"/>
      <c r="L6" s="16"/>
      <c r="M6" s="16"/>
      <c r="N6" s="16"/>
      <c r="O6" s="16"/>
      <c r="P6" s="16"/>
      <c r="Q6" s="16"/>
      <c r="R6" s="16"/>
      <c r="S6" s="16"/>
      <c r="T6" s="16"/>
      <c r="U6" s="16"/>
      <c r="V6" s="15"/>
    </row>
    <row r="7" spans="2:22" ht="15" thickBot="1" x14ac:dyDescent="0.35">
      <c r="B7" s="14"/>
      <c r="C7" s="324" t="s">
        <v>80</v>
      </c>
      <c r="D7" s="23"/>
      <c r="E7" s="136">
        <v>2176423</v>
      </c>
      <c r="F7" s="137">
        <v>2176423</v>
      </c>
      <c r="G7" s="137">
        <v>0</v>
      </c>
      <c r="H7" s="137">
        <v>2176423</v>
      </c>
      <c r="I7" s="135">
        <v>0</v>
      </c>
      <c r="J7" s="461"/>
      <c r="K7" s="136">
        <v>2691481</v>
      </c>
      <c r="L7" s="137">
        <v>2691481</v>
      </c>
      <c r="M7" s="137">
        <v>0</v>
      </c>
      <c r="N7" s="137">
        <v>2691481</v>
      </c>
      <c r="O7" s="135">
        <v>0</v>
      </c>
      <c r="P7" s="461"/>
      <c r="Q7" s="136">
        <v>3086725</v>
      </c>
      <c r="R7" s="137">
        <v>3086725</v>
      </c>
      <c r="S7" s="137">
        <v>0</v>
      </c>
      <c r="T7" s="137">
        <v>3086725</v>
      </c>
      <c r="U7" s="135">
        <v>0</v>
      </c>
      <c r="V7" s="43"/>
    </row>
    <row r="8" spans="2:22" ht="6.6" customHeight="1" thickBot="1" x14ac:dyDescent="0.35">
      <c r="B8" s="14"/>
      <c r="C8" s="463"/>
      <c r="D8" s="23"/>
      <c r="E8" s="23"/>
      <c r="F8" s="23"/>
      <c r="G8" s="23"/>
      <c r="H8" s="23"/>
      <c r="I8" s="23"/>
      <c r="J8" s="23"/>
      <c r="K8" s="23"/>
      <c r="L8" s="23"/>
      <c r="M8" s="23"/>
      <c r="N8" s="23"/>
      <c r="O8" s="23"/>
      <c r="P8" s="23"/>
      <c r="Q8" s="23"/>
      <c r="R8" s="23"/>
      <c r="S8" s="23"/>
      <c r="T8" s="23"/>
      <c r="U8" s="23"/>
      <c r="V8" s="15"/>
    </row>
    <row r="9" spans="2:22" ht="15" thickBot="1" x14ac:dyDescent="0.35">
      <c r="B9" s="14"/>
      <c r="C9" s="324" t="s">
        <v>77</v>
      </c>
      <c r="D9" s="23"/>
      <c r="E9" s="136">
        <v>1337820.8399999999</v>
      </c>
      <c r="F9" s="137">
        <v>1343703</v>
      </c>
      <c r="G9" s="137">
        <v>-5882.160000000149</v>
      </c>
      <c r="H9" s="137">
        <v>1343703</v>
      </c>
      <c r="I9" s="135">
        <v>0</v>
      </c>
      <c r="J9" s="461"/>
      <c r="K9" s="136">
        <v>1691041.8599999999</v>
      </c>
      <c r="L9" s="137">
        <v>1691041</v>
      </c>
      <c r="M9" s="137">
        <v>0.85999999986961484</v>
      </c>
      <c r="N9" s="137">
        <v>1691041</v>
      </c>
      <c r="O9" s="135">
        <v>0</v>
      </c>
      <c r="P9" s="461"/>
      <c r="Q9" s="136">
        <v>1985106.7699999998</v>
      </c>
      <c r="R9" s="137">
        <v>1984109</v>
      </c>
      <c r="S9" s="137">
        <v>997.7699999997858</v>
      </c>
      <c r="T9" s="137">
        <v>1984109</v>
      </c>
      <c r="U9" s="135">
        <v>0</v>
      </c>
      <c r="V9" s="43"/>
    </row>
    <row r="10" spans="2:22" ht="6.6" customHeight="1" thickBot="1" x14ac:dyDescent="0.35">
      <c r="B10" s="14"/>
      <c r="C10" s="462"/>
      <c r="D10" s="23"/>
      <c r="E10" s="23"/>
      <c r="F10" s="23"/>
      <c r="G10" s="23"/>
      <c r="H10" s="23"/>
      <c r="I10" s="23"/>
      <c r="J10" s="23"/>
      <c r="K10" s="23"/>
      <c r="L10" s="23"/>
      <c r="M10" s="23"/>
      <c r="N10" s="23"/>
      <c r="O10" s="23"/>
      <c r="P10" s="23"/>
      <c r="Q10" s="23"/>
      <c r="R10" s="23"/>
      <c r="S10" s="23"/>
      <c r="T10" s="23"/>
      <c r="U10" s="23"/>
      <c r="V10" s="15"/>
    </row>
    <row r="11" spans="2:22" s="34" customFormat="1" ht="15" thickBot="1" x14ac:dyDescent="0.35">
      <c r="B11" s="32"/>
      <c r="C11" s="325" t="s">
        <v>5</v>
      </c>
      <c r="D11" s="458"/>
      <c r="E11" s="35">
        <v>838602.16000000015</v>
      </c>
      <c r="F11" s="36">
        <v>832720</v>
      </c>
      <c r="G11" s="36">
        <v>5882.160000000149</v>
      </c>
      <c r="H11" s="36">
        <v>832720</v>
      </c>
      <c r="I11" s="37">
        <v>0</v>
      </c>
      <c r="J11" s="460"/>
      <c r="K11" s="35">
        <v>1000439.1400000001</v>
      </c>
      <c r="L11" s="36">
        <v>1000440</v>
      </c>
      <c r="M11" s="36">
        <v>-0.85999999986961484</v>
      </c>
      <c r="N11" s="36">
        <v>1000440</v>
      </c>
      <c r="O11" s="37">
        <v>0</v>
      </c>
      <c r="P11" s="460"/>
      <c r="Q11" s="35">
        <v>1101618.2300000002</v>
      </c>
      <c r="R11" s="36">
        <v>1102616</v>
      </c>
      <c r="S11" s="36">
        <v>-997.7699999997858</v>
      </c>
      <c r="T11" s="36">
        <v>1102616</v>
      </c>
      <c r="U11" s="37">
        <v>0</v>
      </c>
      <c r="V11" s="44"/>
    </row>
    <row r="12" spans="2:22" ht="6.6" customHeight="1" thickBot="1" x14ac:dyDescent="0.35">
      <c r="B12" s="14"/>
      <c r="C12" s="462"/>
      <c r="D12" s="23"/>
      <c r="E12" s="23"/>
      <c r="F12" s="23"/>
      <c r="G12" s="23"/>
      <c r="H12" s="23"/>
      <c r="I12" s="23"/>
      <c r="J12" s="23"/>
      <c r="K12" s="23"/>
      <c r="L12" s="23"/>
      <c r="M12" s="23"/>
      <c r="N12" s="23"/>
      <c r="O12" s="23"/>
      <c r="P12" s="23"/>
      <c r="Q12" s="23"/>
      <c r="R12" s="23"/>
      <c r="S12" s="23"/>
      <c r="T12" s="23"/>
      <c r="U12" s="23"/>
      <c r="V12" s="15"/>
    </row>
    <row r="13" spans="2:22" x14ac:dyDescent="0.3">
      <c r="B13" s="14"/>
      <c r="C13" s="326" t="s">
        <v>104</v>
      </c>
      <c r="D13" s="23"/>
      <c r="E13" s="26">
        <v>150716.82</v>
      </c>
      <c r="F13" s="27">
        <v>197756</v>
      </c>
      <c r="G13" s="27">
        <v>-47039.179999999993</v>
      </c>
      <c r="H13" s="27">
        <v>197756</v>
      </c>
      <c r="I13" s="38">
        <v>0</v>
      </c>
      <c r="J13" s="459"/>
      <c r="K13" s="26">
        <v>155795.26</v>
      </c>
      <c r="L13" s="27">
        <v>206920</v>
      </c>
      <c r="M13" s="27">
        <v>-51124.739999999991</v>
      </c>
      <c r="N13" s="27">
        <v>206920</v>
      </c>
      <c r="O13" s="38">
        <v>0</v>
      </c>
      <c r="P13" s="459"/>
      <c r="Q13" s="26">
        <v>198928.69</v>
      </c>
      <c r="R13" s="27">
        <v>198929</v>
      </c>
      <c r="S13" s="27">
        <v>-0.30999999999767169</v>
      </c>
      <c r="T13" s="27">
        <v>198929</v>
      </c>
      <c r="U13" s="38">
        <v>0</v>
      </c>
      <c r="V13" s="43"/>
    </row>
    <row r="14" spans="2:22" x14ac:dyDescent="0.3">
      <c r="B14" s="14"/>
      <c r="C14" s="327" t="s">
        <v>38</v>
      </c>
      <c r="D14" s="23"/>
      <c r="E14" s="28">
        <v>0</v>
      </c>
      <c r="F14" s="29">
        <v>132056</v>
      </c>
      <c r="G14" s="29">
        <v>-132056</v>
      </c>
      <c r="H14" s="29">
        <v>132056</v>
      </c>
      <c r="I14" s="39">
        <v>0</v>
      </c>
      <c r="J14" s="461"/>
      <c r="K14" s="28">
        <v>33858</v>
      </c>
      <c r="L14" s="29">
        <v>33858</v>
      </c>
      <c r="M14" s="29">
        <v>0</v>
      </c>
      <c r="N14" s="29">
        <v>33858</v>
      </c>
      <c r="O14" s="39">
        <v>0</v>
      </c>
      <c r="P14" s="461"/>
      <c r="Q14" s="28">
        <v>0</v>
      </c>
      <c r="R14" s="29">
        <v>35542</v>
      </c>
      <c r="S14" s="29">
        <v>-35542</v>
      </c>
      <c r="T14" s="29">
        <v>35542</v>
      </c>
      <c r="U14" s="39">
        <v>0</v>
      </c>
      <c r="V14" s="43"/>
    </row>
    <row r="15" spans="2:22" x14ac:dyDescent="0.3">
      <c r="B15" s="14"/>
      <c r="C15" s="327" t="s">
        <v>37</v>
      </c>
      <c r="D15" s="23"/>
      <c r="E15" s="28">
        <v>0</v>
      </c>
      <c r="F15" s="29">
        <v>8512</v>
      </c>
      <c r="G15" s="29">
        <v>-8512</v>
      </c>
      <c r="H15" s="29">
        <v>8512</v>
      </c>
      <c r="I15" s="39">
        <v>0</v>
      </c>
      <c r="J15" s="461"/>
      <c r="K15" s="28">
        <v>8359</v>
      </c>
      <c r="L15" s="29">
        <v>8359</v>
      </c>
      <c r="M15" s="29">
        <v>0</v>
      </c>
      <c r="N15" s="29">
        <v>8359</v>
      </c>
      <c r="O15" s="39">
        <v>0</v>
      </c>
      <c r="P15" s="461"/>
      <c r="Q15" s="28">
        <v>0</v>
      </c>
      <c r="R15" s="29">
        <v>8359</v>
      </c>
      <c r="S15" s="29">
        <v>-8359</v>
      </c>
      <c r="T15" s="29">
        <v>8359</v>
      </c>
      <c r="U15" s="39">
        <v>0</v>
      </c>
      <c r="V15" s="43"/>
    </row>
    <row r="16" spans="2:22" x14ac:dyDescent="0.3">
      <c r="B16" s="14"/>
      <c r="C16" s="327" t="s">
        <v>153</v>
      </c>
      <c r="D16" s="23"/>
      <c r="E16" s="28">
        <v>0</v>
      </c>
      <c r="F16" s="29"/>
      <c r="G16" s="29">
        <v>0</v>
      </c>
      <c r="H16" s="29"/>
      <c r="I16" s="39">
        <v>0</v>
      </c>
      <c r="J16" s="461"/>
      <c r="K16" s="28">
        <v>0</v>
      </c>
      <c r="L16" s="29"/>
      <c r="M16" s="29">
        <v>0</v>
      </c>
      <c r="N16" s="29"/>
      <c r="O16" s="39">
        <v>0</v>
      </c>
      <c r="P16" s="461"/>
      <c r="Q16" s="28">
        <v>285.31</v>
      </c>
      <c r="R16" s="29">
        <v>285</v>
      </c>
      <c r="S16" s="29">
        <v>0.31000000000000227</v>
      </c>
      <c r="T16" s="29">
        <v>285</v>
      </c>
      <c r="U16" s="39">
        <v>0</v>
      </c>
      <c r="V16" s="43"/>
    </row>
    <row r="17" spans="2:23" x14ac:dyDescent="0.3">
      <c r="B17" s="14"/>
      <c r="C17" s="327" t="s">
        <v>152</v>
      </c>
      <c r="D17" s="23"/>
      <c r="E17" s="28">
        <v>0</v>
      </c>
      <c r="F17" s="29"/>
      <c r="G17" s="29">
        <v>0</v>
      </c>
      <c r="H17" s="29"/>
      <c r="I17" s="39">
        <v>0</v>
      </c>
      <c r="J17" s="461"/>
      <c r="K17" s="28">
        <v>0</v>
      </c>
      <c r="L17" s="29"/>
      <c r="M17" s="29">
        <v>0</v>
      </c>
      <c r="N17" s="29"/>
      <c r="O17" s="39">
        <v>0</v>
      </c>
      <c r="P17" s="461"/>
      <c r="Q17" s="28">
        <v>0</v>
      </c>
      <c r="R17" s="29"/>
      <c r="S17" s="29">
        <v>0</v>
      </c>
      <c r="T17" s="29"/>
      <c r="U17" s="39">
        <v>0</v>
      </c>
      <c r="V17" s="43"/>
    </row>
    <row r="18" spans="2:23" ht="15" thickBot="1" x14ac:dyDescent="0.35">
      <c r="B18" s="14"/>
      <c r="C18" s="328" t="s">
        <v>36</v>
      </c>
      <c r="D18" s="23"/>
      <c r="E18" s="30">
        <v>419582.60000000015</v>
      </c>
      <c r="F18" s="31">
        <v>329041</v>
      </c>
      <c r="G18" s="31">
        <v>90541.600000000151</v>
      </c>
      <c r="H18" s="31">
        <v>329041</v>
      </c>
      <c r="I18" s="40">
        <v>0</v>
      </c>
      <c r="J18" s="461"/>
      <c r="K18" s="30">
        <v>461601.63000000024</v>
      </c>
      <c r="L18" s="31">
        <v>408865</v>
      </c>
      <c r="M18" s="31">
        <v>52736.630000000237</v>
      </c>
      <c r="N18" s="31">
        <v>408865</v>
      </c>
      <c r="O18" s="40">
        <v>0</v>
      </c>
      <c r="P18" s="461"/>
      <c r="Q18" s="30">
        <v>723604.00000000023</v>
      </c>
      <c r="R18" s="31">
        <v>584377</v>
      </c>
      <c r="S18" s="31">
        <v>139227.00000000023</v>
      </c>
      <c r="T18" s="31">
        <v>584377</v>
      </c>
      <c r="U18" s="40">
        <v>0</v>
      </c>
      <c r="V18" s="43"/>
    </row>
    <row r="19" spans="2:23" ht="6.6" customHeight="1" thickBot="1" x14ac:dyDescent="0.35">
      <c r="B19" s="14"/>
      <c r="C19" s="301"/>
      <c r="D19" s="23"/>
      <c r="E19" s="23"/>
      <c r="F19" s="23">
        <v>0</v>
      </c>
      <c r="G19" s="23"/>
      <c r="H19" s="23">
        <v>0</v>
      </c>
      <c r="I19" s="23"/>
      <c r="J19" s="23"/>
      <c r="K19" s="23"/>
      <c r="L19" s="23"/>
      <c r="M19" s="23"/>
      <c r="N19" s="23"/>
      <c r="O19" s="23"/>
      <c r="P19" s="23"/>
      <c r="Q19" s="23"/>
      <c r="R19" s="23"/>
      <c r="S19" s="23"/>
      <c r="T19" s="23"/>
      <c r="U19" s="23"/>
      <c r="V19" s="15"/>
    </row>
    <row r="20" spans="2:23" s="34" customFormat="1" ht="15" thickBot="1" x14ac:dyDescent="0.35">
      <c r="B20" s="32"/>
      <c r="C20" s="325" t="s">
        <v>7</v>
      </c>
      <c r="D20" s="458"/>
      <c r="E20" s="35">
        <v>268302.74000000005</v>
      </c>
      <c r="F20" s="36">
        <v>165355</v>
      </c>
      <c r="G20" s="36">
        <v>102947.74000000005</v>
      </c>
      <c r="H20" s="36">
        <v>165355</v>
      </c>
      <c r="I20" s="37">
        <v>0</v>
      </c>
      <c r="J20" s="460"/>
      <c r="K20" s="35">
        <v>340825.24999999988</v>
      </c>
      <c r="L20" s="36">
        <v>342438</v>
      </c>
      <c r="M20" s="36">
        <v>-1612.7500000001164</v>
      </c>
      <c r="N20" s="36">
        <v>342438</v>
      </c>
      <c r="O20" s="37">
        <v>0</v>
      </c>
      <c r="P20" s="460"/>
      <c r="Q20" s="35">
        <v>178800.22999999998</v>
      </c>
      <c r="R20" s="36">
        <v>275124</v>
      </c>
      <c r="S20" s="36">
        <v>-96323.770000000019</v>
      </c>
      <c r="T20" s="36">
        <v>275124</v>
      </c>
      <c r="U20" s="37">
        <v>0</v>
      </c>
      <c r="V20" s="44"/>
      <c r="W20"/>
    </row>
    <row r="21" spans="2:23" ht="6.6" customHeight="1" thickBot="1" x14ac:dyDescent="0.35">
      <c r="B21" s="14"/>
      <c r="C21" s="12"/>
      <c r="D21" s="23"/>
      <c r="E21" s="23"/>
      <c r="F21" s="23"/>
      <c r="G21" s="23"/>
      <c r="H21" s="23"/>
      <c r="I21" s="23"/>
      <c r="J21" s="23"/>
      <c r="K21" s="23"/>
      <c r="L21" s="23"/>
      <c r="M21" s="23"/>
      <c r="N21" s="23"/>
      <c r="O21" s="23"/>
      <c r="P21" s="23"/>
      <c r="Q21" s="23"/>
      <c r="R21" s="23"/>
      <c r="S21" s="23"/>
      <c r="T21" s="23"/>
      <c r="U21" s="23"/>
      <c r="V21" s="15"/>
    </row>
    <row r="22" spans="2:23" ht="15" thickBot="1" x14ac:dyDescent="0.35">
      <c r="B22" s="14"/>
      <c r="C22" s="329" t="s">
        <v>409</v>
      </c>
      <c r="D22" s="459"/>
      <c r="E22" s="603" t="s">
        <v>987</v>
      </c>
      <c r="F22" s="604"/>
      <c r="G22" s="604"/>
      <c r="H22" s="604"/>
      <c r="I22" s="604"/>
      <c r="J22" s="604"/>
      <c r="K22" s="604"/>
      <c r="L22" s="604"/>
      <c r="M22" s="604"/>
      <c r="N22" s="604"/>
      <c r="O22" s="604"/>
      <c r="P22" s="604"/>
      <c r="Q22" s="604"/>
      <c r="R22" s="604"/>
      <c r="S22" s="604"/>
      <c r="T22" s="604"/>
      <c r="U22" s="605"/>
      <c r="V22" s="15"/>
    </row>
    <row r="23" spans="2:23" ht="6.6" customHeight="1" thickBot="1" x14ac:dyDescent="0.35">
      <c r="B23" s="14"/>
      <c r="C23" s="301"/>
      <c r="D23" s="23"/>
      <c r="E23" s="23"/>
      <c r="F23" s="23"/>
      <c r="G23" s="23"/>
      <c r="H23" s="23"/>
      <c r="I23" s="23"/>
      <c r="J23" s="23"/>
      <c r="K23" s="23"/>
      <c r="L23" s="23"/>
      <c r="M23" s="23"/>
      <c r="N23" s="23"/>
      <c r="O23" s="23"/>
      <c r="P23" s="23"/>
      <c r="Q23" s="23"/>
      <c r="R23" s="23"/>
      <c r="S23" s="23"/>
      <c r="T23" s="23"/>
      <c r="U23" s="23"/>
      <c r="V23" s="15"/>
    </row>
    <row r="24" spans="2:23" ht="15" thickBot="1" x14ac:dyDescent="0.35">
      <c r="B24" s="14"/>
      <c r="C24" s="330" t="s">
        <v>410</v>
      </c>
      <c r="D24" s="23"/>
      <c r="E24" s="23"/>
      <c r="F24" s="23"/>
      <c r="G24" s="23"/>
      <c r="H24" s="23"/>
      <c r="I24" s="23"/>
      <c r="J24" s="23"/>
      <c r="K24" s="23"/>
      <c r="L24" s="23"/>
      <c r="M24" s="23"/>
      <c r="N24" s="23"/>
      <c r="O24" s="23"/>
      <c r="P24" s="23"/>
      <c r="Q24" s="23"/>
      <c r="R24" s="23"/>
      <c r="S24" s="23"/>
      <c r="T24" s="23"/>
      <c r="U24" s="23"/>
      <c r="V24" s="15"/>
    </row>
    <row r="25" spans="2:23" x14ac:dyDescent="0.3">
      <c r="B25" s="14"/>
      <c r="C25" s="327" t="s">
        <v>82</v>
      </c>
      <c r="D25" s="23"/>
      <c r="E25" s="23"/>
      <c r="F25" s="23"/>
      <c r="G25" s="331"/>
      <c r="H25" s="23"/>
      <c r="I25" s="23"/>
      <c r="J25" s="23"/>
      <c r="K25" s="23"/>
      <c r="L25" s="23"/>
      <c r="M25" s="331"/>
      <c r="N25" s="23"/>
      <c r="O25" s="23"/>
      <c r="P25" s="23"/>
      <c r="Q25" s="23"/>
      <c r="R25" s="23"/>
      <c r="S25" s="331"/>
      <c r="T25" s="23"/>
      <c r="U25" s="23"/>
      <c r="V25" s="15"/>
    </row>
    <row r="26" spans="2:23" x14ac:dyDescent="0.3">
      <c r="B26" s="14"/>
      <c r="C26" s="327" t="s">
        <v>423</v>
      </c>
      <c r="D26" s="23"/>
      <c r="E26" s="23"/>
      <c r="F26" s="23"/>
      <c r="G26" s="332">
        <v>43000</v>
      </c>
      <c r="H26" s="23"/>
      <c r="I26" s="23"/>
      <c r="J26" s="23"/>
      <c r="K26" s="23"/>
      <c r="L26" s="23"/>
      <c r="M26" s="332">
        <v>0</v>
      </c>
      <c r="N26" s="23"/>
      <c r="O26" s="23"/>
      <c r="P26" s="23"/>
      <c r="Q26" s="23"/>
      <c r="R26" s="23"/>
      <c r="S26" s="332">
        <v>136912</v>
      </c>
      <c r="T26" s="23"/>
      <c r="U26" s="23"/>
      <c r="V26" s="15"/>
    </row>
    <row r="27" spans="2:23" x14ac:dyDescent="0.3">
      <c r="B27" s="14"/>
      <c r="C27" s="327" t="s">
        <v>424</v>
      </c>
      <c r="D27" s="23"/>
      <c r="E27" s="23"/>
      <c r="F27" s="23"/>
      <c r="G27" s="332">
        <v>0</v>
      </c>
      <c r="H27" s="23"/>
      <c r="I27" s="23"/>
      <c r="J27" s="23"/>
      <c r="K27" s="23"/>
      <c r="L27" s="23"/>
      <c r="M27" s="332">
        <v>0</v>
      </c>
      <c r="N27" s="23"/>
      <c r="O27" s="23"/>
      <c r="P27" s="23"/>
      <c r="Q27" s="23"/>
      <c r="R27" s="23"/>
      <c r="S27" s="332">
        <v>411</v>
      </c>
      <c r="T27" s="23"/>
      <c r="U27" s="23"/>
      <c r="V27" s="15"/>
    </row>
    <row r="28" spans="2:23" x14ac:dyDescent="0.3">
      <c r="B28" s="14"/>
      <c r="C28" s="327" t="s">
        <v>425</v>
      </c>
      <c r="D28" s="23"/>
      <c r="E28" s="23"/>
      <c r="F28" s="23"/>
      <c r="G28" s="332">
        <v>27243</v>
      </c>
      <c r="H28" s="23"/>
      <c r="I28" s="23"/>
      <c r="J28" s="23"/>
      <c r="K28" s="23"/>
      <c r="L28" s="23"/>
      <c r="M28" s="332">
        <v>0</v>
      </c>
      <c r="N28" s="23"/>
      <c r="O28" s="23"/>
      <c r="P28" s="23"/>
      <c r="Q28" s="23"/>
      <c r="R28" s="23"/>
      <c r="S28" s="332">
        <v>0</v>
      </c>
      <c r="T28" s="23"/>
      <c r="U28" s="23"/>
      <c r="V28" s="15"/>
    </row>
    <row r="29" spans="2:23" x14ac:dyDescent="0.3">
      <c r="B29" s="14"/>
      <c r="C29" s="327" t="s">
        <v>426</v>
      </c>
      <c r="D29" s="23"/>
      <c r="E29" s="23"/>
      <c r="F29" s="23"/>
      <c r="G29" s="332">
        <v>-132056</v>
      </c>
      <c r="H29" s="23"/>
      <c r="I29" s="23"/>
      <c r="J29" s="23"/>
      <c r="K29" s="23"/>
      <c r="L29" s="23"/>
      <c r="M29" s="332">
        <v>0</v>
      </c>
      <c r="N29" s="23"/>
      <c r="O29" s="23"/>
      <c r="P29" s="23"/>
      <c r="Q29" s="23"/>
      <c r="R29" s="23"/>
      <c r="S29" s="332">
        <v>0</v>
      </c>
      <c r="T29" s="23"/>
      <c r="U29" s="23"/>
      <c r="V29" s="15"/>
    </row>
    <row r="30" spans="2:23" ht="15" thickBot="1" x14ac:dyDescent="0.35">
      <c r="B30" s="14"/>
      <c r="C30" s="327" t="s">
        <v>411</v>
      </c>
      <c r="D30" s="23"/>
      <c r="E30" s="23"/>
      <c r="F30" s="23"/>
      <c r="G30" s="333"/>
      <c r="H30" s="23"/>
      <c r="I30" s="23"/>
      <c r="J30" s="23"/>
      <c r="K30" s="23"/>
      <c r="L30" s="23"/>
      <c r="M30" s="333">
        <v>1614.15</v>
      </c>
      <c r="N30" s="23"/>
      <c r="O30" s="23"/>
      <c r="P30" s="23"/>
      <c r="Q30" s="23"/>
      <c r="R30" s="23"/>
      <c r="S30" s="333">
        <v>1903.365</v>
      </c>
      <c r="T30" s="23"/>
      <c r="U30" s="23"/>
      <c r="V30" s="15"/>
    </row>
    <row r="31" spans="2:23" ht="6.6" customHeight="1" thickBot="1" x14ac:dyDescent="0.35">
      <c r="B31" s="14"/>
      <c r="C31" s="301"/>
      <c r="D31" s="23"/>
      <c r="E31" s="23"/>
      <c r="F31" s="23"/>
      <c r="G31" s="23"/>
      <c r="H31" s="23"/>
      <c r="I31" s="23"/>
      <c r="J31" s="23"/>
      <c r="K31" s="23"/>
      <c r="L31" s="23"/>
      <c r="M31" s="23"/>
      <c r="N31" s="23"/>
      <c r="O31" s="23"/>
      <c r="P31" s="23"/>
      <c r="Q31" s="23"/>
      <c r="R31" s="23"/>
      <c r="S31" s="23"/>
      <c r="T31" s="23"/>
      <c r="U31" s="23"/>
      <c r="V31" s="15"/>
    </row>
    <row r="32" spans="2:23" s="34" customFormat="1" x14ac:dyDescent="0.3">
      <c r="B32" s="32"/>
      <c r="C32" s="334" t="s">
        <v>412</v>
      </c>
      <c r="D32" s="458"/>
      <c r="E32" s="458"/>
      <c r="F32" s="458"/>
      <c r="G32" s="335">
        <v>227168</v>
      </c>
      <c r="H32" s="458"/>
      <c r="I32" s="23"/>
      <c r="J32" s="23"/>
      <c r="K32" s="23"/>
      <c r="L32" s="458"/>
      <c r="M32" s="335">
        <v>340824</v>
      </c>
      <c r="N32" s="23"/>
      <c r="O32" s="23"/>
      <c r="P32" s="23"/>
      <c r="Q32" s="23"/>
      <c r="R32" s="458"/>
      <c r="S32" s="335">
        <v>135898</v>
      </c>
      <c r="T32" s="23"/>
      <c r="U32" s="23"/>
      <c r="V32" s="15"/>
      <c r="W32"/>
    </row>
    <row r="33" spans="2:26" s="34" customFormat="1" ht="15" thickBot="1" x14ac:dyDescent="0.35">
      <c r="B33" s="32"/>
      <c r="C33" s="334" t="s">
        <v>413</v>
      </c>
      <c r="D33" s="458"/>
      <c r="E33" s="458"/>
      <c r="F33" s="458"/>
      <c r="G33" s="336">
        <v>0</v>
      </c>
      <c r="H33" s="458"/>
      <c r="I33" s="23"/>
      <c r="J33" s="23"/>
      <c r="K33" s="23"/>
      <c r="L33" s="458"/>
      <c r="M33" s="336">
        <v>-0.15000000000009095</v>
      </c>
      <c r="N33" s="23"/>
      <c r="O33" s="23"/>
      <c r="P33" s="23"/>
      <c r="Q33" s="23"/>
      <c r="R33" s="458"/>
      <c r="S33" s="336">
        <v>-0.36499999999068677</v>
      </c>
      <c r="T33" s="23"/>
      <c r="U33" s="23"/>
      <c r="V33" s="15"/>
      <c r="W33"/>
    </row>
    <row r="34" spans="2:26" ht="6.6" customHeight="1" thickBot="1" x14ac:dyDescent="0.35">
      <c r="B34" s="14"/>
      <c r="C34" s="301"/>
      <c r="D34" s="23"/>
      <c r="E34" s="23"/>
      <c r="F34" s="23"/>
      <c r="G34" s="23"/>
      <c r="H34" s="23"/>
      <c r="I34" s="23"/>
      <c r="J34" s="23"/>
      <c r="K34" s="23"/>
      <c r="L34" s="23"/>
      <c r="M34" s="23"/>
      <c r="N34" s="23"/>
      <c r="O34" s="23"/>
      <c r="P34" s="23"/>
      <c r="Q34" s="23"/>
      <c r="R34" s="23"/>
      <c r="S34" s="23"/>
      <c r="T34" s="23"/>
      <c r="U34" s="23"/>
      <c r="V34" s="15"/>
    </row>
    <row r="35" spans="2:26" ht="15" thickBot="1" x14ac:dyDescent="0.35">
      <c r="B35" s="14"/>
      <c r="C35" s="330" t="s">
        <v>414</v>
      </c>
      <c r="D35" s="23"/>
      <c r="E35" s="23"/>
      <c r="F35" s="23"/>
      <c r="G35" s="23"/>
      <c r="H35" s="23"/>
      <c r="I35" s="23"/>
      <c r="J35" s="23"/>
      <c r="K35" s="23"/>
      <c r="L35" s="23"/>
      <c r="M35" s="23"/>
      <c r="N35" s="23"/>
      <c r="O35" s="23"/>
      <c r="P35" s="23"/>
      <c r="Q35" s="23"/>
      <c r="R35" s="23"/>
      <c r="S35" s="23"/>
      <c r="T35" s="23"/>
      <c r="U35" s="23"/>
      <c r="V35" s="15"/>
    </row>
    <row r="36" spans="2:26" x14ac:dyDescent="0.3">
      <c r="B36" s="14"/>
      <c r="C36" s="327" t="s">
        <v>427</v>
      </c>
      <c r="D36" s="23"/>
      <c r="E36" s="23"/>
      <c r="F36" s="23"/>
      <c r="G36" s="331">
        <v>-39500</v>
      </c>
      <c r="H36" s="23"/>
      <c r="I36" s="23"/>
      <c r="J36" s="23"/>
      <c r="K36" s="23"/>
      <c r="L36" s="23"/>
      <c r="M36" s="331">
        <v>0</v>
      </c>
      <c r="N36" s="23"/>
      <c r="O36" s="23"/>
      <c r="P36" s="23"/>
      <c r="Q36" s="23"/>
      <c r="R36" s="23"/>
      <c r="S36" s="331">
        <v>0</v>
      </c>
      <c r="T36" s="23"/>
      <c r="U36" s="23"/>
      <c r="V36" s="15"/>
    </row>
    <row r="37" spans="2:26" ht="15" thickBot="1" x14ac:dyDescent="0.35">
      <c r="B37" s="14"/>
      <c r="C37" s="327"/>
      <c r="D37" s="23"/>
      <c r="E37" s="23"/>
      <c r="F37" s="23"/>
      <c r="G37" s="333"/>
      <c r="H37" s="23"/>
      <c r="I37" s="23"/>
      <c r="J37" s="23"/>
      <c r="K37" s="23"/>
      <c r="L37" s="23"/>
      <c r="M37" s="333"/>
      <c r="N37" s="23"/>
      <c r="O37" s="23"/>
      <c r="P37" s="23"/>
      <c r="Q37" s="23"/>
      <c r="R37" s="23"/>
      <c r="S37" s="333"/>
      <c r="T37" s="23"/>
      <c r="U37" s="23"/>
      <c r="V37" s="15"/>
    </row>
    <row r="38" spans="2:26" ht="6.6" customHeight="1" thickBot="1" x14ac:dyDescent="0.35">
      <c r="B38" s="14"/>
      <c r="C38" s="301"/>
      <c r="D38" s="23"/>
      <c r="E38" s="23"/>
      <c r="F38" s="23"/>
      <c r="G38" s="23"/>
      <c r="H38" s="23"/>
      <c r="I38" s="23"/>
      <c r="J38" s="23"/>
      <c r="K38" s="23"/>
      <c r="L38" s="23"/>
      <c r="M38" s="23"/>
      <c r="N38" s="23"/>
      <c r="O38" s="23"/>
      <c r="P38" s="23"/>
      <c r="Q38" s="23"/>
      <c r="R38" s="23"/>
      <c r="S38" s="23"/>
      <c r="T38" s="23"/>
      <c r="U38" s="23"/>
      <c r="V38" s="15"/>
    </row>
    <row r="39" spans="2:26" ht="15" thickBot="1" x14ac:dyDescent="0.35">
      <c r="B39" s="14"/>
      <c r="C39" s="330" t="s">
        <v>415</v>
      </c>
      <c r="D39" s="23"/>
      <c r="E39" s="23"/>
      <c r="F39" s="23"/>
      <c r="G39" s="23"/>
      <c r="H39" s="23"/>
      <c r="I39" s="23"/>
      <c r="J39" s="23"/>
      <c r="K39" s="23"/>
      <c r="L39" s="23"/>
      <c r="M39" s="23"/>
      <c r="N39" s="23"/>
      <c r="O39" s="23"/>
      <c r="P39" s="23"/>
      <c r="Q39" s="23"/>
      <c r="R39" s="23"/>
      <c r="S39" s="23"/>
      <c r="T39" s="23"/>
      <c r="U39" s="23"/>
      <c r="V39" s="15"/>
    </row>
    <row r="40" spans="2:26" x14ac:dyDescent="0.3">
      <c r="B40" s="14"/>
      <c r="C40" s="327" t="s">
        <v>416</v>
      </c>
      <c r="D40" s="23"/>
      <c r="E40" s="23"/>
      <c r="F40" s="23"/>
      <c r="G40" s="331"/>
      <c r="H40" s="23"/>
      <c r="I40" s="23"/>
      <c r="J40" s="23"/>
      <c r="K40" s="23"/>
      <c r="L40" s="23"/>
      <c r="M40" s="331"/>
      <c r="N40" s="23"/>
      <c r="O40" s="23"/>
      <c r="P40" s="23"/>
      <c r="Q40" s="23"/>
      <c r="R40" s="23"/>
      <c r="S40" s="331">
        <v>-35542</v>
      </c>
      <c r="T40" s="23"/>
      <c r="U40" s="23"/>
      <c r="V40" s="15"/>
    </row>
    <row r="41" spans="2:26" x14ac:dyDescent="0.3">
      <c r="B41" s="14"/>
      <c r="C41" s="327" t="s">
        <v>417</v>
      </c>
      <c r="D41" s="23"/>
      <c r="E41" s="23"/>
      <c r="F41" s="23"/>
      <c r="G41" s="332"/>
      <c r="H41" s="23"/>
      <c r="I41" s="23"/>
      <c r="J41" s="23"/>
      <c r="K41" s="23"/>
      <c r="L41" s="23"/>
      <c r="M41" s="332"/>
      <c r="N41" s="23"/>
      <c r="O41" s="23"/>
      <c r="P41" s="23"/>
      <c r="Q41" s="23"/>
      <c r="R41" s="23"/>
      <c r="S41" s="332">
        <v>-8359</v>
      </c>
      <c r="T41" s="23"/>
      <c r="U41" s="23"/>
      <c r="V41" s="15"/>
    </row>
    <row r="42" spans="2:26" ht="15" thickBot="1" x14ac:dyDescent="0.35">
      <c r="B42" s="14"/>
      <c r="C42" s="328" t="s">
        <v>31</v>
      </c>
      <c r="D42" s="23"/>
      <c r="E42" s="23"/>
      <c r="F42" s="23"/>
      <c r="G42" s="333"/>
      <c r="H42" s="23"/>
      <c r="I42" s="23"/>
      <c r="J42" s="23"/>
      <c r="K42" s="23"/>
      <c r="L42" s="23"/>
      <c r="M42" s="333"/>
      <c r="N42" s="23"/>
      <c r="O42" s="23"/>
      <c r="P42" s="23"/>
      <c r="Q42" s="23"/>
      <c r="R42" s="23"/>
      <c r="S42" s="333"/>
      <c r="T42" s="23"/>
      <c r="U42" s="23"/>
      <c r="V42" s="15"/>
    </row>
    <row r="43" spans="2:26" ht="6.6" customHeight="1" thickBot="1" x14ac:dyDescent="0.35">
      <c r="B43" s="14"/>
      <c r="C43" s="24"/>
      <c r="D43" s="23"/>
      <c r="E43" s="23"/>
      <c r="F43" s="23"/>
      <c r="G43" s="23"/>
      <c r="H43" s="23"/>
      <c r="I43" s="23"/>
      <c r="J43" s="23"/>
      <c r="K43" s="23"/>
      <c r="L43" s="23"/>
      <c r="M43" s="23"/>
      <c r="N43" s="23"/>
      <c r="O43" s="23"/>
      <c r="P43" s="23"/>
      <c r="Q43" s="23"/>
      <c r="R43" s="23"/>
      <c r="S43" s="23"/>
      <c r="T43" s="23"/>
      <c r="U43" s="23"/>
      <c r="V43" s="15"/>
    </row>
    <row r="44" spans="2:26" x14ac:dyDescent="0.3">
      <c r="B44" s="14"/>
      <c r="C44" s="337" t="s">
        <v>83</v>
      </c>
      <c r="D44" s="458"/>
      <c r="E44" s="23"/>
      <c r="F44" s="23"/>
      <c r="G44" s="338">
        <v>1634.7400000000489</v>
      </c>
      <c r="H44" s="23"/>
      <c r="I44" s="23"/>
      <c r="J44" s="23"/>
      <c r="K44" s="23"/>
      <c r="L44" s="23"/>
      <c r="M44" s="338">
        <v>1.3999999998836756</v>
      </c>
      <c r="N44" s="23"/>
      <c r="O44" s="23"/>
      <c r="P44" s="23"/>
      <c r="Q44" s="23"/>
      <c r="R44" s="23"/>
      <c r="S44" s="338">
        <v>-998.40500000002794</v>
      </c>
      <c r="T44" s="23"/>
      <c r="U44" s="23"/>
      <c r="V44" s="15"/>
      <c r="Z44" s="7"/>
    </row>
    <row r="45" spans="2:26" ht="15" thickBot="1" x14ac:dyDescent="0.35">
      <c r="B45" s="14"/>
      <c r="C45" s="339" t="s">
        <v>418</v>
      </c>
      <c r="D45" s="458"/>
      <c r="E45" s="23"/>
      <c r="F45" s="23"/>
      <c r="G45" s="340">
        <v>3.0028153393798604E-3</v>
      </c>
      <c r="H45" s="23"/>
      <c r="I45" s="23"/>
      <c r="J45" s="23"/>
      <c r="K45" s="23"/>
      <c r="L45" s="23"/>
      <c r="M45" s="340">
        <v>2.3932955583830781E-6</v>
      </c>
      <c r="N45" s="23"/>
      <c r="O45" s="23"/>
      <c r="P45" s="23"/>
      <c r="Q45" s="23"/>
      <c r="R45" s="23"/>
      <c r="S45" s="340">
        <v>-1.7416143175491621E-3</v>
      </c>
      <c r="T45" s="23"/>
      <c r="U45" s="23"/>
      <c r="V45" s="15"/>
      <c r="Z45" s="7"/>
    </row>
    <row r="46" spans="2:26" ht="6.6" customHeight="1" thickBot="1" x14ac:dyDescent="0.35">
      <c r="B46" s="17"/>
      <c r="C46" s="454"/>
      <c r="D46" s="454"/>
      <c r="E46" s="455"/>
      <c r="F46" s="455"/>
      <c r="G46" s="456"/>
      <c r="H46" s="455"/>
      <c r="I46" s="456"/>
      <c r="J46" s="454"/>
      <c r="K46" s="455"/>
      <c r="L46" s="455"/>
      <c r="M46" s="455"/>
      <c r="N46" s="455"/>
      <c r="O46" s="455"/>
      <c r="P46" s="454"/>
      <c r="Q46" s="455"/>
      <c r="R46" s="455"/>
      <c r="S46" s="457"/>
      <c r="T46" s="455"/>
      <c r="U46" s="456"/>
      <c r="V46" s="18"/>
    </row>
  </sheetData>
  <mergeCells count="5">
    <mergeCell ref="E22:U22"/>
    <mergeCell ref="B2:V2"/>
    <mergeCell ref="E4:I4"/>
    <mergeCell ref="K4:O4"/>
    <mergeCell ref="Q4:U4"/>
  </mergeCells>
  <conditionalFormatting sqref="C1">
    <cfRule type="containsText" dxfId="20" priority="1" operator="containsText" text="Error">
      <formula>NOT(ISERROR(SEARCH("Error",C1)))</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DA649-FD15-46A7-ACB6-6A6DD718B0ED}">
  <sheetPr>
    <tabColor theme="9" tint="-0.249977111117893"/>
  </sheetPr>
  <dimension ref="B1:AS136"/>
  <sheetViews>
    <sheetView showGridLines="0" workbookViewId="0">
      <pane ySplit="4" topLeftCell="A5" activePane="bottomLeft" state="frozen"/>
      <selection activeCell="D26" sqref="D26:J38"/>
      <selection pane="bottomLeft" activeCell="AS12" sqref="AS12"/>
    </sheetView>
  </sheetViews>
  <sheetFormatPr defaultRowHeight="14.4" outlineLevelRow="1" outlineLevelCol="1" x14ac:dyDescent="0.3"/>
  <cols>
    <col min="1" max="1" width="5.109375" customWidth="1"/>
    <col min="2" max="2" width="2.33203125" customWidth="1"/>
    <col min="3" max="3" width="26.33203125" customWidth="1"/>
    <col min="4" max="4" width="16.5546875" hidden="1" customWidth="1" outlineLevel="1"/>
    <col min="5" max="5" width="12.109375" hidden="1" customWidth="1" outlineLevel="1"/>
    <col min="6" max="16" width="11.44140625" hidden="1" customWidth="1" outlineLevel="1"/>
    <col min="17" max="17" width="11.44140625" customWidth="1" collapsed="1"/>
    <col min="18" max="18" width="1.109375" customWidth="1"/>
    <col min="19" max="24" width="11.44140625" hidden="1" customWidth="1" outlineLevel="1"/>
    <col min="25" max="25" width="12.33203125" hidden="1" customWidth="1" outlineLevel="1"/>
    <col min="26" max="28" width="11.44140625" hidden="1" customWidth="1" outlineLevel="1"/>
    <col min="29" max="29" width="11.88671875" hidden="1" customWidth="1" outlineLevel="1"/>
    <col min="30" max="30" width="11.44140625" hidden="1" customWidth="1" outlineLevel="1"/>
    <col min="31" max="31" width="11.44140625" customWidth="1" collapsed="1"/>
    <col min="32" max="32" width="1.109375" customWidth="1"/>
    <col min="33" max="33" width="13" customWidth="1" outlineLevel="1"/>
    <col min="34" max="39" width="11.44140625" customWidth="1" outlineLevel="1"/>
    <col min="40" max="40" width="12" customWidth="1"/>
    <col min="41" max="41" width="1.109375" customWidth="1"/>
    <col min="42" max="42" width="12" customWidth="1"/>
    <col min="43" max="43" width="1.109375" customWidth="1"/>
  </cols>
  <sheetData>
    <row r="1" spans="2:45" ht="15" thickBot="1" x14ac:dyDescent="0.35">
      <c r="E1" t="s">
        <v>158</v>
      </c>
      <c r="Y1" t="s">
        <v>158</v>
      </c>
      <c r="Z1" t="s">
        <v>158</v>
      </c>
      <c r="AA1" t="s">
        <v>158</v>
      </c>
      <c r="AB1" t="s">
        <v>158</v>
      </c>
      <c r="AC1" t="s">
        <v>158</v>
      </c>
      <c r="AD1" t="s">
        <v>158</v>
      </c>
      <c r="AG1" t="s">
        <v>158</v>
      </c>
      <c r="AH1" t="s">
        <v>158</v>
      </c>
      <c r="AI1" t="s">
        <v>158</v>
      </c>
    </row>
    <row r="2" spans="2:45" ht="21.6" thickBot="1" x14ac:dyDescent="0.45">
      <c r="B2" s="578" t="s">
        <v>880</v>
      </c>
      <c r="C2" s="579"/>
      <c r="D2" s="579"/>
      <c r="E2" s="579"/>
      <c r="F2" s="579"/>
      <c r="G2" s="579"/>
      <c r="H2" s="579"/>
      <c r="I2" s="579"/>
      <c r="J2" s="579"/>
      <c r="K2" s="579"/>
      <c r="L2" s="579"/>
      <c r="M2" s="579"/>
      <c r="N2" s="579"/>
      <c r="O2" s="579"/>
      <c r="P2" s="579"/>
      <c r="Q2" s="579"/>
      <c r="R2" s="579"/>
      <c r="S2" s="579"/>
      <c r="T2" s="579"/>
      <c r="U2" s="579"/>
      <c r="V2" s="579"/>
      <c r="W2" s="579"/>
      <c r="X2" s="579"/>
      <c r="Y2" s="579"/>
      <c r="Z2" s="579"/>
      <c r="AA2" s="579"/>
      <c r="AB2" s="579"/>
      <c r="AC2" s="579"/>
      <c r="AD2" s="579"/>
      <c r="AE2" s="579"/>
      <c r="AF2" s="579"/>
      <c r="AG2" s="579"/>
      <c r="AH2" s="579"/>
      <c r="AI2" s="579"/>
      <c r="AJ2" s="579"/>
      <c r="AK2" s="579"/>
      <c r="AL2" s="579"/>
      <c r="AM2" s="579"/>
      <c r="AN2" s="579"/>
      <c r="AO2" s="579"/>
      <c r="AP2" s="579"/>
      <c r="AQ2" s="580"/>
    </row>
    <row r="3" spans="2:45" ht="3.6" customHeight="1" thickBot="1" x14ac:dyDescent="0.35">
      <c r="B3" s="14"/>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5"/>
    </row>
    <row r="4" spans="2:45" s="140" customFormat="1" ht="15" thickBot="1" x14ac:dyDescent="0.35">
      <c r="B4" s="466"/>
      <c r="C4" s="108" t="s">
        <v>920</v>
      </c>
      <c r="D4" s="341">
        <v>45291</v>
      </c>
      <c r="E4" s="341">
        <v>45322</v>
      </c>
      <c r="F4" s="341">
        <v>45351</v>
      </c>
      <c r="G4" s="341">
        <v>45382</v>
      </c>
      <c r="H4" s="341">
        <v>45412</v>
      </c>
      <c r="I4" s="341">
        <v>45443</v>
      </c>
      <c r="J4" s="341">
        <v>45473</v>
      </c>
      <c r="K4" s="341">
        <v>45504</v>
      </c>
      <c r="L4" s="341">
        <v>45535</v>
      </c>
      <c r="M4" s="341">
        <v>45565</v>
      </c>
      <c r="N4" s="341">
        <v>45596</v>
      </c>
      <c r="O4" s="341">
        <v>45626</v>
      </c>
      <c r="P4" s="341">
        <v>45657</v>
      </c>
      <c r="Q4" s="342" t="s">
        <v>420</v>
      </c>
      <c r="R4" s="43"/>
      <c r="S4" s="471">
        <v>45688</v>
      </c>
      <c r="T4" s="341">
        <v>45716</v>
      </c>
      <c r="U4" s="341">
        <v>45747</v>
      </c>
      <c r="V4" s="341">
        <v>45777</v>
      </c>
      <c r="W4" s="341">
        <v>45808</v>
      </c>
      <c r="X4" s="341">
        <v>45838</v>
      </c>
      <c r="Y4" s="341">
        <v>45869</v>
      </c>
      <c r="Z4" s="341">
        <v>45900</v>
      </c>
      <c r="AA4" s="341">
        <v>45930</v>
      </c>
      <c r="AB4" s="341">
        <v>45961</v>
      </c>
      <c r="AC4" s="341">
        <v>45991</v>
      </c>
      <c r="AD4" s="341">
        <v>46022</v>
      </c>
      <c r="AE4" s="342" t="s">
        <v>421</v>
      </c>
      <c r="AF4" s="43"/>
      <c r="AG4" s="471">
        <v>46053</v>
      </c>
      <c r="AH4" s="341">
        <v>46081</v>
      </c>
      <c r="AI4" s="341">
        <v>46112</v>
      </c>
      <c r="AJ4" s="341">
        <v>46142</v>
      </c>
      <c r="AK4" s="341">
        <v>46173</v>
      </c>
      <c r="AL4" s="341">
        <v>46203</v>
      </c>
      <c r="AM4" s="341">
        <v>46234</v>
      </c>
      <c r="AN4" s="143" t="s">
        <v>557</v>
      </c>
      <c r="AO4" s="43"/>
      <c r="AP4" s="284" t="s">
        <v>559</v>
      </c>
      <c r="AQ4" s="465"/>
      <c r="AR4"/>
      <c r="AS4"/>
    </row>
    <row r="5" spans="2:45" ht="6" customHeight="1" thickBot="1" x14ac:dyDescent="0.35">
      <c r="B5" s="14"/>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5"/>
    </row>
    <row r="6" spans="2:45" ht="24" thickBot="1" x14ac:dyDescent="0.35">
      <c r="B6" s="14"/>
      <c r="C6" s="609" t="s">
        <v>428</v>
      </c>
      <c r="D6" s="610"/>
      <c r="E6" s="610"/>
      <c r="F6" s="610"/>
      <c r="G6" s="610"/>
      <c r="H6" s="610"/>
      <c r="I6" s="610"/>
      <c r="J6" s="610"/>
      <c r="K6" s="610"/>
      <c r="L6" s="610"/>
      <c r="M6" s="610"/>
      <c r="N6" s="610"/>
      <c r="O6" s="610"/>
      <c r="P6" s="610"/>
      <c r="Q6" s="610"/>
      <c r="R6" s="610"/>
      <c r="S6" s="610"/>
      <c r="T6" s="610"/>
      <c r="U6" s="610"/>
      <c r="V6" s="610"/>
      <c r="W6" s="610"/>
      <c r="X6" s="610"/>
      <c r="Y6" s="610"/>
      <c r="Z6" s="610"/>
      <c r="AA6" s="610"/>
      <c r="AB6" s="610"/>
      <c r="AC6" s="610"/>
      <c r="AD6" s="610"/>
      <c r="AE6" s="610"/>
      <c r="AF6" s="610"/>
      <c r="AG6" s="610"/>
      <c r="AH6" s="610"/>
      <c r="AI6" s="610"/>
      <c r="AJ6" s="610"/>
      <c r="AK6" s="610"/>
      <c r="AL6" s="610"/>
      <c r="AM6" s="610"/>
      <c r="AN6" s="610"/>
      <c r="AO6" s="610"/>
      <c r="AP6" s="611"/>
      <c r="AQ6" s="15"/>
    </row>
    <row r="7" spans="2:45" ht="14.4" customHeight="1" x14ac:dyDescent="0.3">
      <c r="B7" s="14"/>
      <c r="C7" s="591" t="s">
        <v>991</v>
      </c>
      <c r="D7" s="592"/>
      <c r="E7" s="592"/>
      <c r="F7" s="592"/>
      <c r="G7" s="592"/>
      <c r="H7" s="592"/>
      <c r="I7" s="592"/>
      <c r="J7" s="592"/>
      <c r="K7" s="592"/>
      <c r="L7" s="592"/>
      <c r="M7" s="592"/>
      <c r="N7" s="592"/>
      <c r="O7" s="592"/>
      <c r="P7" s="592"/>
      <c r="Q7" s="592"/>
      <c r="R7" s="592"/>
      <c r="S7" s="592"/>
      <c r="T7" s="592"/>
      <c r="U7" s="592"/>
      <c r="V7" s="592"/>
      <c r="W7" s="592"/>
      <c r="X7" s="592"/>
      <c r="Y7" s="592"/>
      <c r="Z7" s="592"/>
      <c r="AA7" s="592"/>
      <c r="AB7" s="592"/>
      <c r="AC7" s="592"/>
      <c r="AD7" s="592"/>
      <c r="AE7" s="592"/>
      <c r="AF7" s="592"/>
      <c r="AG7" s="592"/>
      <c r="AH7" s="592"/>
      <c r="AI7" s="592"/>
      <c r="AJ7" s="592"/>
      <c r="AK7" s="592"/>
      <c r="AL7" s="592"/>
      <c r="AM7" s="592"/>
      <c r="AN7" s="592"/>
      <c r="AO7" s="592"/>
      <c r="AP7" s="593"/>
      <c r="AQ7" s="15"/>
    </row>
    <row r="8" spans="2:45" x14ac:dyDescent="0.3">
      <c r="B8" s="14"/>
      <c r="C8" s="594"/>
      <c r="D8" s="595"/>
      <c r="E8" s="595"/>
      <c r="F8" s="595"/>
      <c r="G8" s="595"/>
      <c r="H8" s="595"/>
      <c r="I8" s="595"/>
      <c r="J8" s="595"/>
      <c r="K8" s="595"/>
      <c r="L8" s="595"/>
      <c r="M8" s="595"/>
      <c r="N8" s="595"/>
      <c r="O8" s="595"/>
      <c r="P8" s="595"/>
      <c r="Q8" s="595"/>
      <c r="R8" s="595"/>
      <c r="S8" s="595"/>
      <c r="T8" s="595"/>
      <c r="U8" s="595"/>
      <c r="V8" s="595"/>
      <c r="W8" s="595"/>
      <c r="X8" s="595"/>
      <c r="Y8" s="595"/>
      <c r="Z8" s="595"/>
      <c r="AA8" s="595"/>
      <c r="AB8" s="595"/>
      <c r="AC8" s="595"/>
      <c r="AD8" s="595"/>
      <c r="AE8" s="595"/>
      <c r="AF8" s="595"/>
      <c r="AG8" s="595"/>
      <c r="AH8" s="595"/>
      <c r="AI8" s="595"/>
      <c r="AJ8" s="595"/>
      <c r="AK8" s="595"/>
      <c r="AL8" s="595"/>
      <c r="AM8" s="595"/>
      <c r="AN8" s="595"/>
      <c r="AO8" s="595"/>
      <c r="AP8" s="596"/>
      <c r="AQ8" s="15"/>
    </row>
    <row r="9" spans="2:45" x14ac:dyDescent="0.3">
      <c r="B9" s="14"/>
      <c r="C9" s="594"/>
      <c r="D9" s="595"/>
      <c r="E9" s="595"/>
      <c r="F9" s="595"/>
      <c r="G9" s="595"/>
      <c r="H9" s="595"/>
      <c r="I9" s="595"/>
      <c r="J9" s="595"/>
      <c r="K9" s="595"/>
      <c r="L9" s="595"/>
      <c r="M9" s="595"/>
      <c r="N9" s="595"/>
      <c r="O9" s="595"/>
      <c r="P9" s="595"/>
      <c r="Q9" s="595"/>
      <c r="R9" s="595"/>
      <c r="S9" s="595"/>
      <c r="T9" s="595"/>
      <c r="U9" s="595"/>
      <c r="V9" s="595"/>
      <c r="W9" s="595"/>
      <c r="X9" s="595"/>
      <c r="Y9" s="595"/>
      <c r="Z9" s="595"/>
      <c r="AA9" s="595"/>
      <c r="AB9" s="595"/>
      <c r="AC9" s="595"/>
      <c r="AD9" s="595"/>
      <c r="AE9" s="595"/>
      <c r="AF9" s="595"/>
      <c r="AG9" s="595"/>
      <c r="AH9" s="595"/>
      <c r="AI9" s="595"/>
      <c r="AJ9" s="595"/>
      <c r="AK9" s="595"/>
      <c r="AL9" s="595"/>
      <c r="AM9" s="595"/>
      <c r="AN9" s="595"/>
      <c r="AO9" s="595"/>
      <c r="AP9" s="596"/>
      <c r="AQ9" s="15"/>
    </row>
    <row r="10" spans="2:45" x14ac:dyDescent="0.3">
      <c r="B10" s="14"/>
      <c r="C10" s="594"/>
      <c r="D10" s="595"/>
      <c r="E10" s="595"/>
      <c r="F10" s="595"/>
      <c r="G10" s="595"/>
      <c r="H10" s="595"/>
      <c r="I10" s="595"/>
      <c r="J10" s="595"/>
      <c r="K10" s="595"/>
      <c r="L10" s="595"/>
      <c r="M10" s="595"/>
      <c r="N10" s="595"/>
      <c r="O10" s="595"/>
      <c r="P10" s="595"/>
      <c r="Q10" s="595"/>
      <c r="R10" s="595"/>
      <c r="S10" s="595"/>
      <c r="T10" s="595"/>
      <c r="U10" s="595"/>
      <c r="V10" s="595"/>
      <c r="W10" s="595"/>
      <c r="X10" s="595"/>
      <c r="Y10" s="595"/>
      <c r="Z10" s="595"/>
      <c r="AA10" s="595"/>
      <c r="AB10" s="595"/>
      <c r="AC10" s="595"/>
      <c r="AD10" s="595"/>
      <c r="AE10" s="595"/>
      <c r="AF10" s="595"/>
      <c r="AG10" s="595"/>
      <c r="AH10" s="595"/>
      <c r="AI10" s="595"/>
      <c r="AJ10" s="595"/>
      <c r="AK10" s="595"/>
      <c r="AL10" s="595"/>
      <c r="AM10" s="595"/>
      <c r="AN10" s="595"/>
      <c r="AO10" s="595"/>
      <c r="AP10" s="596"/>
      <c r="AQ10" s="15"/>
    </row>
    <row r="11" spans="2:45" x14ac:dyDescent="0.3">
      <c r="B11" s="14"/>
      <c r="C11" s="594"/>
      <c r="D11" s="595"/>
      <c r="E11" s="595"/>
      <c r="F11" s="595"/>
      <c r="G11" s="595"/>
      <c r="H11" s="595"/>
      <c r="I11" s="595"/>
      <c r="J11" s="595"/>
      <c r="K11" s="595"/>
      <c r="L11" s="595"/>
      <c r="M11" s="595"/>
      <c r="N11" s="595"/>
      <c r="O11" s="595"/>
      <c r="P11" s="595"/>
      <c r="Q11" s="595"/>
      <c r="R11" s="595"/>
      <c r="S11" s="595"/>
      <c r="T11" s="595"/>
      <c r="U11" s="595"/>
      <c r="V11" s="595"/>
      <c r="W11" s="595"/>
      <c r="X11" s="595"/>
      <c r="Y11" s="595"/>
      <c r="Z11" s="595"/>
      <c r="AA11" s="595"/>
      <c r="AB11" s="595"/>
      <c r="AC11" s="595"/>
      <c r="AD11" s="595"/>
      <c r="AE11" s="595"/>
      <c r="AF11" s="595"/>
      <c r="AG11" s="595"/>
      <c r="AH11" s="595"/>
      <c r="AI11" s="595"/>
      <c r="AJ11" s="595"/>
      <c r="AK11" s="595"/>
      <c r="AL11" s="595"/>
      <c r="AM11" s="595"/>
      <c r="AN11" s="595"/>
      <c r="AO11" s="595"/>
      <c r="AP11" s="596"/>
      <c r="AQ11" s="15"/>
    </row>
    <row r="12" spans="2:45" x14ac:dyDescent="0.3">
      <c r="B12" s="14"/>
      <c r="C12" s="594"/>
      <c r="D12" s="595"/>
      <c r="E12" s="595"/>
      <c r="F12" s="595"/>
      <c r="G12" s="595"/>
      <c r="H12" s="595"/>
      <c r="I12" s="595"/>
      <c r="J12" s="595"/>
      <c r="K12" s="595"/>
      <c r="L12" s="595"/>
      <c r="M12" s="595"/>
      <c r="N12" s="595"/>
      <c r="O12" s="595"/>
      <c r="P12" s="595"/>
      <c r="Q12" s="595"/>
      <c r="R12" s="595"/>
      <c r="S12" s="595"/>
      <c r="T12" s="595"/>
      <c r="U12" s="595"/>
      <c r="V12" s="595"/>
      <c r="W12" s="595"/>
      <c r="X12" s="595"/>
      <c r="Y12" s="595"/>
      <c r="Z12" s="595"/>
      <c r="AA12" s="595"/>
      <c r="AB12" s="595"/>
      <c r="AC12" s="595"/>
      <c r="AD12" s="595"/>
      <c r="AE12" s="595"/>
      <c r="AF12" s="595"/>
      <c r="AG12" s="595"/>
      <c r="AH12" s="595"/>
      <c r="AI12" s="595"/>
      <c r="AJ12" s="595"/>
      <c r="AK12" s="595"/>
      <c r="AL12" s="595"/>
      <c r="AM12" s="595"/>
      <c r="AN12" s="595"/>
      <c r="AO12" s="595"/>
      <c r="AP12" s="596"/>
      <c r="AQ12" s="15"/>
    </row>
    <row r="13" spans="2:45" x14ac:dyDescent="0.3">
      <c r="B13" s="14"/>
      <c r="C13" s="594"/>
      <c r="D13" s="595"/>
      <c r="E13" s="595"/>
      <c r="F13" s="595"/>
      <c r="G13" s="595"/>
      <c r="H13" s="595"/>
      <c r="I13" s="595"/>
      <c r="J13" s="595"/>
      <c r="K13" s="595"/>
      <c r="L13" s="595"/>
      <c r="M13" s="595"/>
      <c r="N13" s="595"/>
      <c r="O13" s="595"/>
      <c r="P13" s="595"/>
      <c r="Q13" s="595"/>
      <c r="R13" s="595"/>
      <c r="S13" s="595"/>
      <c r="T13" s="595"/>
      <c r="U13" s="595"/>
      <c r="V13" s="595"/>
      <c r="W13" s="595"/>
      <c r="X13" s="595"/>
      <c r="Y13" s="595"/>
      <c r="Z13" s="595"/>
      <c r="AA13" s="595"/>
      <c r="AB13" s="595"/>
      <c r="AC13" s="595"/>
      <c r="AD13" s="595"/>
      <c r="AE13" s="595"/>
      <c r="AF13" s="595"/>
      <c r="AG13" s="595"/>
      <c r="AH13" s="595"/>
      <c r="AI13" s="595"/>
      <c r="AJ13" s="595"/>
      <c r="AK13" s="595"/>
      <c r="AL13" s="595"/>
      <c r="AM13" s="595"/>
      <c r="AN13" s="595"/>
      <c r="AO13" s="595"/>
      <c r="AP13" s="596"/>
      <c r="AQ13" s="15"/>
    </row>
    <row r="14" spans="2:45" x14ac:dyDescent="0.3">
      <c r="B14" s="14"/>
      <c r="C14" s="594"/>
      <c r="D14" s="595"/>
      <c r="E14" s="595"/>
      <c r="F14" s="595"/>
      <c r="G14" s="595"/>
      <c r="H14" s="595"/>
      <c r="I14" s="595"/>
      <c r="J14" s="595"/>
      <c r="K14" s="595"/>
      <c r="L14" s="595"/>
      <c r="M14" s="595"/>
      <c r="N14" s="595"/>
      <c r="O14" s="595"/>
      <c r="P14" s="595"/>
      <c r="Q14" s="595"/>
      <c r="R14" s="595"/>
      <c r="S14" s="595"/>
      <c r="T14" s="595"/>
      <c r="U14" s="595"/>
      <c r="V14" s="595"/>
      <c r="W14" s="595"/>
      <c r="X14" s="595"/>
      <c r="Y14" s="595"/>
      <c r="Z14" s="595"/>
      <c r="AA14" s="595"/>
      <c r="AB14" s="595"/>
      <c r="AC14" s="595"/>
      <c r="AD14" s="595"/>
      <c r="AE14" s="595"/>
      <c r="AF14" s="595"/>
      <c r="AG14" s="595"/>
      <c r="AH14" s="595"/>
      <c r="AI14" s="595"/>
      <c r="AJ14" s="595"/>
      <c r="AK14" s="595"/>
      <c r="AL14" s="595"/>
      <c r="AM14" s="595"/>
      <c r="AN14" s="595"/>
      <c r="AO14" s="595"/>
      <c r="AP14" s="596"/>
      <c r="AQ14" s="15"/>
    </row>
    <row r="15" spans="2:45" x14ac:dyDescent="0.3">
      <c r="B15" s="14"/>
      <c r="C15" s="594"/>
      <c r="D15" s="595"/>
      <c r="E15" s="595"/>
      <c r="F15" s="595"/>
      <c r="G15" s="595"/>
      <c r="H15" s="595"/>
      <c r="I15" s="595"/>
      <c r="J15" s="595"/>
      <c r="K15" s="595"/>
      <c r="L15" s="595"/>
      <c r="M15" s="595"/>
      <c r="N15" s="595"/>
      <c r="O15" s="595"/>
      <c r="P15" s="595"/>
      <c r="Q15" s="595"/>
      <c r="R15" s="595"/>
      <c r="S15" s="595"/>
      <c r="T15" s="595"/>
      <c r="U15" s="595"/>
      <c r="V15" s="595"/>
      <c r="W15" s="595"/>
      <c r="X15" s="595"/>
      <c r="Y15" s="595"/>
      <c r="Z15" s="595"/>
      <c r="AA15" s="595"/>
      <c r="AB15" s="595"/>
      <c r="AC15" s="595"/>
      <c r="AD15" s="595"/>
      <c r="AE15" s="595"/>
      <c r="AF15" s="595"/>
      <c r="AG15" s="595"/>
      <c r="AH15" s="595"/>
      <c r="AI15" s="595"/>
      <c r="AJ15" s="595"/>
      <c r="AK15" s="595"/>
      <c r="AL15" s="595"/>
      <c r="AM15" s="595"/>
      <c r="AN15" s="595"/>
      <c r="AO15" s="595"/>
      <c r="AP15" s="596"/>
      <c r="AQ15" s="15"/>
    </row>
    <row r="16" spans="2:45" x14ac:dyDescent="0.3">
      <c r="B16" s="14"/>
      <c r="C16" s="594"/>
      <c r="D16" s="595"/>
      <c r="E16" s="595"/>
      <c r="F16" s="595"/>
      <c r="G16" s="595"/>
      <c r="H16" s="595"/>
      <c r="I16" s="595"/>
      <c r="J16" s="595"/>
      <c r="K16" s="595"/>
      <c r="L16" s="595"/>
      <c r="M16" s="595"/>
      <c r="N16" s="595"/>
      <c r="O16" s="595"/>
      <c r="P16" s="595"/>
      <c r="Q16" s="595"/>
      <c r="R16" s="595"/>
      <c r="S16" s="595"/>
      <c r="T16" s="595"/>
      <c r="U16" s="595"/>
      <c r="V16" s="595"/>
      <c r="W16" s="595"/>
      <c r="X16" s="595"/>
      <c r="Y16" s="595"/>
      <c r="Z16" s="595"/>
      <c r="AA16" s="595"/>
      <c r="AB16" s="595"/>
      <c r="AC16" s="595"/>
      <c r="AD16" s="595"/>
      <c r="AE16" s="595"/>
      <c r="AF16" s="595"/>
      <c r="AG16" s="595"/>
      <c r="AH16" s="595"/>
      <c r="AI16" s="595"/>
      <c r="AJ16" s="595"/>
      <c r="AK16" s="595"/>
      <c r="AL16" s="595"/>
      <c r="AM16" s="595"/>
      <c r="AN16" s="595"/>
      <c r="AO16" s="595"/>
      <c r="AP16" s="596"/>
      <c r="AQ16" s="15"/>
    </row>
    <row r="17" spans="2:43" ht="15" thickBot="1" x14ac:dyDescent="0.35">
      <c r="B17" s="14"/>
      <c r="C17" s="597"/>
      <c r="D17" s="598"/>
      <c r="E17" s="598"/>
      <c r="F17" s="598"/>
      <c r="G17" s="598"/>
      <c r="H17" s="598"/>
      <c r="I17" s="598"/>
      <c r="J17" s="598"/>
      <c r="K17" s="598"/>
      <c r="L17" s="598"/>
      <c r="M17" s="598"/>
      <c r="N17" s="598"/>
      <c r="O17" s="598"/>
      <c r="P17" s="598"/>
      <c r="Q17" s="598"/>
      <c r="R17" s="598"/>
      <c r="S17" s="598"/>
      <c r="T17" s="598"/>
      <c r="U17" s="598"/>
      <c r="V17" s="598"/>
      <c r="W17" s="598"/>
      <c r="X17" s="598"/>
      <c r="Y17" s="598"/>
      <c r="Z17" s="598"/>
      <c r="AA17" s="598"/>
      <c r="AB17" s="598"/>
      <c r="AC17" s="598"/>
      <c r="AD17" s="598"/>
      <c r="AE17" s="598"/>
      <c r="AF17" s="598"/>
      <c r="AG17" s="598"/>
      <c r="AH17" s="598"/>
      <c r="AI17" s="598"/>
      <c r="AJ17" s="598"/>
      <c r="AK17" s="598"/>
      <c r="AL17" s="598"/>
      <c r="AM17" s="598"/>
      <c r="AN17" s="598"/>
      <c r="AO17" s="598"/>
      <c r="AP17" s="599"/>
      <c r="AQ17" s="15"/>
    </row>
    <row r="18" spans="2:43" ht="6" customHeight="1" thickBot="1" x14ac:dyDescent="0.35">
      <c r="B18" s="14"/>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5"/>
    </row>
    <row r="19" spans="2:43" ht="24" thickBot="1" x14ac:dyDescent="0.35">
      <c r="B19" s="14"/>
      <c r="C19" s="609" t="s">
        <v>95</v>
      </c>
      <c r="D19" s="610"/>
      <c r="E19" s="610"/>
      <c r="F19" s="610"/>
      <c r="G19" s="610"/>
      <c r="H19" s="610"/>
      <c r="I19" s="610"/>
      <c r="J19" s="610"/>
      <c r="K19" s="610"/>
      <c r="L19" s="610"/>
      <c r="M19" s="610"/>
      <c r="N19" s="610"/>
      <c r="O19" s="610"/>
      <c r="P19" s="610"/>
      <c r="Q19" s="610"/>
      <c r="R19" s="610"/>
      <c r="S19" s="610"/>
      <c r="T19" s="610"/>
      <c r="U19" s="610"/>
      <c r="V19" s="610"/>
      <c r="W19" s="610"/>
      <c r="X19" s="610"/>
      <c r="Y19" s="610"/>
      <c r="Z19" s="610"/>
      <c r="AA19" s="610"/>
      <c r="AB19" s="610"/>
      <c r="AC19" s="610"/>
      <c r="AD19" s="610"/>
      <c r="AE19" s="610"/>
      <c r="AF19" s="610"/>
      <c r="AG19" s="610"/>
      <c r="AH19" s="610"/>
      <c r="AI19" s="610"/>
      <c r="AJ19" s="610"/>
      <c r="AK19" s="610"/>
      <c r="AL19" s="610"/>
      <c r="AM19" s="610"/>
      <c r="AN19" s="610"/>
      <c r="AO19" s="610"/>
      <c r="AP19" s="611"/>
      <c r="AQ19" s="15"/>
    </row>
    <row r="20" spans="2:43" ht="7.95" customHeight="1" thickBot="1" x14ac:dyDescent="0.35">
      <c r="B20" s="14"/>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5"/>
    </row>
    <row r="21" spans="2:43" x14ac:dyDescent="0.3">
      <c r="B21" s="14"/>
      <c r="C21" s="141" t="s">
        <v>874</v>
      </c>
      <c r="D21" s="343"/>
      <c r="E21" s="344">
        <v>389911.14</v>
      </c>
      <c r="F21" s="344">
        <v>84519.8</v>
      </c>
      <c r="G21" s="344">
        <v>365.86000000000058</v>
      </c>
      <c r="H21" s="344">
        <v>-8600.1499999999978</v>
      </c>
      <c r="I21" s="344">
        <v>8052.6699999999983</v>
      </c>
      <c r="J21" s="344">
        <v>3423</v>
      </c>
      <c r="K21" s="344">
        <v>-1984.630000000001</v>
      </c>
      <c r="L21" s="344">
        <v>-8368.59</v>
      </c>
      <c r="M21" s="344">
        <v>0</v>
      </c>
      <c r="N21" s="344">
        <v>0</v>
      </c>
      <c r="O21" s="344">
        <v>0</v>
      </c>
      <c r="P21" s="344">
        <v>-62052.130000000005</v>
      </c>
      <c r="Q21" s="345"/>
      <c r="R21" s="43"/>
      <c r="S21" s="472">
        <v>-110446.6</v>
      </c>
      <c r="T21" s="344">
        <v>84519.8</v>
      </c>
      <c r="U21" s="344">
        <v>365.86000000000058</v>
      </c>
      <c r="V21" s="344">
        <v>-8600.1499999999978</v>
      </c>
      <c r="W21" s="344">
        <v>8052.6699999999983</v>
      </c>
      <c r="X21" s="344">
        <v>3423</v>
      </c>
      <c r="Y21" s="344">
        <v>-1984.630000000001</v>
      </c>
      <c r="Z21" s="344">
        <v>-8368.59</v>
      </c>
      <c r="AA21" s="344">
        <v>0</v>
      </c>
      <c r="AB21" s="344">
        <v>0</v>
      </c>
      <c r="AC21" s="344">
        <v>0</v>
      </c>
      <c r="AD21" s="344">
        <v>0</v>
      </c>
      <c r="AE21" s="345"/>
      <c r="AF21" s="43"/>
      <c r="AG21" s="472">
        <v>0</v>
      </c>
      <c r="AH21" s="344">
        <v>0</v>
      </c>
      <c r="AI21" s="344">
        <v>0</v>
      </c>
      <c r="AJ21" s="344"/>
      <c r="AK21" s="344"/>
      <c r="AL21" s="344"/>
      <c r="AM21" s="344"/>
      <c r="AN21" s="345">
        <v>416331.45</v>
      </c>
      <c r="AO21" s="43"/>
      <c r="AP21" s="346">
        <v>25926.799999999999</v>
      </c>
      <c r="AQ21" s="464"/>
    </row>
    <row r="22" spans="2:43" ht="6.6" customHeight="1" x14ac:dyDescent="0.3">
      <c r="B22" s="14"/>
      <c r="C22" s="1"/>
      <c r="D22" s="2"/>
      <c r="E22" s="347"/>
      <c r="F22" s="347"/>
      <c r="G22" s="347"/>
      <c r="H22" s="347"/>
      <c r="I22" s="347"/>
      <c r="J22" s="347"/>
      <c r="K22" s="347"/>
      <c r="L22" s="347"/>
      <c r="M22" s="347"/>
      <c r="N22" s="347"/>
      <c r="O22" s="347"/>
      <c r="P22" s="347"/>
      <c r="Q22" s="348"/>
      <c r="R22" s="43"/>
      <c r="S22" s="349"/>
      <c r="T22" s="347"/>
      <c r="U22" s="347"/>
      <c r="V22" s="347"/>
      <c r="W22" s="347"/>
      <c r="X22" s="347"/>
      <c r="Y22" s="347"/>
      <c r="Z22" s="347"/>
      <c r="AA22" s="347"/>
      <c r="AB22" s="347"/>
      <c r="AC22" s="347"/>
      <c r="AD22" s="347"/>
      <c r="AE22" s="348"/>
      <c r="AF22" s="43"/>
      <c r="AG22" s="349"/>
      <c r="AH22" s="347"/>
      <c r="AI22" s="347"/>
      <c r="AJ22" s="347"/>
      <c r="AK22" s="347"/>
      <c r="AL22" s="347"/>
      <c r="AM22" s="347"/>
      <c r="AN22" s="348"/>
      <c r="AO22" s="43"/>
      <c r="AP22" s="350"/>
      <c r="AQ22" s="464"/>
    </row>
    <row r="23" spans="2:43" x14ac:dyDescent="0.3">
      <c r="B23" s="14"/>
      <c r="C23" s="1" t="s">
        <v>429</v>
      </c>
      <c r="D23" s="347"/>
      <c r="E23" s="347"/>
      <c r="F23" s="347"/>
      <c r="G23" s="347"/>
      <c r="H23" s="347"/>
      <c r="I23" s="347"/>
      <c r="J23" s="347"/>
      <c r="K23" s="347"/>
      <c r="L23" s="347"/>
      <c r="M23" s="347"/>
      <c r="N23" s="347"/>
      <c r="O23" s="347"/>
      <c r="P23" s="347"/>
      <c r="Q23" s="348"/>
      <c r="R23" s="43"/>
      <c r="S23" s="349"/>
      <c r="T23" s="347"/>
      <c r="U23" s="347"/>
      <c r="V23" s="347"/>
      <c r="W23" s="347"/>
      <c r="X23" s="347"/>
      <c r="Y23" s="347"/>
      <c r="Z23" s="347"/>
      <c r="AA23" s="347"/>
      <c r="AB23" s="347"/>
      <c r="AC23" s="347"/>
      <c r="AD23" s="347"/>
      <c r="AE23" s="348"/>
      <c r="AF23" s="43"/>
      <c r="AG23" s="349"/>
      <c r="AH23" s="347"/>
      <c r="AI23" s="347"/>
      <c r="AJ23" s="347"/>
      <c r="AK23" s="347"/>
      <c r="AL23" s="347"/>
      <c r="AM23" s="347"/>
      <c r="AN23" s="348"/>
      <c r="AO23" s="43"/>
      <c r="AP23" s="350">
        <v>0</v>
      </c>
      <c r="AQ23" s="464"/>
    </row>
    <row r="24" spans="2:43" x14ac:dyDescent="0.3">
      <c r="B24" s="14"/>
      <c r="C24" s="154" t="s">
        <v>85</v>
      </c>
      <c r="D24" s="347">
        <v>683796.44</v>
      </c>
      <c r="E24" s="347">
        <v>680623.61</v>
      </c>
      <c r="F24" s="347">
        <v>694397.96</v>
      </c>
      <c r="G24" s="347">
        <v>708172.3</v>
      </c>
      <c r="H24" s="347">
        <v>721946.65</v>
      </c>
      <c r="I24" s="347">
        <v>735721</v>
      </c>
      <c r="J24" s="347">
        <v>749495.34</v>
      </c>
      <c r="K24" s="347">
        <v>763269.69</v>
      </c>
      <c r="L24" s="347">
        <v>777044.04</v>
      </c>
      <c r="M24" s="347">
        <v>790818.38</v>
      </c>
      <c r="N24" s="347">
        <v>804592.73</v>
      </c>
      <c r="O24" s="347">
        <v>818367.08</v>
      </c>
      <c r="P24" s="347">
        <v>832141.42</v>
      </c>
      <c r="Q24" s="348">
        <v>680623.61</v>
      </c>
      <c r="R24" s="43"/>
      <c r="S24" s="349">
        <v>845915.77</v>
      </c>
      <c r="T24" s="347">
        <v>752414.46</v>
      </c>
      <c r="U24" s="347">
        <v>729014.22</v>
      </c>
      <c r="V24" s="347">
        <v>695697.43</v>
      </c>
      <c r="W24" s="347">
        <v>752354.28</v>
      </c>
      <c r="X24" s="347">
        <v>906957.64</v>
      </c>
      <c r="Y24" s="347">
        <v>940650.66</v>
      </c>
      <c r="Z24" s="347">
        <v>843753.41</v>
      </c>
      <c r="AA24" s="347">
        <v>682088.49</v>
      </c>
      <c r="AB24" s="347">
        <v>602265.97</v>
      </c>
      <c r="AC24" s="347">
        <v>575635.9</v>
      </c>
      <c r="AD24" s="347">
        <v>654393.62</v>
      </c>
      <c r="AE24" s="348">
        <v>845915.77</v>
      </c>
      <c r="AF24" s="43"/>
      <c r="AG24" s="349">
        <v>543931.84</v>
      </c>
      <c r="AH24" s="347">
        <v>422282.27</v>
      </c>
      <c r="AI24" s="347">
        <v>513928.72</v>
      </c>
      <c r="AJ24" s="347">
        <v>469972.95</v>
      </c>
      <c r="AK24" s="347">
        <v>498270.00000000006</v>
      </c>
      <c r="AL24" s="347">
        <v>622137.16</v>
      </c>
      <c r="AM24" s="347">
        <v>580074.28</v>
      </c>
      <c r="AN24" s="348">
        <v>543931.84</v>
      </c>
      <c r="AO24" s="43"/>
      <c r="AP24" s="350">
        <v>843753.41</v>
      </c>
      <c r="AQ24" s="464"/>
    </row>
    <row r="25" spans="2:43" x14ac:dyDescent="0.3">
      <c r="B25" s="14"/>
      <c r="C25" s="123" t="s">
        <v>86</v>
      </c>
      <c r="D25" s="347">
        <v>124915.75</v>
      </c>
      <c r="E25" s="347">
        <v>104086.25</v>
      </c>
      <c r="F25" s="347">
        <v>94826.25</v>
      </c>
      <c r="G25" s="347">
        <v>587941.25</v>
      </c>
      <c r="H25" s="347">
        <v>28426.25</v>
      </c>
      <c r="I25" s="347">
        <v>143196.25</v>
      </c>
      <c r="J25" s="347">
        <v>83701.25</v>
      </c>
      <c r="K25" s="347">
        <v>90126.25</v>
      </c>
      <c r="L25" s="347">
        <v>475325.25</v>
      </c>
      <c r="M25" s="347">
        <v>295836.25</v>
      </c>
      <c r="N25" s="347">
        <v>356926.25</v>
      </c>
      <c r="O25" s="347">
        <v>107778.25</v>
      </c>
      <c r="P25" s="347">
        <v>338026.25</v>
      </c>
      <c r="Q25" s="348">
        <v>2706196</v>
      </c>
      <c r="R25" s="43"/>
      <c r="S25" s="349">
        <v>95930</v>
      </c>
      <c r="T25" s="347">
        <v>129495</v>
      </c>
      <c r="U25" s="347">
        <v>152105</v>
      </c>
      <c r="V25" s="347">
        <v>337225</v>
      </c>
      <c r="W25" s="347">
        <v>398422.5</v>
      </c>
      <c r="X25" s="347">
        <v>225153</v>
      </c>
      <c r="Y25" s="347">
        <v>154476.5</v>
      </c>
      <c r="Z25" s="347">
        <v>333328.12</v>
      </c>
      <c r="AA25" s="347">
        <v>271672.33</v>
      </c>
      <c r="AB25" s="347">
        <v>256373.75</v>
      </c>
      <c r="AC25" s="347">
        <v>254840.95999999999</v>
      </c>
      <c r="AD25" s="347">
        <v>198413.12</v>
      </c>
      <c r="AE25" s="348">
        <v>2807435.2800000003</v>
      </c>
      <c r="AF25" s="43"/>
      <c r="AG25" s="349">
        <v>205175.06</v>
      </c>
      <c r="AH25" s="347">
        <v>162087.53</v>
      </c>
      <c r="AI25" s="347">
        <v>81080</v>
      </c>
      <c r="AJ25" s="347">
        <v>147431.09</v>
      </c>
      <c r="AK25" s="347">
        <v>221048</v>
      </c>
      <c r="AL25" s="347">
        <v>88113</v>
      </c>
      <c r="AM25" s="347">
        <v>161200</v>
      </c>
      <c r="AN25" s="348">
        <v>1066134.68</v>
      </c>
      <c r="AO25" s="43"/>
      <c r="AP25" s="350">
        <v>2380762.96</v>
      </c>
      <c r="AQ25" s="464"/>
    </row>
    <row r="26" spans="2:43" x14ac:dyDescent="0.3">
      <c r="B26" s="14"/>
      <c r="C26" s="123" t="s">
        <v>87</v>
      </c>
      <c r="D26" s="347">
        <v>128088.58</v>
      </c>
      <c r="E26" s="347">
        <v>90311.9</v>
      </c>
      <c r="F26" s="347">
        <v>81051.899999999994</v>
      </c>
      <c r="G26" s="347">
        <v>574166.9</v>
      </c>
      <c r="H26" s="347">
        <v>14651.9</v>
      </c>
      <c r="I26" s="347">
        <v>129421.9</v>
      </c>
      <c r="J26" s="347">
        <v>69926.899999999994</v>
      </c>
      <c r="K26" s="347">
        <v>76351.899999999994</v>
      </c>
      <c r="L26" s="347">
        <v>461550.9</v>
      </c>
      <c r="M26" s="347">
        <v>282061.90000000002</v>
      </c>
      <c r="N26" s="347">
        <v>343151.9</v>
      </c>
      <c r="O26" s="347">
        <v>94003.9</v>
      </c>
      <c r="P26" s="347">
        <v>324251.90000000002</v>
      </c>
      <c r="Q26" s="348">
        <v>2540903.7999999998</v>
      </c>
      <c r="R26" s="43"/>
      <c r="S26" s="349">
        <v>189431.31</v>
      </c>
      <c r="T26" s="347">
        <v>152895.24</v>
      </c>
      <c r="U26" s="347">
        <v>185421.79</v>
      </c>
      <c r="V26" s="347">
        <v>280568.15000000002</v>
      </c>
      <c r="W26" s="347">
        <v>243819.14</v>
      </c>
      <c r="X26" s="347">
        <v>191459.98</v>
      </c>
      <c r="Y26" s="347">
        <v>251373.75</v>
      </c>
      <c r="Z26" s="347">
        <v>494993.04</v>
      </c>
      <c r="AA26" s="347">
        <v>351494.85</v>
      </c>
      <c r="AB26" s="347">
        <v>283003.82</v>
      </c>
      <c r="AC26" s="347">
        <v>176083.24</v>
      </c>
      <c r="AD26" s="347">
        <v>308874.90000000002</v>
      </c>
      <c r="AE26" s="348">
        <v>3109419.2099999995</v>
      </c>
      <c r="AF26" s="43"/>
      <c r="AG26" s="349">
        <v>326824.63</v>
      </c>
      <c r="AH26" s="347">
        <v>70441.08</v>
      </c>
      <c r="AI26" s="347">
        <v>125035.77</v>
      </c>
      <c r="AJ26" s="347">
        <v>119134.04</v>
      </c>
      <c r="AK26" s="347">
        <v>97180.84</v>
      </c>
      <c r="AL26" s="347">
        <v>130175.88</v>
      </c>
      <c r="AM26" s="347">
        <v>213688.94</v>
      </c>
      <c r="AN26" s="348">
        <v>1082481.18</v>
      </c>
      <c r="AO26" s="43"/>
      <c r="AP26" s="350">
        <v>2696931.03</v>
      </c>
      <c r="AQ26" s="464"/>
    </row>
    <row r="27" spans="2:43" x14ac:dyDescent="0.3">
      <c r="B27" s="14"/>
      <c r="C27" s="154" t="s">
        <v>88</v>
      </c>
      <c r="D27" s="347">
        <v>680623.61</v>
      </c>
      <c r="E27" s="347">
        <v>694397.96</v>
      </c>
      <c r="F27" s="347">
        <v>708172.3</v>
      </c>
      <c r="G27" s="347">
        <v>721946.65</v>
      </c>
      <c r="H27" s="347">
        <v>735721</v>
      </c>
      <c r="I27" s="347">
        <v>749495.34</v>
      </c>
      <c r="J27" s="347">
        <v>763269.69</v>
      </c>
      <c r="K27" s="347">
        <v>777044.04</v>
      </c>
      <c r="L27" s="347">
        <v>790818.38</v>
      </c>
      <c r="M27" s="347">
        <v>804592.73</v>
      </c>
      <c r="N27" s="347">
        <v>818367.08</v>
      </c>
      <c r="O27" s="347">
        <v>832141.42</v>
      </c>
      <c r="P27" s="347">
        <v>845915.77</v>
      </c>
      <c r="Q27" s="348">
        <v>845915.77</v>
      </c>
      <c r="R27" s="43"/>
      <c r="S27" s="349">
        <v>752414.46</v>
      </c>
      <c r="T27" s="347">
        <v>729014.22</v>
      </c>
      <c r="U27" s="347">
        <v>695697.43</v>
      </c>
      <c r="V27" s="347">
        <v>752354.28</v>
      </c>
      <c r="W27" s="347">
        <v>906957.64</v>
      </c>
      <c r="X27" s="347">
        <v>940650.66</v>
      </c>
      <c r="Y27" s="347">
        <v>843753.41</v>
      </c>
      <c r="Z27" s="347">
        <v>682088.49</v>
      </c>
      <c r="AA27" s="347">
        <v>602265.97</v>
      </c>
      <c r="AB27" s="347">
        <v>575635.9</v>
      </c>
      <c r="AC27" s="347">
        <v>654393.62</v>
      </c>
      <c r="AD27" s="347">
        <v>543931.84</v>
      </c>
      <c r="AE27" s="348">
        <v>543931.84</v>
      </c>
      <c r="AF27" s="43"/>
      <c r="AG27" s="349">
        <v>422282.27</v>
      </c>
      <c r="AH27" s="347">
        <v>513928.72</v>
      </c>
      <c r="AI27" s="347">
        <v>469972.95</v>
      </c>
      <c r="AJ27" s="347">
        <v>498270.00000000006</v>
      </c>
      <c r="AK27" s="347">
        <v>622137.16</v>
      </c>
      <c r="AL27" s="347">
        <v>580074.28</v>
      </c>
      <c r="AM27" s="347">
        <v>527585.34</v>
      </c>
      <c r="AN27" s="348">
        <v>527585.34</v>
      </c>
      <c r="AO27" s="43"/>
      <c r="AP27" s="350">
        <v>527585.34</v>
      </c>
      <c r="AQ27" s="464"/>
    </row>
    <row r="28" spans="2:43" ht="6.6" customHeight="1" x14ac:dyDescent="0.3">
      <c r="B28" s="14"/>
      <c r="C28" s="1"/>
      <c r="D28" s="2"/>
      <c r="E28" s="347"/>
      <c r="F28" s="347"/>
      <c r="G28" s="347"/>
      <c r="H28" s="347"/>
      <c r="I28" s="347"/>
      <c r="J28" s="347"/>
      <c r="K28" s="347"/>
      <c r="L28" s="347"/>
      <c r="M28" s="347"/>
      <c r="N28" s="347"/>
      <c r="O28" s="347"/>
      <c r="P28" s="347"/>
      <c r="Q28" s="348"/>
      <c r="R28" s="43"/>
      <c r="S28" s="349"/>
      <c r="T28" s="347"/>
      <c r="U28" s="347"/>
      <c r="V28" s="347"/>
      <c r="W28" s="347"/>
      <c r="X28" s="347"/>
      <c r="Y28" s="347"/>
      <c r="Z28" s="347"/>
      <c r="AA28" s="347"/>
      <c r="AB28" s="347"/>
      <c r="AC28" s="347"/>
      <c r="AD28" s="347"/>
      <c r="AE28" s="348"/>
      <c r="AF28" s="43"/>
      <c r="AG28" s="349"/>
      <c r="AH28" s="347"/>
      <c r="AI28" s="347"/>
      <c r="AJ28" s="347"/>
      <c r="AK28" s="347"/>
      <c r="AL28" s="347"/>
      <c r="AM28" s="347"/>
      <c r="AN28" s="348"/>
      <c r="AO28" s="43"/>
      <c r="AP28" s="350"/>
      <c r="AQ28" s="464"/>
    </row>
    <row r="29" spans="2:43" outlineLevel="1" x14ac:dyDescent="0.3">
      <c r="B29" s="14"/>
      <c r="C29" s="1" t="s">
        <v>90</v>
      </c>
      <c r="D29" s="347">
        <v>0</v>
      </c>
      <c r="E29" s="347">
        <v>0</v>
      </c>
      <c r="F29" s="347">
        <v>0</v>
      </c>
      <c r="G29" s="347">
        <v>0</v>
      </c>
      <c r="H29" s="347">
        <v>0</v>
      </c>
      <c r="I29" s="347">
        <v>0</v>
      </c>
      <c r="J29" s="347">
        <v>0</v>
      </c>
      <c r="K29" s="347">
        <v>0</v>
      </c>
      <c r="L29" s="347">
        <v>0</v>
      </c>
      <c r="M29" s="347">
        <v>0</v>
      </c>
      <c r="N29" s="347">
        <v>0</v>
      </c>
      <c r="O29" s="347">
        <v>0</v>
      </c>
      <c r="P29" s="347">
        <v>0</v>
      </c>
      <c r="Q29" s="348">
        <v>4.0000000037252903E-2</v>
      </c>
      <c r="R29" s="43"/>
      <c r="S29" s="349">
        <v>0</v>
      </c>
      <c r="T29" s="347">
        <v>0</v>
      </c>
      <c r="U29" s="347">
        <v>0</v>
      </c>
      <c r="V29" s="347">
        <v>0</v>
      </c>
      <c r="W29" s="347">
        <v>0</v>
      </c>
      <c r="X29" s="347">
        <v>0</v>
      </c>
      <c r="Y29" s="347">
        <v>0</v>
      </c>
      <c r="Z29" s="347">
        <v>0</v>
      </c>
      <c r="AA29" s="347">
        <v>0</v>
      </c>
      <c r="AB29" s="347">
        <v>0</v>
      </c>
      <c r="AC29" s="347">
        <v>0</v>
      </c>
      <c r="AD29" s="347">
        <v>0</v>
      </c>
      <c r="AE29" s="348">
        <v>0</v>
      </c>
      <c r="AF29" s="43"/>
      <c r="AG29" s="349">
        <v>0</v>
      </c>
      <c r="AH29" s="347">
        <v>0</v>
      </c>
      <c r="AI29" s="347">
        <v>0</v>
      </c>
      <c r="AJ29" s="347">
        <v>0</v>
      </c>
      <c r="AK29" s="347">
        <v>0</v>
      </c>
      <c r="AL29" s="347">
        <v>0</v>
      </c>
      <c r="AM29" s="347">
        <v>0</v>
      </c>
      <c r="AN29" s="348">
        <v>0</v>
      </c>
      <c r="AO29" s="43"/>
      <c r="AP29" s="350">
        <v>0</v>
      </c>
      <c r="AQ29" s="464"/>
    </row>
    <row r="30" spans="2:43" outlineLevel="1" x14ac:dyDescent="0.3">
      <c r="B30" s="14"/>
      <c r="C30" s="1" t="s">
        <v>91</v>
      </c>
      <c r="D30" s="347">
        <v>0</v>
      </c>
      <c r="E30" s="347">
        <v>0</v>
      </c>
      <c r="F30" s="347">
        <v>0</v>
      </c>
      <c r="G30" s="347">
        <v>0</v>
      </c>
      <c r="H30" s="347">
        <v>0</v>
      </c>
      <c r="I30" s="347">
        <v>0</v>
      </c>
      <c r="J30" s="347">
        <v>0</v>
      </c>
      <c r="K30" s="347">
        <v>0</v>
      </c>
      <c r="L30" s="347">
        <v>0</v>
      </c>
      <c r="M30" s="347">
        <v>0</v>
      </c>
      <c r="N30" s="347">
        <v>0</v>
      </c>
      <c r="O30" s="347">
        <v>0</v>
      </c>
      <c r="P30" s="347">
        <v>0</v>
      </c>
      <c r="Q30" s="348">
        <v>0</v>
      </c>
      <c r="R30" s="43"/>
      <c r="S30" s="349">
        <v>0</v>
      </c>
      <c r="T30" s="347">
        <v>0</v>
      </c>
      <c r="U30" s="347">
        <v>0</v>
      </c>
      <c r="V30" s="347">
        <v>0</v>
      </c>
      <c r="W30" s="347">
        <v>0</v>
      </c>
      <c r="X30" s="347">
        <v>0</v>
      </c>
      <c r="Y30" s="347">
        <v>0</v>
      </c>
      <c r="Z30" s="347">
        <v>0</v>
      </c>
      <c r="AA30" s="347">
        <v>0</v>
      </c>
      <c r="AB30" s="347">
        <v>0</v>
      </c>
      <c r="AC30" s="347">
        <v>0</v>
      </c>
      <c r="AD30" s="347">
        <v>0</v>
      </c>
      <c r="AE30" s="348">
        <v>0</v>
      </c>
      <c r="AF30" s="43"/>
      <c r="AG30" s="349">
        <v>0</v>
      </c>
      <c r="AH30" s="347">
        <v>0</v>
      </c>
      <c r="AI30" s="347">
        <v>0</v>
      </c>
      <c r="AJ30" s="347">
        <v>0</v>
      </c>
      <c r="AK30" s="347">
        <v>0</v>
      </c>
      <c r="AL30" s="347">
        <v>0</v>
      </c>
      <c r="AM30" s="347">
        <v>0</v>
      </c>
      <c r="AN30" s="348">
        <v>0</v>
      </c>
      <c r="AO30" s="43"/>
      <c r="AP30" s="350">
        <v>0</v>
      </c>
      <c r="AQ30" s="464"/>
    </row>
    <row r="31" spans="2:43" ht="6.6" customHeight="1" outlineLevel="1" x14ac:dyDescent="0.3">
      <c r="B31" s="14"/>
      <c r="C31" s="1"/>
      <c r="D31" s="2"/>
      <c r="E31" s="347"/>
      <c r="F31" s="347"/>
      <c r="G31" s="347"/>
      <c r="H31" s="347"/>
      <c r="I31" s="347"/>
      <c r="J31" s="347"/>
      <c r="K31" s="347"/>
      <c r="L31" s="347"/>
      <c r="M31" s="347"/>
      <c r="N31" s="347"/>
      <c r="O31" s="347"/>
      <c r="P31" s="347"/>
      <c r="Q31" s="348"/>
      <c r="R31" s="43"/>
      <c r="S31" s="349"/>
      <c r="T31" s="347"/>
      <c r="U31" s="347"/>
      <c r="V31" s="347"/>
      <c r="W31" s="347"/>
      <c r="X31" s="347"/>
      <c r="Y31" s="347"/>
      <c r="Z31" s="347"/>
      <c r="AA31" s="347"/>
      <c r="AB31" s="347"/>
      <c r="AC31" s="347"/>
      <c r="AD31" s="347"/>
      <c r="AE31" s="348"/>
      <c r="AF31" s="43"/>
      <c r="AG31" s="349"/>
      <c r="AH31" s="347"/>
      <c r="AI31" s="347"/>
      <c r="AJ31" s="347"/>
      <c r="AK31" s="347"/>
      <c r="AL31" s="347"/>
      <c r="AM31" s="347"/>
      <c r="AN31" s="348"/>
      <c r="AO31" s="43"/>
      <c r="AP31" s="350"/>
      <c r="AQ31" s="464"/>
    </row>
    <row r="32" spans="2:43" x14ac:dyDescent="0.3">
      <c r="B32" s="14"/>
      <c r="C32" s="1" t="s">
        <v>98</v>
      </c>
      <c r="D32" s="2"/>
      <c r="E32" s="347"/>
      <c r="F32" s="347"/>
      <c r="G32" s="347"/>
      <c r="H32" s="347"/>
      <c r="I32" s="347"/>
      <c r="J32" s="347"/>
      <c r="K32" s="347"/>
      <c r="L32" s="347"/>
      <c r="M32" s="347"/>
      <c r="N32" s="347"/>
      <c r="O32" s="347"/>
      <c r="P32" s="347"/>
      <c r="Q32" s="348">
        <v>0</v>
      </c>
      <c r="R32" s="43"/>
      <c r="S32" s="349"/>
      <c r="T32" s="347"/>
      <c r="U32" s="347"/>
      <c r="V32" s="347"/>
      <c r="W32" s="347"/>
      <c r="X32" s="347"/>
      <c r="Y32" s="347"/>
      <c r="Z32" s="347"/>
      <c r="AA32" s="347"/>
      <c r="AB32" s="347"/>
      <c r="AC32" s="347"/>
      <c r="AD32" s="347"/>
      <c r="AE32" s="348">
        <v>0</v>
      </c>
      <c r="AF32" s="43"/>
      <c r="AG32" s="349"/>
      <c r="AH32" s="347"/>
      <c r="AI32" s="347"/>
      <c r="AJ32" s="347"/>
      <c r="AK32" s="347"/>
      <c r="AL32" s="347"/>
      <c r="AM32" s="347"/>
      <c r="AN32" s="348">
        <v>0</v>
      </c>
      <c r="AO32" s="43"/>
      <c r="AP32" s="350">
        <v>0</v>
      </c>
      <c r="AQ32" s="464"/>
    </row>
    <row r="33" spans="2:43" x14ac:dyDescent="0.3">
      <c r="B33" s="14"/>
      <c r="C33" s="1" t="s">
        <v>99</v>
      </c>
      <c r="D33" s="2"/>
      <c r="E33" s="347"/>
      <c r="F33" s="347"/>
      <c r="G33" s="347"/>
      <c r="H33" s="347"/>
      <c r="I33" s="347"/>
      <c r="J33" s="347"/>
      <c r="K33" s="347"/>
      <c r="L33" s="347"/>
      <c r="M33" s="347"/>
      <c r="N33" s="347"/>
      <c r="O33" s="347"/>
      <c r="P33" s="347"/>
      <c r="Q33" s="348">
        <v>0</v>
      </c>
      <c r="R33" s="43"/>
      <c r="S33" s="349"/>
      <c r="T33" s="347"/>
      <c r="U33" s="347"/>
      <c r="V33" s="347"/>
      <c r="W33" s="347"/>
      <c r="X33" s="347"/>
      <c r="Y33" s="347"/>
      <c r="Z33" s="347">
        <v>250000</v>
      </c>
      <c r="AA33" s="347"/>
      <c r="AB33" s="347">
        <v>0</v>
      </c>
      <c r="AC33" s="347">
        <v>0</v>
      </c>
      <c r="AD33" s="347">
        <v>0</v>
      </c>
      <c r="AE33" s="348">
        <v>250000</v>
      </c>
      <c r="AF33" s="43"/>
      <c r="AG33" s="349"/>
      <c r="AH33" s="347"/>
      <c r="AI33" s="347"/>
      <c r="AJ33" s="347"/>
      <c r="AK33" s="347"/>
      <c r="AL33" s="347"/>
      <c r="AM33" s="347"/>
      <c r="AN33" s="348">
        <v>0</v>
      </c>
      <c r="AO33" s="43"/>
      <c r="AP33" s="350">
        <v>250000</v>
      </c>
      <c r="AQ33" s="464"/>
    </row>
    <row r="34" spans="2:43" ht="6.6" customHeight="1" x14ac:dyDescent="0.3">
      <c r="B34" s="14"/>
      <c r="C34" s="1"/>
      <c r="D34" s="2"/>
      <c r="E34" s="347"/>
      <c r="F34" s="347"/>
      <c r="G34" s="347"/>
      <c r="H34" s="347"/>
      <c r="I34" s="347"/>
      <c r="J34" s="347"/>
      <c r="K34" s="347"/>
      <c r="L34" s="347"/>
      <c r="M34" s="347"/>
      <c r="N34" s="347"/>
      <c r="O34" s="347"/>
      <c r="P34" s="347"/>
      <c r="Q34" s="348"/>
      <c r="R34" s="43"/>
      <c r="S34" s="349"/>
      <c r="T34" s="347"/>
      <c r="U34" s="347"/>
      <c r="V34" s="347"/>
      <c r="W34" s="347"/>
      <c r="X34" s="347"/>
      <c r="Y34" s="347"/>
      <c r="Z34" s="347"/>
      <c r="AA34" s="347"/>
      <c r="AB34" s="347"/>
      <c r="AC34" s="347"/>
      <c r="AD34" s="347"/>
      <c r="AE34" s="348"/>
      <c r="AF34" s="43"/>
      <c r="AG34" s="349"/>
      <c r="AH34" s="347"/>
      <c r="AI34" s="347"/>
      <c r="AJ34" s="347"/>
      <c r="AK34" s="347"/>
      <c r="AL34" s="347"/>
      <c r="AM34" s="347"/>
      <c r="AN34" s="348"/>
      <c r="AO34" s="43"/>
      <c r="AP34" s="350"/>
      <c r="AQ34" s="464"/>
    </row>
    <row r="35" spans="2:43" x14ac:dyDescent="0.3">
      <c r="B35" s="14"/>
      <c r="C35" s="1" t="s">
        <v>89</v>
      </c>
      <c r="D35" s="347">
        <v>680623.61</v>
      </c>
      <c r="E35" s="347">
        <v>694397.96</v>
      </c>
      <c r="F35" s="347">
        <v>708172.3</v>
      </c>
      <c r="G35" s="347">
        <v>721946.65</v>
      </c>
      <c r="H35" s="347">
        <v>735721</v>
      </c>
      <c r="I35" s="347">
        <v>749495.34</v>
      </c>
      <c r="J35" s="347">
        <v>763269.69</v>
      </c>
      <c r="K35" s="347">
        <v>777044.04</v>
      </c>
      <c r="L35" s="347">
        <v>790818.38</v>
      </c>
      <c r="M35" s="347">
        <v>804592.73</v>
      </c>
      <c r="N35" s="347">
        <v>818367.08</v>
      </c>
      <c r="O35" s="347">
        <v>832141.42</v>
      </c>
      <c r="P35" s="347">
        <v>845915.77</v>
      </c>
      <c r="Q35" s="348">
        <v>0</v>
      </c>
      <c r="R35" s="43"/>
      <c r="S35" s="349">
        <v>110446.6</v>
      </c>
      <c r="T35" s="347">
        <v>25926.799999999999</v>
      </c>
      <c r="U35" s="347">
        <v>25560.94</v>
      </c>
      <c r="V35" s="347">
        <v>34161.089999999997</v>
      </c>
      <c r="W35" s="347">
        <v>26108.42</v>
      </c>
      <c r="X35" s="347">
        <v>22685.42</v>
      </c>
      <c r="Y35" s="347">
        <v>843733.40999999992</v>
      </c>
      <c r="Z35" s="347">
        <v>682088.48999999987</v>
      </c>
      <c r="AA35" s="347">
        <v>602245.96999999986</v>
      </c>
      <c r="AB35" s="347">
        <v>575635.89999999991</v>
      </c>
      <c r="AC35" s="347">
        <v>654393.61999999988</v>
      </c>
      <c r="AD35" s="347">
        <v>542001.83999999985</v>
      </c>
      <c r="AE35" s="348">
        <v>0</v>
      </c>
      <c r="AF35" s="43"/>
      <c r="AG35" s="349">
        <v>422270.26999999984</v>
      </c>
      <c r="AH35" s="347">
        <v>513928.71999999986</v>
      </c>
      <c r="AI35" s="347">
        <v>469972.94999999984</v>
      </c>
      <c r="AJ35" s="347">
        <v>507164.99999999983</v>
      </c>
      <c r="AK35" s="347">
        <v>622137.1599999998</v>
      </c>
      <c r="AL35" s="347">
        <v>580074.2799999998</v>
      </c>
      <c r="AM35" s="347">
        <v>527582.83999999985</v>
      </c>
      <c r="AN35" s="348">
        <v>0</v>
      </c>
      <c r="AO35" s="43"/>
      <c r="AP35" s="350">
        <v>0</v>
      </c>
      <c r="AQ35" s="464"/>
    </row>
    <row r="36" spans="2:43" x14ac:dyDescent="0.3">
      <c r="B36" s="14"/>
      <c r="C36" s="1" t="s">
        <v>20</v>
      </c>
      <c r="D36" s="347">
        <v>0</v>
      </c>
      <c r="E36" s="347">
        <v>0</v>
      </c>
      <c r="F36" s="347">
        <v>0</v>
      </c>
      <c r="G36" s="347">
        <v>0</v>
      </c>
      <c r="H36" s="347">
        <v>0</v>
      </c>
      <c r="I36" s="347">
        <v>0</v>
      </c>
      <c r="J36" s="347">
        <v>0</v>
      </c>
      <c r="K36" s="347">
        <v>0</v>
      </c>
      <c r="L36" s="347">
        <v>0</v>
      </c>
      <c r="M36" s="347">
        <v>0</v>
      </c>
      <c r="N36" s="347">
        <v>0</v>
      </c>
      <c r="O36" s="347">
        <v>0</v>
      </c>
      <c r="P36" s="347">
        <v>0</v>
      </c>
      <c r="Q36" s="348">
        <v>0</v>
      </c>
      <c r="R36" s="43"/>
      <c r="S36" s="349">
        <v>-110446.6</v>
      </c>
      <c r="T36" s="347">
        <v>-25926.799999999999</v>
      </c>
      <c r="U36" s="347">
        <v>-25560.94</v>
      </c>
      <c r="V36" s="347">
        <v>-34161.089999999997</v>
      </c>
      <c r="W36" s="347">
        <v>-26108.42</v>
      </c>
      <c r="X36" s="347">
        <v>-22685.42</v>
      </c>
      <c r="Y36" s="347">
        <v>20.000000000116415</v>
      </c>
      <c r="Z36" s="347">
        <v>1.1641532182693481E-10</v>
      </c>
      <c r="AA36" s="347">
        <v>20.000000000116415</v>
      </c>
      <c r="AB36" s="347">
        <v>1.1641532182693481E-10</v>
      </c>
      <c r="AC36" s="347">
        <v>1.1641532182693481E-10</v>
      </c>
      <c r="AD36" s="347">
        <v>1930.0000000001164</v>
      </c>
      <c r="AE36" s="348">
        <v>0</v>
      </c>
      <c r="AF36" s="43"/>
      <c r="AG36" s="349">
        <v>12.000000000174623</v>
      </c>
      <c r="AH36" s="347">
        <v>1.1641532182693481E-10</v>
      </c>
      <c r="AI36" s="347">
        <v>1.7462298274040222E-10</v>
      </c>
      <c r="AJ36" s="347">
        <v>-8894.9999999997672</v>
      </c>
      <c r="AK36" s="347">
        <v>2.3283064365386963E-10</v>
      </c>
      <c r="AL36" s="347">
        <v>2.3283064365386963E-10</v>
      </c>
      <c r="AM36" s="347">
        <v>2.5000000001164153</v>
      </c>
      <c r="AN36" s="348">
        <v>0</v>
      </c>
      <c r="AO36" s="43"/>
      <c r="AP36" s="350">
        <v>0</v>
      </c>
      <c r="AQ36" s="464"/>
    </row>
    <row r="37" spans="2:43" ht="6.6" customHeight="1" x14ac:dyDescent="0.3">
      <c r="B37" s="14"/>
      <c r="C37" s="1"/>
      <c r="D37" s="347"/>
      <c r="E37" s="347"/>
      <c r="F37" s="347"/>
      <c r="G37" s="347"/>
      <c r="H37" s="347"/>
      <c r="I37" s="347"/>
      <c r="J37" s="347"/>
      <c r="K37" s="347"/>
      <c r="L37" s="347"/>
      <c r="M37" s="347"/>
      <c r="N37" s="347"/>
      <c r="O37" s="347"/>
      <c r="P37" s="347"/>
      <c r="Q37" s="348"/>
      <c r="R37" s="43"/>
      <c r="S37" s="349"/>
      <c r="T37" s="347"/>
      <c r="U37" s="347"/>
      <c r="V37" s="347"/>
      <c r="W37" s="347"/>
      <c r="X37" s="347"/>
      <c r="Y37" s="347"/>
      <c r="Z37" s="347"/>
      <c r="AA37" s="347"/>
      <c r="AB37" s="347"/>
      <c r="AC37" s="347"/>
      <c r="AD37" s="347"/>
      <c r="AE37" s="348"/>
      <c r="AF37" s="43"/>
      <c r="AG37" s="349"/>
      <c r="AH37" s="347"/>
      <c r="AI37" s="347"/>
      <c r="AJ37" s="347"/>
      <c r="AK37" s="347"/>
      <c r="AL37" s="347"/>
      <c r="AM37" s="347"/>
      <c r="AN37" s="348"/>
      <c r="AO37" s="43"/>
      <c r="AP37" s="350"/>
      <c r="AQ37" s="464"/>
    </row>
    <row r="38" spans="2:43" x14ac:dyDescent="0.3">
      <c r="B38" s="14"/>
      <c r="C38" s="1" t="s">
        <v>92</v>
      </c>
      <c r="D38" s="347">
        <v>0</v>
      </c>
      <c r="E38" s="347">
        <v>0</v>
      </c>
      <c r="F38" s="347">
        <v>0</v>
      </c>
      <c r="G38" s="347">
        <v>0</v>
      </c>
      <c r="H38" s="347">
        <v>0</v>
      </c>
      <c r="I38" s="347">
        <v>0</v>
      </c>
      <c r="J38" s="347">
        <v>0</v>
      </c>
      <c r="K38" s="347">
        <v>0</v>
      </c>
      <c r="L38" s="347">
        <v>0</v>
      </c>
      <c r="M38" s="347">
        <v>0</v>
      </c>
      <c r="N38" s="347">
        <v>0</v>
      </c>
      <c r="O38" s="347">
        <v>0</v>
      </c>
      <c r="P38" s="347">
        <v>0</v>
      </c>
      <c r="Q38" s="348">
        <v>0</v>
      </c>
      <c r="R38" s="43"/>
      <c r="S38" s="349">
        <v>0</v>
      </c>
      <c r="T38" s="347">
        <v>0</v>
      </c>
      <c r="U38" s="347">
        <v>0</v>
      </c>
      <c r="V38" s="347">
        <v>0</v>
      </c>
      <c r="W38" s="347">
        <v>0</v>
      </c>
      <c r="X38" s="347">
        <v>0</v>
      </c>
      <c r="Y38" s="347">
        <v>0</v>
      </c>
      <c r="Z38" s="347">
        <v>0</v>
      </c>
      <c r="AA38" s="347">
        <v>0</v>
      </c>
      <c r="AB38" s="347">
        <v>0</v>
      </c>
      <c r="AC38" s="347">
        <v>0</v>
      </c>
      <c r="AD38" s="347">
        <v>0</v>
      </c>
      <c r="AE38" s="348">
        <v>0</v>
      </c>
      <c r="AF38" s="43"/>
      <c r="AG38" s="349">
        <v>0</v>
      </c>
      <c r="AH38" s="347">
        <v>0</v>
      </c>
      <c r="AI38" s="347">
        <v>0</v>
      </c>
      <c r="AJ38" s="347">
        <v>0</v>
      </c>
      <c r="AK38" s="347">
        <v>0</v>
      </c>
      <c r="AL38" s="347">
        <v>0</v>
      </c>
      <c r="AM38" s="347">
        <v>0</v>
      </c>
      <c r="AN38" s="348">
        <v>0</v>
      </c>
      <c r="AO38" s="43"/>
      <c r="AP38" s="350">
        <v>0</v>
      </c>
      <c r="AQ38" s="464"/>
    </row>
    <row r="39" spans="2:43" x14ac:dyDescent="0.3">
      <c r="B39" s="14"/>
      <c r="C39" s="1" t="s">
        <v>430</v>
      </c>
      <c r="D39" s="347">
        <v>0</v>
      </c>
      <c r="E39" s="347">
        <v>0</v>
      </c>
      <c r="F39" s="347">
        <v>0</v>
      </c>
      <c r="G39" s="347">
        <v>0</v>
      </c>
      <c r="H39" s="347">
        <v>0</v>
      </c>
      <c r="I39" s="347">
        <v>0</v>
      </c>
      <c r="J39" s="347">
        <v>0</v>
      </c>
      <c r="K39" s="347">
        <v>0</v>
      </c>
      <c r="L39" s="347">
        <v>0</v>
      </c>
      <c r="M39" s="347">
        <v>0</v>
      </c>
      <c r="N39" s="347">
        <v>0</v>
      </c>
      <c r="O39" s="347">
        <v>0</v>
      </c>
      <c r="P39" s="347">
        <v>0</v>
      </c>
      <c r="Q39" s="348">
        <v>0</v>
      </c>
      <c r="R39" s="43"/>
      <c r="S39" s="349">
        <v>0</v>
      </c>
      <c r="T39" s="347">
        <v>0</v>
      </c>
      <c r="U39" s="347">
        <v>0</v>
      </c>
      <c r="V39" s="347">
        <v>0</v>
      </c>
      <c r="W39" s="347">
        <v>0</v>
      </c>
      <c r="X39" s="347">
        <v>0</v>
      </c>
      <c r="Y39" s="347">
        <v>0</v>
      </c>
      <c r="Z39" s="347">
        <v>0</v>
      </c>
      <c r="AA39" s="347">
        <v>0</v>
      </c>
      <c r="AB39" s="347">
        <v>0</v>
      </c>
      <c r="AC39" s="347">
        <v>0</v>
      </c>
      <c r="AD39" s="347">
        <v>0</v>
      </c>
      <c r="AE39" s="348">
        <v>0</v>
      </c>
      <c r="AF39" s="43"/>
      <c r="AG39" s="349">
        <v>0</v>
      </c>
      <c r="AH39" s="347">
        <v>0</v>
      </c>
      <c r="AI39" s="347">
        <v>0</v>
      </c>
      <c r="AJ39" s="347">
        <v>0</v>
      </c>
      <c r="AK39" s="347">
        <v>0</v>
      </c>
      <c r="AL39" s="347">
        <v>0</v>
      </c>
      <c r="AM39" s="347">
        <v>0</v>
      </c>
      <c r="AN39" s="348">
        <v>0</v>
      </c>
      <c r="AO39" s="43"/>
      <c r="AP39" s="350">
        <v>0</v>
      </c>
      <c r="AQ39" s="464"/>
    </row>
    <row r="40" spans="2:43" x14ac:dyDescent="0.3">
      <c r="B40" s="14"/>
      <c r="C40" s="1" t="s">
        <v>100</v>
      </c>
      <c r="D40" s="347">
        <v>0</v>
      </c>
      <c r="E40" s="347">
        <v>0</v>
      </c>
      <c r="F40" s="347">
        <v>0</v>
      </c>
      <c r="G40" s="347">
        <v>0</v>
      </c>
      <c r="H40" s="347">
        <v>0</v>
      </c>
      <c r="I40" s="347">
        <v>0</v>
      </c>
      <c r="J40" s="347">
        <v>0</v>
      </c>
      <c r="K40" s="347">
        <v>0</v>
      </c>
      <c r="L40" s="347">
        <v>0</v>
      </c>
      <c r="M40" s="347">
        <v>0</v>
      </c>
      <c r="N40" s="347">
        <v>0</v>
      </c>
      <c r="O40" s="347">
        <v>0</v>
      </c>
      <c r="P40" s="347">
        <v>0</v>
      </c>
      <c r="Q40" s="348">
        <v>0</v>
      </c>
      <c r="R40" s="43"/>
      <c r="S40" s="349">
        <v>-110446.6</v>
      </c>
      <c r="T40" s="347">
        <v>-25926.799999999999</v>
      </c>
      <c r="U40" s="347">
        <v>-25560.94</v>
      </c>
      <c r="V40" s="347">
        <v>-34161.089999999997</v>
      </c>
      <c r="W40" s="347">
        <v>-26108.42</v>
      </c>
      <c r="X40" s="347">
        <v>-22685.42</v>
      </c>
      <c r="Y40" s="347">
        <v>20.000000000116415</v>
      </c>
      <c r="Z40" s="347">
        <v>1.1641532182693481E-10</v>
      </c>
      <c r="AA40" s="347">
        <v>20.000000000116415</v>
      </c>
      <c r="AB40" s="347">
        <v>1.1641532182693481E-10</v>
      </c>
      <c r="AC40" s="347">
        <v>1.1641532182693481E-10</v>
      </c>
      <c r="AD40" s="347">
        <v>1930.0000000001164</v>
      </c>
      <c r="AE40" s="348">
        <v>0</v>
      </c>
      <c r="AF40" s="43"/>
      <c r="AG40" s="349">
        <v>12.000000000174623</v>
      </c>
      <c r="AH40" s="347">
        <v>1.1641532182693481E-10</v>
      </c>
      <c r="AI40" s="347">
        <v>1.7462298274040222E-10</v>
      </c>
      <c r="AJ40" s="347">
        <v>-8894.9999999997672</v>
      </c>
      <c r="AK40" s="347">
        <v>2.3283064365386963E-10</v>
      </c>
      <c r="AL40" s="347">
        <v>2.3283064365386963E-10</v>
      </c>
      <c r="AM40" s="347">
        <v>2.5000000001164153</v>
      </c>
      <c r="AN40" s="348">
        <v>0</v>
      </c>
      <c r="AO40" s="43"/>
      <c r="AP40" s="350">
        <v>0</v>
      </c>
      <c r="AQ40" s="464"/>
    </row>
    <row r="41" spans="2:43" ht="15" thickBot="1" x14ac:dyDescent="0.35">
      <c r="B41" s="14"/>
      <c r="C41" s="351" t="s">
        <v>101</v>
      </c>
      <c r="D41" s="352">
        <v>0</v>
      </c>
      <c r="E41" s="352">
        <v>0</v>
      </c>
      <c r="F41" s="352">
        <v>0</v>
      </c>
      <c r="G41" s="352">
        <v>0</v>
      </c>
      <c r="H41" s="352">
        <v>0</v>
      </c>
      <c r="I41" s="352">
        <v>0</v>
      </c>
      <c r="J41" s="352">
        <v>0</v>
      </c>
      <c r="K41" s="352">
        <v>0</v>
      </c>
      <c r="L41" s="352">
        <v>0</v>
      </c>
      <c r="M41" s="352">
        <v>0</v>
      </c>
      <c r="N41" s="352">
        <v>0</v>
      </c>
      <c r="O41" s="352">
        <v>0</v>
      </c>
      <c r="P41" s="352">
        <v>0</v>
      </c>
      <c r="Q41" s="353">
        <v>0</v>
      </c>
      <c r="R41" s="43"/>
      <c r="S41" s="351">
        <v>-1</v>
      </c>
      <c r="T41" s="352">
        <v>-1</v>
      </c>
      <c r="U41" s="352">
        <v>-1</v>
      </c>
      <c r="V41" s="352">
        <v>-1</v>
      </c>
      <c r="W41" s="352">
        <v>-1</v>
      </c>
      <c r="X41" s="352">
        <v>-1</v>
      </c>
      <c r="Y41" s="352">
        <v>2.3704169780495498E-5</v>
      </c>
      <c r="Z41" s="352">
        <v>1.7067480764399768E-16</v>
      </c>
      <c r="AA41" s="352">
        <v>3.3209022552888851E-5</v>
      </c>
      <c r="AB41" s="352">
        <v>2.0223777187443457E-16</v>
      </c>
      <c r="AC41" s="352">
        <v>1.7789800858225793E-16</v>
      </c>
      <c r="AD41" s="352">
        <v>3.560873520281992E-3</v>
      </c>
      <c r="AE41" s="353">
        <v>0</v>
      </c>
      <c r="AF41" s="43"/>
      <c r="AG41" s="351">
        <v>2.8417818759001498E-5</v>
      </c>
      <c r="AH41" s="352">
        <v>2.2652036614520172E-16</v>
      </c>
      <c r="AI41" s="352">
        <v>3.7155964559322462E-16</v>
      </c>
      <c r="AJ41" s="352">
        <v>-1.7538670846765393E-2</v>
      </c>
      <c r="AK41" s="352">
        <v>3.7424326760013775E-16</v>
      </c>
      <c r="AL41" s="352">
        <v>4.0138073981468325E-16</v>
      </c>
      <c r="AM41" s="352">
        <v>4.7385923319955137E-6</v>
      </c>
      <c r="AN41" s="142">
        <v>0</v>
      </c>
      <c r="AO41" s="43"/>
      <c r="AP41" s="354">
        <v>0</v>
      </c>
      <c r="AQ41" s="15"/>
    </row>
    <row r="42" spans="2:43" ht="7.95" customHeight="1" thickBot="1" x14ac:dyDescent="0.35">
      <c r="B42" s="14"/>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5"/>
    </row>
    <row r="43" spans="2:43" x14ac:dyDescent="0.3">
      <c r="B43" s="14"/>
      <c r="C43" s="141" t="s">
        <v>876</v>
      </c>
      <c r="D43" s="343"/>
      <c r="E43" s="344">
        <v>389911.14</v>
      </c>
      <c r="F43" s="344">
        <v>84519.8</v>
      </c>
      <c r="G43" s="344">
        <v>365.86000000000058</v>
      </c>
      <c r="H43" s="344">
        <v>-8600.1499999999978</v>
      </c>
      <c r="I43" s="344">
        <v>8052.6699999999983</v>
      </c>
      <c r="J43" s="344">
        <v>3423</v>
      </c>
      <c r="K43" s="344">
        <v>-1984.630000000001</v>
      </c>
      <c r="L43" s="344">
        <v>-8368.59</v>
      </c>
      <c r="M43" s="344">
        <v>0</v>
      </c>
      <c r="N43" s="344">
        <v>0</v>
      </c>
      <c r="O43" s="344">
        <v>0</v>
      </c>
      <c r="P43" s="344">
        <v>-62052.130000000005</v>
      </c>
      <c r="Q43" s="345"/>
      <c r="R43" s="43"/>
      <c r="S43" s="472">
        <v>-110446.6</v>
      </c>
      <c r="T43" s="344">
        <v>84519.8</v>
      </c>
      <c r="U43" s="344">
        <v>365.86000000000058</v>
      </c>
      <c r="V43" s="344">
        <v>-8600.1499999999978</v>
      </c>
      <c r="W43" s="344">
        <v>8052.6699999999983</v>
      </c>
      <c r="X43" s="344">
        <v>3423</v>
      </c>
      <c r="Y43" s="344">
        <v>-1984.630000000001</v>
      </c>
      <c r="Z43" s="344">
        <v>-8368.59</v>
      </c>
      <c r="AA43" s="344">
        <v>0</v>
      </c>
      <c r="AB43" s="344">
        <v>0</v>
      </c>
      <c r="AC43" s="344">
        <v>0</v>
      </c>
      <c r="AD43" s="344">
        <v>0</v>
      </c>
      <c r="AE43" s="345"/>
      <c r="AF43" s="43"/>
      <c r="AG43" s="472">
        <v>0</v>
      </c>
      <c r="AH43" s="344">
        <v>0</v>
      </c>
      <c r="AI43" s="344">
        <v>0</v>
      </c>
      <c r="AJ43" s="344"/>
      <c r="AK43" s="344"/>
      <c r="AL43" s="344"/>
      <c r="AM43" s="344"/>
      <c r="AN43" s="345">
        <v>416331.45</v>
      </c>
      <c r="AO43" s="43"/>
      <c r="AP43" s="346">
        <v>25926.799999999999</v>
      </c>
      <c r="AQ43" s="464"/>
    </row>
    <row r="44" spans="2:43" ht="6.6" customHeight="1" x14ac:dyDescent="0.3">
      <c r="B44" s="14"/>
      <c r="C44" s="1"/>
      <c r="D44" s="2"/>
      <c r="E44" s="347"/>
      <c r="F44" s="347"/>
      <c r="G44" s="347"/>
      <c r="H44" s="347"/>
      <c r="I44" s="347"/>
      <c r="J44" s="347"/>
      <c r="K44" s="347"/>
      <c r="L44" s="347"/>
      <c r="M44" s="347"/>
      <c r="N44" s="347"/>
      <c r="O44" s="347"/>
      <c r="P44" s="347"/>
      <c r="Q44" s="348"/>
      <c r="R44" s="43"/>
      <c r="S44" s="349"/>
      <c r="T44" s="347"/>
      <c r="U44" s="347"/>
      <c r="V44" s="347"/>
      <c r="W44" s="347"/>
      <c r="X44" s="347"/>
      <c r="Y44" s="347"/>
      <c r="Z44" s="347"/>
      <c r="AA44" s="347"/>
      <c r="AB44" s="347"/>
      <c r="AC44" s="347"/>
      <c r="AD44" s="347"/>
      <c r="AE44" s="348"/>
      <c r="AF44" s="43"/>
      <c r="AG44" s="349"/>
      <c r="AH44" s="347"/>
      <c r="AI44" s="347"/>
      <c r="AJ44" s="347"/>
      <c r="AK44" s="347"/>
      <c r="AL44" s="347"/>
      <c r="AM44" s="347"/>
      <c r="AN44" s="348"/>
      <c r="AO44" s="43"/>
      <c r="AP44" s="350"/>
      <c r="AQ44" s="464"/>
    </row>
    <row r="45" spans="2:43" x14ac:dyDescent="0.3">
      <c r="B45" s="14"/>
      <c r="C45" s="1" t="s">
        <v>429</v>
      </c>
      <c r="D45" s="347"/>
      <c r="E45" s="347"/>
      <c r="F45" s="347"/>
      <c r="G45" s="347"/>
      <c r="H45" s="347"/>
      <c r="I45" s="347"/>
      <c r="J45" s="347"/>
      <c r="K45" s="347"/>
      <c r="L45" s="347"/>
      <c r="M45" s="347"/>
      <c r="N45" s="347"/>
      <c r="O45" s="347"/>
      <c r="P45" s="347"/>
      <c r="Q45" s="348"/>
      <c r="R45" s="43"/>
      <c r="S45" s="349"/>
      <c r="T45" s="347"/>
      <c r="U45" s="347"/>
      <c r="V45" s="347"/>
      <c r="W45" s="347"/>
      <c r="X45" s="347"/>
      <c r="Y45" s="347"/>
      <c r="Z45" s="347"/>
      <c r="AA45" s="347"/>
      <c r="AB45" s="347"/>
      <c r="AC45" s="347"/>
      <c r="AD45" s="347"/>
      <c r="AE45" s="348"/>
      <c r="AF45" s="43"/>
      <c r="AG45" s="349"/>
      <c r="AH45" s="347"/>
      <c r="AI45" s="347"/>
      <c r="AJ45" s="347"/>
      <c r="AK45" s="347"/>
      <c r="AL45" s="347"/>
      <c r="AM45" s="347"/>
      <c r="AN45" s="348"/>
      <c r="AO45" s="43"/>
      <c r="AP45" s="350">
        <v>0</v>
      </c>
      <c r="AQ45" s="464"/>
    </row>
    <row r="46" spans="2:43" x14ac:dyDescent="0.3">
      <c r="B46" s="14"/>
      <c r="C46" s="154" t="s">
        <v>85</v>
      </c>
      <c r="D46" s="347">
        <v>0</v>
      </c>
      <c r="E46" s="347">
        <v>0</v>
      </c>
      <c r="F46" s="347">
        <v>16667.5</v>
      </c>
      <c r="G46" s="347">
        <v>33335</v>
      </c>
      <c r="H46" s="347">
        <v>50002.5</v>
      </c>
      <c r="I46" s="347">
        <v>66670</v>
      </c>
      <c r="J46" s="347">
        <v>83337.5</v>
      </c>
      <c r="K46" s="347">
        <v>100005</v>
      </c>
      <c r="L46" s="347">
        <v>116672.5</v>
      </c>
      <c r="M46" s="347">
        <v>133340</v>
      </c>
      <c r="N46" s="347">
        <v>150007.5</v>
      </c>
      <c r="O46" s="347">
        <v>166675</v>
      </c>
      <c r="P46" s="347">
        <v>183342.5</v>
      </c>
      <c r="Q46" s="348">
        <v>0</v>
      </c>
      <c r="R46" s="43"/>
      <c r="S46" s="349">
        <v>200010</v>
      </c>
      <c r="T46" s="347">
        <v>200010</v>
      </c>
      <c r="U46" s="347">
        <v>200010</v>
      </c>
      <c r="V46" s="347">
        <v>200010</v>
      </c>
      <c r="W46" s="347">
        <v>200010</v>
      </c>
      <c r="X46" s="347">
        <v>200010</v>
      </c>
      <c r="Y46" s="347">
        <v>200010</v>
      </c>
      <c r="Z46" s="347">
        <v>200000</v>
      </c>
      <c r="AA46" s="347">
        <v>450000</v>
      </c>
      <c r="AB46" s="347">
        <v>450000</v>
      </c>
      <c r="AC46" s="347">
        <v>450000</v>
      </c>
      <c r="AD46" s="347">
        <v>450000</v>
      </c>
      <c r="AE46" s="348">
        <v>200010</v>
      </c>
      <c r="AF46" s="43"/>
      <c r="AG46" s="349">
        <v>450000</v>
      </c>
      <c r="AH46" s="347">
        <v>450000</v>
      </c>
      <c r="AI46" s="347">
        <v>450000</v>
      </c>
      <c r="AJ46" s="347">
        <v>450000</v>
      </c>
      <c r="AK46" s="347">
        <v>450000</v>
      </c>
      <c r="AL46" s="347">
        <v>450000</v>
      </c>
      <c r="AM46" s="347">
        <v>450000</v>
      </c>
      <c r="AN46" s="348">
        <v>450000</v>
      </c>
      <c r="AO46" s="43"/>
      <c r="AP46" s="350">
        <v>200000</v>
      </c>
      <c r="AQ46" s="464"/>
    </row>
    <row r="47" spans="2:43" x14ac:dyDescent="0.3">
      <c r="B47" s="14"/>
      <c r="C47" s="123" t="s">
        <v>86</v>
      </c>
      <c r="D47" s="347">
        <v>0</v>
      </c>
      <c r="E47" s="347">
        <v>16667.5</v>
      </c>
      <c r="F47" s="347">
        <v>16667.5</v>
      </c>
      <c r="G47" s="347">
        <v>16667.5</v>
      </c>
      <c r="H47" s="347">
        <v>16667.5</v>
      </c>
      <c r="I47" s="347">
        <v>16667.5</v>
      </c>
      <c r="J47" s="347">
        <v>16667.5</v>
      </c>
      <c r="K47" s="347">
        <v>16667.5</v>
      </c>
      <c r="L47" s="347">
        <v>16667.5</v>
      </c>
      <c r="M47" s="347">
        <v>16667.5</v>
      </c>
      <c r="N47" s="347">
        <v>16667.5</v>
      </c>
      <c r="O47" s="347">
        <v>16667.5</v>
      </c>
      <c r="P47" s="347">
        <v>16667.5</v>
      </c>
      <c r="Q47" s="348">
        <v>200010</v>
      </c>
      <c r="R47" s="43"/>
      <c r="S47" s="349">
        <v>0</v>
      </c>
      <c r="T47" s="347">
        <v>0</v>
      </c>
      <c r="U47" s="347">
        <v>0</v>
      </c>
      <c r="V47" s="347">
        <v>0</v>
      </c>
      <c r="W47" s="347">
        <v>0</v>
      </c>
      <c r="X47" s="347">
        <v>0</v>
      </c>
      <c r="Y47" s="347">
        <v>0</v>
      </c>
      <c r="Z47" s="347">
        <v>250000</v>
      </c>
      <c r="AA47" s="347">
        <v>0</v>
      </c>
      <c r="AB47" s="347">
        <v>0</v>
      </c>
      <c r="AC47" s="347">
        <v>0</v>
      </c>
      <c r="AD47" s="347">
        <v>0</v>
      </c>
      <c r="AE47" s="348">
        <v>250000</v>
      </c>
      <c r="AF47" s="43"/>
      <c r="AG47" s="349">
        <v>0</v>
      </c>
      <c r="AH47" s="347">
        <v>0</v>
      </c>
      <c r="AI47" s="347">
        <v>0</v>
      </c>
      <c r="AJ47" s="347">
        <v>0</v>
      </c>
      <c r="AK47" s="347">
        <v>0</v>
      </c>
      <c r="AL47" s="347">
        <v>0</v>
      </c>
      <c r="AM47" s="347">
        <v>0</v>
      </c>
      <c r="AN47" s="348">
        <v>0</v>
      </c>
      <c r="AO47" s="43"/>
      <c r="AP47" s="350">
        <v>250000</v>
      </c>
      <c r="AQ47" s="464"/>
    </row>
    <row r="48" spans="2:43" x14ac:dyDescent="0.3">
      <c r="B48" s="14"/>
      <c r="C48" s="123" t="s">
        <v>87</v>
      </c>
      <c r="D48" s="347">
        <v>0</v>
      </c>
      <c r="E48" s="347">
        <v>0</v>
      </c>
      <c r="F48" s="347">
        <v>0</v>
      </c>
      <c r="G48" s="347">
        <v>0</v>
      </c>
      <c r="H48" s="347">
        <v>0</v>
      </c>
      <c r="I48" s="347">
        <v>0</v>
      </c>
      <c r="J48" s="347">
        <v>0</v>
      </c>
      <c r="K48" s="347">
        <v>0</v>
      </c>
      <c r="L48" s="347">
        <v>0</v>
      </c>
      <c r="M48" s="347">
        <v>0</v>
      </c>
      <c r="N48" s="347">
        <v>0</v>
      </c>
      <c r="O48" s="347">
        <v>0</v>
      </c>
      <c r="P48" s="347">
        <v>0</v>
      </c>
      <c r="Q48" s="348">
        <v>0</v>
      </c>
      <c r="R48" s="43"/>
      <c r="S48" s="349">
        <v>0</v>
      </c>
      <c r="T48" s="347">
        <v>0</v>
      </c>
      <c r="U48" s="347">
        <v>0</v>
      </c>
      <c r="V48" s="347">
        <v>0</v>
      </c>
      <c r="W48" s="347">
        <v>0</v>
      </c>
      <c r="X48" s="347">
        <v>0</v>
      </c>
      <c r="Y48" s="347">
        <v>0</v>
      </c>
      <c r="Z48" s="347">
        <v>0</v>
      </c>
      <c r="AA48" s="347">
        <v>0</v>
      </c>
      <c r="AB48" s="347">
        <v>0</v>
      </c>
      <c r="AC48" s="347">
        <v>0</v>
      </c>
      <c r="AD48" s="347">
        <v>0</v>
      </c>
      <c r="AE48" s="348">
        <v>0</v>
      </c>
      <c r="AF48" s="43"/>
      <c r="AG48" s="349">
        <v>0</v>
      </c>
      <c r="AH48" s="347">
        <v>0</v>
      </c>
      <c r="AI48" s="347">
        <v>0</v>
      </c>
      <c r="AJ48" s="347">
        <v>0</v>
      </c>
      <c r="AK48" s="347">
        <v>0</v>
      </c>
      <c r="AL48" s="347">
        <v>0</v>
      </c>
      <c r="AM48" s="347">
        <v>0</v>
      </c>
      <c r="AN48" s="348">
        <v>0</v>
      </c>
      <c r="AO48" s="43"/>
      <c r="AP48" s="350">
        <v>0</v>
      </c>
      <c r="AQ48" s="464"/>
    </row>
    <row r="49" spans="2:43" x14ac:dyDescent="0.3">
      <c r="B49" s="14"/>
      <c r="C49" s="154" t="s">
        <v>88</v>
      </c>
      <c r="D49" s="347">
        <v>0</v>
      </c>
      <c r="E49" s="347">
        <v>16667.5</v>
      </c>
      <c r="F49" s="347">
        <v>33335</v>
      </c>
      <c r="G49" s="347">
        <v>50002.5</v>
      </c>
      <c r="H49" s="347">
        <v>66670</v>
      </c>
      <c r="I49" s="347">
        <v>83337.5</v>
      </c>
      <c r="J49" s="347">
        <v>100005</v>
      </c>
      <c r="K49" s="347">
        <v>116672.5</v>
      </c>
      <c r="L49" s="347">
        <v>133340</v>
      </c>
      <c r="M49" s="347">
        <v>150007.5</v>
      </c>
      <c r="N49" s="347">
        <v>166675</v>
      </c>
      <c r="O49" s="347">
        <v>183342.5</v>
      </c>
      <c r="P49" s="347">
        <v>200010</v>
      </c>
      <c r="Q49" s="348">
        <v>200010</v>
      </c>
      <c r="R49" s="43"/>
      <c r="S49" s="349">
        <v>200010</v>
      </c>
      <c r="T49" s="347">
        <v>200010</v>
      </c>
      <c r="U49" s="347">
        <v>200010</v>
      </c>
      <c r="V49" s="347">
        <v>200010</v>
      </c>
      <c r="W49" s="347">
        <v>200010</v>
      </c>
      <c r="X49" s="347">
        <v>200010</v>
      </c>
      <c r="Y49" s="347">
        <v>200010</v>
      </c>
      <c r="Z49" s="347">
        <v>450000</v>
      </c>
      <c r="AA49" s="347">
        <v>450000</v>
      </c>
      <c r="AB49" s="347">
        <v>450000</v>
      </c>
      <c r="AC49" s="347">
        <v>450000</v>
      </c>
      <c r="AD49" s="347">
        <v>450000</v>
      </c>
      <c r="AE49" s="348">
        <v>450000</v>
      </c>
      <c r="AF49" s="43"/>
      <c r="AG49" s="349">
        <v>450000</v>
      </c>
      <c r="AH49" s="347">
        <v>450000</v>
      </c>
      <c r="AI49" s="347">
        <v>450000</v>
      </c>
      <c r="AJ49" s="347">
        <v>450000</v>
      </c>
      <c r="AK49" s="347">
        <v>450000</v>
      </c>
      <c r="AL49" s="347">
        <v>450000</v>
      </c>
      <c r="AM49" s="347">
        <v>450000</v>
      </c>
      <c r="AN49" s="348">
        <v>450000</v>
      </c>
      <c r="AO49" s="43"/>
      <c r="AP49" s="350">
        <v>450000</v>
      </c>
      <c r="AQ49" s="464"/>
    </row>
    <row r="50" spans="2:43" ht="6.6" customHeight="1" x14ac:dyDescent="0.3">
      <c r="B50" s="14"/>
      <c r="C50" s="1"/>
      <c r="D50" s="2"/>
      <c r="E50" s="347"/>
      <c r="F50" s="347"/>
      <c r="G50" s="347"/>
      <c r="H50" s="347"/>
      <c r="I50" s="347"/>
      <c r="J50" s="347"/>
      <c r="K50" s="347"/>
      <c r="L50" s="347"/>
      <c r="M50" s="347"/>
      <c r="N50" s="347"/>
      <c r="O50" s="347"/>
      <c r="P50" s="347"/>
      <c r="Q50" s="348"/>
      <c r="R50" s="43"/>
      <c r="S50" s="349"/>
      <c r="T50" s="347"/>
      <c r="U50" s="347"/>
      <c r="V50" s="347"/>
      <c r="W50" s="347"/>
      <c r="X50" s="347"/>
      <c r="Y50" s="347"/>
      <c r="Z50" s="347"/>
      <c r="AA50" s="347"/>
      <c r="AB50" s="347"/>
      <c r="AC50" s="347"/>
      <c r="AD50" s="347"/>
      <c r="AE50" s="348"/>
      <c r="AF50" s="43"/>
      <c r="AG50" s="349"/>
      <c r="AH50" s="347"/>
      <c r="AI50" s="347"/>
      <c r="AJ50" s="347"/>
      <c r="AK50" s="347"/>
      <c r="AL50" s="347"/>
      <c r="AM50" s="347"/>
      <c r="AN50" s="348"/>
      <c r="AO50" s="43"/>
      <c r="AP50" s="350"/>
      <c r="AQ50" s="464"/>
    </row>
    <row r="51" spans="2:43" outlineLevel="1" x14ac:dyDescent="0.3">
      <c r="B51" s="14"/>
      <c r="C51" s="1" t="s">
        <v>90</v>
      </c>
      <c r="D51" s="347">
        <v>0</v>
      </c>
      <c r="E51" s="347">
        <v>0</v>
      </c>
      <c r="F51" s="347">
        <v>0</v>
      </c>
      <c r="G51" s="347">
        <v>0</v>
      </c>
      <c r="H51" s="347">
        <v>0</v>
      </c>
      <c r="I51" s="347">
        <v>0</v>
      </c>
      <c r="J51" s="347">
        <v>0</v>
      </c>
      <c r="K51" s="347">
        <v>0</v>
      </c>
      <c r="L51" s="347">
        <v>0</v>
      </c>
      <c r="M51" s="347">
        <v>0</v>
      </c>
      <c r="N51" s="347">
        <v>0</v>
      </c>
      <c r="O51" s="347">
        <v>0</v>
      </c>
      <c r="P51" s="347">
        <v>0</v>
      </c>
      <c r="Q51" s="348">
        <v>0</v>
      </c>
      <c r="R51" s="43"/>
      <c r="S51" s="349">
        <v>0</v>
      </c>
      <c r="T51" s="347">
        <v>0</v>
      </c>
      <c r="U51" s="347">
        <v>0</v>
      </c>
      <c r="V51" s="347">
        <v>0</v>
      </c>
      <c r="W51" s="347">
        <v>0</v>
      </c>
      <c r="X51" s="347">
        <v>0</v>
      </c>
      <c r="Y51" s="347">
        <v>0</v>
      </c>
      <c r="Z51" s="347">
        <v>0</v>
      </c>
      <c r="AA51" s="347">
        <v>0</v>
      </c>
      <c r="AB51" s="347">
        <v>0</v>
      </c>
      <c r="AC51" s="347">
        <v>0</v>
      </c>
      <c r="AD51" s="347">
        <v>0</v>
      </c>
      <c r="AE51" s="348">
        <v>10</v>
      </c>
      <c r="AF51" s="43"/>
      <c r="AG51" s="349">
        <v>0</v>
      </c>
      <c r="AH51" s="347">
        <v>0</v>
      </c>
      <c r="AI51" s="347">
        <v>0</v>
      </c>
      <c r="AJ51" s="347">
        <v>0</v>
      </c>
      <c r="AK51" s="347">
        <v>0</v>
      </c>
      <c r="AL51" s="347">
        <v>0</v>
      </c>
      <c r="AM51" s="347">
        <v>0</v>
      </c>
      <c r="AN51" s="348">
        <v>0</v>
      </c>
      <c r="AO51" s="43"/>
      <c r="AP51" s="350">
        <v>0</v>
      </c>
      <c r="AQ51" s="464"/>
    </row>
    <row r="52" spans="2:43" outlineLevel="1" x14ac:dyDescent="0.3">
      <c r="B52" s="14"/>
      <c r="C52" s="1" t="s">
        <v>91</v>
      </c>
      <c r="D52" s="347">
        <v>0</v>
      </c>
      <c r="E52" s="347">
        <v>0</v>
      </c>
      <c r="F52" s="347">
        <v>0</v>
      </c>
      <c r="G52" s="347">
        <v>0</v>
      </c>
      <c r="H52" s="347">
        <v>0</v>
      </c>
      <c r="I52" s="347">
        <v>0</v>
      </c>
      <c r="J52" s="347">
        <v>0</v>
      </c>
      <c r="K52" s="347">
        <v>0</v>
      </c>
      <c r="L52" s="347">
        <v>0</v>
      </c>
      <c r="M52" s="347">
        <v>0</v>
      </c>
      <c r="N52" s="347">
        <v>0</v>
      </c>
      <c r="O52" s="347">
        <v>0</v>
      </c>
      <c r="P52" s="347">
        <v>0</v>
      </c>
      <c r="Q52" s="348">
        <v>-200010</v>
      </c>
      <c r="R52" s="43"/>
      <c r="S52" s="349">
        <v>0</v>
      </c>
      <c r="T52" s="347">
        <v>0</v>
      </c>
      <c r="U52" s="347">
        <v>0</v>
      </c>
      <c r="V52" s="347">
        <v>0</v>
      </c>
      <c r="W52" s="347">
        <v>0</v>
      </c>
      <c r="X52" s="347">
        <v>0</v>
      </c>
      <c r="Y52" s="347">
        <v>0</v>
      </c>
      <c r="Z52" s="347">
        <v>0</v>
      </c>
      <c r="AA52" s="347">
        <v>0</v>
      </c>
      <c r="AB52" s="347">
        <v>0</v>
      </c>
      <c r="AC52" s="347">
        <v>0</v>
      </c>
      <c r="AD52" s="347">
        <v>0</v>
      </c>
      <c r="AE52" s="348">
        <v>-249990</v>
      </c>
      <c r="AF52" s="43"/>
      <c r="AG52" s="349">
        <v>0</v>
      </c>
      <c r="AH52" s="347">
        <v>0</v>
      </c>
      <c r="AI52" s="347">
        <v>0</v>
      </c>
      <c r="AJ52" s="347">
        <v>0</v>
      </c>
      <c r="AK52" s="347">
        <v>0</v>
      </c>
      <c r="AL52" s="347">
        <v>0</v>
      </c>
      <c r="AM52" s="347">
        <v>0</v>
      </c>
      <c r="AN52" s="348">
        <v>0</v>
      </c>
      <c r="AO52" s="43"/>
      <c r="AP52" s="350">
        <v>0</v>
      </c>
      <c r="AQ52" s="464"/>
    </row>
    <row r="53" spans="2:43" ht="6.6" customHeight="1" outlineLevel="1" x14ac:dyDescent="0.3">
      <c r="B53" s="14"/>
      <c r="C53" s="1"/>
      <c r="D53" s="2"/>
      <c r="E53" s="347"/>
      <c r="F53" s="347"/>
      <c r="G53" s="347"/>
      <c r="H53" s="347"/>
      <c r="I53" s="347"/>
      <c r="J53" s="347"/>
      <c r="K53" s="347"/>
      <c r="L53" s="347"/>
      <c r="M53" s="347"/>
      <c r="N53" s="347"/>
      <c r="O53" s="347"/>
      <c r="P53" s="347"/>
      <c r="Q53" s="348"/>
      <c r="R53" s="43"/>
      <c r="S53" s="349"/>
      <c r="T53" s="347"/>
      <c r="U53" s="347"/>
      <c r="V53" s="347"/>
      <c r="W53" s="347"/>
      <c r="X53" s="347"/>
      <c r="Y53" s="347"/>
      <c r="Z53" s="347"/>
      <c r="AA53" s="347"/>
      <c r="AB53" s="347"/>
      <c r="AC53" s="347"/>
      <c r="AD53" s="347"/>
      <c r="AE53" s="348"/>
      <c r="AF53" s="43"/>
      <c r="AG53" s="349"/>
      <c r="AH53" s="347"/>
      <c r="AI53" s="347"/>
      <c r="AJ53" s="347"/>
      <c r="AK53" s="347"/>
      <c r="AL53" s="347"/>
      <c r="AM53" s="347"/>
      <c r="AN53" s="348"/>
      <c r="AO53" s="43"/>
      <c r="AP53" s="350"/>
      <c r="AQ53" s="464"/>
    </row>
    <row r="54" spans="2:43" x14ac:dyDescent="0.3">
      <c r="B54" s="14"/>
      <c r="C54" s="1" t="s">
        <v>98</v>
      </c>
      <c r="D54" s="2">
        <v>0</v>
      </c>
      <c r="E54" s="347">
        <v>0</v>
      </c>
      <c r="F54" s="347">
        <v>0</v>
      </c>
      <c r="G54" s="347">
        <v>0</v>
      </c>
      <c r="H54" s="347">
        <v>0</v>
      </c>
      <c r="I54" s="347">
        <v>0</v>
      </c>
      <c r="J54" s="347">
        <v>0</v>
      </c>
      <c r="K54" s="347">
        <v>0</v>
      </c>
      <c r="L54" s="347">
        <v>0</v>
      </c>
      <c r="M54" s="347">
        <v>0</v>
      </c>
      <c r="N54" s="347">
        <v>0</v>
      </c>
      <c r="O54" s="347">
        <v>0</v>
      </c>
      <c r="P54" s="347">
        <v>0</v>
      </c>
      <c r="Q54" s="348">
        <v>0</v>
      </c>
      <c r="R54" s="43"/>
      <c r="S54" s="349"/>
      <c r="T54" s="347"/>
      <c r="U54" s="347"/>
      <c r="V54" s="347"/>
      <c r="W54" s="347"/>
      <c r="X54" s="347"/>
      <c r="Y54" s="347"/>
      <c r="Z54" s="347">
        <v>250000</v>
      </c>
      <c r="AA54" s="347"/>
      <c r="AB54" s="347"/>
      <c r="AC54" s="347"/>
      <c r="AD54" s="347"/>
      <c r="AE54" s="348">
        <v>250000</v>
      </c>
      <c r="AF54" s="43"/>
      <c r="AG54" s="349"/>
      <c r="AH54" s="347"/>
      <c r="AI54" s="347"/>
      <c r="AJ54" s="347"/>
      <c r="AK54" s="347"/>
      <c r="AL54" s="347"/>
      <c r="AM54" s="347"/>
      <c r="AN54" s="348">
        <v>0</v>
      </c>
      <c r="AO54" s="43"/>
      <c r="AP54" s="350">
        <v>250000</v>
      </c>
      <c r="AQ54" s="464"/>
    </row>
    <row r="55" spans="2:43" x14ac:dyDescent="0.3">
      <c r="B55" s="14"/>
      <c r="C55" s="1" t="s">
        <v>99</v>
      </c>
      <c r="D55" s="2">
        <v>0</v>
      </c>
      <c r="E55" s="347">
        <v>0</v>
      </c>
      <c r="F55" s="347">
        <v>0</v>
      </c>
      <c r="G55" s="347">
        <v>0</v>
      </c>
      <c r="H55" s="347">
        <v>0</v>
      </c>
      <c r="I55" s="347">
        <v>0</v>
      </c>
      <c r="J55" s="347">
        <v>0</v>
      </c>
      <c r="K55" s="347">
        <v>0</v>
      </c>
      <c r="L55" s="347">
        <v>0</v>
      </c>
      <c r="M55" s="347">
        <v>0</v>
      </c>
      <c r="N55" s="347">
        <v>0</v>
      </c>
      <c r="O55" s="347">
        <v>0</v>
      </c>
      <c r="P55" s="347">
        <v>0</v>
      </c>
      <c r="Q55" s="348">
        <v>0</v>
      </c>
      <c r="R55" s="43"/>
      <c r="S55" s="349"/>
      <c r="T55" s="347"/>
      <c r="U55" s="347"/>
      <c r="V55" s="347"/>
      <c r="W55" s="347"/>
      <c r="X55" s="347"/>
      <c r="Y55" s="347"/>
      <c r="Z55" s="347"/>
      <c r="AA55" s="347"/>
      <c r="AB55" s="347"/>
      <c r="AC55" s="347"/>
      <c r="AD55" s="347"/>
      <c r="AE55" s="348">
        <v>0</v>
      </c>
      <c r="AF55" s="43"/>
      <c r="AG55" s="349"/>
      <c r="AH55" s="347"/>
      <c r="AI55" s="347"/>
      <c r="AJ55" s="347"/>
      <c r="AK55" s="347"/>
      <c r="AL55" s="347"/>
      <c r="AM55" s="347"/>
      <c r="AN55" s="348">
        <v>0</v>
      </c>
      <c r="AO55" s="43"/>
      <c r="AP55" s="350">
        <v>0</v>
      </c>
      <c r="AQ55" s="464"/>
    </row>
    <row r="56" spans="2:43" ht="6.6" customHeight="1" x14ac:dyDescent="0.3">
      <c r="B56" s="14"/>
      <c r="C56" s="1"/>
      <c r="D56" s="2"/>
      <c r="E56" s="347"/>
      <c r="F56" s="347"/>
      <c r="G56" s="347"/>
      <c r="H56" s="347"/>
      <c r="I56" s="347"/>
      <c r="J56" s="347"/>
      <c r="K56" s="347"/>
      <c r="L56" s="347"/>
      <c r="M56" s="347"/>
      <c r="N56" s="347"/>
      <c r="O56" s="347"/>
      <c r="P56" s="347"/>
      <c r="Q56" s="348"/>
      <c r="R56" s="43"/>
      <c r="S56" s="349"/>
      <c r="T56" s="347"/>
      <c r="U56" s="347"/>
      <c r="V56" s="347"/>
      <c r="W56" s="347"/>
      <c r="X56" s="347"/>
      <c r="Y56" s="347"/>
      <c r="Z56" s="347"/>
      <c r="AA56" s="347"/>
      <c r="AB56" s="347"/>
      <c r="AC56" s="347"/>
      <c r="AD56" s="347"/>
      <c r="AE56" s="348"/>
      <c r="AF56" s="43"/>
      <c r="AG56" s="349"/>
      <c r="AH56" s="347"/>
      <c r="AI56" s="347"/>
      <c r="AJ56" s="347"/>
      <c r="AK56" s="347"/>
      <c r="AL56" s="347"/>
      <c r="AM56" s="347"/>
      <c r="AN56" s="348"/>
      <c r="AO56" s="43"/>
      <c r="AP56" s="350"/>
      <c r="AQ56" s="464"/>
    </row>
    <row r="57" spans="2:43" x14ac:dyDescent="0.3">
      <c r="B57" s="14"/>
      <c r="C57" s="1" t="s">
        <v>89</v>
      </c>
      <c r="D57" s="347">
        <v>0</v>
      </c>
      <c r="E57" s="347">
        <v>16667.5</v>
      </c>
      <c r="F57" s="347">
        <v>33335</v>
      </c>
      <c r="G57" s="347">
        <v>50002.5</v>
      </c>
      <c r="H57" s="347">
        <v>66670</v>
      </c>
      <c r="I57" s="347">
        <v>83337.5</v>
      </c>
      <c r="J57" s="347">
        <v>100005</v>
      </c>
      <c r="K57" s="347">
        <v>116672.5</v>
      </c>
      <c r="L57" s="347">
        <v>133340</v>
      </c>
      <c r="M57" s="347">
        <v>150007.5</v>
      </c>
      <c r="N57" s="347">
        <v>166675</v>
      </c>
      <c r="O57" s="347">
        <v>183342.5</v>
      </c>
      <c r="P57" s="347">
        <v>200010</v>
      </c>
      <c r="Q57" s="348">
        <v>0</v>
      </c>
      <c r="R57" s="43"/>
      <c r="S57" s="349">
        <v>200010</v>
      </c>
      <c r="T57" s="347">
        <v>200010</v>
      </c>
      <c r="U57" s="347">
        <v>200010</v>
      </c>
      <c r="V57" s="347">
        <v>200010</v>
      </c>
      <c r="W57" s="347">
        <v>200010</v>
      </c>
      <c r="X57" s="347">
        <v>200010</v>
      </c>
      <c r="Y57" s="347">
        <v>200010</v>
      </c>
      <c r="Z57" s="347">
        <v>450010</v>
      </c>
      <c r="AA57" s="347">
        <v>450010</v>
      </c>
      <c r="AB57" s="347">
        <v>450010</v>
      </c>
      <c r="AC57" s="347">
        <v>450010</v>
      </c>
      <c r="AD57" s="347">
        <v>450010</v>
      </c>
      <c r="AE57" s="348">
        <v>0</v>
      </c>
      <c r="AF57" s="43"/>
      <c r="AG57" s="349">
        <v>450000</v>
      </c>
      <c r="AH57" s="347">
        <v>450000</v>
      </c>
      <c r="AI57" s="347">
        <v>450000</v>
      </c>
      <c r="AJ57" s="347">
        <v>450000</v>
      </c>
      <c r="AK57" s="347">
        <v>450000</v>
      </c>
      <c r="AL57" s="347">
        <v>450000</v>
      </c>
      <c r="AM57" s="347">
        <v>450000</v>
      </c>
      <c r="AN57" s="348">
        <v>0</v>
      </c>
      <c r="AO57" s="43"/>
      <c r="AP57" s="350">
        <v>0</v>
      </c>
      <c r="AQ57" s="464"/>
    </row>
    <row r="58" spans="2:43" x14ac:dyDescent="0.3">
      <c r="B58" s="14"/>
      <c r="C58" s="1" t="s">
        <v>20</v>
      </c>
      <c r="D58" s="347">
        <v>0</v>
      </c>
      <c r="E58" s="347">
        <v>0</v>
      </c>
      <c r="F58" s="347">
        <v>0</v>
      </c>
      <c r="G58" s="347">
        <v>0</v>
      </c>
      <c r="H58" s="347">
        <v>0</v>
      </c>
      <c r="I58" s="347">
        <v>0</v>
      </c>
      <c r="J58" s="347">
        <v>0</v>
      </c>
      <c r="K58" s="347">
        <v>0</v>
      </c>
      <c r="L58" s="347">
        <v>0</v>
      </c>
      <c r="M58" s="347">
        <v>0</v>
      </c>
      <c r="N58" s="347">
        <v>0</v>
      </c>
      <c r="O58" s="347">
        <v>0</v>
      </c>
      <c r="P58" s="347">
        <v>0</v>
      </c>
      <c r="Q58" s="348">
        <v>0</v>
      </c>
      <c r="R58" s="43"/>
      <c r="S58" s="349">
        <v>0</v>
      </c>
      <c r="T58" s="347">
        <v>0</v>
      </c>
      <c r="U58" s="347">
        <v>0</v>
      </c>
      <c r="V58" s="347">
        <v>0</v>
      </c>
      <c r="W58" s="347">
        <v>0</v>
      </c>
      <c r="X58" s="347">
        <v>0</v>
      </c>
      <c r="Y58" s="347">
        <v>0</v>
      </c>
      <c r="Z58" s="347">
        <v>0</v>
      </c>
      <c r="AA58" s="347">
        <v>0</v>
      </c>
      <c r="AB58" s="347">
        <v>0</v>
      </c>
      <c r="AC58" s="347">
        <v>0</v>
      </c>
      <c r="AD58" s="347">
        <v>0</v>
      </c>
      <c r="AE58" s="348">
        <v>0</v>
      </c>
      <c r="AF58" s="43"/>
      <c r="AG58" s="349">
        <v>0</v>
      </c>
      <c r="AH58" s="347">
        <v>0</v>
      </c>
      <c r="AI58" s="347">
        <v>0</v>
      </c>
      <c r="AJ58" s="347">
        <v>0</v>
      </c>
      <c r="AK58" s="347">
        <v>0</v>
      </c>
      <c r="AL58" s="347">
        <v>0</v>
      </c>
      <c r="AM58" s="347">
        <v>0</v>
      </c>
      <c r="AN58" s="348">
        <v>0</v>
      </c>
      <c r="AO58" s="43"/>
      <c r="AP58" s="350">
        <v>0</v>
      </c>
      <c r="AQ58" s="464"/>
    </row>
    <row r="59" spans="2:43" ht="6.6" customHeight="1" x14ac:dyDescent="0.3">
      <c r="B59" s="14"/>
      <c r="C59" s="1"/>
      <c r="D59" s="347"/>
      <c r="E59" s="347"/>
      <c r="F59" s="347"/>
      <c r="G59" s="347"/>
      <c r="H59" s="347"/>
      <c r="I59" s="347"/>
      <c r="J59" s="347"/>
      <c r="K59" s="347"/>
      <c r="L59" s="347"/>
      <c r="M59" s="347"/>
      <c r="N59" s="347"/>
      <c r="O59" s="347"/>
      <c r="P59" s="347"/>
      <c r="Q59" s="348"/>
      <c r="R59" s="43"/>
      <c r="S59" s="349"/>
      <c r="T59" s="347"/>
      <c r="U59" s="347"/>
      <c r="V59" s="347"/>
      <c r="W59" s="347"/>
      <c r="X59" s="347"/>
      <c r="Y59" s="347"/>
      <c r="Z59" s="347"/>
      <c r="AA59" s="347"/>
      <c r="AB59" s="347"/>
      <c r="AC59" s="347"/>
      <c r="AD59" s="347"/>
      <c r="AE59" s="348"/>
      <c r="AF59" s="43"/>
      <c r="AG59" s="349"/>
      <c r="AH59" s="347"/>
      <c r="AI59" s="347"/>
      <c r="AJ59" s="347"/>
      <c r="AK59" s="347"/>
      <c r="AL59" s="347"/>
      <c r="AM59" s="347"/>
      <c r="AN59" s="348"/>
      <c r="AO59" s="43"/>
      <c r="AP59" s="350"/>
      <c r="AQ59" s="464"/>
    </row>
    <row r="60" spans="2:43" x14ac:dyDescent="0.3">
      <c r="B60" s="14"/>
      <c r="C60" s="1" t="s">
        <v>92</v>
      </c>
      <c r="D60" s="347">
        <v>0</v>
      </c>
      <c r="E60" s="347">
        <v>0</v>
      </c>
      <c r="F60" s="347">
        <v>0</v>
      </c>
      <c r="G60" s="347">
        <v>0</v>
      </c>
      <c r="H60" s="347">
        <v>0</v>
      </c>
      <c r="I60" s="347">
        <v>0</v>
      </c>
      <c r="J60" s="347">
        <v>0</v>
      </c>
      <c r="K60" s="347">
        <v>0</v>
      </c>
      <c r="L60" s="347">
        <v>0</v>
      </c>
      <c r="M60" s="347">
        <v>0</v>
      </c>
      <c r="N60" s="347">
        <v>0</v>
      </c>
      <c r="O60" s="347">
        <v>0</v>
      </c>
      <c r="P60" s="347">
        <v>0</v>
      </c>
      <c r="Q60" s="348">
        <v>0</v>
      </c>
      <c r="R60" s="43"/>
      <c r="S60" s="349">
        <v>0</v>
      </c>
      <c r="T60" s="347">
        <v>0</v>
      </c>
      <c r="U60" s="347">
        <v>0</v>
      </c>
      <c r="V60" s="347">
        <v>0</v>
      </c>
      <c r="W60" s="347">
        <v>0</v>
      </c>
      <c r="X60" s="347">
        <v>0</v>
      </c>
      <c r="Y60" s="347">
        <v>0</v>
      </c>
      <c r="Z60" s="347">
        <v>0</v>
      </c>
      <c r="AA60" s="347">
        <v>0</v>
      </c>
      <c r="AB60" s="347">
        <v>0</v>
      </c>
      <c r="AC60" s="347">
        <v>0</v>
      </c>
      <c r="AD60" s="347">
        <v>0</v>
      </c>
      <c r="AE60" s="348">
        <v>0</v>
      </c>
      <c r="AF60" s="43"/>
      <c r="AG60" s="349">
        <v>0</v>
      </c>
      <c r="AH60" s="347">
        <v>0</v>
      </c>
      <c r="AI60" s="347">
        <v>0</v>
      </c>
      <c r="AJ60" s="347">
        <v>0</v>
      </c>
      <c r="AK60" s="347">
        <v>0</v>
      </c>
      <c r="AL60" s="347">
        <v>0</v>
      </c>
      <c r="AM60" s="347">
        <v>0</v>
      </c>
      <c r="AN60" s="348">
        <v>0</v>
      </c>
      <c r="AO60" s="43"/>
      <c r="AP60" s="350">
        <v>0</v>
      </c>
      <c r="AQ60" s="464"/>
    </row>
    <row r="61" spans="2:43" x14ac:dyDescent="0.3">
      <c r="B61" s="14"/>
      <c r="C61" s="1" t="s">
        <v>430</v>
      </c>
      <c r="D61" s="347">
        <v>0</v>
      </c>
      <c r="E61" s="347">
        <v>0</v>
      </c>
      <c r="F61" s="347">
        <v>0</v>
      </c>
      <c r="G61" s="347">
        <v>0</v>
      </c>
      <c r="H61" s="347">
        <v>0</v>
      </c>
      <c r="I61" s="347">
        <v>0</v>
      </c>
      <c r="J61" s="347">
        <v>0</v>
      </c>
      <c r="K61" s="347">
        <v>0</v>
      </c>
      <c r="L61" s="347">
        <v>0</v>
      </c>
      <c r="M61" s="347">
        <v>0</v>
      </c>
      <c r="N61" s="347">
        <v>0</v>
      </c>
      <c r="O61" s="347">
        <v>0</v>
      </c>
      <c r="P61" s="347">
        <v>0</v>
      </c>
      <c r="Q61" s="348">
        <v>0</v>
      </c>
      <c r="R61" s="43"/>
      <c r="S61" s="349">
        <v>0</v>
      </c>
      <c r="T61" s="347">
        <v>0</v>
      </c>
      <c r="U61" s="347">
        <v>0</v>
      </c>
      <c r="V61" s="347">
        <v>0</v>
      </c>
      <c r="W61" s="347">
        <v>0</v>
      </c>
      <c r="X61" s="347">
        <v>0</v>
      </c>
      <c r="Y61" s="347">
        <v>0</v>
      </c>
      <c r="Z61" s="347">
        <v>0</v>
      </c>
      <c r="AA61" s="347">
        <v>0</v>
      </c>
      <c r="AB61" s="347">
        <v>0</v>
      </c>
      <c r="AC61" s="347">
        <v>0</v>
      </c>
      <c r="AD61" s="347">
        <v>0</v>
      </c>
      <c r="AE61" s="348">
        <v>0</v>
      </c>
      <c r="AF61" s="43"/>
      <c r="AG61" s="349">
        <v>0</v>
      </c>
      <c r="AH61" s="347">
        <v>0</v>
      </c>
      <c r="AI61" s="347">
        <v>0</v>
      </c>
      <c r="AJ61" s="347">
        <v>0</v>
      </c>
      <c r="AK61" s="347">
        <v>0</v>
      </c>
      <c r="AL61" s="347">
        <v>0</v>
      </c>
      <c r="AM61" s="347">
        <v>0</v>
      </c>
      <c r="AN61" s="348">
        <v>0</v>
      </c>
      <c r="AO61" s="43"/>
      <c r="AP61" s="350">
        <v>0</v>
      </c>
      <c r="AQ61" s="464"/>
    </row>
    <row r="62" spans="2:43" x14ac:dyDescent="0.3">
      <c r="B62" s="14"/>
      <c r="C62" s="1" t="s">
        <v>100</v>
      </c>
      <c r="D62" s="347">
        <v>0</v>
      </c>
      <c r="E62" s="347">
        <v>0</v>
      </c>
      <c r="F62" s="347">
        <v>0</v>
      </c>
      <c r="G62" s="347">
        <v>0</v>
      </c>
      <c r="H62" s="347">
        <v>0</v>
      </c>
      <c r="I62" s="347">
        <v>0</v>
      </c>
      <c r="J62" s="347">
        <v>0</v>
      </c>
      <c r="K62" s="347">
        <v>0</v>
      </c>
      <c r="L62" s="347">
        <v>0</v>
      </c>
      <c r="M62" s="347">
        <v>0</v>
      </c>
      <c r="N62" s="347">
        <v>0</v>
      </c>
      <c r="O62" s="347">
        <v>0</v>
      </c>
      <c r="P62" s="347">
        <v>0</v>
      </c>
      <c r="Q62" s="348">
        <v>0</v>
      </c>
      <c r="R62" s="43"/>
      <c r="S62" s="349">
        <v>0</v>
      </c>
      <c r="T62" s="347">
        <v>0</v>
      </c>
      <c r="U62" s="347">
        <v>0</v>
      </c>
      <c r="V62" s="347">
        <v>0</v>
      </c>
      <c r="W62" s="347">
        <v>0</v>
      </c>
      <c r="X62" s="347">
        <v>0</v>
      </c>
      <c r="Y62" s="347">
        <v>0</v>
      </c>
      <c r="Z62" s="347">
        <v>0</v>
      </c>
      <c r="AA62" s="347">
        <v>0</v>
      </c>
      <c r="AB62" s="347">
        <v>0</v>
      </c>
      <c r="AC62" s="347">
        <v>0</v>
      </c>
      <c r="AD62" s="347">
        <v>0</v>
      </c>
      <c r="AE62" s="348">
        <v>0</v>
      </c>
      <c r="AF62" s="43"/>
      <c r="AG62" s="349">
        <v>0</v>
      </c>
      <c r="AH62" s="347">
        <v>0</v>
      </c>
      <c r="AI62" s="347">
        <v>0</v>
      </c>
      <c r="AJ62" s="347">
        <v>0</v>
      </c>
      <c r="AK62" s="347">
        <v>0</v>
      </c>
      <c r="AL62" s="347">
        <v>0</v>
      </c>
      <c r="AM62" s="347">
        <v>0</v>
      </c>
      <c r="AN62" s="348">
        <v>0</v>
      </c>
      <c r="AO62" s="43"/>
      <c r="AP62" s="350">
        <v>0</v>
      </c>
      <c r="AQ62" s="464"/>
    </row>
    <row r="63" spans="2:43" ht="15" thickBot="1" x14ac:dyDescent="0.35">
      <c r="B63" s="14"/>
      <c r="C63" s="351" t="s">
        <v>101</v>
      </c>
      <c r="D63" s="352">
        <v>0</v>
      </c>
      <c r="E63" s="352">
        <v>0</v>
      </c>
      <c r="F63" s="352">
        <v>0</v>
      </c>
      <c r="G63" s="352">
        <v>0</v>
      </c>
      <c r="H63" s="352">
        <v>0</v>
      </c>
      <c r="I63" s="352">
        <v>0</v>
      </c>
      <c r="J63" s="352">
        <v>0</v>
      </c>
      <c r="K63" s="352">
        <v>0</v>
      </c>
      <c r="L63" s="352">
        <v>0</v>
      </c>
      <c r="M63" s="352">
        <v>0</v>
      </c>
      <c r="N63" s="352">
        <v>0</v>
      </c>
      <c r="O63" s="352">
        <v>0</v>
      </c>
      <c r="P63" s="352">
        <v>0</v>
      </c>
      <c r="Q63" s="353">
        <v>0</v>
      </c>
      <c r="R63" s="43"/>
      <c r="S63" s="351">
        <v>0</v>
      </c>
      <c r="T63" s="352">
        <v>0</v>
      </c>
      <c r="U63" s="352">
        <v>0</v>
      </c>
      <c r="V63" s="352">
        <v>0</v>
      </c>
      <c r="W63" s="352">
        <v>0</v>
      </c>
      <c r="X63" s="352">
        <v>0</v>
      </c>
      <c r="Y63" s="352">
        <v>0</v>
      </c>
      <c r="Z63" s="352">
        <v>0</v>
      </c>
      <c r="AA63" s="352">
        <v>0</v>
      </c>
      <c r="AB63" s="352">
        <v>0</v>
      </c>
      <c r="AC63" s="352">
        <v>0</v>
      </c>
      <c r="AD63" s="352">
        <v>0</v>
      </c>
      <c r="AE63" s="353">
        <v>0</v>
      </c>
      <c r="AF63" s="43"/>
      <c r="AG63" s="351">
        <v>2.2652036614520172E-16</v>
      </c>
      <c r="AH63" s="352">
        <v>2.2652036614520172E-16</v>
      </c>
      <c r="AI63" s="352">
        <v>2.2652036614520172E-16</v>
      </c>
      <c r="AJ63" s="352">
        <v>2.2652036614520172E-16</v>
      </c>
      <c r="AK63" s="352">
        <v>2.2652036614520172E-16</v>
      </c>
      <c r="AL63" s="352">
        <v>2.2652036614520172E-16</v>
      </c>
      <c r="AM63" s="352">
        <v>2.2652036614520172E-16</v>
      </c>
      <c r="AN63" s="142">
        <v>0</v>
      </c>
      <c r="AO63" s="43"/>
      <c r="AP63" s="354">
        <v>0</v>
      </c>
      <c r="AQ63" s="15"/>
    </row>
    <row r="64" spans="2:43" ht="6.6" customHeight="1" x14ac:dyDescent="0.3">
      <c r="B64" s="14"/>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5"/>
    </row>
    <row r="65" spans="2:43" ht="6" customHeight="1" thickBot="1" x14ac:dyDescent="0.35">
      <c r="B65" s="14"/>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5"/>
    </row>
    <row r="66" spans="2:43" ht="23.4" customHeight="1" thickBot="1" x14ac:dyDescent="0.35">
      <c r="B66" s="14"/>
      <c r="C66" s="609" t="s">
        <v>94</v>
      </c>
      <c r="D66" s="610"/>
      <c r="E66" s="610"/>
      <c r="F66" s="610"/>
      <c r="G66" s="610"/>
      <c r="H66" s="610"/>
      <c r="I66" s="610"/>
      <c r="J66" s="610"/>
      <c r="K66" s="610"/>
      <c r="L66" s="610"/>
      <c r="M66" s="610"/>
      <c r="N66" s="610"/>
      <c r="O66" s="610"/>
      <c r="P66" s="610"/>
      <c r="Q66" s="610"/>
      <c r="R66" s="610"/>
      <c r="S66" s="610"/>
      <c r="T66" s="610"/>
      <c r="U66" s="610"/>
      <c r="V66" s="610"/>
      <c r="W66" s="610"/>
      <c r="X66" s="610"/>
      <c r="Y66" s="610"/>
      <c r="Z66" s="610"/>
      <c r="AA66" s="610"/>
      <c r="AB66" s="610"/>
      <c r="AC66" s="610"/>
      <c r="AD66" s="610"/>
      <c r="AE66" s="610"/>
      <c r="AF66" s="610"/>
      <c r="AG66" s="610"/>
      <c r="AH66" s="610"/>
      <c r="AI66" s="610"/>
      <c r="AJ66" s="610"/>
      <c r="AK66" s="610"/>
      <c r="AL66" s="610"/>
      <c r="AM66" s="610"/>
      <c r="AN66" s="610"/>
      <c r="AO66" s="610"/>
      <c r="AP66" s="611"/>
      <c r="AQ66" s="15"/>
    </row>
    <row r="67" spans="2:43" ht="6" customHeight="1" thickBot="1" x14ac:dyDescent="0.35">
      <c r="B67" s="14"/>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5"/>
    </row>
    <row r="68" spans="2:43" x14ac:dyDescent="0.3">
      <c r="B68" s="14"/>
      <c r="C68" s="473" t="s">
        <v>293</v>
      </c>
      <c r="D68" s="44"/>
      <c r="E68" s="27">
        <v>120753.75</v>
      </c>
      <c r="F68" s="27">
        <v>111493.75</v>
      </c>
      <c r="G68" s="27">
        <v>604608.75</v>
      </c>
      <c r="H68" s="27">
        <v>45093.75</v>
      </c>
      <c r="I68" s="27">
        <v>159863.75</v>
      </c>
      <c r="J68" s="27">
        <v>100368.75</v>
      </c>
      <c r="K68" s="27">
        <v>106793.75</v>
      </c>
      <c r="L68" s="27">
        <v>491992.75</v>
      </c>
      <c r="M68" s="27">
        <v>312503.75</v>
      </c>
      <c r="N68" s="27">
        <v>373593.75</v>
      </c>
      <c r="O68" s="27">
        <v>124445.75</v>
      </c>
      <c r="P68" s="27">
        <v>354693.75</v>
      </c>
      <c r="Q68" s="38">
        <v>2906206</v>
      </c>
      <c r="R68" s="43"/>
      <c r="S68" s="26">
        <v>95930</v>
      </c>
      <c r="T68" s="27">
        <v>129495</v>
      </c>
      <c r="U68" s="27">
        <v>152105</v>
      </c>
      <c r="V68" s="27">
        <v>337225</v>
      </c>
      <c r="W68" s="27">
        <v>398422.5</v>
      </c>
      <c r="X68" s="27">
        <v>225153</v>
      </c>
      <c r="Y68" s="27">
        <v>157262</v>
      </c>
      <c r="Z68" s="27">
        <v>583328.12</v>
      </c>
      <c r="AA68" s="27">
        <v>271672.33</v>
      </c>
      <c r="AB68" s="27">
        <v>256373.75</v>
      </c>
      <c r="AC68" s="27">
        <v>254840.95999999999</v>
      </c>
      <c r="AD68" s="27">
        <v>198413.12</v>
      </c>
      <c r="AE68" s="38">
        <v>3060220.7800000003</v>
      </c>
      <c r="AF68" s="43"/>
      <c r="AG68" s="26">
        <v>205175.06</v>
      </c>
      <c r="AH68" s="27">
        <v>162087.53</v>
      </c>
      <c r="AI68" s="27">
        <v>81080</v>
      </c>
      <c r="AJ68" s="27">
        <v>147431.09</v>
      </c>
      <c r="AK68" s="27">
        <v>221048</v>
      </c>
      <c r="AL68" s="27">
        <v>88113</v>
      </c>
      <c r="AM68" s="27">
        <v>161200</v>
      </c>
      <c r="AN68" s="38">
        <v>1066134.68</v>
      </c>
      <c r="AO68" s="43"/>
      <c r="AP68" s="331">
        <v>2630762.96</v>
      </c>
      <c r="AQ68" s="15"/>
    </row>
    <row r="69" spans="2:43" x14ac:dyDescent="0.3">
      <c r="B69" s="14"/>
      <c r="C69" s="127" t="s">
        <v>431</v>
      </c>
      <c r="D69" s="44"/>
      <c r="E69" s="112">
        <v>16667.5</v>
      </c>
      <c r="F69" s="112">
        <v>16667.5</v>
      </c>
      <c r="G69" s="112">
        <v>16667.5</v>
      </c>
      <c r="H69" s="112">
        <v>16667.5</v>
      </c>
      <c r="I69" s="112">
        <v>16667.5</v>
      </c>
      <c r="J69" s="112">
        <v>16667.5</v>
      </c>
      <c r="K69" s="112">
        <v>16667.5</v>
      </c>
      <c r="L69" s="112">
        <v>16667.5</v>
      </c>
      <c r="M69" s="112">
        <v>16667.5</v>
      </c>
      <c r="N69" s="112">
        <v>16667.5</v>
      </c>
      <c r="O69" s="112">
        <v>16667.5</v>
      </c>
      <c r="P69" s="112">
        <v>16667.5</v>
      </c>
      <c r="Q69" s="113">
        <v>200010</v>
      </c>
      <c r="R69" s="43"/>
      <c r="S69" s="150">
        <v>0</v>
      </c>
      <c r="T69" s="112">
        <v>0</v>
      </c>
      <c r="U69" s="112">
        <v>0</v>
      </c>
      <c r="V69" s="112">
        <v>0</v>
      </c>
      <c r="W69" s="112">
        <v>0</v>
      </c>
      <c r="X69" s="112">
        <v>0</v>
      </c>
      <c r="Y69" s="112">
        <v>0</v>
      </c>
      <c r="Z69" s="112">
        <v>250000</v>
      </c>
      <c r="AA69" s="112">
        <v>0</v>
      </c>
      <c r="AB69" s="112">
        <v>0</v>
      </c>
      <c r="AC69" s="112">
        <v>0</v>
      </c>
      <c r="AD69" s="112">
        <v>0</v>
      </c>
      <c r="AE69" s="113">
        <v>250000</v>
      </c>
      <c r="AF69" s="43"/>
      <c r="AG69" s="150">
        <v>0</v>
      </c>
      <c r="AH69" s="112">
        <v>0</v>
      </c>
      <c r="AI69" s="112">
        <v>0</v>
      </c>
      <c r="AJ69" s="112">
        <v>0</v>
      </c>
      <c r="AK69" s="112">
        <v>0</v>
      </c>
      <c r="AL69" s="112">
        <v>0</v>
      </c>
      <c r="AM69" s="112">
        <v>0</v>
      </c>
      <c r="AN69" s="113">
        <v>0</v>
      </c>
      <c r="AO69" s="43"/>
      <c r="AP69" s="355">
        <v>250000</v>
      </c>
      <c r="AQ69" s="15"/>
    </row>
    <row r="70" spans="2:43" s="34" customFormat="1" x14ac:dyDescent="0.3">
      <c r="B70" s="32"/>
      <c r="C70" s="91" t="s">
        <v>294</v>
      </c>
      <c r="D70" s="44"/>
      <c r="E70" s="110">
        <v>104086.25</v>
      </c>
      <c r="F70" s="110">
        <v>94826.25</v>
      </c>
      <c r="G70" s="110">
        <v>587941.25</v>
      </c>
      <c r="H70" s="110">
        <v>28426.25</v>
      </c>
      <c r="I70" s="110">
        <v>143196.25</v>
      </c>
      <c r="J70" s="110">
        <v>83701.25</v>
      </c>
      <c r="K70" s="110">
        <v>90126.25</v>
      </c>
      <c r="L70" s="110">
        <v>475325.25</v>
      </c>
      <c r="M70" s="110">
        <v>295836.25</v>
      </c>
      <c r="N70" s="110">
        <v>356926.25</v>
      </c>
      <c r="O70" s="110">
        <v>107778.25</v>
      </c>
      <c r="P70" s="110">
        <v>338026.25</v>
      </c>
      <c r="Q70" s="111">
        <v>2706196</v>
      </c>
      <c r="R70" s="43"/>
      <c r="S70" s="114">
        <v>95930</v>
      </c>
      <c r="T70" s="110">
        <v>129495</v>
      </c>
      <c r="U70" s="110">
        <v>152105</v>
      </c>
      <c r="V70" s="110">
        <v>337225</v>
      </c>
      <c r="W70" s="110">
        <v>398422.5</v>
      </c>
      <c r="X70" s="110">
        <v>225153</v>
      </c>
      <c r="Y70" s="110">
        <v>157262</v>
      </c>
      <c r="Z70" s="110">
        <v>333328.12</v>
      </c>
      <c r="AA70" s="110">
        <v>271672.33</v>
      </c>
      <c r="AB70" s="110">
        <v>256373.75</v>
      </c>
      <c r="AC70" s="110">
        <v>254840.95999999999</v>
      </c>
      <c r="AD70" s="110">
        <v>198413.12</v>
      </c>
      <c r="AE70" s="111">
        <v>2810220.7800000003</v>
      </c>
      <c r="AF70" s="43"/>
      <c r="AG70" s="114">
        <v>205175.06</v>
      </c>
      <c r="AH70" s="110">
        <v>162087.53</v>
      </c>
      <c r="AI70" s="110">
        <v>81080</v>
      </c>
      <c r="AJ70" s="110">
        <v>147431.09</v>
      </c>
      <c r="AK70" s="110">
        <v>221048</v>
      </c>
      <c r="AL70" s="110">
        <v>88113</v>
      </c>
      <c r="AM70" s="110">
        <v>161200</v>
      </c>
      <c r="AN70" s="111">
        <v>1066134.68</v>
      </c>
      <c r="AO70" s="43"/>
      <c r="AP70" s="356">
        <v>2380762.96</v>
      </c>
      <c r="AQ70" s="33"/>
    </row>
    <row r="71" spans="2:43" x14ac:dyDescent="0.3">
      <c r="B71" s="14"/>
      <c r="C71" s="1" t="s">
        <v>93</v>
      </c>
      <c r="D71" s="44"/>
      <c r="E71" s="29">
        <v>102860</v>
      </c>
      <c r="F71" s="29">
        <v>93600</v>
      </c>
      <c r="G71" s="29">
        <v>586715</v>
      </c>
      <c r="H71" s="29">
        <v>27200</v>
      </c>
      <c r="I71" s="29">
        <v>141970</v>
      </c>
      <c r="J71" s="29">
        <v>82475</v>
      </c>
      <c r="K71" s="29">
        <v>88900</v>
      </c>
      <c r="L71" s="29">
        <v>474099</v>
      </c>
      <c r="M71" s="29">
        <v>294610</v>
      </c>
      <c r="N71" s="29">
        <v>355700</v>
      </c>
      <c r="O71" s="29">
        <v>106552</v>
      </c>
      <c r="P71" s="29">
        <v>336800</v>
      </c>
      <c r="Q71" s="39">
        <v>2691481</v>
      </c>
      <c r="R71" s="43"/>
      <c r="S71" s="28">
        <v>0</v>
      </c>
      <c r="T71" s="29">
        <v>95400</v>
      </c>
      <c r="U71" s="29">
        <v>512750</v>
      </c>
      <c r="V71" s="29">
        <v>500</v>
      </c>
      <c r="W71" s="29">
        <v>87900</v>
      </c>
      <c r="X71" s="29">
        <v>186900</v>
      </c>
      <c r="Y71" s="29">
        <v>358150</v>
      </c>
      <c r="Z71" s="29">
        <v>301387</v>
      </c>
      <c r="AA71" s="29">
        <v>90950</v>
      </c>
      <c r="AB71" s="29">
        <v>258460</v>
      </c>
      <c r="AC71" s="29">
        <v>402375</v>
      </c>
      <c r="AD71" s="29">
        <v>791953</v>
      </c>
      <c r="AE71" s="39">
        <v>3086725</v>
      </c>
      <c r="AF71" s="43"/>
      <c r="AG71" s="28">
        <v>0.1</v>
      </c>
      <c r="AH71" s="29">
        <v>406905</v>
      </c>
      <c r="AI71" s="29">
        <v>323250</v>
      </c>
      <c r="AJ71" s="29">
        <v>101950</v>
      </c>
      <c r="AK71" s="29">
        <v>195900</v>
      </c>
      <c r="AL71" s="29">
        <v>0.1</v>
      </c>
      <c r="AM71" s="29">
        <v>57160</v>
      </c>
      <c r="AN71" s="39">
        <v>1085165.2</v>
      </c>
      <c r="AO71" s="43"/>
      <c r="AP71" s="332">
        <v>2930290.2</v>
      </c>
      <c r="AQ71" s="15"/>
    </row>
    <row r="72" spans="2:43" x14ac:dyDescent="0.3">
      <c r="B72" s="14"/>
      <c r="C72" s="1" t="s">
        <v>72</v>
      </c>
      <c r="D72" s="44"/>
      <c r="E72" s="29">
        <v>1226.25</v>
      </c>
      <c r="F72" s="29">
        <v>1226.25</v>
      </c>
      <c r="G72" s="29">
        <v>1226.25</v>
      </c>
      <c r="H72" s="29">
        <v>1226.25</v>
      </c>
      <c r="I72" s="29">
        <v>1226.25</v>
      </c>
      <c r="J72" s="29">
        <v>1226.25</v>
      </c>
      <c r="K72" s="29">
        <v>1226.25</v>
      </c>
      <c r="L72" s="29">
        <v>1226.25</v>
      </c>
      <c r="M72" s="29">
        <v>1226.25</v>
      </c>
      <c r="N72" s="29">
        <v>1226.25</v>
      </c>
      <c r="O72" s="29">
        <v>1226.25</v>
      </c>
      <c r="P72" s="29">
        <v>1226.25</v>
      </c>
      <c r="Q72" s="39">
        <v>14715</v>
      </c>
      <c r="R72" s="43"/>
      <c r="S72" s="28">
        <v>95930</v>
      </c>
      <c r="T72" s="29">
        <v>34095</v>
      </c>
      <c r="U72" s="29">
        <v>-360645</v>
      </c>
      <c r="V72" s="29">
        <v>336725</v>
      </c>
      <c r="W72" s="29">
        <v>310522.5</v>
      </c>
      <c r="X72" s="29">
        <v>38253</v>
      </c>
      <c r="Y72" s="29">
        <v>-200888</v>
      </c>
      <c r="Z72" s="29">
        <v>-31941.119999999995</v>
      </c>
      <c r="AA72" s="29">
        <v>-180722.33000000002</v>
      </c>
      <c r="AB72" s="29">
        <v>2086.25</v>
      </c>
      <c r="AC72" s="29">
        <v>147534.04</v>
      </c>
      <c r="AD72" s="29">
        <v>593539.88</v>
      </c>
      <c r="AE72" s="39">
        <v>784489.22</v>
      </c>
      <c r="AF72" s="43"/>
      <c r="AG72" s="28">
        <v>-205174.96</v>
      </c>
      <c r="AH72" s="29">
        <v>244817.47</v>
      </c>
      <c r="AI72" s="29">
        <v>242170</v>
      </c>
      <c r="AJ72" s="29">
        <v>-45481.09</v>
      </c>
      <c r="AK72" s="29">
        <v>-25148</v>
      </c>
      <c r="AL72" s="29">
        <v>-88112.9</v>
      </c>
      <c r="AM72" s="29">
        <v>-104040</v>
      </c>
      <c r="AN72" s="39">
        <v>19030.520000000019</v>
      </c>
      <c r="AO72" s="43"/>
      <c r="AP72" s="332">
        <v>-549527.24000000022</v>
      </c>
      <c r="AQ72" s="15"/>
    </row>
    <row r="73" spans="2:43" ht="6" customHeight="1" x14ac:dyDescent="0.3">
      <c r="B73" s="14"/>
      <c r="C73" s="1"/>
      <c r="D73" s="44"/>
      <c r="E73" s="29"/>
      <c r="F73" s="29"/>
      <c r="G73" s="29"/>
      <c r="H73" s="29"/>
      <c r="I73" s="29"/>
      <c r="J73" s="29"/>
      <c r="K73" s="29"/>
      <c r="L73" s="29"/>
      <c r="M73" s="29"/>
      <c r="N73" s="29"/>
      <c r="O73" s="29"/>
      <c r="P73" s="29"/>
      <c r="Q73" s="39"/>
      <c r="R73" s="43"/>
      <c r="S73" s="28"/>
      <c r="T73" s="29"/>
      <c r="U73" s="29"/>
      <c r="V73" s="29"/>
      <c r="W73" s="29"/>
      <c r="X73" s="29"/>
      <c r="Y73" s="29"/>
      <c r="Z73" s="29"/>
      <c r="AA73" s="29"/>
      <c r="AB73" s="29"/>
      <c r="AC73" s="29"/>
      <c r="AD73" s="29"/>
      <c r="AE73" s="39"/>
      <c r="AF73" s="43"/>
      <c r="AG73" s="28"/>
      <c r="AH73" s="29"/>
      <c r="AI73" s="29"/>
      <c r="AJ73" s="29"/>
      <c r="AK73" s="29"/>
      <c r="AL73" s="29"/>
      <c r="AM73" s="29"/>
      <c r="AN73" s="39"/>
      <c r="AO73" s="43"/>
      <c r="AP73" s="332"/>
      <c r="AQ73" s="15"/>
    </row>
    <row r="74" spans="2:43" s="34" customFormat="1" x14ac:dyDescent="0.3">
      <c r="B74" s="32"/>
      <c r="C74" s="128" t="s">
        <v>432</v>
      </c>
      <c r="D74" s="44"/>
      <c r="E74" s="110"/>
      <c r="F74" s="110"/>
      <c r="G74" s="110"/>
      <c r="H74" s="110"/>
      <c r="I74" s="110"/>
      <c r="J74" s="110"/>
      <c r="K74" s="110"/>
      <c r="L74" s="110"/>
      <c r="M74" s="110"/>
      <c r="N74" s="110"/>
      <c r="O74" s="110"/>
      <c r="P74" s="110"/>
      <c r="Q74" s="111"/>
      <c r="R74" s="43"/>
      <c r="S74" s="114"/>
      <c r="T74" s="110"/>
      <c r="U74" s="110"/>
      <c r="V74" s="110"/>
      <c r="W74" s="110"/>
      <c r="X74" s="110"/>
      <c r="Y74" s="110"/>
      <c r="Z74" s="110"/>
      <c r="AA74" s="110"/>
      <c r="AB74" s="110"/>
      <c r="AC74" s="110"/>
      <c r="AD74" s="110"/>
      <c r="AE74" s="111"/>
      <c r="AF74" s="43"/>
      <c r="AG74" s="114"/>
      <c r="AH74" s="110"/>
      <c r="AI74" s="110"/>
      <c r="AJ74" s="110"/>
      <c r="AK74" s="110"/>
      <c r="AL74" s="110"/>
      <c r="AM74" s="110"/>
      <c r="AN74" s="111"/>
      <c r="AO74" s="43"/>
      <c r="AP74" s="356"/>
      <c r="AQ74" s="33"/>
    </row>
    <row r="75" spans="2:43" x14ac:dyDescent="0.3">
      <c r="B75" s="14"/>
      <c r="C75" s="123" t="s">
        <v>564</v>
      </c>
      <c r="D75" s="44"/>
      <c r="E75" s="347">
        <v>0</v>
      </c>
      <c r="F75" s="347">
        <v>0</v>
      </c>
      <c r="G75" s="347">
        <v>0</v>
      </c>
      <c r="H75" s="347">
        <v>0</v>
      </c>
      <c r="I75" s="347">
        <v>0</v>
      </c>
      <c r="J75" s="347">
        <v>0</v>
      </c>
      <c r="K75" s="347">
        <v>0</v>
      </c>
      <c r="L75" s="347">
        <v>0</v>
      </c>
      <c r="M75" s="347">
        <v>0</v>
      </c>
      <c r="N75" s="347">
        <v>0</v>
      </c>
      <c r="O75" s="347">
        <v>0</v>
      </c>
      <c r="P75" s="347">
        <v>0</v>
      </c>
      <c r="Q75" s="348">
        <v>0</v>
      </c>
      <c r="R75" s="43"/>
      <c r="S75" s="349">
        <v>0</v>
      </c>
      <c r="T75" s="347">
        <v>0</v>
      </c>
      <c r="U75" s="347">
        <v>0</v>
      </c>
      <c r="V75" s="347">
        <v>0</v>
      </c>
      <c r="W75" s="347">
        <v>0</v>
      </c>
      <c r="X75" s="347">
        <v>0</v>
      </c>
      <c r="Y75" s="347">
        <v>0</v>
      </c>
      <c r="Z75" s="347">
        <v>0</v>
      </c>
      <c r="AA75" s="347">
        <v>0</v>
      </c>
      <c r="AB75" s="347">
        <v>0</v>
      </c>
      <c r="AC75" s="347">
        <v>0</v>
      </c>
      <c r="AD75" s="347">
        <v>0</v>
      </c>
      <c r="AE75" s="348">
        <v>0</v>
      </c>
      <c r="AF75" s="43"/>
      <c r="AG75" s="349">
        <v>0</v>
      </c>
      <c r="AH75" s="347">
        <v>0</v>
      </c>
      <c r="AI75" s="347">
        <v>0</v>
      </c>
      <c r="AJ75" s="347">
        <v>0</v>
      </c>
      <c r="AK75" s="347">
        <v>5800</v>
      </c>
      <c r="AL75" s="347">
        <v>0</v>
      </c>
      <c r="AM75" s="347">
        <v>0</v>
      </c>
      <c r="AN75" s="348">
        <v>5800</v>
      </c>
      <c r="AO75" s="43"/>
      <c r="AP75" s="350">
        <v>5800</v>
      </c>
      <c r="AQ75" s="15"/>
    </row>
    <row r="76" spans="2:43" x14ac:dyDescent="0.3">
      <c r="B76" s="14"/>
      <c r="C76" s="123" t="s">
        <v>574</v>
      </c>
      <c r="D76" s="44"/>
      <c r="E76" s="347">
        <v>0</v>
      </c>
      <c r="F76" s="347">
        <v>0</v>
      </c>
      <c r="G76" s="347">
        <v>0</v>
      </c>
      <c r="H76" s="347">
        <v>0</v>
      </c>
      <c r="I76" s="347">
        <v>0</v>
      </c>
      <c r="J76" s="347">
        <v>0</v>
      </c>
      <c r="K76" s="347">
        <v>0</v>
      </c>
      <c r="L76" s="347">
        <v>0</v>
      </c>
      <c r="M76" s="347">
        <v>0</v>
      </c>
      <c r="N76" s="347">
        <v>0</v>
      </c>
      <c r="O76" s="347">
        <v>0</v>
      </c>
      <c r="P76" s="347">
        <v>0</v>
      </c>
      <c r="Q76" s="348">
        <v>0</v>
      </c>
      <c r="R76" s="43"/>
      <c r="S76" s="349">
        <v>0</v>
      </c>
      <c r="T76" s="347">
        <v>0</v>
      </c>
      <c r="U76" s="347">
        <v>0</v>
      </c>
      <c r="V76" s="347">
        <v>0</v>
      </c>
      <c r="W76" s="347">
        <v>0</v>
      </c>
      <c r="X76" s="347">
        <v>0</v>
      </c>
      <c r="Y76" s="347">
        <v>0</v>
      </c>
      <c r="Z76" s="347">
        <v>0</v>
      </c>
      <c r="AA76" s="347">
        <v>0</v>
      </c>
      <c r="AB76" s="347">
        <v>0</v>
      </c>
      <c r="AC76" s="347">
        <v>0</v>
      </c>
      <c r="AD76" s="347">
        <v>0</v>
      </c>
      <c r="AE76" s="348">
        <v>0</v>
      </c>
      <c r="AF76" s="43"/>
      <c r="AG76" s="349">
        <v>0</v>
      </c>
      <c r="AH76" s="347">
        <v>0</v>
      </c>
      <c r="AI76" s="347">
        <v>0</v>
      </c>
      <c r="AJ76" s="347">
        <v>0</v>
      </c>
      <c r="AK76" s="347">
        <v>0</v>
      </c>
      <c r="AL76" s="347">
        <v>0</v>
      </c>
      <c r="AM76" s="347">
        <v>57160</v>
      </c>
      <c r="AN76" s="348">
        <v>57160</v>
      </c>
      <c r="AO76" s="43"/>
      <c r="AP76" s="350">
        <v>57160</v>
      </c>
      <c r="AQ76" s="15"/>
    </row>
    <row r="77" spans="2:43" ht="6" customHeight="1" x14ac:dyDescent="0.3">
      <c r="B77" s="14"/>
      <c r="C77" s="1"/>
      <c r="D77" s="44"/>
      <c r="E77" s="29"/>
      <c r="F77" s="29"/>
      <c r="G77" s="29"/>
      <c r="H77" s="29"/>
      <c r="I77" s="29"/>
      <c r="J77" s="29"/>
      <c r="K77" s="29"/>
      <c r="L77" s="29"/>
      <c r="M77" s="29"/>
      <c r="N77" s="29"/>
      <c r="O77" s="29"/>
      <c r="P77" s="29"/>
      <c r="Q77" s="39"/>
      <c r="R77" s="43"/>
      <c r="S77" s="28"/>
      <c r="T77" s="29"/>
      <c r="U77" s="29"/>
      <c r="V77" s="29"/>
      <c r="W77" s="29"/>
      <c r="X77" s="29"/>
      <c r="Y77" s="29"/>
      <c r="Z77" s="29"/>
      <c r="AA77" s="29"/>
      <c r="AB77" s="29"/>
      <c r="AC77" s="29"/>
      <c r="AD77" s="29"/>
      <c r="AE77" s="39"/>
      <c r="AF77" s="43"/>
      <c r="AG77" s="28"/>
      <c r="AH77" s="29"/>
      <c r="AI77" s="29"/>
      <c r="AJ77" s="29"/>
      <c r="AK77" s="29"/>
      <c r="AL77" s="29"/>
      <c r="AM77" s="29"/>
      <c r="AN77" s="39"/>
      <c r="AO77" s="43"/>
      <c r="AP77" s="332"/>
      <c r="AQ77" s="15"/>
    </row>
    <row r="78" spans="2:43" s="34" customFormat="1" x14ac:dyDescent="0.3">
      <c r="B78" s="32"/>
      <c r="C78" s="128" t="s">
        <v>433</v>
      </c>
      <c r="D78" s="44"/>
      <c r="E78" s="110"/>
      <c r="F78" s="110"/>
      <c r="G78" s="110"/>
      <c r="H78" s="110"/>
      <c r="I78" s="110"/>
      <c r="J78" s="110"/>
      <c r="K78" s="110"/>
      <c r="L78" s="110"/>
      <c r="M78" s="110"/>
      <c r="N78" s="110"/>
      <c r="O78" s="110"/>
      <c r="P78" s="110"/>
      <c r="Q78" s="111"/>
      <c r="R78" s="43"/>
      <c r="S78" s="114"/>
      <c r="T78" s="110"/>
      <c r="U78" s="110"/>
      <c r="V78" s="110"/>
      <c r="W78" s="110"/>
      <c r="X78" s="110"/>
      <c r="Y78" s="110"/>
      <c r="Z78" s="110"/>
      <c r="AA78" s="110"/>
      <c r="AB78" s="110"/>
      <c r="AC78" s="110"/>
      <c r="AD78" s="110"/>
      <c r="AE78" s="111"/>
      <c r="AF78" s="43"/>
      <c r="AG78" s="114"/>
      <c r="AH78" s="110"/>
      <c r="AI78" s="110"/>
      <c r="AJ78" s="110"/>
      <c r="AK78" s="110"/>
      <c r="AL78" s="110"/>
      <c r="AM78" s="110"/>
      <c r="AN78" s="111"/>
      <c r="AO78" s="43"/>
      <c r="AP78" s="356"/>
      <c r="AQ78" s="33"/>
    </row>
    <row r="79" spans="2:43" x14ac:dyDescent="0.3">
      <c r="B79" s="14"/>
      <c r="C79" s="123" t="s">
        <v>583</v>
      </c>
      <c r="D79" s="44"/>
      <c r="E79" s="347">
        <v>1226.25</v>
      </c>
      <c r="F79" s="347">
        <v>1226.25</v>
      </c>
      <c r="G79" s="347">
        <v>1226.25</v>
      </c>
      <c r="H79" s="347">
        <v>1226.25</v>
      </c>
      <c r="I79" s="347">
        <v>1226.25</v>
      </c>
      <c r="J79" s="347">
        <v>1226.25</v>
      </c>
      <c r="K79" s="347">
        <v>1226.25</v>
      </c>
      <c r="L79" s="347">
        <v>1226.25</v>
      </c>
      <c r="M79" s="347">
        <v>1226.25</v>
      </c>
      <c r="N79" s="347">
        <v>1226.25</v>
      </c>
      <c r="O79" s="347">
        <v>1226.25</v>
      </c>
      <c r="P79" s="347">
        <v>1226.25</v>
      </c>
      <c r="Q79" s="348">
        <v>14715</v>
      </c>
      <c r="R79" s="43"/>
      <c r="S79" s="349">
        <v>95930</v>
      </c>
      <c r="T79" s="347">
        <v>34095</v>
      </c>
      <c r="U79" s="347">
        <v>-360645</v>
      </c>
      <c r="V79" s="347">
        <v>336725</v>
      </c>
      <c r="W79" s="347">
        <v>310522.5</v>
      </c>
      <c r="X79" s="347">
        <v>38253</v>
      </c>
      <c r="Y79" s="347">
        <v>-200888</v>
      </c>
      <c r="Z79" s="347">
        <v>-34508</v>
      </c>
      <c r="AA79" s="347">
        <v>-186655</v>
      </c>
      <c r="AB79" s="347">
        <v>5910.5</v>
      </c>
      <c r="AC79" s="347">
        <v>148095</v>
      </c>
      <c r="AD79" s="347">
        <v>591828</v>
      </c>
      <c r="AE79" s="348">
        <v>778663</v>
      </c>
      <c r="AF79" s="43"/>
      <c r="AG79" s="349">
        <v>-204062</v>
      </c>
      <c r="AH79" s="347">
        <v>242749</v>
      </c>
      <c r="AI79" s="347">
        <v>247980</v>
      </c>
      <c r="AJ79" s="347">
        <v>-44445</v>
      </c>
      <c r="AK79" s="347">
        <v>-22053</v>
      </c>
      <c r="AL79" s="347">
        <v>-88113</v>
      </c>
      <c r="AM79" s="347">
        <v>-160700</v>
      </c>
      <c r="AN79" s="348">
        <v>-28644</v>
      </c>
      <c r="AO79" s="43"/>
      <c r="AP79" s="350">
        <v>496026.5</v>
      </c>
      <c r="AQ79" s="15"/>
    </row>
    <row r="80" spans="2:43" ht="6" customHeight="1" x14ac:dyDescent="0.3">
      <c r="B80" s="14"/>
      <c r="C80" s="1"/>
      <c r="D80" s="44"/>
      <c r="E80" s="29"/>
      <c r="F80" s="29"/>
      <c r="G80" s="29"/>
      <c r="H80" s="29"/>
      <c r="I80" s="29"/>
      <c r="J80" s="29"/>
      <c r="K80" s="29"/>
      <c r="L80" s="29"/>
      <c r="M80" s="29"/>
      <c r="N80" s="29"/>
      <c r="O80" s="29"/>
      <c r="P80" s="29"/>
      <c r="Q80" s="39"/>
      <c r="R80" s="43"/>
      <c r="S80" s="28"/>
      <c r="T80" s="29"/>
      <c r="U80" s="29"/>
      <c r="V80" s="29"/>
      <c r="W80" s="29"/>
      <c r="X80" s="29"/>
      <c r="Y80" s="29"/>
      <c r="Z80" s="29"/>
      <c r="AA80" s="29"/>
      <c r="AB80" s="29"/>
      <c r="AC80" s="29"/>
      <c r="AD80" s="29"/>
      <c r="AE80" s="39"/>
      <c r="AF80" s="43"/>
      <c r="AG80" s="28"/>
      <c r="AH80" s="29"/>
      <c r="AI80" s="29"/>
      <c r="AJ80" s="29"/>
      <c r="AK80" s="29"/>
      <c r="AL80" s="29"/>
      <c r="AM80" s="29"/>
      <c r="AN80" s="39"/>
      <c r="AO80" s="43"/>
      <c r="AP80" s="332"/>
      <c r="AQ80" s="15"/>
    </row>
    <row r="81" spans="2:43" s="34" customFormat="1" x14ac:dyDescent="0.3">
      <c r="B81" s="32"/>
      <c r="C81" s="128" t="s">
        <v>434</v>
      </c>
      <c r="D81" s="44"/>
      <c r="E81" s="110"/>
      <c r="F81" s="110"/>
      <c r="G81" s="110"/>
      <c r="H81" s="110"/>
      <c r="I81" s="110"/>
      <c r="J81" s="110"/>
      <c r="K81" s="110"/>
      <c r="L81" s="110"/>
      <c r="M81" s="110"/>
      <c r="N81" s="110"/>
      <c r="O81" s="110"/>
      <c r="P81" s="110"/>
      <c r="Q81" s="111"/>
      <c r="R81" s="43"/>
      <c r="S81" s="114"/>
      <c r="T81" s="110"/>
      <c r="U81" s="110"/>
      <c r="V81" s="110"/>
      <c r="W81" s="110"/>
      <c r="X81" s="110"/>
      <c r="Y81" s="110"/>
      <c r="Z81" s="110"/>
      <c r="AA81" s="110"/>
      <c r="AB81" s="110"/>
      <c r="AC81" s="110"/>
      <c r="AD81" s="110"/>
      <c r="AE81" s="111"/>
      <c r="AF81" s="43"/>
      <c r="AG81" s="114"/>
      <c r="AH81" s="110"/>
      <c r="AI81" s="110"/>
      <c r="AJ81" s="110"/>
      <c r="AK81" s="110"/>
      <c r="AL81" s="110"/>
      <c r="AM81" s="110"/>
      <c r="AN81" s="111"/>
      <c r="AO81" s="43"/>
      <c r="AP81" s="356"/>
      <c r="AQ81" s="33"/>
    </row>
    <row r="82" spans="2:43" x14ac:dyDescent="0.3">
      <c r="B82" s="14"/>
      <c r="C82" s="123" t="s">
        <v>435</v>
      </c>
      <c r="D82" s="44"/>
      <c r="E82" s="347">
        <v>0</v>
      </c>
      <c r="F82" s="347">
        <v>0</v>
      </c>
      <c r="G82" s="347">
        <v>0</v>
      </c>
      <c r="H82" s="347">
        <v>0</v>
      </c>
      <c r="I82" s="347">
        <v>0</v>
      </c>
      <c r="J82" s="347">
        <v>0</v>
      </c>
      <c r="K82" s="347">
        <v>0</v>
      </c>
      <c r="L82" s="347">
        <v>0</v>
      </c>
      <c r="M82" s="347">
        <v>0</v>
      </c>
      <c r="N82" s="347">
        <v>0</v>
      </c>
      <c r="O82" s="347">
        <v>0</v>
      </c>
      <c r="P82" s="347">
        <v>0</v>
      </c>
      <c r="Q82" s="348">
        <v>0</v>
      </c>
      <c r="R82" s="43"/>
      <c r="S82" s="349">
        <v>0</v>
      </c>
      <c r="T82" s="347">
        <v>0</v>
      </c>
      <c r="U82" s="347">
        <v>0</v>
      </c>
      <c r="V82" s="347">
        <v>0</v>
      </c>
      <c r="W82" s="347">
        <v>0</v>
      </c>
      <c r="X82" s="347">
        <v>0</v>
      </c>
      <c r="Y82" s="347">
        <v>0</v>
      </c>
      <c r="Z82" s="347">
        <v>0</v>
      </c>
      <c r="AA82" s="347">
        <v>0</v>
      </c>
      <c r="AB82" s="347">
        <v>0</v>
      </c>
      <c r="AC82" s="347">
        <v>0</v>
      </c>
      <c r="AD82" s="347">
        <v>0</v>
      </c>
      <c r="AE82" s="348">
        <v>0</v>
      </c>
      <c r="AF82" s="43"/>
      <c r="AG82" s="349">
        <v>0</v>
      </c>
      <c r="AH82" s="347">
        <v>0</v>
      </c>
      <c r="AI82" s="347">
        <v>0</v>
      </c>
      <c r="AJ82" s="347">
        <v>0</v>
      </c>
      <c r="AK82" s="347">
        <v>0</v>
      </c>
      <c r="AL82" s="347">
        <v>0</v>
      </c>
      <c r="AM82" s="347">
        <v>0</v>
      </c>
      <c r="AN82" s="348">
        <v>0</v>
      </c>
      <c r="AO82" s="43"/>
      <c r="AP82" s="350">
        <v>0</v>
      </c>
      <c r="AQ82" s="15"/>
    </row>
    <row r="83" spans="2:43" ht="6" customHeight="1" x14ac:dyDescent="0.3">
      <c r="B83" s="14"/>
      <c r="C83" s="1"/>
      <c r="D83" s="44"/>
      <c r="E83" s="29"/>
      <c r="F83" s="29"/>
      <c r="G83" s="29"/>
      <c r="H83" s="29"/>
      <c r="I83" s="29"/>
      <c r="J83" s="29"/>
      <c r="K83" s="29"/>
      <c r="L83" s="29"/>
      <c r="M83" s="29"/>
      <c r="N83" s="29"/>
      <c r="O83" s="29"/>
      <c r="P83" s="29"/>
      <c r="Q83" s="39"/>
      <c r="R83" s="43"/>
      <c r="S83" s="28"/>
      <c r="T83" s="29"/>
      <c r="U83" s="29"/>
      <c r="V83" s="29"/>
      <c r="W83" s="29"/>
      <c r="X83" s="29"/>
      <c r="Y83" s="29"/>
      <c r="Z83" s="29"/>
      <c r="AA83" s="29"/>
      <c r="AB83" s="29"/>
      <c r="AC83" s="29"/>
      <c r="AD83" s="29"/>
      <c r="AE83" s="39"/>
      <c r="AF83" s="43"/>
      <c r="AG83" s="28"/>
      <c r="AH83" s="29"/>
      <c r="AI83" s="29"/>
      <c r="AJ83" s="29"/>
      <c r="AK83" s="29"/>
      <c r="AL83" s="29"/>
      <c r="AM83" s="29"/>
      <c r="AN83" s="39"/>
      <c r="AO83" s="43"/>
      <c r="AP83" s="332"/>
      <c r="AQ83" s="15"/>
    </row>
    <row r="84" spans="2:43" s="34" customFormat="1" x14ac:dyDescent="0.3">
      <c r="B84" s="32"/>
      <c r="C84" s="128" t="s">
        <v>436</v>
      </c>
      <c r="D84" s="44"/>
      <c r="E84" s="110"/>
      <c r="F84" s="110"/>
      <c r="G84" s="110"/>
      <c r="H84" s="110"/>
      <c r="I84" s="110"/>
      <c r="J84" s="110"/>
      <c r="K84" s="110"/>
      <c r="L84" s="110"/>
      <c r="M84" s="110"/>
      <c r="N84" s="110"/>
      <c r="O84" s="110"/>
      <c r="P84" s="110"/>
      <c r="Q84" s="111"/>
      <c r="R84" s="43"/>
      <c r="S84" s="114"/>
      <c r="T84" s="110"/>
      <c r="U84" s="110"/>
      <c r="V84" s="110"/>
      <c r="W84" s="110"/>
      <c r="X84" s="110"/>
      <c r="Y84" s="110"/>
      <c r="Z84" s="110"/>
      <c r="AA84" s="110"/>
      <c r="AB84" s="110"/>
      <c r="AC84" s="110"/>
      <c r="AD84" s="110"/>
      <c r="AE84" s="111"/>
      <c r="AF84" s="43"/>
      <c r="AG84" s="114"/>
      <c r="AH84" s="110"/>
      <c r="AI84" s="110"/>
      <c r="AJ84" s="110"/>
      <c r="AK84" s="110"/>
      <c r="AL84" s="110"/>
      <c r="AM84" s="110"/>
      <c r="AN84" s="111"/>
      <c r="AO84" s="43"/>
      <c r="AP84" s="356"/>
      <c r="AQ84" s="33"/>
    </row>
    <row r="85" spans="2:43" x14ac:dyDescent="0.3">
      <c r="B85" s="14"/>
      <c r="C85" s="123" t="s">
        <v>148</v>
      </c>
      <c r="D85" s="44"/>
      <c r="E85" s="347">
        <v>0</v>
      </c>
      <c r="F85" s="347">
        <v>0</v>
      </c>
      <c r="G85" s="347">
        <v>0</v>
      </c>
      <c r="H85" s="347">
        <v>0</v>
      </c>
      <c r="I85" s="347">
        <v>0</v>
      </c>
      <c r="J85" s="347">
        <v>0</v>
      </c>
      <c r="K85" s="347">
        <v>0</v>
      </c>
      <c r="L85" s="347">
        <v>0</v>
      </c>
      <c r="M85" s="347">
        <v>0</v>
      </c>
      <c r="N85" s="347">
        <v>0</v>
      </c>
      <c r="O85" s="347">
        <v>0</v>
      </c>
      <c r="P85" s="347">
        <v>0</v>
      </c>
      <c r="Q85" s="348">
        <v>0</v>
      </c>
      <c r="R85" s="43"/>
      <c r="S85" s="349">
        <v>0</v>
      </c>
      <c r="T85" s="347">
        <v>0</v>
      </c>
      <c r="U85" s="347">
        <v>0</v>
      </c>
      <c r="V85" s="347">
        <v>0</v>
      </c>
      <c r="W85" s="347">
        <v>0</v>
      </c>
      <c r="X85" s="347">
        <v>0</v>
      </c>
      <c r="Y85" s="347">
        <v>0</v>
      </c>
      <c r="Z85" s="347">
        <v>0</v>
      </c>
      <c r="AA85" s="347">
        <v>0</v>
      </c>
      <c r="AB85" s="347">
        <v>0</v>
      </c>
      <c r="AC85" s="347">
        <v>0</v>
      </c>
      <c r="AD85" s="347">
        <v>0</v>
      </c>
      <c r="AE85" s="348">
        <v>0</v>
      </c>
      <c r="AF85" s="43"/>
      <c r="AG85" s="349">
        <v>0</v>
      </c>
      <c r="AH85" s="347">
        <v>0</v>
      </c>
      <c r="AI85" s="347">
        <v>0</v>
      </c>
      <c r="AJ85" s="347">
        <v>0</v>
      </c>
      <c r="AK85" s="347">
        <v>0</v>
      </c>
      <c r="AL85" s="347">
        <v>0</v>
      </c>
      <c r="AM85" s="347">
        <v>0</v>
      </c>
      <c r="AN85" s="348">
        <v>0</v>
      </c>
      <c r="AO85" s="43"/>
      <c r="AP85" s="350">
        <v>0</v>
      </c>
      <c r="AQ85" s="15"/>
    </row>
    <row r="86" spans="2:43" x14ac:dyDescent="0.3">
      <c r="B86" s="14"/>
      <c r="C86" s="123" t="s">
        <v>437</v>
      </c>
      <c r="D86" s="44"/>
      <c r="E86" s="347">
        <v>0</v>
      </c>
      <c r="F86" s="347">
        <v>0</v>
      </c>
      <c r="G86" s="347">
        <v>0</v>
      </c>
      <c r="H86" s="347">
        <v>0</v>
      </c>
      <c r="I86" s="347">
        <v>0</v>
      </c>
      <c r="J86" s="347">
        <v>0</v>
      </c>
      <c r="K86" s="347">
        <v>0</v>
      </c>
      <c r="L86" s="347">
        <v>0</v>
      </c>
      <c r="M86" s="347">
        <v>0</v>
      </c>
      <c r="N86" s="347">
        <v>0</v>
      </c>
      <c r="O86" s="347">
        <v>0</v>
      </c>
      <c r="P86" s="347">
        <v>0</v>
      </c>
      <c r="Q86" s="348">
        <v>0</v>
      </c>
      <c r="R86" s="43"/>
      <c r="S86" s="349">
        <v>0</v>
      </c>
      <c r="T86" s="347">
        <v>0</v>
      </c>
      <c r="U86" s="347">
        <v>0</v>
      </c>
      <c r="V86" s="347">
        <v>0</v>
      </c>
      <c r="W86" s="347">
        <v>0</v>
      </c>
      <c r="X86" s="347">
        <v>0</v>
      </c>
      <c r="Y86" s="347">
        <v>0</v>
      </c>
      <c r="Z86" s="347">
        <v>0</v>
      </c>
      <c r="AA86" s="347">
        <v>0</v>
      </c>
      <c r="AB86" s="347">
        <v>0</v>
      </c>
      <c r="AC86" s="347">
        <v>0</v>
      </c>
      <c r="AD86" s="347">
        <v>0</v>
      </c>
      <c r="AE86" s="348">
        <v>0</v>
      </c>
      <c r="AF86" s="43"/>
      <c r="AG86" s="349">
        <v>0</v>
      </c>
      <c r="AH86" s="347">
        <v>0</v>
      </c>
      <c r="AI86" s="347">
        <v>0</v>
      </c>
      <c r="AJ86" s="347">
        <v>0</v>
      </c>
      <c r="AK86" s="347">
        <v>0</v>
      </c>
      <c r="AL86" s="347">
        <v>0</v>
      </c>
      <c r="AM86" s="347">
        <v>0</v>
      </c>
      <c r="AN86" s="348">
        <v>0</v>
      </c>
      <c r="AO86" s="43"/>
      <c r="AP86" s="350">
        <v>0</v>
      </c>
      <c r="AQ86" s="15"/>
    </row>
    <row r="87" spans="2:43" x14ac:dyDescent="0.3">
      <c r="B87" s="14"/>
      <c r="C87" s="123" t="s">
        <v>151</v>
      </c>
      <c r="D87" s="44"/>
      <c r="E87" s="347">
        <v>0</v>
      </c>
      <c r="F87" s="347">
        <v>0</v>
      </c>
      <c r="G87" s="347">
        <v>0</v>
      </c>
      <c r="H87" s="347">
        <v>0</v>
      </c>
      <c r="I87" s="347">
        <v>0</v>
      </c>
      <c r="J87" s="347">
        <v>0</v>
      </c>
      <c r="K87" s="347">
        <v>0</v>
      </c>
      <c r="L87" s="347">
        <v>0</v>
      </c>
      <c r="M87" s="347">
        <v>0</v>
      </c>
      <c r="N87" s="347">
        <v>0</v>
      </c>
      <c r="O87" s="347">
        <v>0</v>
      </c>
      <c r="P87" s="347">
        <v>0</v>
      </c>
      <c r="Q87" s="348">
        <v>0</v>
      </c>
      <c r="R87" s="43"/>
      <c r="S87" s="349">
        <v>0</v>
      </c>
      <c r="T87" s="347">
        <v>0</v>
      </c>
      <c r="U87" s="347">
        <v>0</v>
      </c>
      <c r="V87" s="347">
        <v>0</v>
      </c>
      <c r="W87" s="347">
        <v>0</v>
      </c>
      <c r="X87" s="347">
        <v>0</v>
      </c>
      <c r="Y87" s="347">
        <v>0</v>
      </c>
      <c r="Z87" s="347">
        <v>0</v>
      </c>
      <c r="AA87" s="347">
        <v>0</v>
      </c>
      <c r="AB87" s="347">
        <v>0</v>
      </c>
      <c r="AC87" s="347">
        <v>0</v>
      </c>
      <c r="AD87" s="347">
        <v>0</v>
      </c>
      <c r="AE87" s="348">
        <v>0</v>
      </c>
      <c r="AF87" s="43"/>
      <c r="AG87" s="349">
        <v>0</v>
      </c>
      <c r="AH87" s="347">
        <v>0</v>
      </c>
      <c r="AI87" s="347">
        <v>0</v>
      </c>
      <c r="AJ87" s="347">
        <v>0</v>
      </c>
      <c r="AK87" s="347">
        <v>0</v>
      </c>
      <c r="AL87" s="347">
        <v>0</v>
      </c>
      <c r="AM87" s="347">
        <v>0</v>
      </c>
      <c r="AN87" s="348">
        <v>0</v>
      </c>
      <c r="AO87" s="43"/>
      <c r="AP87" s="350">
        <v>0</v>
      </c>
      <c r="AQ87" s="15"/>
    </row>
    <row r="88" spans="2:43" ht="6" customHeight="1" x14ac:dyDescent="0.3">
      <c r="B88" s="14"/>
      <c r="C88" s="1"/>
      <c r="D88" s="44"/>
      <c r="E88" s="29"/>
      <c r="F88" s="29"/>
      <c r="G88" s="29"/>
      <c r="H88" s="29"/>
      <c r="I88" s="29"/>
      <c r="J88" s="29"/>
      <c r="K88" s="29"/>
      <c r="L88" s="29"/>
      <c r="M88" s="29"/>
      <c r="N88" s="29"/>
      <c r="O88" s="29"/>
      <c r="P88" s="29"/>
      <c r="Q88" s="39"/>
      <c r="R88" s="43"/>
      <c r="S88" s="28"/>
      <c r="T88" s="29"/>
      <c r="U88" s="29"/>
      <c r="V88" s="29"/>
      <c r="W88" s="29"/>
      <c r="X88" s="29"/>
      <c r="Y88" s="29"/>
      <c r="Z88" s="29"/>
      <c r="AA88" s="29"/>
      <c r="AB88" s="29"/>
      <c r="AC88" s="29"/>
      <c r="AD88" s="29"/>
      <c r="AE88" s="39"/>
      <c r="AF88" s="43"/>
      <c r="AG88" s="28"/>
      <c r="AH88" s="29"/>
      <c r="AI88" s="29"/>
      <c r="AJ88" s="29"/>
      <c r="AK88" s="29"/>
      <c r="AL88" s="29"/>
      <c r="AM88" s="29"/>
      <c r="AN88" s="348"/>
      <c r="AO88" s="43"/>
      <c r="AP88" s="350"/>
      <c r="AQ88" s="15"/>
    </row>
    <row r="89" spans="2:43" s="34" customFormat="1" x14ac:dyDescent="0.3">
      <c r="B89" s="32"/>
      <c r="C89" s="128" t="s">
        <v>415</v>
      </c>
      <c r="D89" s="44"/>
      <c r="E89" s="110"/>
      <c r="F89" s="110"/>
      <c r="G89" s="110"/>
      <c r="H89" s="110"/>
      <c r="I89" s="110"/>
      <c r="J89" s="110"/>
      <c r="K89" s="110"/>
      <c r="L89" s="110"/>
      <c r="M89" s="110"/>
      <c r="N89" s="110"/>
      <c r="O89" s="110"/>
      <c r="P89" s="110"/>
      <c r="Q89" s="111"/>
      <c r="R89" s="43"/>
      <c r="S89" s="114"/>
      <c r="T89" s="110"/>
      <c r="U89" s="110"/>
      <c r="V89" s="110"/>
      <c r="W89" s="110"/>
      <c r="X89" s="110"/>
      <c r="Y89" s="110"/>
      <c r="Z89" s="110"/>
      <c r="AA89" s="110"/>
      <c r="AB89" s="110"/>
      <c r="AC89" s="110"/>
      <c r="AD89" s="110"/>
      <c r="AE89" s="111"/>
      <c r="AF89" s="43"/>
      <c r="AG89" s="114"/>
      <c r="AH89" s="110"/>
      <c r="AI89" s="110"/>
      <c r="AJ89" s="110"/>
      <c r="AK89" s="110"/>
      <c r="AL89" s="110"/>
      <c r="AM89" s="110"/>
      <c r="AN89" s="111"/>
      <c r="AO89" s="43"/>
      <c r="AP89" s="356"/>
      <c r="AQ89" s="33"/>
    </row>
    <row r="90" spans="2:43" x14ac:dyDescent="0.3">
      <c r="B90" s="14"/>
      <c r="C90" s="123" t="s">
        <v>438</v>
      </c>
      <c r="D90" s="44"/>
      <c r="E90" s="347">
        <v>0</v>
      </c>
      <c r="F90" s="347">
        <v>0</v>
      </c>
      <c r="G90" s="347">
        <v>0</v>
      </c>
      <c r="H90" s="347">
        <v>0</v>
      </c>
      <c r="I90" s="347">
        <v>0</v>
      </c>
      <c r="J90" s="347">
        <v>0</v>
      </c>
      <c r="K90" s="347">
        <v>0</v>
      </c>
      <c r="L90" s="347">
        <v>0</v>
      </c>
      <c r="M90" s="347">
        <v>0</v>
      </c>
      <c r="N90" s="347">
        <v>0</v>
      </c>
      <c r="O90" s="347">
        <v>0</v>
      </c>
      <c r="P90" s="347">
        <v>0</v>
      </c>
      <c r="Q90" s="348">
        <v>0</v>
      </c>
      <c r="R90" s="43"/>
      <c r="S90" s="349">
        <v>0</v>
      </c>
      <c r="T90" s="347">
        <v>0</v>
      </c>
      <c r="U90" s="347">
        <v>0</v>
      </c>
      <c r="V90" s="347">
        <v>0</v>
      </c>
      <c r="W90" s="347">
        <v>0</v>
      </c>
      <c r="X90" s="347">
        <v>0</v>
      </c>
      <c r="Y90" s="347">
        <v>0</v>
      </c>
      <c r="Z90" s="347">
        <v>0</v>
      </c>
      <c r="AA90" s="347">
        <v>0</v>
      </c>
      <c r="AB90" s="347">
        <v>0</v>
      </c>
      <c r="AC90" s="347">
        <v>0</v>
      </c>
      <c r="AD90" s="347">
        <v>0</v>
      </c>
      <c r="AE90" s="348">
        <v>0</v>
      </c>
      <c r="AF90" s="43"/>
      <c r="AG90" s="349">
        <v>0</v>
      </c>
      <c r="AH90" s="347">
        <v>0</v>
      </c>
      <c r="AI90" s="347">
        <v>0</v>
      </c>
      <c r="AJ90" s="347">
        <v>0</v>
      </c>
      <c r="AK90" s="347">
        <v>0</v>
      </c>
      <c r="AL90" s="347">
        <v>0</v>
      </c>
      <c r="AM90" s="347">
        <v>0</v>
      </c>
      <c r="AN90" s="348">
        <v>0</v>
      </c>
      <c r="AO90" s="43"/>
      <c r="AP90" s="350">
        <v>0</v>
      </c>
      <c r="AQ90" s="15"/>
    </row>
    <row r="91" spans="2:43" x14ac:dyDescent="0.3">
      <c r="B91" s="14"/>
      <c r="C91" s="123" t="s">
        <v>439</v>
      </c>
      <c r="D91" s="44"/>
      <c r="E91" s="347">
        <v>0</v>
      </c>
      <c r="F91" s="347">
        <v>0</v>
      </c>
      <c r="G91" s="347">
        <v>0</v>
      </c>
      <c r="H91" s="347">
        <v>0</v>
      </c>
      <c r="I91" s="347">
        <v>0</v>
      </c>
      <c r="J91" s="347">
        <v>0</v>
      </c>
      <c r="K91" s="347">
        <v>0</v>
      </c>
      <c r="L91" s="347">
        <v>0</v>
      </c>
      <c r="M91" s="347">
        <v>0</v>
      </c>
      <c r="N91" s="347">
        <v>0</v>
      </c>
      <c r="O91" s="347">
        <v>0</v>
      </c>
      <c r="P91" s="347">
        <v>0</v>
      </c>
      <c r="Q91" s="348">
        <v>0</v>
      </c>
      <c r="R91" s="43"/>
      <c r="S91" s="349">
        <v>0</v>
      </c>
      <c r="T91" s="347">
        <v>0</v>
      </c>
      <c r="U91" s="347">
        <v>0</v>
      </c>
      <c r="V91" s="347">
        <v>0</v>
      </c>
      <c r="W91" s="347">
        <v>0</v>
      </c>
      <c r="X91" s="347">
        <v>0</v>
      </c>
      <c r="Y91" s="347">
        <v>0</v>
      </c>
      <c r="Z91" s="347">
        <v>0</v>
      </c>
      <c r="AA91" s="347">
        <v>0</v>
      </c>
      <c r="AB91" s="347">
        <v>0</v>
      </c>
      <c r="AC91" s="347">
        <v>0</v>
      </c>
      <c r="AD91" s="347">
        <v>0</v>
      </c>
      <c r="AE91" s="348">
        <v>0</v>
      </c>
      <c r="AF91" s="43"/>
      <c r="AG91" s="349">
        <v>0</v>
      </c>
      <c r="AH91" s="347">
        <v>0</v>
      </c>
      <c r="AI91" s="347">
        <v>0</v>
      </c>
      <c r="AJ91" s="347">
        <v>0</v>
      </c>
      <c r="AK91" s="347">
        <v>0</v>
      </c>
      <c r="AL91" s="347">
        <v>0</v>
      </c>
      <c r="AM91" s="347">
        <v>0</v>
      </c>
      <c r="AN91" s="348">
        <v>0</v>
      </c>
      <c r="AO91" s="43"/>
      <c r="AP91" s="350">
        <v>0</v>
      </c>
      <c r="AQ91" s="15"/>
    </row>
    <row r="92" spans="2:43" x14ac:dyDescent="0.3">
      <c r="B92" s="14"/>
      <c r="C92" s="123" t="s">
        <v>440</v>
      </c>
      <c r="D92" s="44"/>
      <c r="E92" s="347">
        <v>0</v>
      </c>
      <c r="F92" s="347">
        <v>0</v>
      </c>
      <c r="G92" s="347">
        <v>0</v>
      </c>
      <c r="H92" s="347">
        <v>0</v>
      </c>
      <c r="I92" s="347">
        <v>0</v>
      </c>
      <c r="J92" s="347">
        <v>0</v>
      </c>
      <c r="K92" s="347">
        <v>0</v>
      </c>
      <c r="L92" s="347">
        <v>0</v>
      </c>
      <c r="M92" s="347">
        <v>0</v>
      </c>
      <c r="N92" s="347">
        <v>0</v>
      </c>
      <c r="O92" s="347">
        <v>0</v>
      </c>
      <c r="P92" s="347">
        <v>0</v>
      </c>
      <c r="Q92" s="348">
        <v>0</v>
      </c>
      <c r="R92" s="43"/>
      <c r="S92" s="349">
        <v>0</v>
      </c>
      <c r="T92" s="347">
        <v>0</v>
      </c>
      <c r="U92" s="347">
        <v>0</v>
      </c>
      <c r="V92" s="347">
        <v>0</v>
      </c>
      <c r="W92" s="347">
        <v>0</v>
      </c>
      <c r="X92" s="347">
        <v>0</v>
      </c>
      <c r="Y92" s="347">
        <v>0</v>
      </c>
      <c r="Z92" s="347">
        <v>0</v>
      </c>
      <c r="AA92" s="347">
        <v>0</v>
      </c>
      <c r="AB92" s="347">
        <v>0</v>
      </c>
      <c r="AC92" s="347">
        <v>0</v>
      </c>
      <c r="AD92" s="347">
        <v>0</v>
      </c>
      <c r="AE92" s="348">
        <v>0</v>
      </c>
      <c r="AF92" s="43"/>
      <c r="AG92" s="349">
        <v>0</v>
      </c>
      <c r="AH92" s="347">
        <v>0</v>
      </c>
      <c r="AI92" s="347">
        <v>0</v>
      </c>
      <c r="AJ92" s="347">
        <v>0</v>
      </c>
      <c r="AK92" s="347">
        <v>0</v>
      </c>
      <c r="AL92" s="347">
        <v>0</v>
      </c>
      <c r="AM92" s="347">
        <v>0</v>
      </c>
      <c r="AN92" s="348">
        <v>0</v>
      </c>
      <c r="AO92" s="43"/>
      <c r="AP92" s="350">
        <v>0</v>
      </c>
      <c r="AQ92" s="15"/>
    </row>
    <row r="93" spans="2:43" x14ac:dyDescent="0.3">
      <c r="B93" s="14"/>
      <c r="C93" s="123" t="s">
        <v>441</v>
      </c>
      <c r="D93" s="44"/>
      <c r="E93" s="347">
        <v>0</v>
      </c>
      <c r="F93" s="347">
        <v>0</v>
      </c>
      <c r="G93" s="347">
        <v>0</v>
      </c>
      <c r="H93" s="347">
        <v>0</v>
      </c>
      <c r="I93" s="347">
        <v>0</v>
      </c>
      <c r="J93" s="347">
        <v>0</v>
      </c>
      <c r="K93" s="347">
        <v>0</v>
      </c>
      <c r="L93" s="347">
        <v>0</v>
      </c>
      <c r="M93" s="347">
        <v>0</v>
      </c>
      <c r="N93" s="347">
        <v>0</v>
      </c>
      <c r="O93" s="347">
        <v>0</v>
      </c>
      <c r="P93" s="347">
        <v>0</v>
      </c>
      <c r="Q93" s="348">
        <v>0</v>
      </c>
      <c r="R93" s="43"/>
      <c r="S93" s="349">
        <v>0</v>
      </c>
      <c r="T93" s="347">
        <v>0</v>
      </c>
      <c r="U93" s="347">
        <v>0</v>
      </c>
      <c r="V93" s="347">
        <v>0</v>
      </c>
      <c r="W93" s="347">
        <v>0</v>
      </c>
      <c r="X93" s="347">
        <v>0</v>
      </c>
      <c r="Y93" s="347">
        <v>0</v>
      </c>
      <c r="Z93" s="347">
        <v>0</v>
      </c>
      <c r="AA93" s="347">
        <v>0</v>
      </c>
      <c r="AB93" s="347">
        <v>0</v>
      </c>
      <c r="AC93" s="347">
        <v>0</v>
      </c>
      <c r="AD93" s="347">
        <v>0</v>
      </c>
      <c r="AE93" s="348">
        <v>0</v>
      </c>
      <c r="AF93" s="43"/>
      <c r="AG93" s="349">
        <v>0</v>
      </c>
      <c r="AH93" s="347">
        <v>0</v>
      </c>
      <c r="AI93" s="347">
        <v>0</v>
      </c>
      <c r="AJ93" s="347">
        <v>0</v>
      </c>
      <c r="AK93" s="347">
        <v>0</v>
      </c>
      <c r="AL93" s="347">
        <v>0</v>
      </c>
      <c r="AM93" s="347">
        <v>0</v>
      </c>
      <c r="AN93" s="348">
        <v>0</v>
      </c>
      <c r="AO93" s="43"/>
      <c r="AP93" s="350">
        <v>0</v>
      </c>
      <c r="AQ93" s="15"/>
    </row>
    <row r="94" spans="2:43" x14ac:dyDescent="0.3">
      <c r="B94" s="14"/>
      <c r="C94" s="123" t="s">
        <v>157</v>
      </c>
      <c r="D94" s="44"/>
      <c r="E94" s="29">
        <v>0</v>
      </c>
      <c r="F94" s="29">
        <v>0</v>
      </c>
      <c r="G94" s="29">
        <v>0</v>
      </c>
      <c r="H94" s="29">
        <v>0</v>
      </c>
      <c r="I94" s="29">
        <v>0</v>
      </c>
      <c r="J94" s="29">
        <v>0</v>
      </c>
      <c r="K94" s="29">
        <v>0</v>
      </c>
      <c r="L94" s="29">
        <v>0</v>
      </c>
      <c r="M94" s="29">
        <v>0</v>
      </c>
      <c r="N94" s="29">
        <v>0</v>
      </c>
      <c r="O94" s="29">
        <v>0</v>
      </c>
      <c r="P94" s="29">
        <v>0</v>
      </c>
      <c r="Q94" s="39">
        <v>0</v>
      </c>
      <c r="R94" s="43"/>
      <c r="S94" s="28">
        <v>0</v>
      </c>
      <c r="T94" s="29">
        <v>0</v>
      </c>
      <c r="U94" s="29">
        <v>0</v>
      </c>
      <c r="V94" s="29">
        <v>0</v>
      </c>
      <c r="W94" s="29">
        <v>0</v>
      </c>
      <c r="X94" s="29">
        <v>0</v>
      </c>
      <c r="Y94" s="29">
        <v>0</v>
      </c>
      <c r="Z94" s="29">
        <v>0</v>
      </c>
      <c r="AA94" s="29">
        <v>0</v>
      </c>
      <c r="AB94" s="29">
        <v>0</v>
      </c>
      <c r="AC94" s="29">
        <v>0</v>
      </c>
      <c r="AD94" s="29">
        <v>0</v>
      </c>
      <c r="AE94" s="39">
        <v>0</v>
      </c>
      <c r="AF94" s="43"/>
      <c r="AG94" s="28">
        <v>0</v>
      </c>
      <c r="AH94" s="29">
        <v>0</v>
      </c>
      <c r="AI94" s="29">
        <v>0</v>
      </c>
      <c r="AJ94" s="29">
        <v>0</v>
      </c>
      <c r="AK94" s="29">
        <v>0</v>
      </c>
      <c r="AL94" s="29">
        <v>0</v>
      </c>
      <c r="AM94" s="29">
        <v>0</v>
      </c>
      <c r="AN94" s="39">
        <v>0</v>
      </c>
      <c r="AO94" s="43"/>
      <c r="AP94" s="332">
        <v>0</v>
      </c>
      <c r="AQ94" s="15"/>
    </row>
    <row r="95" spans="2:43" x14ac:dyDescent="0.3">
      <c r="B95" s="14"/>
      <c r="C95" s="127" t="s">
        <v>31</v>
      </c>
      <c r="D95" s="44"/>
      <c r="E95" s="112">
        <v>0</v>
      </c>
      <c r="F95" s="112">
        <v>0</v>
      </c>
      <c r="G95" s="112">
        <v>0</v>
      </c>
      <c r="H95" s="112">
        <v>0</v>
      </c>
      <c r="I95" s="112">
        <v>0</v>
      </c>
      <c r="J95" s="112">
        <v>0</v>
      </c>
      <c r="K95" s="112">
        <v>0</v>
      </c>
      <c r="L95" s="112">
        <v>0</v>
      </c>
      <c r="M95" s="112">
        <v>0</v>
      </c>
      <c r="N95" s="112">
        <v>0</v>
      </c>
      <c r="O95" s="112">
        <v>0</v>
      </c>
      <c r="P95" s="112">
        <v>0</v>
      </c>
      <c r="Q95" s="113">
        <v>0</v>
      </c>
      <c r="R95" s="43"/>
      <c r="S95" s="150">
        <v>0</v>
      </c>
      <c r="T95" s="112">
        <v>0</v>
      </c>
      <c r="U95" s="112">
        <v>0</v>
      </c>
      <c r="V95" s="112">
        <v>0</v>
      </c>
      <c r="W95" s="112">
        <v>0</v>
      </c>
      <c r="X95" s="112">
        <v>0</v>
      </c>
      <c r="Y95" s="112">
        <v>0</v>
      </c>
      <c r="Z95" s="112">
        <v>0</v>
      </c>
      <c r="AA95" s="112">
        <v>0</v>
      </c>
      <c r="AB95" s="112">
        <v>0</v>
      </c>
      <c r="AC95" s="112">
        <v>0</v>
      </c>
      <c r="AD95" s="112">
        <v>0</v>
      </c>
      <c r="AE95" s="113">
        <v>0</v>
      </c>
      <c r="AF95" s="43"/>
      <c r="AG95" s="150">
        <v>0</v>
      </c>
      <c r="AH95" s="112">
        <v>0</v>
      </c>
      <c r="AI95" s="112">
        <v>0</v>
      </c>
      <c r="AJ95" s="112">
        <v>0</v>
      </c>
      <c r="AK95" s="112">
        <v>0</v>
      </c>
      <c r="AL95" s="112">
        <v>0</v>
      </c>
      <c r="AM95" s="112">
        <v>0</v>
      </c>
      <c r="AN95" s="113">
        <v>0</v>
      </c>
      <c r="AO95" s="43"/>
      <c r="AP95" s="355">
        <v>0</v>
      </c>
      <c r="AQ95" s="15"/>
    </row>
    <row r="96" spans="2:43" s="34" customFormat="1" x14ac:dyDescent="0.3">
      <c r="B96" s="32"/>
      <c r="C96" s="91" t="s">
        <v>96</v>
      </c>
      <c r="D96" s="44"/>
      <c r="E96" s="110">
        <v>1198</v>
      </c>
      <c r="F96" s="110">
        <v>4117</v>
      </c>
      <c r="G96" s="110">
        <v>-2423</v>
      </c>
      <c r="H96" s="110">
        <v>-2873</v>
      </c>
      <c r="I96" s="110">
        <v>-1988</v>
      </c>
      <c r="J96" s="110">
        <v>-534</v>
      </c>
      <c r="K96" s="110">
        <v>1838</v>
      </c>
      <c r="L96" s="110">
        <v>4770</v>
      </c>
      <c r="M96" s="110">
        <v>1073</v>
      </c>
      <c r="N96" s="110">
        <v>-3278</v>
      </c>
      <c r="O96" s="110">
        <v>4315</v>
      </c>
      <c r="P96" s="110">
        <v>-3843</v>
      </c>
      <c r="Q96" s="111">
        <v>2372</v>
      </c>
      <c r="R96" s="43"/>
      <c r="S96" s="114">
        <v>-4680</v>
      </c>
      <c r="T96" s="110">
        <v>2520</v>
      </c>
      <c r="U96" s="110">
        <v>882</v>
      </c>
      <c r="V96" s="110">
        <v>888</v>
      </c>
      <c r="W96" s="110">
        <v>-1683</v>
      </c>
      <c r="X96" s="110">
        <v>-4592</v>
      </c>
      <c r="Y96" s="110">
        <v>-1804</v>
      </c>
      <c r="Z96" s="110">
        <v>4257</v>
      </c>
      <c r="AA96" s="110">
        <v>734</v>
      </c>
      <c r="AB96" s="110">
        <v>2458</v>
      </c>
      <c r="AC96" s="110">
        <v>-1738</v>
      </c>
      <c r="AD96" s="110">
        <v>-518</v>
      </c>
      <c r="AE96" s="111">
        <v>-3276</v>
      </c>
      <c r="AF96" s="43"/>
      <c r="AG96" s="114">
        <v>-1112.9599999999919</v>
      </c>
      <c r="AH96" s="110">
        <v>2068.4700000000012</v>
      </c>
      <c r="AI96" s="110">
        <v>-5810</v>
      </c>
      <c r="AJ96" s="110">
        <v>-1036.0899999999965</v>
      </c>
      <c r="AK96" s="110">
        <v>-8895</v>
      </c>
      <c r="AL96" s="110">
        <v>0.10000000000582077</v>
      </c>
      <c r="AM96" s="110">
        <v>-500</v>
      </c>
      <c r="AN96" s="111">
        <v>-15285.479999999981</v>
      </c>
      <c r="AO96" s="43"/>
      <c r="AP96" s="356">
        <v>-9459.2599999999802</v>
      </c>
      <c r="AQ96" s="33"/>
    </row>
    <row r="97" spans="2:43" s="34" customFormat="1" ht="15" thickBot="1" x14ac:dyDescent="0.35">
      <c r="B97" s="32"/>
      <c r="C97" s="358" t="s">
        <v>97</v>
      </c>
      <c r="D97" s="44"/>
      <c r="E97" s="222">
        <v>1.164689869725841E-2</v>
      </c>
      <c r="F97" s="222">
        <v>4.3985042735042737E-2</v>
      </c>
      <c r="G97" s="222">
        <v>-4.1297733993506218E-3</v>
      </c>
      <c r="H97" s="222">
        <v>-0.105625</v>
      </c>
      <c r="I97" s="222">
        <v>-1.4002958371486934E-2</v>
      </c>
      <c r="J97" s="222">
        <v>-6.4746892997878149E-3</v>
      </c>
      <c r="K97" s="222">
        <v>2.0674915635545556E-2</v>
      </c>
      <c r="L97" s="222">
        <v>1.0061189751507597E-2</v>
      </c>
      <c r="M97" s="222">
        <v>3.6421031193781608E-3</v>
      </c>
      <c r="N97" s="222">
        <v>-9.2156311498453759E-3</v>
      </c>
      <c r="O97" s="222">
        <v>4.0496658908326454E-2</v>
      </c>
      <c r="P97" s="222">
        <v>-1.1410332541567696E-2</v>
      </c>
      <c r="Q97" s="223">
        <v>0</v>
      </c>
      <c r="R97" s="43"/>
      <c r="S97" s="358">
        <v>0</v>
      </c>
      <c r="T97" s="222">
        <v>2.6415094339622643E-2</v>
      </c>
      <c r="U97" s="222">
        <v>1.7201365187713312E-3</v>
      </c>
      <c r="V97" s="222">
        <v>1.776</v>
      </c>
      <c r="W97" s="222">
        <v>-1.9146757679180889E-2</v>
      </c>
      <c r="X97" s="222">
        <v>-2.4569288389513107E-2</v>
      </c>
      <c r="Y97" s="222">
        <v>-5.036995672204384E-3</v>
      </c>
      <c r="Z97" s="222">
        <v>1.4124696818376373E-2</v>
      </c>
      <c r="AA97" s="222">
        <v>8.0703683342495877E-3</v>
      </c>
      <c r="AB97" s="222">
        <v>9.5101756558074752E-3</v>
      </c>
      <c r="AC97" s="222">
        <v>-4.3193538365952156E-3</v>
      </c>
      <c r="AD97" s="222">
        <v>-6.5407921934761278E-4</v>
      </c>
      <c r="AE97" s="223">
        <v>-1.0613190355473843E-3</v>
      </c>
      <c r="AF97" s="43"/>
      <c r="AG97" s="358">
        <v>0</v>
      </c>
      <c r="AH97" s="222">
        <v>5.0834224204666968E-3</v>
      </c>
      <c r="AI97" s="222">
        <v>-1.7973704563031708E-2</v>
      </c>
      <c r="AJ97" s="222">
        <v>-1.0162726826875886E-2</v>
      </c>
      <c r="AK97" s="222">
        <v>-4.5405819295558959E-2</v>
      </c>
      <c r="AL97" s="222">
        <v>0</v>
      </c>
      <c r="AM97" s="222">
        <v>-8.74737578726382E-3</v>
      </c>
      <c r="AN97" s="223">
        <v>-1.4085855314932677E-2</v>
      </c>
      <c r="AO97" s="43"/>
      <c r="AP97" s="357">
        <v>-3.2280966574573331E-3</v>
      </c>
      <c r="AQ97" s="33"/>
    </row>
    <row r="98" spans="2:43" ht="6" customHeight="1" thickBot="1" x14ac:dyDescent="0.35">
      <c r="B98" s="14"/>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5"/>
    </row>
    <row r="99" spans="2:43" x14ac:dyDescent="0.3">
      <c r="B99" s="14"/>
      <c r="C99" s="473" t="s">
        <v>295</v>
      </c>
      <c r="D99" s="44"/>
      <c r="E99" s="27">
        <v>90311.9</v>
      </c>
      <c r="F99" s="27">
        <v>81051.899999999994</v>
      </c>
      <c r="G99" s="27">
        <v>574166.9</v>
      </c>
      <c r="H99" s="27">
        <v>14651.9</v>
      </c>
      <c r="I99" s="27">
        <v>129421.9</v>
      </c>
      <c r="J99" s="27">
        <v>69926.899999999994</v>
      </c>
      <c r="K99" s="27">
        <v>76351.899999999994</v>
      </c>
      <c r="L99" s="27">
        <v>461550.9</v>
      </c>
      <c r="M99" s="27">
        <v>282061.90000000002</v>
      </c>
      <c r="N99" s="27">
        <v>343151.9</v>
      </c>
      <c r="O99" s="27">
        <v>94003.9</v>
      </c>
      <c r="P99" s="27">
        <v>324251.90000000002</v>
      </c>
      <c r="Q99" s="38">
        <v>2540903.7999999998</v>
      </c>
      <c r="R99" s="43"/>
      <c r="S99" s="26">
        <v>189431.31</v>
      </c>
      <c r="T99" s="27">
        <v>152895.24</v>
      </c>
      <c r="U99" s="27">
        <v>185421.79</v>
      </c>
      <c r="V99" s="27">
        <v>280568.15000000002</v>
      </c>
      <c r="W99" s="27">
        <v>243819.14</v>
      </c>
      <c r="X99" s="27">
        <v>191459.98</v>
      </c>
      <c r="Y99" s="27">
        <v>254179.25</v>
      </c>
      <c r="Z99" s="27">
        <v>494993.04</v>
      </c>
      <c r="AA99" s="27">
        <v>351494.85</v>
      </c>
      <c r="AB99" s="27">
        <v>283003.82</v>
      </c>
      <c r="AC99" s="27">
        <v>176083.24</v>
      </c>
      <c r="AD99" s="27">
        <v>308874.90000000002</v>
      </c>
      <c r="AE99" s="38">
        <v>3112224.7099999995</v>
      </c>
      <c r="AF99" s="43"/>
      <c r="AG99" s="26">
        <v>326824.63</v>
      </c>
      <c r="AH99" s="27">
        <v>70441.08</v>
      </c>
      <c r="AI99" s="27">
        <v>125035.77</v>
      </c>
      <c r="AJ99" s="27">
        <v>119134.04</v>
      </c>
      <c r="AK99" s="27">
        <v>97180.84</v>
      </c>
      <c r="AL99" s="27">
        <v>130175.88</v>
      </c>
      <c r="AM99" s="27">
        <v>213688.94</v>
      </c>
      <c r="AN99" s="38">
        <v>1082481.18</v>
      </c>
      <c r="AO99" s="43"/>
      <c r="AP99" s="331">
        <v>2696931.03</v>
      </c>
      <c r="AQ99" s="15"/>
    </row>
    <row r="100" spans="2:43" x14ac:dyDescent="0.3">
      <c r="B100" s="14"/>
      <c r="C100" s="127" t="s">
        <v>431</v>
      </c>
      <c r="D100" s="44"/>
      <c r="E100" s="112">
        <v>0</v>
      </c>
      <c r="F100" s="112">
        <v>0</v>
      </c>
      <c r="G100" s="112">
        <v>0</v>
      </c>
      <c r="H100" s="112">
        <v>0</v>
      </c>
      <c r="I100" s="112">
        <v>0</v>
      </c>
      <c r="J100" s="112">
        <v>0</v>
      </c>
      <c r="K100" s="112">
        <v>0</v>
      </c>
      <c r="L100" s="112">
        <v>0</v>
      </c>
      <c r="M100" s="112">
        <v>0</v>
      </c>
      <c r="N100" s="112">
        <v>0</v>
      </c>
      <c r="O100" s="112">
        <v>0</v>
      </c>
      <c r="P100" s="112">
        <v>0</v>
      </c>
      <c r="Q100" s="113">
        <v>0</v>
      </c>
      <c r="R100" s="43"/>
      <c r="S100" s="150">
        <v>0</v>
      </c>
      <c r="T100" s="112">
        <v>0</v>
      </c>
      <c r="U100" s="112">
        <v>0</v>
      </c>
      <c r="V100" s="112">
        <v>0</v>
      </c>
      <c r="W100" s="112">
        <v>0</v>
      </c>
      <c r="X100" s="112">
        <v>0</v>
      </c>
      <c r="Y100" s="112">
        <v>0</v>
      </c>
      <c r="Z100" s="112">
        <v>250000</v>
      </c>
      <c r="AA100" s="112">
        <v>0</v>
      </c>
      <c r="AB100" s="112">
        <v>0</v>
      </c>
      <c r="AC100" s="112">
        <v>0</v>
      </c>
      <c r="AD100" s="112">
        <v>0</v>
      </c>
      <c r="AE100" s="113">
        <v>250000</v>
      </c>
      <c r="AF100" s="43"/>
      <c r="AG100" s="150">
        <v>0</v>
      </c>
      <c r="AH100" s="112">
        <v>0</v>
      </c>
      <c r="AI100" s="112">
        <v>0</v>
      </c>
      <c r="AJ100" s="112">
        <v>0</v>
      </c>
      <c r="AK100" s="112">
        <v>0</v>
      </c>
      <c r="AL100" s="112">
        <v>0</v>
      </c>
      <c r="AM100" s="112">
        <v>0</v>
      </c>
      <c r="AN100" s="113">
        <v>0</v>
      </c>
      <c r="AO100" s="43"/>
      <c r="AP100" s="355">
        <v>250000</v>
      </c>
      <c r="AQ100" s="15"/>
    </row>
    <row r="101" spans="2:43" s="34" customFormat="1" x14ac:dyDescent="0.3">
      <c r="B101" s="32"/>
      <c r="C101" s="91" t="s">
        <v>296</v>
      </c>
      <c r="D101" s="44"/>
      <c r="E101" s="110">
        <v>90311.9</v>
      </c>
      <c r="F101" s="110">
        <v>81051.899999999994</v>
      </c>
      <c r="G101" s="110">
        <v>574166.9</v>
      </c>
      <c r="H101" s="110">
        <v>14651.9</v>
      </c>
      <c r="I101" s="110">
        <v>129421.9</v>
      </c>
      <c r="J101" s="110">
        <v>69926.899999999994</v>
      </c>
      <c r="K101" s="110">
        <v>76351.899999999994</v>
      </c>
      <c r="L101" s="110">
        <v>461550.9</v>
      </c>
      <c r="M101" s="110">
        <v>282061.90000000002</v>
      </c>
      <c r="N101" s="110">
        <v>343151.9</v>
      </c>
      <c r="O101" s="110">
        <v>94003.9</v>
      </c>
      <c r="P101" s="110">
        <v>324251.90000000002</v>
      </c>
      <c r="Q101" s="111">
        <v>2540903.7999999998</v>
      </c>
      <c r="R101" s="43"/>
      <c r="S101" s="114">
        <v>189431.31</v>
      </c>
      <c r="T101" s="110">
        <v>152895.24</v>
      </c>
      <c r="U101" s="110">
        <v>185421.79</v>
      </c>
      <c r="V101" s="110">
        <v>280568.15000000002</v>
      </c>
      <c r="W101" s="110">
        <v>243819.14</v>
      </c>
      <c r="X101" s="110">
        <v>191459.98</v>
      </c>
      <c r="Y101" s="110">
        <v>254179.25</v>
      </c>
      <c r="Z101" s="110">
        <v>244993.03999999998</v>
      </c>
      <c r="AA101" s="110">
        <v>351494.85</v>
      </c>
      <c r="AB101" s="110">
        <v>283003.82</v>
      </c>
      <c r="AC101" s="110">
        <v>176083.24</v>
      </c>
      <c r="AD101" s="110">
        <v>308874.90000000002</v>
      </c>
      <c r="AE101" s="111">
        <v>2862224.7099999995</v>
      </c>
      <c r="AF101" s="43"/>
      <c r="AG101" s="114">
        <v>326824.63</v>
      </c>
      <c r="AH101" s="110">
        <v>70441.08</v>
      </c>
      <c r="AI101" s="110">
        <v>125035.77</v>
      </c>
      <c r="AJ101" s="110">
        <v>119134.04</v>
      </c>
      <c r="AK101" s="110">
        <v>97180.84</v>
      </c>
      <c r="AL101" s="110">
        <v>130175.88</v>
      </c>
      <c r="AM101" s="110">
        <v>213688.94</v>
      </c>
      <c r="AN101" s="111">
        <v>1082481.18</v>
      </c>
      <c r="AO101" s="43"/>
      <c r="AP101" s="356">
        <v>2446931.0299999998</v>
      </c>
      <c r="AQ101" s="33"/>
    </row>
    <row r="102" spans="2:43" x14ac:dyDescent="0.3">
      <c r="B102" s="14"/>
      <c r="C102" s="1" t="s">
        <v>297</v>
      </c>
      <c r="D102" s="44"/>
      <c r="E102" s="29">
        <v>125737.26</v>
      </c>
      <c r="F102" s="29">
        <v>101657.97</v>
      </c>
      <c r="G102" s="29">
        <v>402678.84</v>
      </c>
      <c r="H102" s="29">
        <v>57962.82</v>
      </c>
      <c r="I102" s="29">
        <v>125949.85</v>
      </c>
      <c r="J102" s="29">
        <v>121242.14</v>
      </c>
      <c r="K102" s="29">
        <v>92361.13</v>
      </c>
      <c r="L102" s="29">
        <v>320187.62</v>
      </c>
      <c r="M102" s="29">
        <v>334864.78000000003</v>
      </c>
      <c r="N102" s="29">
        <v>228916.81</v>
      </c>
      <c r="O102" s="29">
        <v>110700.69</v>
      </c>
      <c r="P102" s="29">
        <v>328395.84000000003</v>
      </c>
      <c r="Q102" s="39">
        <v>2350655.75</v>
      </c>
      <c r="R102" s="43"/>
      <c r="S102" s="28">
        <v>62916.24</v>
      </c>
      <c r="T102" s="29">
        <v>97927.679999999993</v>
      </c>
      <c r="U102" s="29">
        <v>391037.65</v>
      </c>
      <c r="V102" s="29">
        <v>151838.6</v>
      </c>
      <c r="W102" s="29">
        <v>128761.56</v>
      </c>
      <c r="X102" s="29">
        <v>162425.57</v>
      </c>
      <c r="Y102" s="29">
        <v>284109.46000000002</v>
      </c>
      <c r="Z102" s="29">
        <v>259723.22</v>
      </c>
      <c r="AA102" s="29">
        <v>199850.59999999998</v>
      </c>
      <c r="AB102" s="29">
        <v>231172.38000000003</v>
      </c>
      <c r="AC102" s="29">
        <v>289995.81999999995</v>
      </c>
      <c r="AD102" s="29">
        <v>648165.99</v>
      </c>
      <c r="AE102" s="39">
        <v>2907924.7700000005</v>
      </c>
      <c r="AF102" s="43"/>
      <c r="AG102" s="28">
        <v>142063.12999999998</v>
      </c>
      <c r="AH102" s="29">
        <v>336181.47000000003</v>
      </c>
      <c r="AI102" s="29">
        <v>248632.55999999997</v>
      </c>
      <c r="AJ102" s="29">
        <v>105176.34</v>
      </c>
      <c r="AK102" s="29">
        <v>158739.57</v>
      </c>
      <c r="AL102" s="29">
        <v>47914.219999999994</v>
      </c>
      <c r="AM102" s="29">
        <v>69378.829999999987</v>
      </c>
      <c r="AN102" s="39">
        <v>1108086.1199999999</v>
      </c>
      <c r="AO102" s="43"/>
      <c r="AP102" s="332">
        <v>2736994.13</v>
      </c>
      <c r="AQ102" s="15"/>
    </row>
    <row r="103" spans="2:43" x14ac:dyDescent="0.3">
      <c r="B103" s="14"/>
      <c r="C103" s="1" t="s">
        <v>72</v>
      </c>
      <c r="D103" s="44"/>
      <c r="E103" s="29">
        <v>-35425.360000000001</v>
      </c>
      <c r="F103" s="29">
        <v>-20606.07</v>
      </c>
      <c r="G103" s="29">
        <v>171488.06</v>
      </c>
      <c r="H103" s="29">
        <v>-43310.92</v>
      </c>
      <c r="I103" s="29">
        <v>3472.05</v>
      </c>
      <c r="J103" s="29">
        <v>-51315.24</v>
      </c>
      <c r="K103" s="29">
        <v>-16009.23</v>
      </c>
      <c r="L103" s="29">
        <v>141363.28</v>
      </c>
      <c r="M103" s="29">
        <v>-52802.879999999997</v>
      </c>
      <c r="N103" s="29">
        <v>114235.09</v>
      </c>
      <c r="O103" s="29">
        <v>-16696.79</v>
      </c>
      <c r="P103" s="29">
        <v>-4143.9399999999996</v>
      </c>
      <c r="Q103" s="39">
        <v>190248.05</v>
      </c>
      <c r="R103" s="43"/>
      <c r="S103" s="28">
        <v>126515.07</v>
      </c>
      <c r="T103" s="29">
        <v>54967.56</v>
      </c>
      <c r="U103" s="29">
        <v>-205615.86</v>
      </c>
      <c r="V103" s="29">
        <v>128729.55</v>
      </c>
      <c r="W103" s="29">
        <v>115057.58</v>
      </c>
      <c r="X103" s="29">
        <v>29034.41</v>
      </c>
      <c r="Y103" s="29">
        <v>-29930.21</v>
      </c>
      <c r="Z103" s="29">
        <v>14730.180000000022</v>
      </c>
      <c r="AA103" s="29">
        <v>-151644.25</v>
      </c>
      <c r="AB103" s="29">
        <v>-51831.439999999973</v>
      </c>
      <c r="AC103" s="29">
        <v>113912.57999999996</v>
      </c>
      <c r="AD103" s="29">
        <v>339291.08999999997</v>
      </c>
      <c r="AE103" s="39">
        <v>483216.26</v>
      </c>
      <c r="AF103" s="43"/>
      <c r="AG103" s="28">
        <v>-184761.50000000003</v>
      </c>
      <c r="AH103" s="29">
        <v>265740.39</v>
      </c>
      <c r="AI103" s="29">
        <v>123596.78999999996</v>
      </c>
      <c r="AJ103" s="29">
        <v>-13957.699999999997</v>
      </c>
      <c r="AK103" s="29">
        <v>61558.73000000001</v>
      </c>
      <c r="AL103" s="29">
        <v>-82261.66</v>
      </c>
      <c r="AM103" s="29">
        <v>-144310.11000000002</v>
      </c>
      <c r="AN103" s="39">
        <v>25604.939999999915</v>
      </c>
      <c r="AO103" s="43"/>
      <c r="AP103" s="332">
        <v>290063.10000000009</v>
      </c>
      <c r="AQ103" s="15"/>
    </row>
    <row r="104" spans="2:43" ht="6" customHeight="1" x14ac:dyDescent="0.3">
      <c r="B104" s="14"/>
      <c r="C104" s="1"/>
      <c r="D104" s="44"/>
      <c r="E104" s="29"/>
      <c r="F104" s="29"/>
      <c r="G104" s="29"/>
      <c r="H104" s="29"/>
      <c r="I104" s="29"/>
      <c r="J104" s="29"/>
      <c r="K104" s="29"/>
      <c r="L104" s="29"/>
      <c r="M104" s="29"/>
      <c r="N104" s="29"/>
      <c r="O104" s="29"/>
      <c r="P104" s="29"/>
      <c r="Q104" s="39"/>
      <c r="R104" s="43"/>
      <c r="S104" s="28"/>
      <c r="T104" s="29"/>
      <c r="U104" s="29"/>
      <c r="V104" s="29"/>
      <c r="W104" s="29"/>
      <c r="X104" s="29"/>
      <c r="Y104" s="29"/>
      <c r="Z104" s="29"/>
      <c r="AA104" s="29"/>
      <c r="AB104" s="29"/>
      <c r="AC104" s="29"/>
      <c r="AD104" s="29"/>
      <c r="AE104" s="39"/>
      <c r="AF104" s="43"/>
      <c r="AG104" s="28"/>
      <c r="AH104" s="29"/>
      <c r="AI104" s="29"/>
      <c r="AJ104" s="29"/>
      <c r="AK104" s="29"/>
      <c r="AL104" s="29"/>
      <c r="AM104" s="29"/>
      <c r="AN104" s="39"/>
      <c r="AO104" s="43"/>
      <c r="AP104" s="332"/>
      <c r="AQ104" s="15"/>
    </row>
    <row r="105" spans="2:43" s="34" customFormat="1" x14ac:dyDescent="0.3">
      <c r="B105" s="32"/>
      <c r="C105" s="128" t="s">
        <v>432</v>
      </c>
      <c r="D105" s="44"/>
      <c r="E105" s="110"/>
      <c r="F105" s="110"/>
      <c r="G105" s="110"/>
      <c r="H105" s="110"/>
      <c r="I105" s="110"/>
      <c r="J105" s="110"/>
      <c r="K105" s="110"/>
      <c r="L105" s="110"/>
      <c r="M105" s="110"/>
      <c r="N105" s="110"/>
      <c r="O105" s="110"/>
      <c r="P105" s="110"/>
      <c r="Q105" s="111"/>
      <c r="R105" s="43"/>
      <c r="S105" s="114"/>
      <c r="T105" s="110"/>
      <c r="U105" s="110"/>
      <c r="V105" s="110"/>
      <c r="W105" s="110"/>
      <c r="X105" s="110"/>
      <c r="Y105" s="110"/>
      <c r="Z105" s="110"/>
      <c r="AA105" s="110"/>
      <c r="AB105" s="110"/>
      <c r="AC105" s="110"/>
      <c r="AD105" s="110"/>
      <c r="AE105" s="111"/>
      <c r="AF105" s="43"/>
      <c r="AG105" s="114"/>
      <c r="AH105" s="110"/>
      <c r="AI105" s="110"/>
      <c r="AJ105" s="110"/>
      <c r="AK105" s="110"/>
      <c r="AL105" s="110"/>
      <c r="AM105" s="110"/>
      <c r="AN105" s="111"/>
      <c r="AO105" s="43"/>
      <c r="AP105" s="356"/>
      <c r="AQ105" s="33"/>
    </row>
    <row r="106" spans="2:43" x14ac:dyDescent="0.3">
      <c r="B106" s="14"/>
      <c r="C106" s="123" t="s">
        <v>565</v>
      </c>
      <c r="D106" s="44"/>
      <c r="E106" s="347">
        <v>0</v>
      </c>
      <c r="F106" s="347">
        <v>0</v>
      </c>
      <c r="G106" s="347">
        <v>0</v>
      </c>
      <c r="H106" s="347">
        <v>0</v>
      </c>
      <c r="I106" s="347">
        <v>0</v>
      </c>
      <c r="J106" s="347">
        <v>0</v>
      </c>
      <c r="K106" s="347">
        <v>0</v>
      </c>
      <c r="L106" s="347">
        <v>0</v>
      </c>
      <c r="M106" s="347">
        <v>0</v>
      </c>
      <c r="N106" s="347">
        <v>0</v>
      </c>
      <c r="O106" s="347">
        <v>0</v>
      </c>
      <c r="P106" s="347">
        <v>0</v>
      </c>
      <c r="Q106" s="348">
        <v>0</v>
      </c>
      <c r="R106" s="43"/>
      <c r="S106" s="349">
        <v>0</v>
      </c>
      <c r="T106" s="347">
        <v>0</v>
      </c>
      <c r="U106" s="347">
        <v>0</v>
      </c>
      <c r="V106" s="347">
        <v>0</v>
      </c>
      <c r="W106" s="347">
        <v>0</v>
      </c>
      <c r="X106" s="347">
        <v>0</v>
      </c>
      <c r="Y106" s="347">
        <v>3518.79</v>
      </c>
      <c r="Z106" s="347">
        <v>0</v>
      </c>
      <c r="AA106" s="347">
        <v>-224.05999999999995</v>
      </c>
      <c r="AB106" s="347">
        <v>-2903.86</v>
      </c>
      <c r="AC106" s="347">
        <v>-1152.96</v>
      </c>
      <c r="AD106" s="347">
        <v>-993.51000000000022</v>
      </c>
      <c r="AE106" s="348">
        <v>-1755.6000000000004</v>
      </c>
      <c r="AF106" s="43"/>
      <c r="AG106" s="349">
        <v>0</v>
      </c>
      <c r="AH106" s="347">
        <v>8738.44</v>
      </c>
      <c r="AI106" s="347">
        <v>0</v>
      </c>
      <c r="AJ106" s="347">
        <v>0</v>
      </c>
      <c r="AK106" s="347">
        <v>0</v>
      </c>
      <c r="AL106" s="347">
        <v>0</v>
      </c>
      <c r="AM106" s="347">
        <v>-28.590000000000003</v>
      </c>
      <c r="AN106" s="348">
        <v>8709.85</v>
      </c>
      <c r="AO106" s="43"/>
      <c r="AP106" s="350">
        <v>3435.46</v>
      </c>
      <c r="AQ106" s="15"/>
    </row>
    <row r="107" spans="2:43" x14ac:dyDescent="0.3">
      <c r="B107" s="14"/>
      <c r="C107" s="123" t="s">
        <v>573</v>
      </c>
      <c r="D107" s="44"/>
      <c r="E107" s="347">
        <v>2267.66</v>
      </c>
      <c r="F107" s="347">
        <v>2267.66</v>
      </c>
      <c r="G107" s="347">
        <v>2267.66</v>
      </c>
      <c r="H107" s="347">
        <v>2267.66</v>
      </c>
      <c r="I107" s="347">
        <v>2267.66</v>
      </c>
      <c r="J107" s="347">
        <v>2267.66</v>
      </c>
      <c r="K107" s="347">
        <v>2267.66</v>
      </c>
      <c r="L107" s="347">
        <v>2267.66</v>
      </c>
      <c r="M107" s="347">
        <v>2267.66</v>
      </c>
      <c r="N107" s="347">
        <v>2267.66</v>
      </c>
      <c r="O107" s="347">
        <v>2267.66</v>
      </c>
      <c r="P107" s="347">
        <v>2267.66</v>
      </c>
      <c r="Q107" s="348">
        <v>27211.919999999998</v>
      </c>
      <c r="R107" s="43"/>
      <c r="S107" s="349">
        <v>101590.3</v>
      </c>
      <c r="T107" s="347">
        <v>21790.75</v>
      </c>
      <c r="U107" s="347">
        <v>-198666.17</v>
      </c>
      <c r="V107" s="347">
        <v>120772.06</v>
      </c>
      <c r="W107" s="347">
        <v>111767.12</v>
      </c>
      <c r="X107" s="347">
        <v>21809.49</v>
      </c>
      <c r="Y107" s="347">
        <v>-29518.89</v>
      </c>
      <c r="Z107" s="347">
        <v>3428.8199999999488</v>
      </c>
      <c r="AA107" s="347">
        <v>-158490.06999999995</v>
      </c>
      <c r="AB107" s="347">
        <v>-33916.539999999921</v>
      </c>
      <c r="AC107" s="347">
        <v>101115.97999999998</v>
      </c>
      <c r="AD107" s="347">
        <v>356928.22999999986</v>
      </c>
      <c r="AE107" s="348">
        <v>418611.0799999999</v>
      </c>
      <c r="AF107" s="43"/>
      <c r="AG107" s="349">
        <v>-161719.21999999997</v>
      </c>
      <c r="AH107" s="347">
        <v>212338.01</v>
      </c>
      <c r="AI107" s="347">
        <v>153016.89000000001</v>
      </c>
      <c r="AJ107" s="347">
        <v>-9036.7400000000052</v>
      </c>
      <c r="AK107" s="347">
        <v>55650.020000000004</v>
      </c>
      <c r="AL107" s="347">
        <v>-102792.06999999996</v>
      </c>
      <c r="AM107" s="347">
        <v>-105115.57000000004</v>
      </c>
      <c r="AN107" s="348">
        <v>42341.320000000094</v>
      </c>
      <c r="AO107" s="43"/>
      <c r="AP107" s="350">
        <v>311407.74</v>
      </c>
      <c r="AQ107" s="15"/>
    </row>
    <row r="108" spans="2:43" ht="6" customHeight="1" x14ac:dyDescent="0.3">
      <c r="B108" s="14"/>
      <c r="C108" s="1"/>
      <c r="D108" s="44"/>
      <c r="E108" s="29"/>
      <c r="F108" s="29"/>
      <c r="G108" s="29"/>
      <c r="H108" s="29"/>
      <c r="I108" s="29"/>
      <c r="J108" s="29"/>
      <c r="K108" s="29"/>
      <c r="L108" s="29"/>
      <c r="M108" s="29"/>
      <c r="N108" s="29"/>
      <c r="O108" s="29"/>
      <c r="P108" s="29"/>
      <c r="Q108" s="39"/>
      <c r="R108" s="43"/>
      <c r="S108" s="28"/>
      <c r="T108" s="29"/>
      <c r="U108" s="29"/>
      <c r="V108" s="29"/>
      <c r="W108" s="29"/>
      <c r="X108" s="29"/>
      <c r="Y108" s="29"/>
      <c r="Z108" s="29"/>
      <c r="AA108" s="29"/>
      <c r="AB108" s="29"/>
      <c r="AC108" s="29"/>
      <c r="AD108" s="29"/>
      <c r="AE108" s="39"/>
      <c r="AF108" s="43"/>
      <c r="AG108" s="28"/>
      <c r="AH108" s="29"/>
      <c r="AI108" s="29"/>
      <c r="AJ108" s="29"/>
      <c r="AK108" s="29"/>
      <c r="AL108" s="29"/>
      <c r="AM108" s="29"/>
      <c r="AN108" s="39"/>
      <c r="AO108" s="43"/>
      <c r="AP108" s="332"/>
      <c r="AQ108" s="15"/>
    </row>
    <row r="109" spans="2:43" s="34" customFormat="1" x14ac:dyDescent="0.3">
      <c r="B109" s="32"/>
      <c r="C109" s="128" t="s">
        <v>433</v>
      </c>
      <c r="D109" s="44"/>
      <c r="E109" s="110"/>
      <c r="F109" s="110"/>
      <c r="G109" s="110"/>
      <c r="H109" s="110"/>
      <c r="I109" s="110"/>
      <c r="J109" s="110"/>
      <c r="K109" s="110"/>
      <c r="L109" s="110"/>
      <c r="M109" s="110"/>
      <c r="N109" s="110"/>
      <c r="O109" s="110"/>
      <c r="P109" s="110"/>
      <c r="Q109" s="111"/>
      <c r="R109" s="43"/>
      <c r="S109" s="114"/>
      <c r="T109" s="110"/>
      <c r="U109" s="110"/>
      <c r="V109" s="110"/>
      <c r="W109" s="110"/>
      <c r="X109" s="110"/>
      <c r="Y109" s="110"/>
      <c r="Z109" s="110"/>
      <c r="AA109" s="110"/>
      <c r="AB109" s="110"/>
      <c r="AC109" s="110"/>
      <c r="AD109" s="110"/>
      <c r="AE109" s="111"/>
      <c r="AF109" s="43"/>
      <c r="AG109" s="114"/>
      <c r="AH109" s="110"/>
      <c r="AI109" s="110"/>
      <c r="AJ109" s="110"/>
      <c r="AK109" s="110"/>
      <c r="AL109" s="110"/>
      <c r="AM109" s="110"/>
      <c r="AN109" s="111"/>
      <c r="AO109" s="43"/>
      <c r="AP109" s="356"/>
      <c r="AQ109" s="33"/>
    </row>
    <row r="110" spans="2:43" x14ac:dyDescent="0.3">
      <c r="B110" s="14"/>
      <c r="C110" s="123" t="s">
        <v>582</v>
      </c>
      <c r="D110" s="44"/>
      <c r="E110" s="347">
        <v>-1785.86</v>
      </c>
      <c r="F110" s="347">
        <v>-1785.86</v>
      </c>
      <c r="G110" s="347">
        <v>-1785.86</v>
      </c>
      <c r="H110" s="347">
        <v>-1785.86</v>
      </c>
      <c r="I110" s="347">
        <v>-1785.86</v>
      </c>
      <c r="J110" s="347">
        <v>-1785.86</v>
      </c>
      <c r="K110" s="347">
        <v>-1785.86</v>
      </c>
      <c r="L110" s="347">
        <v>-1785.86</v>
      </c>
      <c r="M110" s="347">
        <v>-1785.86</v>
      </c>
      <c r="N110" s="347">
        <v>-1785.86</v>
      </c>
      <c r="O110" s="347">
        <v>-1785.86</v>
      </c>
      <c r="P110" s="347">
        <v>-1785.86</v>
      </c>
      <c r="Q110" s="348">
        <v>-21430.320000000003</v>
      </c>
      <c r="R110" s="43"/>
      <c r="S110" s="349">
        <v>37879.370000000003</v>
      </c>
      <c r="T110" s="347">
        <v>4889.7299999999996</v>
      </c>
      <c r="U110" s="347">
        <v>-14170.18</v>
      </c>
      <c r="V110" s="347">
        <v>-3339.11</v>
      </c>
      <c r="W110" s="347">
        <v>-9183.82</v>
      </c>
      <c r="X110" s="347">
        <v>20200.96</v>
      </c>
      <c r="Y110" s="347">
        <v>-7477.6</v>
      </c>
      <c r="Z110" s="347">
        <v>23.559999999999491</v>
      </c>
      <c r="AA110" s="347">
        <v>-1496.9699999999993</v>
      </c>
      <c r="AB110" s="347">
        <v>696</v>
      </c>
      <c r="AC110" s="347">
        <v>16.940000000000509</v>
      </c>
      <c r="AD110" s="347">
        <v>-13417.88</v>
      </c>
      <c r="AE110" s="348">
        <v>14621.000000000005</v>
      </c>
      <c r="AF110" s="43"/>
      <c r="AG110" s="349">
        <v>4948.3100000000004</v>
      </c>
      <c r="AH110" s="347">
        <v>4731.38</v>
      </c>
      <c r="AI110" s="347">
        <v>-4044.8899999999994</v>
      </c>
      <c r="AJ110" s="347">
        <v>4015.6399999999994</v>
      </c>
      <c r="AK110" s="347">
        <v>18346.63</v>
      </c>
      <c r="AL110" s="347">
        <v>-14647.29</v>
      </c>
      <c r="AM110" s="347">
        <v>-3303.380000000001</v>
      </c>
      <c r="AN110" s="348">
        <v>10046.399999999998</v>
      </c>
      <c r="AO110" s="43"/>
      <c r="AP110" s="350">
        <v>-4131.9499999999971</v>
      </c>
      <c r="AQ110" s="15"/>
    </row>
    <row r="111" spans="2:43" x14ac:dyDescent="0.3">
      <c r="B111" s="14"/>
      <c r="C111" s="123" t="s">
        <v>442</v>
      </c>
      <c r="D111" s="44"/>
      <c r="E111" s="347">
        <v>-668.67</v>
      </c>
      <c r="F111" s="347">
        <v>-668.67</v>
      </c>
      <c r="G111" s="347">
        <v>-668.67</v>
      </c>
      <c r="H111" s="347">
        <v>-668.67</v>
      </c>
      <c r="I111" s="347">
        <v>-668.67</v>
      </c>
      <c r="J111" s="347">
        <v>-668.67</v>
      </c>
      <c r="K111" s="347">
        <v>-668.67</v>
      </c>
      <c r="L111" s="347">
        <v>-668.67</v>
      </c>
      <c r="M111" s="347">
        <v>-668.67</v>
      </c>
      <c r="N111" s="347">
        <v>-668.67</v>
      </c>
      <c r="O111" s="347">
        <v>-668.67</v>
      </c>
      <c r="P111" s="347">
        <v>-668.67</v>
      </c>
      <c r="Q111" s="348">
        <v>-8024.04</v>
      </c>
      <c r="R111" s="43"/>
      <c r="S111" s="349">
        <v>-12954.6</v>
      </c>
      <c r="T111" s="347">
        <v>28287.08</v>
      </c>
      <c r="U111" s="347">
        <v>-28321.5</v>
      </c>
      <c r="V111" s="347">
        <v>11296.6</v>
      </c>
      <c r="W111" s="347">
        <v>12474.28</v>
      </c>
      <c r="X111" s="347">
        <v>-12976.04</v>
      </c>
      <c r="Y111" s="347">
        <v>3547.49</v>
      </c>
      <c r="Z111" s="347">
        <v>8730.9199999999983</v>
      </c>
      <c r="AA111" s="347">
        <v>6614.18</v>
      </c>
      <c r="AB111" s="347">
        <v>-11862.79</v>
      </c>
      <c r="AC111" s="347">
        <v>14493.579999999998</v>
      </c>
      <c r="AD111" s="347">
        <v>-6867.6300000000047</v>
      </c>
      <c r="AE111" s="348">
        <v>12461.569999999992</v>
      </c>
      <c r="AF111" s="43"/>
      <c r="AG111" s="349">
        <v>-24959.53</v>
      </c>
      <c r="AH111" s="347">
        <v>37876.089999999997</v>
      </c>
      <c r="AI111" s="347">
        <v>-19565.210000000003</v>
      </c>
      <c r="AJ111" s="347">
        <v>994.4900000000016</v>
      </c>
      <c r="AK111" s="347">
        <v>-11312.960000000001</v>
      </c>
      <c r="AL111" s="347">
        <v>35177.699999999997</v>
      </c>
      <c r="AM111" s="347">
        <v>-35365.07</v>
      </c>
      <c r="AN111" s="348">
        <v>-17154.490000000005</v>
      </c>
      <c r="AO111" s="43"/>
      <c r="AP111" s="350">
        <v>-6046.2300000000178</v>
      </c>
      <c r="AQ111" s="15"/>
    </row>
    <row r="112" spans="2:43" x14ac:dyDescent="0.3">
      <c r="B112" s="14"/>
      <c r="C112" s="123" t="s">
        <v>879</v>
      </c>
      <c r="D112" s="44"/>
      <c r="E112" s="347">
        <v>0</v>
      </c>
      <c r="F112" s="347">
        <v>0</v>
      </c>
      <c r="G112" s="347">
        <v>0</v>
      </c>
      <c r="H112" s="347">
        <v>0</v>
      </c>
      <c r="I112" s="347">
        <v>0</v>
      </c>
      <c r="J112" s="347">
        <v>0</v>
      </c>
      <c r="K112" s="347">
        <v>0</v>
      </c>
      <c r="L112" s="347">
        <v>0</v>
      </c>
      <c r="M112" s="347">
        <v>0</v>
      </c>
      <c r="N112" s="347">
        <v>0</v>
      </c>
      <c r="O112" s="347">
        <v>0</v>
      </c>
      <c r="P112" s="347">
        <v>0</v>
      </c>
      <c r="Q112" s="348">
        <v>0</v>
      </c>
      <c r="R112" s="43"/>
      <c r="S112" s="349">
        <v>0</v>
      </c>
      <c r="T112" s="347">
        <v>0</v>
      </c>
      <c r="U112" s="347">
        <v>0</v>
      </c>
      <c r="V112" s="347">
        <v>0</v>
      </c>
      <c r="W112" s="347">
        <v>0</v>
      </c>
      <c r="X112" s="347">
        <v>0</v>
      </c>
      <c r="Y112" s="347">
        <v>0</v>
      </c>
      <c r="Z112" s="347">
        <v>0</v>
      </c>
      <c r="AA112" s="347">
        <v>-4000</v>
      </c>
      <c r="AB112" s="347">
        <v>0</v>
      </c>
      <c r="AC112" s="347">
        <v>0</v>
      </c>
      <c r="AD112" s="347">
        <v>0</v>
      </c>
      <c r="AE112" s="348">
        <v>-4000</v>
      </c>
      <c r="AF112" s="43"/>
      <c r="AG112" s="349">
        <v>0</v>
      </c>
      <c r="AH112" s="347">
        <v>0</v>
      </c>
      <c r="AI112" s="347">
        <v>0</v>
      </c>
      <c r="AJ112" s="347">
        <v>0</v>
      </c>
      <c r="AK112" s="347">
        <v>0</v>
      </c>
      <c r="AL112" s="347">
        <v>0</v>
      </c>
      <c r="AM112" s="347">
        <v>0</v>
      </c>
      <c r="AN112" s="348">
        <v>0</v>
      </c>
      <c r="AO112" s="43"/>
      <c r="AP112" s="350">
        <v>-4000</v>
      </c>
      <c r="AQ112" s="15"/>
    </row>
    <row r="113" spans="2:43" x14ac:dyDescent="0.3">
      <c r="B113" s="14"/>
      <c r="C113" s="123" t="s">
        <v>68</v>
      </c>
      <c r="D113" s="44"/>
      <c r="E113" s="347">
        <v>0</v>
      </c>
      <c r="F113" s="347">
        <v>0</v>
      </c>
      <c r="G113" s="347">
        <v>0</v>
      </c>
      <c r="H113" s="347">
        <v>0</v>
      </c>
      <c r="I113" s="347">
        <v>0</v>
      </c>
      <c r="J113" s="347">
        <v>0</v>
      </c>
      <c r="K113" s="347">
        <v>0</v>
      </c>
      <c r="L113" s="347">
        <v>0</v>
      </c>
      <c r="M113" s="347">
        <v>0</v>
      </c>
      <c r="N113" s="347">
        <v>0</v>
      </c>
      <c r="O113" s="347">
        <v>0</v>
      </c>
      <c r="P113" s="347">
        <v>0</v>
      </c>
      <c r="Q113" s="348">
        <v>0</v>
      </c>
      <c r="R113" s="43"/>
      <c r="S113" s="349">
        <v>0</v>
      </c>
      <c r="T113" s="347">
        <v>0</v>
      </c>
      <c r="U113" s="347">
        <v>0</v>
      </c>
      <c r="V113" s="347">
        <v>0</v>
      </c>
      <c r="W113" s="347">
        <v>0</v>
      </c>
      <c r="X113" s="347">
        <v>0</v>
      </c>
      <c r="Y113" s="347">
        <v>0</v>
      </c>
      <c r="Z113" s="347">
        <v>0</v>
      </c>
      <c r="AA113" s="347">
        <v>0</v>
      </c>
      <c r="AB113" s="347">
        <v>0</v>
      </c>
      <c r="AC113" s="347">
        <v>0</v>
      </c>
      <c r="AD113" s="347">
        <v>0</v>
      </c>
      <c r="AE113" s="348">
        <v>0</v>
      </c>
      <c r="AF113" s="43"/>
      <c r="AG113" s="349">
        <v>0</v>
      </c>
      <c r="AH113" s="347">
        <v>0</v>
      </c>
      <c r="AI113" s="347">
        <v>0</v>
      </c>
      <c r="AJ113" s="347">
        <v>0</v>
      </c>
      <c r="AK113" s="347">
        <v>0</v>
      </c>
      <c r="AL113" s="347">
        <v>0</v>
      </c>
      <c r="AM113" s="347">
        <v>0</v>
      </c>
      <c r="AN113" s="348">
        <v>0</v>
      </c>
      <c r="AO113" s="43"/>
      <c r="AP113" s="350">
        <v>0</v>
      </c>
      <c r="AQ113" s="15"/>
    </row>
    <row r="114" spans="2:43" ht="6" customHeight="1" x14ac:dyDescent="0.3">
      <c r="B114" s="14"/>
      <c r="C114" s="1"/>
      <c r="D114" s="44"/>
      <c r="E114" s="29"/>
      <c r="F114" s="29"/>
      <c r="G114" s="29"/>
      <c r="H114" s="29"/>
      <c r="I114" s="29"/>
      <c r="J114" s="29"/>
      <c r="K114" s="29"/>
      <c r="L114" s="29"/>
      <c r="M114" s="29"/>
      <c r="N114" s="29"/>
      <c r="O114" s="29"/>
      <c r="P114" s="29"/>
      <c r="Q114" s="39"/>
      <c r="R114" s="43"/>
      <c r="S114" s="28"/>
      <c r="T114" s="29"/>
      <c r="U114" s="29"/>
      <c r="V114" s="29"/>
      <c r="W114" s="29"/>
      <c r="X114" s="29"/>
      <c r="Y114" s="29"/>
      <c r="Z114" s="29"/>
      <c r="AA114" s="29"/>
      <c r="AB114" s="29"/>
      <c r="AC114" s="29"/>
      <c r="AD114" s="29"/>
      <c r="AE114" s="39"/>
      <c r="AF114" s="43"/>
      <c r="AG114" s="28"/>
      <c r="AH114" s="29"/>
      <c r="AI114" s="29"/>
      <c r="AJ114" s="29"/>
      <c r="AK114" s="29"/>
      <c r="AL114" s="29"/>
      <c r="AM114" s="29"/>
      <c r="AN114" s="39"/>
      <c r="AO114" s="43"/>
      <c r="AP114" s="332"/>
      <c r="AQ114" s="15"/>
    </row>
    <row r="115" spans="2:43" s="34" customFormat="1" x14ac:dyDescent="0.3">
      <c r="B115" s="32"/>
      <c r="C115" s="128" t="s">
        <v>434</v>
      </c>
      <c r="D115" s="44"/>
      <c r="E115" s="110"/>
      <c r="F115" s="110"/>
      <c r="G115" s="110"/>
      <c r="H115" s="110"/>
      <c r="I115" s="110"/>
      <c r="J115" s="110"/>
      <c r="K115" s="110"/>
      <c r="L115" s="110"/>
      <c r="M115" s="110"/>
      <c r="N115" s="110"/>
      <c r="O115" s="110"/>
      <c r="P115" s="110"/>
      <c r="Q115" s="111"/>
      <c r="R115" s="43"/>
      <c r="S115" s="114"/>
      <c r="T115" s="110"/>
      <c r="U115" s="110"/>
      <c r="V115" s="110"/>
      <c r="W115" s="110"/>
      <c r="X115" s="110"/>
      <c r="Y115" s="110"/>
      <c r="Z115" s="110"/>
      <c r="AA115" s="110"/>
      <c r="AB115" s="110"/>
      <c r="AC115" s="110"/>
      <c r="AD115" s="110"/>
      <c r="AE115" s="111"/>
      <c r="AF115" s="43"/>
      <c r="AG115" s="114"/>
      <c r="AH115" s="110"/>
      <c r="AI115" s="110"/>
      <c r="AJ115" s="110"/>
      <c r="AK115" s="110"/>
      <c r="AL115" s="110"/>
      <c r="AM115" s="110"/>
      <c r="AN115" s="111"/>
      <c r="AO115" s="43"/>
      <c r="AP115" s="356"/>
      <c r="AQ115" s="33"/>
    </row>
    <row r="116" spans="2:43" x14ac:dyDescent="0.3">
      <c r="B116" s="14"/>
      <c r="C116" s="123" t="s">
        <v>443</v>
      </c>
      <c r="D116" s="44"/>
      <c r="E116" s="347">
        <v>8000</v>
      </c>
      <c r="F116" s="347">
        <v>2045.69</v>
      </c>
      <c r="G116" s="347">
        <v>3267.65</v>
      </c>
      <c r="H116" s="347">
        <v>2573.1</v>
      </c>
      <c r="I116" s="347">
        <v>2573.1</v>
      </c>
      <c r="J116" s="347">
        <v>22573.1</v>
      </c>
      <c r="K116" s="347">
        <v>2573.1</v>
      </c>
      <c r="L116" s="347">
        <v>42586.19</v>
      </c>
      <c r="M116" s="347">
        <v>22573.1</v>
      </c>
      <c r="N116" s="347">
        <v>22573.1</v>
      </c>
      <c r="O116" s="347">
        <v>17573.099999999999</v>
      </c>
      <c r="P116" s="347">
        <v>77981.259999999995</v>
      </c>
      <c r="Q116" s="348">
        <v>226892.49</v>
      </c>
      <c r="R116" s="43"/>
      <c r="S116" s="349">
        <v>0</v>
      </c>
      <c r="T116" s="347">
        <v>0</v>
      </c>
      <c r="U116" s="347">
        <v>0</v>
      </c>
      <c r="V116" s="347">
        <v>0</v>
      </c>
      <c r="W116" s="347">
        <v>0</v>
      </c>
      <c r="X116" s="347">
        <v>0</v>
      </c>
      <c r="Y116" s="347">
        <v>0</v>
      </c>
      <c r="Z116" s="347">
        <v>0</v>
      </c>
      <c r="AA116" s="347">
        <v>0</v>
      </c>
      <c r="AB116" s="347">
        <v>0</v>
      </c>
      <c r="AC116" s="347">
        <v>0</v>
      </c>
      <c r="AD116" s="347">
        <v>0</v>
      </c>
      <c r="AE116" s="348">
        <v>0</v>
      </c>
      <c r="AF116" s="43"/>
      <c r="AG116" s="349">
        <v>0</v>
      </c>
      <c r="AH116" s="347">
        <v>0</v>
      </c>
      <c r="AI116" s="347">
        <v>0</v>
      </c>
      <c r="AJ116" s="347">
        <v>0</v>
      </c>
      <c r="AK116" s="347">
        <v>0</v>
      </c>
      <c r="AL116" s="347">
        <v>0</v>
      </c>
      <c r="AM116" s="347">
        <v>0</v>
      </c>
      <c r="AN116" s="348">
        <v>0</v>
      </c>
      <c r="AO116" s="43"/>
      <c r="AP116" s="350">
        <v>0</v>
      </c>
      <c r="AQ116" s="15"/>
    </row>
    <row r="117" spans="2:43" ht="6" customHeight="1" x14ac:dyDescent="0.3">
      <c r="B117" s="14"/>
      <c r="C117" s="1"/>
      <c r="D117" s="44"/>
      <c r="E117" s="29"/>
      <c r="F117" s="29"/>
      <c r="G117" s="29"/>
      <c r="H117" s="29"/>
      <c r="I117" s="29"/>
      <c r="J117" s="29"/>
      <c r="K117" s="29"/>
      <c r="L117" s="29"/>
      <c r="M117" s="29"/>
      <c r="N117" s="29"/>
      <c r="O117" s="29"/>
      <c r="P117" s="29"/>
      <c r="Q117" s="39"/>
      <c r="R117" s="43"/>
      <c r="S117" s="28"/>
      <c r="T117" s="29"/>
      <c r="U117" s="29"/>
      <c r="V117" s="29"/>
      <c r="W117" s="29"/>
      <c r="X117" s="29"/>
      <c r="Y117" s="29"/>
      <c r="Z117" s="29"/>
      <c r="AA117" s="29"/>
      <c r="AB117" s="29"/>
      <c r="AC117" s="29"/>
      <c r="AD117" s="29"/>
      <c r="AE117" s="39"/>
      <c r="AF117" s="43"/>
      <c r="AG117" s="28"/>
      <c r="AH117" s="29"/>
      <c r="AI117" s="29"/>
      <c r="AJ117" s="29"/>
      <c r="AK117" s="29"/>
      <c r="AL117" s="29"/>
      <c r="AM117" s="29"/>
      <c r="AN117" s="39"/>
      <c r="AO117" s="43"/>
      <c r="AP117" s="332"/>
      <c r="AQ117" s="15"/>
    </row>
    <row r="118" spans="2:43" s="34" customFormat="1" x14ac:dyDescent="0.3">
      <c r="B118" s="32"/>
      <c r="C118" s="128" t="s">
        <v>436</v>
      </c>
      <c r="D118" s="44"/>
      <c r="E118" s="110"/>
      <c r="F118" s="110"/>
      <c r="G118" s="110"/>
      <c r="H118" s="110"/>
      <c r="I118" s="110"/>
      <c r="J118" s="110"/>
      <c r="K118" s="110"/>
      <c r="L118" s="110"/>
      <c r="M118" s="110"/>
      <c r="N118" s="110"/>
      <c r="O118" s="110"/>
      <c r="P118" s="110"/>
      <c r="Q118" s="111"/>
      <c r="R118" s="43"/>
      <c r="S118" s="114"/>
      <c r="T118" s="110"/>
      <c r="U118" s="110"/>
      <c r="V118" s="110"/>
      <c r="W118" s="110"/>
      <c r="X118" s="110"/>
      <c r="Y118" s="110"/>
      <c r="Z118" s="110"/>
      <c r="AA118" s="110"/>
      <c r="AB118" s="110"/>
      <c r="AC118" s="110"/>
      <c r="AD118" s="110"/>
      <c r="AE118" s="111"/>
      <c r="AF118" s="43"/>
      <c r="AG118" s="114"/>
      <c r="AH118" s="110"/>
      <c r="AI118" s="110"/>
      <c r="AJ118" s="110"/>
      <c r="AK118" s="110"/>
      <c r="AL118" s="110"/>
      <c r="AM118" s="110"/>
      <c r="AN118" s="111"/>
      <c r="AO118" s="43"/>
      <c r="AP118" s="356"/>
      <c r="AQ118" s="33"/>
    </row>
    <row r="119" spans="2:43" x14ac:dyDescent="0.3">
      <c r="B119" s="14"/>
      <c r="C119" s="123" t="s">
        <v>38</v>
      </c>
      <c r="D119" s="44"/>
      <c r="E119" s="347">
        <v>0</v>
      </c>
      <c r="F119" s="347">
        <v>0</v>
      </c>
      <c r="G119" s="347">
        <v>0</v>
      </c>
      <c r="H119" s="347">
        <v>0</v>
      </c>
      <c r="I119" s="347">
        <v>0</v>
      </c>
      <c r="J119" s="347">
        <v>0</v>
      </c>
      <c r="K119" s="347">
        <v>0</v>
      </c>
      <c r="L119" s="347">
        <v>0</v>
      </c>
      <c r="M119" s="347">
        <v>0</v>
      </c>
      <c r="N119" s="347">
        <v>0</v>
      </c>
      <c r="O119" s="347">
        <v>0</v>
      </c>
      <c r="P119" s="347">
        <v>-42217</v>
      </c>
      <c r="Q119" s="348">
        <v>-42217</v>
      </c>
      <c r="R119" s="43"/>
      <c r="S119" s="349">
        <v>0</v>
      </c>
      <c r="T119" s="347">
        <v>0</v>
      </c>
      <c r="U119" s="347">
        <v>0</v>
      </c>
      <c r="V119" s="347">
        <v>0</v>
      </c>
      <c r="W119" s="347">
        <v>0</v>
      </c>
      <c r="X119" s="347">
        <v>0</v>
      </c>
      <c r="Y119" s="347">
        <v>0</v>
      </c>
      <c r="Z119" s="347">
        <v>0</v>
      </c>
      <c r="AA119" s="347">
        <v>0</v>
      </c>
      <c r="AB119" s="347">
        <v>0</v>
      </c>
      <c r="AC119" s="347">
        <v>0</v>
      </c>
      <c r="AD119" s="347">
        <v>0</v>
      </c>
      <c r="AE119" s="348">
        <v>0</v>
      </c>
      <c r="AF119" s="43"/>
      <c r="AG119" s="349">
        <v>0</v>
      </c>
      <c r="AH119" s="347">
        <v>0</v>
      </c>
      <c r="AI119" s="347">
        <v>0</v>
      </c>
      <c r="AJ119" s="347"/>
      <c r="AK119" s="347"/>
      <c r="AL119" s="347"/>
      <c r="AM119" s="347"/>
      <c r="AN119" s="348">
        <v>0</v>
      </c>
      <c r="AO119" s="43"/>
      <c r="AP119" s="350">
        <v>0</v>
      </c>
      <c r="AQ119" s="15"/>
    </row>
    <row r="120" spans="2:43" x14ac:dyDescent="0.3">
      <c r="B120" s="14"/>
      <c r="C120" s="123" t="s">
        <v>37</v>
      </c>
      <c r="D120" s="44"/>
      <c r="E120" s="347">
        <v>0</v>
      </c>
      <c r="F120" s="347">
        <v>0</v>
      </c>
      <c r="G120" s="347">
        <v>0</v>
      </c>
      <c r="H120" s="347">
        <v>0</v>
      </c>
      <c r="I120" s="347">
        <v>0</v>
      </c>
      <c r="J120" s="347">
        <v>0</v>
      </c>
      <c r="K120" s="347">
        <v>0</v>
      </c>
      <c r="L120" s="347">
        <v>0</v>
      </c>
      <c r="M120" s="347">
        <v>0</v>
      </c>
      <c r="N120" s="347">
        <v>0</v>
      </c>
      <c r="O120" s="347">
        <v>0</v>
      </c>
      <c r="P120" s="347">
        <v>0</v>
      </c>
      <c r="Q120" s="348">
        <v>0</v>
      </c>
      <c r="R120" s="43"/>
      <c r="S120" s="349">
        <v>0</v>
      </c>
      <c r="T120" s="347">
        <v>0</v>
      </c>
      <c r="U120" s="347">
        <v>0</v>
      </c>
      <c r="V120" s="347">
        <v>0</v>
      </c>
      <c r="W120" s="347">
        <v>0</v>
      </c>
      <c r="X120" s="347">
        <v>0</v>
      </c>
      <c r="Y120" s="347">
        <v>0</v>
      </c>
      <c r="Z120" s="347">
        <v>0</v>
      </c>
      <c r="AA120" s="347">
        <v>0</v>
      </c>
      <c r="AB120" s="347">
        <v>0</v>
      </c>
      <c r="AC120" s="347">
        <v>0</v>
      </c>
      <c r="AD120" s="347">
        <v>0</v>
      </c>
      <c r="AE120" s="348">
        <v>0</v>
      </c>
      <c r="AF120" s="43"/>
      <c r="AG120" s="349">
        <v>0</v>
      </c>
      <c r="AH120" s="347">
        <v>0</v>
      </c>
      <c r="AI120" s="347">
        <v>0</v>
      </c>
      <c r="AJ120" s="347"/>
      <c r="AK120" s="347"/>
      <c r="AL120" s="347"/>
      <c r="AM120" s="347"/>
      <c r="AN120" s="348">
        <v>0</v>
      </c>
      <c r="AO120" s="43"/>
      <c r="AP120" s="350">
        <v>0</v>
      </c>
      <c r="AQ120" s="15"/>
    </row>
    <row r="121" spans="2:43" ht="6" customHeight="1" x14ac:dyDescent="0.3">
      <c r="B121" s="14"/>
      <c r="C121" s="1"/>
      <c r="D121" s="44"/>
      <c r="E121" s="29"/>
      <c r="F121" s="29"/>
      <c r="G121" s="29"/>
      <c r="H121" s="29"/>
      <c r="I121" s="29"/>
      <c r="J121" s="29"/>
      <c r="K121" s="29"/>
      <c r="L121" s="29"/>
      <c r="M121" s="29"/>
      <c r="N121" s="29"/>
      <c r="O121" s="29"/>
      <c r="P121" s="29"/>
      <c r="Q121" s="39"/>
      <c r="R121" s="43"/>
      <c r="S121" s="28"/>
      <c r="T121" s="29"/>
      <c r="U121" s="29"/>
      <c r="V121" s="29"/>
      <c r="W121" s="29"/>
      <c r="X121" s="29"/>
      <c r="Y121" s="29"/>
      <c r="Z121" s="29"/>
      <c r="AA121" s="29"/>
      <c r="AB121" s="29"/>
      <c r="AC121" s="29"/>
      <c r="AD121" s="29"/>
      <c r="AE121" s="39"/>
      <c r="AF121" s="43"/>
      <c r="AG121" s="28"/>
      <c r="AH121" s="29"/>
      <c r="AI121" s="29"/>
      <c r="AJ121" s="29"/>
      <c r="AK121" s="29"/>
      <c r="AL121" s="29"/>
      <c r="AM121" s="29"/>
      <c r="AN121" s="39"/>
      <c r="AO121" s="43"/>
      <c r="AP121" s="332"/>
      <c r="AQ121" s="15"/>
    </row>
    <row r="122" spans="2:43" s="34" customFormat="1" x14ac:dyDescent="0.3">
      <c r="B122" s="32"/>
      <c r="C122" s="128" t="s">
        <v>415</v>
      </c>
      <c r="D122" s="44"/>
      <c r="E122" s="110"/>
      <c r="F122" s="110"/>
      <c r="G122" s="110"/>
      <c r="H122" s="110"/>
      <c r="I122" s="110"/>
      <c r="J122" s="110"/>
      <c r="K122" s="110"/>
      <c r="L122" s="110"/>
      <c r="M122" s="110"/>
      <c r="N122" s="110"/>
      <c r="O122" s="110"/>
      <c r="P122" s="110"/>
      <c r="Q122" s="111"/>
      <c r="R122" s="43"/>
      <c r="S122" s="114"/>
      <c r="T122" s="110"/>
      <c r="U122" s="110"/>
      <c r="V122" s="110"/>
      <c r="W122" s="110"/>
      <c r="X122" s="110"/>
      <c r="Y122" s="110"/>
      <c r="Z122" s="110"/>
      <c r="AA122" s="110"/>
      <c r="AB122" s="110"/>
      <c r="AC122" s="110"/>
      <c r="AD122" s="110"/>
      <c r="AE122" s="111"/>
      <c r="AF122" s="43"/>
      <c r="AG122" s="114"/>
      <c r="AH122" s="110"/>
      <c r="AI122" s="110"/>
      <c r="AJ122" s="110"/>
      <c r="AK122" s="110"/>
      <c r="AL122" s="110"/>
      <c r="AM122" s="110"/>
      <c r="AN122" s="111"/>
      <c r="AO122" s="43"/>
      <c r="AP122" s="356"/>
      <c r="AQ122" s="33"/>
    </row>
    <row r="123" spans="2:43" x14ac:dyDescent="0.3">
      <c r="B123" s="14"/>
      <c r="C123" s="123" t="s">
        <v>444</v>
      </c>
      <c r="D123" s="44"/>
      <c r="E123" s="347">
        <v>0</v>
      </c>
      <c r="F123" s="347">
        <v>0</v>
      </c>
      <c r="G123" s="347">
        <v>0</v>
      </c>
      <c r="H123" s="347">
        <v>0</v>
      </c>
      <c r="I123" s="347">
        <v>0</v>
      </c>
      <c r="J123" s="347">
        <v>0</v>
      </c>
      <c r="K123" s="347">
        <v>0</v>
      </c>
      <c r="L123" s="347">
        <v>0</v>
      </c>
      <c r="M123" s="347">
        <v>0</v>
      </c>
      <c r="N123" s="347">
        <v>0</v>
      </c>
      <c r="O123" s="347">
        <v>0</v>
      </c>
      <c r="P123" s="347">
        <v>0</v>
      </c>
      <c r="Q123" s="348">
        <v>0</v>
      </c>
      <c r="R123" s="43"/>
      <c r="S123" s="349">
        <v>0</v>
      </c>
      <c r="T123" s="347">
        <v>0</v>
      </c>
      <c r="U123" s="347">
        <v>0</v>
      </c>
      <c r="V123" s="347">
        <v>0</v>
      </c>
      <c r="W123" s="347">
        <v>0</v>
      </c>
      <c r="X123" s="347">
        <v>0</v>
      </c>
      <c r="Y123" s="347">
        <v>0</v>
      </c>
      <c r="Z123" s="347">
        <v>0</v>
      </c>
      <c r="AA123" s="347">
        <v>0</v>
      </c>
      <c r="AB123" s="347">
        <v>0</v>
      </c>
      <c r="AC123" s="347">
        <v>0</v>
      </c>
      <c r="AD123" s="347">
        <v>0</v>
      </c>
      <c r="AE123" s="348">
        <v>0</v>
      </c>
      <c r="AF123" s="43"/>
      <c r="AG123" s="349">
        <v>0</v>
      </c>
      <c r="AH123" s="347">
        <v>0</v>
      </c>
      <c r="AI123" s="347">
        <v>0</v>
      </c>
      <c r="AJ123" s="347">
        <v>0</v>
      </c>
      <c r="AK123" s="347">
        <v>0</v>
      </c>
      <c r="AL123" s="347">
        <v>0</v>
      </c>
      <c r="AM123" s="347">
        <v>0</v>
      </c>
      <c r="AN123" s="348">
        <v>0</v>
      </c>
      <c r="AO123" s="43"/>
      <c r="AP123" s="350">
        <v>0</v>
      </c>
      <c r="AQ123" s="15"/>
    </row>
    <row r="124" spans="2:43" x14ac:dyDescent="0.3">
      <c r="B124" s="14"/>
      <c r="C124" s="123" t="s">
        <v>445</v>
      </c>
      <c r="D124" s="44"/>
      <c r="E124" s="347">
        <v>0</v>
      </c>
      <c r="F124" s="347">
        <v>0</v>
      </c>
      <c r="G124" s="347">
        <v>0</v>
      </c>
      <c r="H124" s="347">
        <v>0</v>
      </c>
      <c r="I124" s="347">
        <v>0</v>
      </c>
      <c r="J124" s="347">
        <v>0</v>
      </c>
      <c r="K124" s="347">
        <v>0</v>
      </c>
      <c r="L124" s="347">
        <v>0</v>
      </c>
      <c r="M124" s="347">
        <v>0</v>
      </c>
      <c r="N124" s="347">
        <v>0</v>
      </c>
      <c r="O124" s="347">
        <v>0</v>
      </c>
      <c r="P124" s="347">
        <v>0</v>
      </c>
      <c r="Q124" s="348">
        <v>0</v>
      </c>
      <c r="R124" s="43"/>
      <c r="S124" s="349">
        <v>0</v>
      </c>
      <c r="T124" s="347">
        <v>0</v>
      </c>
      <c r="U124" s="347">
        <v>0</v>
      </c>
      <c r="V124" s="347">
        <v>0</v>
      </c>
      <c r="W124" s="347">
        <v>0</v>
      </c>
      <c r="X124" s="347">
        <v>0</v>
      </c>
      <c r="Y124" s="347">
        <v>0</v>
      </c>
      <c r="Z124" s="347">
        <v>0</v>
      </c>
      <c r="AA124" s="347">
        <v>0</v>
      </c>
      <c r="AB124" s="347">
        <v>0</v>
      </c>
      <c r="AC124" s="347">
        <v>0</v>
      </c>
      <c r="AD124" s="347">
        <v>0</v>
      </c>
      <c r="AE124" s="348">
        <v>0</v>
      </c>
      <c r="AF124" s="43"/>
      <c r="AG124" s="349">
        <v>0</v>
      </c>
      <c r="AH124" s="347">
        <v>0</v>
      </c>
      <c r="AI124" s="347">
        <v>0</v>
      </c>
      <c r="AJ124" s="347">
        <v>0</v>
      </c>
      <c r="AK124" s="347">
        <v>0</v>
      </c>
      <c r="AL124" s="347">
        <v>0</v>
      </c>
      <c r="AM124" s="347">
        <v>0</v>
      </c>
      <c r="AN124" s="348">
        <v>0</v>
      </c>
      <c r="AO124" s="43"/>
      <c r="AP124" s="350">
        <v>0</v>
      </c>
      <c r="AQ124" s="15"/>
    </row>
    <row r="125" spans="2:43" x14ac:dyDescent="0.3">
      <c r="B125" s="14"/>
      <c r="C125" s="123" t="s">
        <v>439</v>
      </c>
      <c r="D125" s="44"/>
      <c r="E125" s="347">
        <v>0</v>
      </c>
      <c r="F125" s="347">
        <v>0</v>
      </c>
      <c r="G125" s="347">
        <v>0</v>
      </c>
      <c r="H125" s="347">
        <v>0</v>
      </c>
      <c r="I125" s="347">
        <v>0</v>
      </c>
      <c r="J125" s="347">
        <v>0</v>
      </c>
      <c r="K125" s="347">
        <v>0</v>
      </c>
      <c r="L125" s="347">
        <v>0</v>
      </c>
      <c r="M125" s="347">
        <v>0</v>
      </c>
      <c r="N125" s="347">
        <v>0</v>
      </c>
      <c r="O125" s="347">
        <v>0</v>
      </c>
      <c r="P125" s="347">
        <v>0</v>
      </c>
      <c r="Q125" s="348">
        <v>0</v>
      </c>
      <c r="R125" s="43"/>
      <c r="S125" s="349">
        <v>0</v>
      </c>
      <c r="T125" s="347">
        <v>0</v>
      </c>
      <c r="U125" s="347">
        <v>0</v>
      </c>
      <c r="V125" s="347">
        <v>0</v>
      </c>
      <c r="W125" s="347">
        <v>0</v>
      </c>
      <c r="X125" s="347">
        <v>0</v>
      </c>
      <c r="Y125" s="347">
        <v>0</v>
      </c>
      <c r="Z125" s="347">
        <v>0</v>
      </c>
      <c r="AA125" s="347">
        <v>0</v>
      </c>
      <c r="AB125" s="347">
        <v>0</v>
      </c>
      <c r="AC125" s="347">
        <v>0</v>
      </c>
      <c r="AD125" s="347">
        <v>0</v>
      </c>
      <c r="AE125" s="348">
        <v>0</v>
      </c>
      <c r="AF125" s="43"/>
      <c r="AG125" s="349">
        <v>0</v>
      </c>
      <c r="AH125" s="347">
        <v>0</v>
      </c>
      <c r="AI125" s="347">
        <v>0</v>
      </c>
      <c r="AJ125" s="347">
        <v>0</v>
      </c>
      <c r="AK125" s="347">
        <v>0</v>
      </c>
      <c r="AL125" s="347">
        <v>0</v>
      </c>
      <c r="AM125" s="347">
        <v>0</v>
      </c>
      <c r="AN125" s="348">
        <v>0</v>
      </c>
      <c r="AO125" s="43"/>
      <c r="AP125" s="350">
        <v>0</v>
      </c>
      <c r="AQ125" s="15"/>
    </row>
    <row r="126" spans="2:43" x14ac:dyDescent="0.3">
      <c r="B126" s="14"/>
      <c r="C126" s="123" t="s">
        <v>446</v>
      </c>
      <c r="D126" s="44"/>
      <c r="E126" s="347">
        <v>0</v>
      </c>
      <c r="F126" s="347">
        <v>0</v>
      </c>
      <c r="G126" s="347">
        <v>0</v>
      </c>
      <c r="H126" s="347">
        <v>0</v>
      </c>
      <c r="I126" s="347">
        <v>0</v>
      </c>
      <c r="J126" s="347">
        <v>0</v>
      </c>
      <c r="K126" s="347">
        <v>0</v>
      </c>
      <c r="L126" s="347">
        <v>0</v>
      </c>
      <c r="M126" s="347">
        <v>0</v>
      </c>
      <c r="N126" s="347">
        <v>0</v>
      </c>
      <c r="O126" s="347">
        <v>0</v>
      </c>
      <c r="P126" s="347">
        <v>0</v>
      </c>
      <c r="Q126" s="348">
        <v>0</v>
      </c>
      <c r="R126" s="43"/>
      <c r="S126" s="349">
        <v>0</v>
      </c>
      <c r="T126" s="347">
        <v>0</v>
      </c>
      <c r="U126" s="347">
        <v>0</v>
      </c>
      <c r="V126" s="347">
        <v>0</v>
      </c>
      <c r="W126" s="347">
        <v>0</v>
      </c>
      <c r="X126" s="347">
        <v>0</v>
      </c>
      <c r="Y126" s="347">
        <v>0</v>
      </c>
      <c r="Z126" s="347">
        <v>0</v>
      </c>
      <c r="AA126" s="347">
        <v>0</v>
      </c>
      <c r="AB126" s="347">
        <v>0</v>
      </c>
      <c r="AC126" s="347">
        <v>0</v>
      </c>
      <c r="AD126" s="347">
        <v>0</v>
      </c>
      <c r="AE126" s="348">
        <v>0</v>
      </c>
      <c r="AF126" s="43"/>
      <c r="AG126" s="349">
        <v>0</v>
      </c>
      <c r="AH126" s="347">
        <v>0</v>
      </c>
      <c r="AI126" s="347">
        <v>0</v>
      </c>
      <c r="AJ126" s="347">
        <v>0</v>
      </c>
      <c r="AK126" s="347">
        <v>0</v>
      </c>
      <c r="AL126" s="347">
        <v>0</v>
      </c>
      <c r="AM126" s="347">
        <v>0</v>
      </c>
      <c r="AN126" s="348">
        <v>0</v>
      </c>
      <c r="AO126" s="43"/>
      <c r="AP126" s="350">
        <v>0</v>
      </c>
      <c r="AQ126" s="15"/>
    </row>
    <row r="127" spans="2:43" x14ac:dyDescent="0.3">
      <c r="B127" s="14"/>
      <c r="C127" s="123" t="s">
        <v>447</v>
      </c>
      <c r="D127" s="44"/>
      <c r="E127" s="347">
        <v>0</v>
      </c>
      <c r="F127" s="347">
        <v>0</v>
      </c>
      <c r="G127" s="347">
        <v>0</v>
      </c>
      <c r="H127" s="347">
        <v>0</v>
      </c>
      <c r="I127" s="347">
        <v>0</v>
      </c>
      <c r="J127" s="347">
        <v>0</v>
      </c>
      <c r="K127" s="347">
        <v>0</v>
      </c>
      <c r="L127" s="347">
        <v>0</v>
      </c>
      <c r="M127" s="347">
        <v>0</v>
      </c>
      <c r="N127" s="347">
        <v>0</v>
      </c>
      <c r="O127" s="347">
        <v>0</v>
      </c>
      <c r="P127" s="347">
        <v>0</v>
      </c>
      <c r="Q127" s="348">
        <v>0</v>
      </c>
      <c r="R127" s="43"/>
      <c r="S127" s="349">
        <v>0</v>
      </c>
      <c r="T127" s="347">
        <v>0</v>
      </c>
      <c r="U127" s="347">
        <v>0</v>
      </c>
      <c r="V127" s="347">
        <v>0</v>
      </c>
      <c r="W127" s="347">
        <v>0</v>
      </c>
      <c r="X127" s="347">
        <v>0</v>
      </c>
      <c r="Y127" s="347">
        <v>0</v>
      </c>
      <c r="Z127" s="347">
        <v>-20</v>
      </c>
      <c r="AA127" s="347">
        <v>20</v>
      </c>
      <c r="AB127" s="347">
        <v>-20</v>
      </c>
      <c r="AC127" s="347">
        <v>0</v>
      </c>
      <c r="AD127" s="347">
        <v>1930</v>
      </c>
      <c r="AE127" s="348">
        <v>1910</v>
      </c>
      <c r="AF127" s="43"/>
      <c r="AG127" s="349">
        <v>-1917.9999999999418</v>
      </c>
      <c r="AH127" s="347">
        <v>-12.000000000058208</v>
      </c>
      <c r="AI127" s="347">
        <v>5.8207660913467407E-11</v>
      </c>
      <c r="AJ127" s="347">
        <v>-8894.9999999999418</v>
      </c>
      <c r="AK127" s="347">
        <v>8895</v>
      </c>
      <c r="AL127" s="347">
        <v>0</v>
      </c>
      <c r="AM127" s="347">
        <v>2.4999999998835847</v>
      </c>
      <c r="AN127" s="348">
        <v>-1927.5</v>
      </c>
      <c r="AO127" s="43"/>
      <c r="AP127" s="350">
        <v>-17.5</v>
      </c>
      <c r="AQ127" s="15"/>
    </row>
    <row r="128" spans="2:43" x14ac:dyDescent="0.3">
      <c r="B128" s="14"/>
      <c r="C128" s="123" t="s">
        <v>147</v>
      </c>
      <c r="D128" s="44"/>
      <c r="E128" s="347">
        <v>0</v>
      </c>
      <c r="F128" s="347">
        <v>0</v>
      </c>
      <c r="G128" s="347">
        <v>0</v>
      </c>
      <c r="H128" s="347">
        <v>0</v>
      </c>
      <c r="I128" s="347">
        <v>0</v>
      </c>
      <c r="J128" s="347">
        <v>0</v>
      </c>
      <c r="K128" s="347">
        <v>0</v>
      </c>
      <c r="L128" s="347">
        <v>0</v>
      </c>
      <c r="M128" s="347">
        <v>0</v>
      </c>
      <c r="N128" s="347">
        <v>0</v>
      </c>
      <c r="O128" s="347">
        <v>0</v>
      </c>
      <c r="P128" s="347">
        <v>0</v>
      </c>
      <c r="Q128" s="348">
        <v>0</v>
      </c>
      <c r="R128" s="43"/>
      <c r="S128" s="349">
        <v>0</v>
      </c>
      <c r="T128" s="347">
        <v>0</v>
      </c>
      <c r="U128" s="347">
        <v>0</v>
      </c>
      <c r="V128" s="347">
        <v>0</v>
      </c>
      <c r="W128" s="347">
        <v>0</v>
      </c>
      <c r="X128" s="347">
        <v>0</v>
      </c>
      <c r="Y128" s="347">
        <v>0</v>
      </c>
      <c r="Z128" s="347">
        <v>0</v>
      </c>
      <c r="AA128" s="347">
        <v>0</v>
      </c>
      <c r="AB128" s="347">
        <v>0</v>
      </c>
      <c r="AC128" s="347">
        <v>0</v>
      </c>
      <c r="AD128" s="347">
        <v>0</v>
      </c>
      <c r="AE128" s="348">
        <v>0</v>
      </c>
      <c r="AF128" s="43"/>
      <c r="AG128" s="349">
        <v>0</v>
      </c>
      <c r="AH128" s="347">
        <v>0</v>
      </c>
      <c r="AI128" s="347">
        <v>0</v>
      </c>
      <c r="AJ128" s="347">
        <v>0</v>
      </c>
      <c r="AK128" s="347">
        <v>-1124.96</v>
      </c>
      <c r="AL128" s="347">
        <v>0</v>
      </c>
      <c r="AM128" s="347">
        <v>0</v>
      </c>
      <c r="AN128" s="348">
        <v>-1124.96</v>
      </c>
      <c r="AO128" s="43"/>
      <c r="AP128" s="350">
        <v>-1124.96</v>
      </c>
      <c r="AQ128" s="15"/>
    </row>
    <row r="129" spans="2:43" x14ac:dyDescent="0.3">
      <c r="B129" s="14"/>
      <c r="C129" s="127" t="s">
        <v>31</v>
      </c>
      <c r="D129" s="44"/>
      <c r="E129" s="112">
        <v>0</v>
      </c>
      <c r="F129" s="112">
        <v>0</v>
      </c>
      <c r="G129" s="112">
        <v>0</v>
      </c>
      <c r="H129" s="112">
        <v>0</v>
      </c>
      <c r="I129" s="112">
        <v>0</v>
      </c>
      <c r="J129" s="112">
        <v>0</v>
      </c>
      <c r="K129" s="112">
        <v>0</v>
      </c>
      <c r="L129" s="112">
        <v>0</v>
      </c>
      <c r="M129" s="112">
        <v>0</v>
      </c>
      <c r="N129" s="112">
        <v>0</v>
      </c>
      <c r="O129" s="112">
        <v>0</v>
      </c>
      <c r="P129" s="112">
        <v>0</v>
      </c>
      <c r="Q129" s="113">
        <v>0</v>
      </c>
      <c r="R129" s="43"/>
      <c r="S129" s="150">
        <v>0</v>
      </c>
      <c r="T129" s="112">
        <v>0</v>
      </c>
      <c r="U129" s="112">
        <v>0</v>
      </c>
      <c r="V129" s="112">
        <v>0</v>
      </c>
      <c r="W129" s="112">
        <v>0</v>
      </c>
      <c r="X129" s="112">
        <v>0</v>
      </c>
      <c r="Y129" s="112">
        <v>0</v>
      </c>
      <c r="Z129" s="112">
        <v>0</v>
      </c>
      <c r="AA129" s="112">
        <v>0</v>
      </c>
      <c r="AB129" s="112">
        <v>0</v>
      </c>
      <c r="AC129" s="112">
        <v>0</v>
      </c>
      <c r="AD129" s="112">
        <v>0</v>
      </c>
      <c r="AE129" s="113">
        <v>0</v>
      </c>
      <c r="AF129" s="43"/>
      <c r="AG129" s="150">
        <v>0</v>
      </c>
      <c r="AH129" s="112">
        <v>0</v>
      </c>
      <c r="AI129" s="112">
        <v>0</v>
      </c>
      <c r="AJ129" s="112">
        <v>0</v>
      </c>
      <c r="AK129" s="112">
        <v>0</v>
      </c>
      <c r="AL129" s="112">
        <v>0</v>
      </c>
      <c r="AM129" s="112">
        <v>0</v>
      </c>
      <c r="AN129" s="113">
        <v>0</v>
      </c>
      <c r="AO129" s="43"/>
      <c r="AP129" s="355">
        <v>0</v>
      </c>
      <c r="AQ129" s="15"/>
    </row>
    <row r="130" spans="2:43" s="34" customFormat="1" x14ac:dyDescent="0.3">
      <c r="B130" s="32"/>
      <c r="C130" s="91" t="s">
        <v>96</v>
      </c>
      <c r="D130" s="44"/>
      <c r="E130" s="110">
        <v>-4240</v>
      </c>
      <c r="F130" s="110">
        <v>-4855</v>
      </c>
      <c r="G130" s="110">
        <v>-756</v>
      </c>
      <c r="H130" s="110">
        <v>-4670</v>
      </c>
      <c r="I130" s="110">
        <v>1916</v>
      </c>
      <c r="J130" s="110">
        <v>3611</v>
      </c>
      <c r="K130" s="110">
        <v>-2276</v>
      </c>
      <c r="L130" s="110">
        <v>3524</v>
      </c>
      <c r="M130" s="110">
        <v>3436</v>
      </c>
      <c r="N130" s="110">
        <v>-363</v>
      </c>
      <c r="O130" s="110">
        <v>3583</v>
      </c>
      <c r="P130" s="110">
        <v>2048</v>
      </c>
      <c r="Q130" s="111">
        <v>958</v>
      </c>
      <c r="R130" s="43"/>
      <c r="S130" s="114">
        <v>-1262</v>
      </c>
      <c r="T130" s="110">
        <v>-3792</v>
      </c>
      <c r="U130" s="110">
        <v>1523</v>
      </c>
      <c r="V130" s="110">
        <v>4458</v>
      </c>
      <c r="W130" s="110">
        <v>-3801</v>
      </c>
      <c r="X130" s="110">
        <v>4317</v>
      </c>
      <c r="Y130" s="110">
        <v>4025</v>
      </c>
      <c r="Z130" s="110">
        <v>2566.8800000000756</v>
      </c>
      <c r="AA130" s="110">
        <v>5932.6699999999546</v>
      </c>
      <c r="AB130" s="110">
        <v>-3824.2500000000509</v>
      </c>
      <c r="AC130" s="110">
        <v>-560.96000000002095</v>
      </c>
      <c r="AD130" s="110">
        <v>1711.8800000001211</v>
      </c>
      <c r="AE130" s="111">
        <v>11294.220000000079</v>
      </c>
      <c r="AF130" s="43"/>
      <c r="AG130" s="114">
        <v>-1113.0600000001141</v>
      </c>
      <c r="AH130" s="110">
        <v>2068.4700000000303</v>
      </c>
      <c r="AI130" s="110">
        <v>-5810.0000000000873</v>
      </c>
      <c r="AJ130" s="110">
        <v>-1036.0900000000511</v>
      </c>
      <c r="AK130" s="110">
        <v>-8894.9999999999854</v>
      </c>
      <c r="AL130" s="110">
        <v>-4.3655745685100555E-11</v>
      </c>
      <c r="AM130" s="110">
        <v>-499.99999999985448</v>
      </c>
      <c r="AN130" s="111">
        <v>-15285.680000000106</v>
      </c>
      <c r="AO130" s="43"/>
      <c r="AP130" s="356">
        <v>-9459.4600000000264</v>
      </c>
      <c r="AQ130" s="33"/>
    </row>
    <row r="131" spans="2:43" s="34" customFormat="1" ht="15" thickBot="1" x14ac:dyDescent="0.35">
      <c r="B131" s="32"/>
      <c r="C131" s="358" t="s">
        <v>97</v>
      </c>
      <c r="D131" s="44"/>
      <c r="E131" s="222">
        <v>-3.3721110194384708E-2</v>
      </c>
      <c r="F131" s="222">
        <v>-4.7758183642659796E-2</v>
      </c>
      <c r="G131" s="222">
        <v>-1.877426685742911E-3</v>
      </c>
      <c r="H131" s="222">
        <v>-8.0568888815278489E-2</v>
      </c>
      <c r="I131" s="222">
        <v>1.5212403984601807E-2</v>
      </c>
      <c r="J131" s="222">
        <v>2.97833739985124E-2</v>
      </c>
      <c r="K131" s="222">
        <v>-2.4642400975388671E-2</v>
      </c>
      <c r="L131" s="222">
        <v>1.1006047017058311E-2</v>
      </c>
      <c r="M131" s="222">
        <v>1.0260858129063318E-2</v>
      </c>
      <c r="N131" s="222">
        <v>-1.5857288942651264E-3</v>
      </c>
      <c r="O131" s="222">
        <v>3.2366555258146988E-2</v>
      </c>
      <c r="P131" s="222">
        <v>6.2363761977009208E-3</v>
      </c>
      <c r="Q131" s="223">
        <v>4.0754585183304701E-4</v>
      </c>
      <c r="R131" s="43"/>
      <c r="S131" s="358">
        <v>-2.0058414170967622E-2</v>
      </c>
      <c r="T131" s="222">
        <v>-3.8722453140930126E-2</v>
      </c>
      <c r="U131" s="222">
        <v>3.8947656319027078E-3</v>
      </c>
      <c r="V131" s="222">
        <v>2.9360123183432934E-2</v>
      </c>
      <c r="W131" s="222">
        <v>-2.9519679631094871E-2</v>
      </c>
      <c r="X131" s="222">
        <v>2.6578327537960925E-2</v>
      </c>
      <c r="Y131" s="222">
        <v>1.4167074901342601E-2</v>
      </c>
      <c r="Z131" s="222">
        <v>9.8831363633951393E-3</v>
      </c>
      <c r="AA131" s="222">
        <v>2.9685525087239945E-2</v>
      </c>
      <c r="AB131" s="222">
        <v>-1.6542849971956212E-2</v>
      </c>
      <c r="AC131" s="222">
        <v>-1.9343727092342954E-3</v>
      </c>
      <c r="AD131" s="222">
        <v>2.6411135826489773E-3</v>
      </c>
      <c r="AE131" s="223">
        <v>3.8839450444242674E-3</v>
      </c>
      <c r="AF131" s="43"/>
      <c r="AG131" s="358">
        <v>-7.8349674542586411E-3</v>
      </c>
      <c r="AH131" s="222">
        <v>6.1528376326036947E-3</v>
      </c>
      <c r="AI131" s="222">
        <v>-2.3367816347143303E-2</v>
      </c>
      <c r="AJ131" s="222">
        <v>-9.850979792604032E-3</v>
      </c>
      <c r="AK131" s="222">
        <v>-5.6035177618283742E-2</v>
      </c>
      <c r="AL131" s="222">
        <v>-9.1112295441938867E-16</v>
      </c>
      <c r="AM131" s="222">
        <v>-7.2068093393886081E-3</v>
      </c>
      <c r="AN131" s="223">
        <v>-1.3794667872926797E-2</v>
      </c>
      <c r="AO131" s="43"/>
      <c r="AP131" s="357">
        <v>-3.4561491733999541E-3</v>
      </c>
      <c r="AQ131" s="33"/>
    </row>
    <row r="132" spans="2:43" ht="6" customHeight="1" thickBot="1" x14ac:dyDescent="0.35">
      <c r="B132" s="14"/>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5"/>
    </row>
    <row r="133" spans="2:43" s="34" customFormat="1" ht="15" thickBot="1" x14ac:dyDescent="0.35">
      <c r="B133" s="32"/>
      <c r="C133" s="474" t="s">
        <v>448</v>
      </c>
      <c r="D133" s="44"/>
      <c r="E133" s="36">
        <v>0</v>
      </c>
      <c r="F133" s="36">
        <v>0</v>
      </c>
      <c r="G133" s="36">
        <v>0</v>
      </c>
      <c r="H133" s="36">
        <v>0</v>
      </c>
      <c r="I133" s="36">
        <v>0</v>
      </c>
      <c r="J133" s="36">
        <v>0</v>
      </c>
      <c r="K133" s="36">
        <v>0</v>
      </c>
      <c r="L133" s="36">
        <v>0</v>
      </c>
      <c r="M133" s="36">
        <v>0</v>
      </c>
      <c r="N133" s="36">
        <v>0</v>
      </c>
      <c r="O133" s="36">
        <v>0</v>
      </c>
      <c r="P133" s="36">
        <v>0</v>
      </c>
      <c r="Q133" s="37">
        <v>0</v>
      </c>
      <c r="R133" s="43"/>
      <c r="S133" s="35">
        <v>0</v>
      </c>
      <c r="T133" s="36">
        <v>0</v>
      </c>
      <c r="U133" s="36">
        <v>0</v>
      </c>
      <c r="V133" s="36">
        <v>0</v>
      </c>
      <c r="W133" s="36">
        <v>0</v>
      </c>
      <c r="X133" s="36">
        <v>0</v>
      </c>
      <c r="Y133" s="36">
        <v>0</v>
      </c>
      <c r="Z133" s="36">
        <v>-7.0940586738288403E-11</v>
      </c>
      <c r="AA133" s="36">
        <v>2.9103830456733704E-11</v>
      </c>
      <c r="AB133" s="36">
        <v>5.0931703299283981E-11</v>
      </c>
      <c r="AC133" s="36">
        <v>2.9103830456733704E-11</v>
      </c>
      <c r="AD133" s="36">
        <v>-1.1641532182693481E-10</v>
      </c>
      <c r="AE133" s="37">
        <v>-7.8216544352471828E-11</v>
      </c>
      <c r="AF133" s="43"/>
      <c r="AG133" s="35">
        <v>0.10000000012223609</v>
      </c>
      <c r="AH133" s="36">
        <v>-2.9103830456733704E-11</v>
      </c>
      <c r="AI133" s="36">
        <v>8.7311491370201111E-11</v>
      </c>
      <c r="AJ133" s="36">
        <v>5.4569682106375694E-11</v>
      </c>
      <c r="AK133" s="36">
        <v>-1.4551915228366852E-11</v>
      </c>
      <c r="AL133" s="36">
        <v>0.10000000004947651</v>
      </c>
      <c r="AM133" s="36">
        <v>-1.4551915228366852E-10</v>
      </c>
      <c r="AN133" s="37">
        <v>0.20000000004620233</v>
      </c>
      <c r="AO133" s="43"/>
      <c r="AP133" s="359">
        <v>0</v>
      </c>
      <c r="AQ133" s="33"/>
    </row>
    <row r="134" spans="2:43" ht="15" thickBot="1" x14ac:dyDescent="0.35">
      <c r="B134" s="17"/>
      <c r="C134" s="24"/>
      <c r="D134" s="24"/>
      <c r="E134" s="457"/>
      <c r="F134" s="457"/>
      <c r="G134" s="457"/>
      <c r="H134" s="457"/>
      <c r="I134" s="457"/>
      <c r="J134" s="457"/>
      <c r="K134" s="457"/>
      <c r="L134" s="457"/>
      <c r="M134" s="457"/>
      <c r="N134" s="457"/>
      <c r="O134" s="457"/>
      <c r="P134" s="457"/>
      <c r="Q134" s="457"/>
      <c r="R134" s="457"/>
      <c r="S134" s="457"/>
      <c r="T134" s="457"/>
      <c r="U134" s="457"/>
      <c r="V134" s="457"/>
      <c r="W134" s="457"/>
      <c r="X134" s="457"/>
      <c r="Y134" s="457"/>
      <c r="Z134" s="457"/>
      <c r="AA134" s="457"/>
      <c r="AB134" s="457"/>
      <c r="AC134" s="457"/>
      <c r="AD134" s="457"/>
      <c r="AE134" s="457"/>
      <c r="AF134" s="457"/>
      <c r="AG134" s="457"/>
      <c r="AH134" s="457"/>
      <c r="AI134" s="457"/>
      <c r="AJ134" s="457"/>
      <c r="AK134" s="457"/>
      <c r="AL134" s="457"/>
      <c r="AM134" s="457"/>
      <c r="AN134" s="457"/>
      <c r="AO134" s="457"/>
      <c r="AP134" s="457"/>
      <c r="AQ134" s="18"/>
    </row>
    <row r="136" spans="2:43" x14ac:dyDescent="0.3">
      <c r="X136">
        <v>3689</v>
      </c>
    </row>
  </sheetData>
  <mergeCells count="5">
    <mergeCell ref="B2:AQ2"/>
    <mergeCell ref="C6:AP6"/>
    <mergeCell ref="C7:AP17"/>
    <mergeCell ref="C19:AP19"/>
    <mergeCell ref="C66:AP66"/>
  </mergeCells>
  <conditionalFormatting sqref="E97:Q97 S97:AE97 AG97:AN97 AP97 E131:Q131 S131:AE131 AG131:AN131">
    <cfRule type="cellIs" dxfId="19" priority="3" operator="between">
      <formula>0.1</formula>
      <formula>999999999</formula>
    </cfRule>
    <cfRule type="cellIs" dxfId="18" priority="4" operator="between">
      <formula>-0.1</formula>
      <formula>-999999999</formula>
    </cfRule>
  </conditionalFormatting>
  <conditionalFormatting sqref="E1:AP1">
    <cfRule type="containsText" dxfId="17" priority="5" operator="containsText" text="Intercompany">
      <formula>NOT(ISERROR(SEARCH("Intercompany",E1)))</formula>
    </cfRule>
  </conditionalFormatting>
  <conditionalFormatting sqref="AP131">
    <cfRule type="cellIs" dxfId="16" priority="1" operator="between">
      <formula>0.1</formula>
      <formula>999999999</formula>
    </cfRule>
    <cfRule type="cellIs" dxfId="15" priority="2" operator="between">
      <formula>-0.1</formula>
      <formula>-999999999</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B1999-F196-4875-9FBF-BF23DB3C32A9}">
  <sheetPr>
    <tabColor theme="9" tint="-0.249977111117893"/>
  </sheetPr>
  <dimension ref="B2:O151"/>
  <sheetViews>
    <sheetView showGridLines="0" workbookViewId="0"/>
  </sheetViews>
  <sheetFormatPr defaultRowHeight="14.4" x14ac:dyDescent="0.3"/>
  <cols>
    <col min="2" max="2" width="15.33203125" customWidth="1"/>
    <col min="3" max="3" width="17.33203125" bestFit="1" customWidth="1"/>
    <col min="4" max="4" width="10.5546875" bestFit="1" customWidth="1"/>
    <col min="5" max="5" width="9.5546875" bestFit="1" customWidth="1"/>
    <col min="6" max="6" width="13.44140625" bestFit="1" customWidth="1"/>
    <col min="7" max="7" width="39.109375" bestFit="1" customWidth="1"/>
    <col min="8" max="8" width="5.5546875" bestFit="1" customWidth="1"/>
    <col min="9" max="9" width="16.5546875" bestFit="1" customWidth="1"/>
  </cols>
  <sheetData>
    <row r="2" spans="2:15" x14ac:dyDescent="0.3">
      <c r="B2" t="s">
        <v>868</v>
      </c>
    </row>
    <row r="4" spans="2:15" x14ac:dyDescent="0.3">
      <c r="B4" t="s">
        <v>252</v>
      </c>
    </row>
    <row r="5" spans="2:15" x14ac:dyDescent="0.3">
      <c r="B5" t="s">
        <v>161</v>
      </c>
      <c r="C5" t="s">
        <v>162</v>
      </c>
      <c r="D5" t="s">
        <v>163</v>
      </c>
      <c r="E5" t="s">
        <v>164</v>
      </c>
      <c r="F5" t="s">
        <v>156</v>
      </c>
      <c r="G5" t="s">
        <v>165</v>
      </c>
      <c r="H5" t="s">
        <v>166</v>
      </c>
      <c r="I5" t="s">
        <v>167</v>
      </c>
      <c r="J5" s="7" t="s">
        <v>168</v>
      </c>
      <c r="K5" s="7" t="s">
        <v>169</v>
      </c>
      <c r="L5" s="7" t="s">
        <v>170</v>
      </c>
      <c r="M5" s="7" t="s">
        <v>171</v>
      </c>
      <c r="N5" t="s">
        <v>172</v>
      </c>
      <c r="O5" t="s">
        <v>18</v>
      </c>
    </row>
    <row r="6" spans="2:15" x14ac:dyDescent="0.3">
      <c r="B6" t="s">
        <v>251</v>
      </c>
      <c r="C6" t="s">
        <v>173</v>
      </c>
      <c r="D6" s="234">
        <v>44197</v>
      </c>
      <c r="E6" t="s">
        <v>174</v>
      </c>
      <c r="G6" t="s">
        <v>175</v>
      </c>
      <c r="I6" t="s">
        <v>117</v>
      </c>
      <c r="J6" s="7"/>
      <c r="K6" s="7">
        <v>150000</v>
      </c>
      <c r="L6" s="7">
        <v>-150000</v>
      </c>
      <c r="M6" s="7">
        <v>-150000</v>
      </c>
      <c r="N6">
        <v>1</v>
      </c>
      <c r="O6">
        <v>2021</v>
      </c>
    </row>
    <row r="7" spans="2:15" x14ac:dyDescent="0.3">
      <c r="B7" t="s">
        <v>251</v>
      </c>
      <c r="C7" t="s">
        <v>30</v>
      </c>
      <c r="D7" s="234">
        <v>44223</v>
      </c>
      <c r="E7" t="s">
        <v>176</v>
      </c>
      <c r="F7" t="s">
        <v>251</v>
      </c>
      <c r="I7" t="s">
        <v>253</v>
      </c>
      <c r="J7" s="7">
        <v>10000</v>
      </c>
      <c r="K7" s="7"/>
      <c r="L7" s="7">
        <v>-140000</v>
      </c>
      <c r="M7" s="7">
        <v>10000</v>
      </c>
      <c r="N7">
        <v>1</v>
      </c>
      <c r="O7">
        <v>2021</v>
      </c>
    </row>
    <row r="8" spans="2:15" x14ac:dyDescent="0.3">
      <c r="B8" t="s">
        <v>251</v>
      </c>
      <c r="C8" t="s">
        <v>30</v>
      </c>
      <c r="D8" s="234">
        <v>44350</v>
      </c>
      <c r="E8" t="s">
        <v>177</v>
      </c>
      <c r="F8" t="s">
        <v>251</v>
      </c>
      <c r="I8" t="s">
        <v>253</v>
      </c>
      <c r="J8" s="7">
        <v>20000</v>
      </c>
      <c r="K8" s="7"/>
      <c r="L8" s="7">
        <v>-120000</v>
      </c>
      <c r="M8" s="7">
        <v>20000</v>
      </c>
      <c r="N8">
        <v>6</v>
      </c>
      <c r="O8">
        <v>2021</v>
      </c>
    </row>
    <row r="9" spans="2:15" x14ac:dyDescent="0.3">
      <c r="B9" t="s">
        <v>251</v>
      </c>
      <c r="C9" t="s">
        <v>30</v>
      </c>
      <c r="D9" s="234">
        <v>44407</v>
      </c>
      <c r="E9" t="s">
        <v>178</v>
      </c>
      <c r="F9" t="s">
        <v>251</v>
      </c>
      <c r="I9" t="s">
        <v>253</v>
      </c>
      <c r="J9" s="7">
        <v>15000</v>
      </c>
      <c r="K9" s="7"/>
      <c r="L9" s="7">
        <v>-105000</v>
      </c>
      <c r="M9" s="7">
        <v>15000</v>
      </c>
      <c r="N9">
        <v>7</v>
      </c>
      <c r="O9">
        <v>2021</v>
      </c>
    </row>
    <row r="10" spans="2:15" x14ac:dyDescent="0.3">
      <c r="B10" t="s">
        <v>251</v>
      </c>
      <c r="C10" t="s">
        <v>30</v>
      </c>
      <c r="D10" s="234">
        <v>44433</v>
      </c>
      <c r="E10" t="s">
        <v>179</v>
      </c>
      <c r="F10" t="s">
        <v>251</v>
      </c>
      <c r="I10" t="s">
        <v>253</v>
      </c>
      <c r="J10" s="7">
        <v>10000</v>
      </c>
      <c r="K10" s="7"/>
      <c r="L10" s="7">
        <v>-95000</v>
      </c>
      <c r="M10" s="7">
        <v>10000</v>
      </c>
      <c r="N10">
        <v>8</v>
      </c>
      <c r="O10">
        <v>2021</v>
      </c>
    </row>
    <row r="11" spans="2:15" x14ac:dyDescent="0.3">
      <c r="B11" t="s">
        <v>251</v>
      </c>
      <c r="C11" t="s">
        <v>30</v>
      </c>
      <c r="D11" s="234">
        <v>44461</v>
      </c>
      <c r="E11" t="s">
        <v>180</v>
      </c>
      <c r="F11" t="s">
        <v>251</v>
      </c>
      <c r="I11" t="s">
        <v>253</v>
      </c>
      <c r="J11" s="7">
        <v>20000</v>
      </c>
      <c r="K11" s="7"/>
      <c r="L11" s="7">
        <v>-75000</v>
      </c>
      <c r="M11" s="7">
        <v>20000</v>
      </c>
      <c r="N11">
        <v>9</v>
      </c>
      <c r="O11">
        <v>2021</v>
      </c>
    </row>
    <row r="12" spans="2:15" x14ac:dyDescent="0.3">
      <c r="B12" t="s">
        <v>251</v>
      </c>
      <c r="C12" t="s">
        <v>30</v>
      </c>
      <c r="D12" s="234">
        <v>44512</v>
      </c>
      <c r="E12" t="s">
        <v>181</v>
      </c>
      <c r="F12" t="s">
        <v>251</v>
      </c>
      <c r="I12" t="s">
        <v>253</v>
      </c>
      <c r="J12" s="7">
        <v>20000</v>
      </c>
      <c r="K12" s="7"/>
      <c r="L12" s="7">
        <v>-55000</v>
      </c>
      <c r="M12" s="7">
        <v>20000</v>
      </c>
      <c r="N12">
        <v>11</v>
      </c>
      <c r="O12">
        <v>2021</v>
      </c>
    </row>
    <row r="13" spans="2:15" x14ac:dyDescent="0.3">
      <c r="B13" t="s">
        <v>251</v>
      </c>
      <c r="C13" t="s">
        <v>30</v>
      </c>
      <c r="D13" s="234">
        <v>44550</v>
      </c>
      <c r="E13" t="s">
        <v>182</v>
      </c>
      <c r="F13" t="s">
        <v>251</v>
      </c>
      <c r="I13" t="s">
        <v>253</v>
      </c>
      <c r="J13" s="7">
        <v>50000</v>
      </c>
      <c r="K13" s="7"/>
      <c r="L13" s="7">
        <v>-5000</v>
      </c>
      <c r="M13" s="7">
        <v>50000</v>
      </c>
      <c r="N13">
        <v>12</v>
      </c>
      <c r="O13">
        <v>2021</v>
      </c>
    </row>
    <row r="14" spans="2:15" x14ac:dyDescent="0.3">
      <c r="B14" t="s">
        <v>251</v>
      </c>
      <c r="C14" t="s">
        <v>173</v>
      </c>
      <c r="D14" s="234">
        <v>44562</v>
      </c>
      <c r="E14" t="s">
        <v>174</v>
      </c>
      <c r="G14" t="s">
        <v>183</v>
      </c>
      <c r="I14" t="s">
        <v>117</v>
      </c>
      <c r="J14" s="7"/>
      <c r="K14" s="7">
        <v>145000</v>
      </c>
      <c r="L14" s="7">
        <v>-145000</v>
      </c>
      <c r="M14" s="7">
        <v>-145000</v>
      </c>
      <c r="N14">
        <v>1</v>
      </c>
      <c r="O14">
        <v>2022</v>
      </c>
    </row>
    <row r="15" spans="2:15" x14ac:dyDescent="0.3">
      <c r="B15" t="s">
        <v>251</v>
      </c>
      <c r="C15" t="s">
        <v>30</v>
      </c>
      <c r="D15" s="234">
        <v>44580</v>
      </c>
      <c r="E15" t="s">
        <v>184</v>
      </c>
      <c r="F15" t="s">
        <v>251</v>
      </c>
      <c r="I15" t="s">
        <v>253</v>
      </c>
      <c r="J15" s="7">
        <v>25000</v>
      </c>
      <c r="K15" s="7"/>
      <c r="L15" s="7">
        <v>-120000</v>
      </c>
      <c r="M15" s="7">
        <v>25000</v>
      </c>
      <c r="N15">
        <v>1</v>
      </c>
      <c r="O15">
        <v>2022</v>
      </c>
    </row>
    <row r="16" spans="2:15" x14ac:dyDescent="0.3">
      <c r="B16" t="s">
        <v>251</v>
      </c>
      <c r="C16" t="s">
        <v>30</v>
      </c>
      <c r="D16" s="234">
        <v>44594</v>
      </c>
      <c r="E16" t="s">
        <v>185</v>
      </c>
      <c r="F16" t="s">
        <v>251</v>
      </c>
      <c r="I16" t="s">
        <v>253</v>
      </c>
      <c r="J16" s="7">
        <v>30000</v>
      </c>
      <c r="K16" s="7"/>
      <c r="L16" s="7">
        <v>-90000</v>
      </c>
      <c r="M16" s="7">
        <v>30000</v>
      </c>
      <c r="N16">
        <v>2</v>
      </c>
      <c r="O16">
        <v>2022</v>
      </c>
    </row>
    <row r="17" spans="2:15" x14ac:dyDescent="0.3">
      <c r="B17" t="s">
        <v>251</v>
      </c>
      <c r="C17" t="s">
        <v>186</v>
      </c>
      <c r="D17" s="234">
        <v>44647</v>
      </c>
      <c r="G17" t="s">
        <v>251</v>
      </c>
      <c r="I17" t="s">
        <v>187</v>
      </c>
      <c r="J17" s="7">
        <v>1109.49</v>
      </c>
      <c r="K17" s="7"/>
      <c r="L17" s="7">
        <v>1109.49</v>
      </c>
      <c r="M17" s="7">
        <v>1109.49</v>
      </c>
      <c r="N17">
        <v>3</v>
      </c>
      <c r="O17">
        <v>2022</v>
      </c>
    </row>
    <row r="18" spans="2:15" x14ac:dyDescent="0.3">
      <c r="B18" t="s">
        <v>251</v>
      </c>
      <c r="C18" t="s">
        <v>186</v>
      </c>
      <c r="D18" s="234">
        <v>44678</v>
      </c>
      <c r="G18" t="s">
        <v>251</v>
      </c>
      <c r="I18" t="s">
        <v>187</v>
      </c>
      <c r="J18" s="7">
        <v>1109.49</v>
      </c>
      <c r="K18" s="7"/>
      <c r="L18" s="7">
        <v>2218.98</v>
      </c>
      <c r="M18" s="7">
        <v>1109.49</v>
      </c>
      <c r="N18">
        <v>4</v>
      </c>
      <c r="O18">
        <v>2022</v>
      </c>
    </row>
    <row r="19" spans="2:15" x14ac:dyDescent="0.3">
      <c r="B19" t="s">
        <v>251</v>
      </c>
      <c r="C19" t="s">
        <v>186</v>
      </c>
      <c r="D19" s="234">
        <v>44708</v>
      </c>
      <c r="G19" t="s">
        <v>251</v>
      </c>
      <c r="I19" t="s">
        <v>187</v>
      </c>
      <c r="J19" s="7">
        <v>1109.49</v>
      </c>
      <c r="K19" s="7"/>
      <c r="L19" s="7">
        <v>3328.47</v>
      </c>
      <c r="M19" s="7">
        <v>1109.49</v>
      </c>
      <c r="N19">
        <v>5</v>
      </c>
      <c r="O19">
        <v>2022</v>
      </c>
    </row>
    <row r="20" spans="2:15" x14ac:dyDescent="0.3">
      <c r="B20" t="s">
        <v>251</v>
      </c>
      <c r="C20" t="s">
        <v>186</v>
      </c>
      <c r="D20" s="234">
        <v>44739</v>
      </c>
      <c r="G20" t="s">
        <v>251</v>
      </c>
      <c r="I20" t="s">
        <v>187</v>
      </c>
      <c r="J20" s="7">
        <v>1109.49</v>
      </c>
      <c r="K20" s="7"/>
      <c r="L20" s="7">
        <v>4437.96</v>
      </c>
      <c r="M20" s="7">
        <v>1109.49</v>
      </c>
      <c r="N20">
        <v>6</v>
      </c>
      <c r="O20">
        <v>2022</v>
      </c>
    </row>
    <row r="21" spans="2:15" x14ac:dyDescent="0.3">
      <c r="B21" t="s">
        <v>251</v>
      </c>
      <c r="C21" t="s">
        <v>30</v>
      </c>
      <c r="D21" s="234">
        <v>44733</v>
      </c>
      <c r="E21" t="s">
        <v>188</v>
      </c>
      <c r="F21" t="s">
        <v>251</v>
      </c>
      <c r="I21" t="s">
        <v>253</v>
      </c>
      <c r="J21" s="7">
        <v>10000</v>
      </c>
      <c r="K21" s="7"/>
      <c r="L21" s="7">
        <v>-80000</v>
      </c>
      <c r="M21" s="7">
        <v>10000</v>
      </c>
      <c r="N21">
        <v>6</v>
      </c>
      <c r="O21">
        <v>2022</v>
      </c>
    </row>
    <row r="22" spans="2:15" x14ac:dyDescent="0.3">
      <c r="B22" t="s">
        <v>251</v>
      </c>
      <c r="C22" t="s">
        <v>186</v>
      </c>
      <c r="D22" s="234">
        <v>44769</v>
      </c>
      <c r="G22" t="s">
        <v>251</v>
      </c>
      <c r="I22" t="s">
        <v>187</v>
      </c>
      <c r="J22" s="7">
        <v>1109.49</v>
      </c>
      <c r="K22" s="7"/>
      <c r="L22" s="7">
        <v>5547.45</v>
      </c>
      <c r="M22" s="7">
        <v>1109.49</v>
      </c>
      <c r="N22">
        <v>7</v>
      </c>
      <c r="O22">
        <v>2022</v>
      </c>
    </row>
    <row r="23" spans="2:15" x14ac:dyDescent="0.3">
      <c r="B23" t="s">
        <v>251</v>
      </c>
      <c r="C23" t="s">
        <v>30</v>
      </c>
      <c r="D23" s="234">
        <v>44769</v>
      </c>
      <c r="E23" t="s">
        <v>189</v>
      </c>
      <c r="F23" t="s">
        <v>251</v>
      </c>
      <c r="I23" t="s">
        <v>253</v>
      </c>
      <c r="J23" s="7">
        <v>10000</v>
      </c>
      <c r="K23" s="7"/>
      <c r="L23" s="7">
        <v>-70000</v>
      </c>
      <c r="M23" s="7">
        <v>10000</v>
      </c>
      <c r="N23">
        <v>7</v>
      </c>
      <c r="O23">
        <v>2022</v>
      </c>
    </row>
    <row r="24" spans="2:15" x14ac:dyDescent="0.3">
      <c r="B24" t="s">
        <v>251</v>
      </c>
      <c r="C24" t="s">
        <v>186</v>
      </c>
      <c r="D24" s="234">
        <v>44800</v>
      </c>
      <c r="G24" t="s">
        <v>251</v>
      </c>
      <c r="I24" t="s">
        <v>187</v>
      </c>
      <c r="J24" s="7">
        <v>1109.49</v>
      </c>
      <c r="K24" s="7"/>
      <c r="L24" s="7">
        <v>6656.94</v>
      </c>
      <c r="M24" s="7">
        <v>1109.49</v>
      </c>
      <c r="N24">
        <v>8</v>
      </c>
      <c r="O24">
        <v>2022</v>
      </c>
    </row>
    <row r="25" spans="2:15" x14ac:dyDescent="0.3">
      <c r="B25" t="s">
        <v>251</v>
      </c>
      <c r="C25" t="s">
        <v>30</v>
      </c>
      <c r="D25" s="234">
        <v>44797</v>
      </c>
      <c r="E25" t="s">
        <v>190</v>
      </c>
      <c r="F25" t="s">
        <v>251</v>
      </c>
      <c r="I25" t="s">
        <v>253</v>
      </c>
      <c r="J25" s="7">
        <v>15000</v>
      </c>
      <c r="K25" s="7"/>
      <c r="L25" s="7">
        <v>-55000</v>
      </c>
      <c r="M25" s="7">
        <v>15000</v>
      </c>
      <c r="N25">
        <v>8</v>
      </c>
      <c r="O25">
        <v>2022</v>
      </c>
    </row>
    <row r="26" spans="2:15" x14ac:dyDescent="0.3">
      <c r="B26" t="s">
        <v>251</v>
      </c>
      <c r="C26" t="s">
        <v>186</v>
      </c>
      <c r="D26" s="234">
        <v>44831</v>
      </c>
      <c r="G26" t="s">
        <v>251</v>
      </c>
      <c r="I26" t="s">
        <v>187</v>
      </c>
      <c r="J26" s="7">
        <v>1109.49</v>
      </c>
      <c r="K26" s="7"/>
      <c r="L26" s="7">
        <v>7766.43</v>
      </c>
      <c r="M26" s="7">
        <v>1109.49</v>
      </c>
      <c r="N26">
        <v>9</v>
      </c>
      <c r="O26">
        <v>2022</v>
      </c>
    </row>
    <row r="27" spans="2:15" x14ac:dyDescent="0.3">
      <c r="B27" t="s">
        <v>251</v>
      </c>
      <c r="C27" t="s">
        <v>30</v>
      </c>
      <c r="D27" s="234">
        <v>44829</v>
      </c>
      <c r="E27" t="s">
        <v>191</v>
      </c>
      <c r="F27" t="s">
        <v>251</v>
      </c>
      <c r="I27" t="s">
        <v>253</v>
      </c>
      <c r="J27" s="7">
        <v>10000</v>
      </c>
      <c r="K27" s="7"/>
      <c r="L27" s="7">
        <v>-45000</v>
      </c>
      <c r="M27" s="7">
        <v>10000</v>
      </c>
      <c r="N27">
        <v>9</v>
      </c>
      <c r="O27">
        <v>2022</v>
      </c>
    </row>
    <row r="28" spans="2:15" x14ac:dyDescent="0.3">
      <c r="B28" t="s">
        <v>251</v>
      </c>
      <c r="C28" t="s">
        <v>186</v>
      </c>
      <c r="D28" s="234">
        <v>44861</v>
      </c>
      <c r="G28" t="s">
        <v>251</v>
      </c>
      <c r="I28" t="s">
        <v>187</v>
      </c>
      <c r="J28" s="7">
        <v>1109.49</v>
      </c>
      <c r="K28" s="7"/>
      <c r="L28" s="7">
        <v>8875.92</v>
      </c>
      <c r="M28" s="7">
        <v>1109.49</v>
      </c>
      <c r="N28">
        <v>10</v>
      </c>
      <c r="O28">
        <v>2022</v>
      </c>
    </row>
    <row r="29" spans="2:15" x14ac:dyDescent="0.3">
      <c r="B29" t="s">
        <v>251</v>
      </c>
      <c r="C29" t="s">
        <v>30</v>
      </c>
      <c r="D29" s="234">
        <v>44862</v>
      </c>
      <c r="E29" t="s">
        <v>192</v>
      </c>
      <c r="F29" t="s">
        <v>251</v>
      </c>
      <c r="I29" t="s">
        <v>253</v>
      </c>
      <c r="J29" s="7">
        <v>15000</v>
      </c>
      <c r="K29" s="7"/>
      <c r="L29" s="7">
        <v>-30000</v>
      </c>
      <c r="M29" s="7">
        <v>15000</v>
      </c>
      <c r="N29">
        <v>10</v>
      </c>
      <c r="O29">
        <v>2022</v>
      </c>
    </row>
    <row r="30" spans="2:15" x14ac:dyDescent="0.3">
      <c r="B30" t="s">
        <v>251</v>
      </c>
      <c r="C30" t="s">
        <v>186</v>
      </c>
      <c r="D30" s="234">
        <v>44892</v>
      </c>
      <c r="G30" t="s">
        <v>251</v>
      </c>
      <c r="I30" t="s">
        <v>187</v>
      </c>
      <c r="J30" s="7">
        <v>1109.49</v>
      </c>
      <c r="K30" s="7"/>
      <c r="L30" s="7">
        <v>9985.41</v>
      </c>
      <c r="M30" s="7">
        <v>1109.49</v>
      </c>
      <c r="N30">
        <v>11</v>
      </c>
      <c r="O30">
        <v>2022</v>
      </c>
    </row>
    <row r="31" spans="2:15" x14ac:dyDescent="0.3">
      <c r="B31" t="s">
        <v>251</v>
      </c>
      <c r="C31" t="s">
        <v>186</v>
      </c>
      <c r="D31" s="234">
        <v>44922</v>
      </c>
      <c r="G31" t="s">
        <v>251</v>
      </c>
      <c r="I31" t="s">
        <v>187</v>
      </c>
      <c r="J31" s="7">
        <v>1109.49</v>
      </c>
      <c r="K31" s="7"/>
      <c r="L31" s="7">
        <v>11094.9</v>
      </c>
      <c r="M31" s="7">
        <v>1109.49</v>
      </c>
      <c r="N31">
        <v>12</v>
      </c>
      <c r="O31">
        <v>2022</v>
      </c>
    </row>
    <row r="32" spans="2:15" x14ac:dyDescent="0.3">
      <c r="B32" t="s">
        <v>251</v>
      </c>
      <c r="C32" t="s">
        <v>30</v>
      </c>
      <c r="D32" s="234">
        <v>44896</v>
      </c>
      <c r="E32" t="s">
        <v>193</v>
      </c>
      <c r="F32" t="s">
        <v>251</v>
      </c>
      <c r="I32" t="s">
        <v>253</v>
      </c>
      <c r="J32" s="7">
        <v>15000</v>
      </c>
      <c r="K32" s="7"/>
      <c r="L32" s="7">
        <v>-15000</v>
      </c>
      <c r="M32" s="7">
        <v>15000</v>
      </c>
      <c r="N32">
        <v>12</v>
      </c>
      <c r="O32">
        <v>2022</v>
      </c>
    </row>
    <row r="33" spans="2:15" x14ac:dyDescent="0.3">
      <c r="B33" t="s">
        <v>251</v>
      </c>
      <c r="C33" t="s">
        <v>30</v>
      </c>
      <c r="D33" s="234">
        <v>44916</v>
      </c>
      <c r="E33" t="s">
        <v>194</v>
      </c>
      <c r="F33" t="s">
        <v>251</v>
      </c>
      <c r="I33" t="s">
        <v>253</v>
      </c>
      <c r="J33" s="7">
        <v>25000</v>
      </c>
      <c r="K33" s="7"/>
      <c r="L33" s="7">
        <v>10000</v>
      </c>
      <c r="M33" s="7">
        <v>25000</v>
      </c>
      <c r="N33">
        <v>12</v>
      </c>
      <c r="O33">
        <v>2022</v>
      </c>
    </row>
    <row r="34" spans="2:15" x14ac:dyDescent="0.3">
      <c r="B34" t="s">
        <v>251</v>
      </c>
      <c r="C34" t="s">
        <v>173</v>
      </c>
      <c r="D34" s="234">
        <v>44927</v>
      </c>
      <c r="E34" t="s">
        <v>174</v>
      </c>
      <c r="G34" t="s">
        <v>195</v>
      </c>
      <c r="I34" t="s">
        <v>254</v>
      </c>
      <c r="J34" s="7"/>
      <c r="K34" s="7">
        <v>155000</v>
      </c>
      <c r="L34" s="7">
        <v>-155000</v>
      </c>
      <c r="M34" s="7">
        <v>-155000</v>
      </c>
      <c r="N34">
        <v>1</v>
      </c>
      <c r="O34">
        <v>2023</v>
      </c>
    </row>
    <row r="35" spans="2:15" x14ac:dyDescent="0.3">
      <c r="B35" t="s">
        <v>251</v>
      </c>
      <c r="C35" t="s">
        <v>186</v>
      </c>
      <c r="D35" s="234">
        <v>44953</v>
      </c>
      <c r="G35" t="s">
        <v>251</v>
      </c>
      <c r="I35" t="s">
        <v>187</v>
      </c>
      <c r="J35" s="7">
        <v>1109.49</v>
      </c>
      <c r="K35" s="7"/>
      <c r="L35" s="7">
        <v>1109.49</v>
      </c>
      <c r="M35" s="7">
        <v>1109.49</v>
      </c>
      <c r="N35">
        <v>1</v>
      </c>
      <c r="O35">
        <v>2023</v>
      </c>
    </row>
    <row r="36" spans="2:15" x14ac:dyDescent="0.3">
      <c r="B36" t="s">
        <v>251</v>
      </c>
      <c r="C36" t="s">
        <v>30</v>
      </c>
      <c r="D36" s="234">
        <v>44953</v>
      </c>
      <c r="E36" t="s">
        <v>196</v>
      </c>
      <c r="F36" t="s">
        <v>251</v>
      </c>
      <c r="I36" t="s">
        <v>253</v>
      </c>
      <c r="J36" s="7">
        <v>30000</v>
      </c>
      <c r="K36" s="7"/>
      <c r="L36" s="7">
        <v>-125000</v>
      </c>
      <c r="M36" s="7">
        <v>30000</v>
      </c>
      <c r="N36">
        <v>1</v>
      </c>
      <c r="O36">
        <v>2023</v>
      </c>
    </row>
    <row r="37" spans="2:15" x14ac:dyDescent="0.3">
      <c r="B37" t="s">
        <v>251</v>
      </c>
      <c r="C37" t="s">
        <v>186</v>
      </c>
      <c r="D37" s="234">
        <v>44984</v>
      </c>
      <c r="G37" t="s">
        <v>251</v>
      </c>
      <c r="I37" t="s">
        <v>187</v>
      </c>
      <c r="J37" s="7">
        <v>1109.49</v>
      </c>
      <c r="K37" s="7"/>
      <c r="L37" s="7">
        <v>2218.98</v>
      </c>
      <c r="M37" s="7">
        <v>1109.49</v>
      </c>
      <c r="N37">
        <v>2</v>
      </c>
      <c r="O37">
        <v>2023</v>
      </c>
    </row>
    <row r="38" spans="2:15" x14ac:dyDescent="0.3">
      <c r="B38" t="s">
        <v>251</v>
      </c>
      <c r="C38" t="s">
        <v>186</v>
      </c>
      <c r="D38" s="234">
        <v>45012</v>
      </c>
      <c r="G38" t="s">
        <v>251</v>
      </c>
      <c r="I38" t="s">
        <v>187</v>
      </c>
      <c r="J38" s="7">
        <v>1198.57</v>
      </c>
      <c r="K38" s="7"/>
      <c r="L38" s="7">
        <v>3417.55</v>
      </c>
      <c r="M38" s="7">
        <v>1198.57</v>
      </c>
      <c r="N38">
        <v>3</v>
      </c>
      <c r="O38">
        <v>2023</v>
      </c>
    </row>
    <row r="39" spans="2:15" x14ac:dyDescent="0.3">
      <c r="B39" t="s">
        <v>251</v>
      </c>
      <c r="C39" t="s">
        <v>186</v>
      </c>
      <c r="D39" s="234">
        <v>45043</v>
      </c>
      <c r="G39" t="s">
        <v>251</v>
      </c>
      <c r="I39" t="s">
        <v>187</v>
      </c>
      <c r="J39" s="7">
        <v>1198.57</v>
      </c>
      <c r="K39" s="7"/>
      <c r="L39" s="7">
        <v>4616.12</v>
      </c>
      <c r="M39" s="7">
        <v>1198.57</v>
      </c>
      <c r="N39">
        <v>4</v>
      </c>
      <c r="O39">
        <v>2023</v>
      </c>
    </row>
    <row r="40" spans="2:15" x14ac:dyDescent="0.3">
      <c r="B40" t="s">
        <v>251</v>
      </c>
      <c r="C40" t="s">
        <v>30</v>
      </c>
      <c r="D40" s="234">
        <v>45021</v>
      </c>
      <c r="E40" t="s">
        <v>197</v>
      </c>
      <c r="F40" t="s">
        <v>251</v>
      </c>
      <c r="I40" t="s">
        <v>253</v>
      </c>
      <c r="J40" s="7">
        <v>10000</v>
      </c>
      <c r="K40" s="7"/>
      <c r="L40" s="7">
        <v>-115000</v>
      </c>
      <c r="M40" s="7">
        <v>10000</v>
      </c>
      <c r="N40">
        <v>4</v>
      </c>
      <c r="O40">
        <v>2023</v>
      </c>
    </row>
    <row r="41" spans="2:15" x14ac:dyDescent="0.3">
      <c r="B41" t="s">
        <v>251</v>
      </c>
      <c r="C41" t="s">
        <v>186</v>
      </c>
      <c r="D41" s="234">
        <v>45073</v>
      </c>
      <c r="G41" t="s">
        <v>251</v>
      </c>
      <c r="I41" t="s">
        <v>187</v>
      </c>
      <c r="J41" s="7">
        <v>1198.57</v>
      </c>
      <c r="K41" s="7"/>
      <c r="L41" s="7">
        <v>5814.69</v>
      </c>
      <c r="M41" s="7">
        <v>1198.57</v>
      </c>
      <c r="N41">
        <v>5</v>
      </c>
      <c r="O41">
        <v>2023</v>
      </c>
    </row>
    <row r="42" spans="2:15" x14ac:dyDescent="0.3">
      <c r="B42" t="s">
        <v>251</v>
      </c>
      <c r="C42" t="s">
        <v>186</v>
      </c>
      <c r="D42" s="234">
        <v>45104</v>
      </c>
      <c r="G42" t="s">
        <v>251</v>
      </c>
      <c r="I42" t="s">
        <v>187</v>
      </c>
      <c r="J42" s="7">
        <v>1198.57</v>
      </c>
      <c r="K42" s="7"/>
      <c r="L42" s="7">
        <v>7013.26</v>
      </c>
      <c r="M42" s="7">
        <v>1198.57</v>
      </c>
      <c r="N42">
        <v>6</v>
      </c>
      <c r="O42">
        <v>2023</v>
      </c>
    </row>
    <row r="43" spans="2:15" x14ac:dyDescent="0.3">
      <c r="B43" t="s">
        <v>251</v>
      </c>
      <c r="C43" t="s">
        <v>186</v>
      </c>
      <c r="D43" s="234">
        <v>45134</v>
      </c>
      <c r="G43" t="s">
        <v>251</v>
      </c>
      <c r="I43" t="s">
        <v>187</v>
      </c>
      <c r="J43" s="7">
        <v>1198.57</v>
      </c>
      <c r="K43" s="7"/>
      <c r="L43" s="7">
        <v>8211.83</v>
      </c>
      <c r="M43" s="7">
        <v>1198.57</v>
      </c>
      <c r="N43">
        <v>7</v>
      </c>
      <c r="O43">
        <v>2023</v>
      </c>
    </row>
    <row r="44" spans="2:15" x14ac:dyDescent="0.3">
      <c r="B44" t="s">
        <v>251</v>
      </c>
      <c r="C44" t="s">
        <v>30</v>
      </c>
      <c r="D44" s="234">
        <v>45121</v>
      </c>
      <c r="E44" t="s">
        <v>198</v>
      </c>
      <c r="F44" t="s">
        <v>251</v>
      </c>
      <c r="I44" t="s">
        <v>253</v>
      </c>
      <c r="J44" s="7">
        <v>10000</v>
      </c>
      <c r="K44" s="7"/>
      <c r="L44" s="7">
        <v>-105000</v>
      </c>
      <c r="M44" s="7">
        <v>10000</v>
      </c>
      <c r="N44">
        <v>7</v>
      </c>
      <c r="O44">
        <v>2023</v>
      </c>
    </row>
    <row r="45" spans="2:15" x14ac:dyDescent="0.3">
      <c r="B45" t="s">
        <v>251</v>
      </c>
      <c r="C45" t="s">
        <v>186</v>
      </c>
      <c r="D45" s="234">
        <v>45165</v>
      </c>
      <c r="G45" t="s">
        <v>251</v>
      </c>
      <c r="I45" t="s">
        <v>187</v>
      </c>
      <c r="J45" s="7">
        <v>1198.57</v>
      </c>
      <c r="K45" s="7"/>
      <c r="L45" s="7">
        <v>9410.4</v>
      </c>
      <c r="M45" s="7">
        <v>1198.57</v>
      </c>
      <c r="N45">
        <v>8</v>
      </c>
      <c r="O45">
        <v>2023</v>
      </c>
    </row>
    <row r="46" spans="2:15" x14ac:dyDescent="0.3">
      <c r="B46" t="s">
        <v>251</v>
      </c>
      <c r="C46" t="s">
        <v>30</v>
      </c>
      <c r="D46" s="234">
        <v>45155</v>
      </c>
      <c r="E46" t="s">
        <v>199</v>
      </c>
      <c r="F46" t="s">
        <v>251</v>
      </c>
      <c r="I46" t="s">
        <v>253</v>
      </c>
      <c r="J46" s="7">
        <v>10000</v>
      </c>
      <c r="K46" s="7"/>
      <c r="L46" s="7">
        <v>-95000</v>
      </c>
      <c r="M46" s="7">
        <v>10000</v>
      </c>
      <c r="N46">
        <v>8</v>
      </c>
      <c r="O46">
        <v>2023</v>
      </c>
    </row>
    <row r="47" spans="2:15" x14ac:dyDescent="0.3">
      <c r="B47" t="s">
        <v>251</v>
      </c>
      <c r="C47" t="s">
        <v>186</v>
      </c>
      <c r="D47" s="234">
        <v>45196</v>
      </c>
      <c r="G47" t="s">
        <v>251</v>
      </c>
      <c r="I47" t="s">
        <v>187</v>
      </c>
      <c r="J47" s="7">
        <v>1198.57</v>
      </c>
      <c r="K47" s="7"/>
      <c r="L47" s="7">
        <v>10608.97</v>
      </c>
      <c r="M47" s="7">
        <v>1198.57</v>
      </c>
      <c r="N47">
        <v>9</v>
      </c>
      <c r="O47">
        <v>2023</v>
      </c>
    </row>
    <row r="48" spans="2:15" x14ac:dyDescent="0.3">
      <c r="B48" t="s">
        <v>251</v>
      </c>
      <c r="C48" t="s">
        <v>30</v>
      </c>
      <c r="D48" s="234">
        <v>45180</v>
      </c>
      <c r="E48" t="s">
        <v>200</v>
      </c>
      <c r="F48" t="s">
        <v>251</v>
      </c>
      <c r="I48" t="s">
        <v>253</v>
      </c>
      <c r="J48" s="7">
        <v>10000</v>
      </c>
      <c r="K48" s="7"/>
      <c r="L48" s="7">
        <v>-85000</v>
      </c>
      <c r="M48" s="7">
        <v>10000</v>
      </c>
      <c r="N48">
        <v>9</v>
      </c>
      <c r="O48">
        <v>2023</v>
      </c>
    </row>
    <row r="49" spans="2:15" x14ac:dyDescent="0.3">
      <c r="B49" t="s">
        <v>251</v>
      </c>
      <c r="C49" t="s">
        <v>186</v>
      </c>
      <c r="D49" s="234">
        <v>45226</v>
      </c>
      <c r="G49" t="s">
        <v>251</v>
      </c>
      <c r="I49" t="s">
        <v>187</v>
      </c>
      <c r="J49" s="7">
        <v>1198.57</v>
      </c>
      <c r="K49" s="7"/>
      <c r="L49" s="7">
        <v>11807.54</v>
      </c>
      <c r="M49" s="7">
        <v>1198.57</v>
      </c>
      <c r="N49">
        <v>10</v>
      </c>
      <c r="O49">
        <v>2023</v>
      </c>
    </row>
    <row r="50" spans="2:15" x14ac:dyDescent="0.3">
      <c r="B50" t="s">
        <v>251</v>
      </c>
      <c r="C50" t="s">
        <v>30</v>
      </c>
      <c r="D50" s="234">
        <v>45220</v>
      </c>
      <c r="E50" t="s">
        <v>201</v>
      </c>
      <c r="F50" t="s">
        <v>251</v>
      </c>
      <c r="I50" t="s">
        <v>253</v>
      </c>
      <c r="J50" s="7">
        <v>10000</v>
      </c>
      <c r="K50" s="7"/>
      <c r="L50" s="7">
        <v>-75000</v>
      </c>
      <c r="M50" s="7">
        <v>10000</v>
      </c>
      <c r="N50">
        <v>10</v>
      </c>
      <c r="O50">
        <v>2023</v>
      </c>
    </row>
    <row r="51" spans="2:15" x14ac:dyDescent="0.3">
      <c r="B51" t="s">
        <v>251</v>
      </c>
      <c r="C51" t="s">
        <v>186</v>
      </c>
      <c r="D51" s="234">
        <v>45257</v>
      </c>
      <c r="G51" t="s">
        <v>251</v>
      </c>
      <c r="I51" t="s">
        <v>187</v>
      </c>
      <c r="J51" s="7">
        <v>1198.57</v>
      </c>
      <c r="K51" s="7"/>
      <c r="L51" s="7">
        <v>13006.11</v>
      </c>
      <c r="M51" s="7">
        <v>1198.57</v>
      </c>
      <c r="N51">
        <v>11</v>
      </c>
      <c r="O51">
        <v>2023</v>
      </c>
    </row>
    <row r="52" spans="2:15" x14ac:dyDescent="0.3">
      <c r="B52" t="s">
        <v>251</v>
      </c>
      <c r="C52" t="s">
        <v>30</v>
      </c>
      <c r="D52" s="234">
        <v>45251</v>
      </c>
      <c r="E52" t="s">
        <v>202</v>
      </c>
      <c r="F52" t="s">
        <v>251</v>
      </c>
      <c r="I52" t="s">
        <v>253</v>
      </c>
      <c r="J52" s="7">
        <v>15000</v>
      </c>
      <c r="K52" s="7"/>
      <c r="L52" s="7">
        <v>-60000</v>
      </c>
      <c r="M52" s="7">
        <v>15000</v>
      </c>
      <c r="N52">
        <v>11</v>
      </c>
      <c r="O52">
        <v>2023</v>
      </c>
    </row>
    <row r="53" spans="2:15" x14ac:dyDescent="0.3">
      <c r="B53" t="s">
        <v>251</v>
      </c>
      <c r="C53" t="s">
        <v>186</v>
      </c>
      <c r="D53" s="234">
        <v>45287</v>
      </c>
      <c r="G53" t="s">
        <v>251</v>
      </c>
      <c r="I53" t="s">
        <v>187</v>
      </c>
      <c r="J53" s="7">
        <v>1198.57</v>
      </c>
      <c r="K53" s="7"/>
      <c r="L53" s="7">
        <v>14204.68</v>
      </c>
      <c r="M53" s="7">
        <v>1198.57</v>
      </c>
      <c r="N53">
        <v>12</v>
      </c>
      <c r="O53">
        <v>2023</v>
      </c>
    </row>
    <row r="54" spans="2:15" x14ac:dyDescent="0.3">
      <c r="B54" t="s">
        <v>251</v>
      </c>
      <c r="C54" t="s">
        <v>30</v>
      </c>
      <c r="D54" s="234">
        <v>45287</v>
      </c>
      <c r="E54" t="s">
        <v>203</v>
      </c>
      <c r="F54" t="s">
        <v>251</v>
      </c>
      <c r="I54" t="s">
        <v>253</v>
      </c>
      <c r="J54" s="7">
        <v>20000</v>
      </c>
      <c r="K54" s="7"/>
      <c r="L54" s="7">
        <v>-40000</v>
      </c>
      <c r="M54" s="7">
        <v>20000</v>
      </c>
      <c r="N54">
        <v>12</v>
      </c>
      <c r="O54">
        <v>2023</v>
      </c>
    </row>
    <row r="55" spans="2:15" x14ac:dyDescent="0.3">
      <c r="B55" t="s">
        <v>251</v>
      </c>
      <c r="C55" t="s">
        <v>173</v>
      </c>
      <c r="D55" s="234">
        <v>45292</v>
      </c>
      <c r="E55" t="s">
        <v>204</v>
      </c>
      <c r="G55" t="s">
        <v>205</v>
      </c>
      <c r="I55" t="s">
        <v>117</v>
      </c>
      <c r="J55" s="7"/>
      <c r="K55" s="7">
        <v>115000</v>
      </c>
      <c r="L55" s="7">
        <v>-115000</v>
      </c>
      <c r="M55" s="7">
        <v>-115000</v>
      </c>
      <c r="N55">
        <v>1</v>
      </c>
      <c r="O55">
        <v>2024</v>
      </c>
    </row>
    <row r="56" spans="2:15" x14ac:dyDescent="0.3">
      <c r="B56" t="s">
        <v>251</v>
      </c>
      <c r="C56" t="s">
        <v>186</v>
      </c>
      <c r="D56" s="234">
        <v>45318</v>
      </c>
      <c r="G56" t="s">
        <v>251</v>
      </c>
      <c r="I56" t="s">
        <v>187</v>
      </c>
      <c r="J56" s="7">
        <v>1198.57</v>
      </c>
      <c r="K56" s="7"/>
      <c r="L56" s="7">
        <v>1198.57</v>
      </c>
      <c r="M56" s="7">
        <v>1198.57</v>
      </c>
      <c r="N56">
        <v>1</v>
      </c>
      <c r="O56">
        <v>2024</v>
      </c>
    </row>
    <row r="57" spans="2:15" x14ac:dyDescent="0.3">
      <c r="B57" t="s">
        <v>251</v>
      </c>
      <c r="C57" t="s">
        <v>186</v>
      </c>
      <c r="D57" s="234">
        <v>45349</v>
      </c>
      <c r="G57" t="s">
        <v>251</v>
      </c>
      <c r="I57" t="s">
        <v>187</v>
      </c>
      <c r="J57" s="7">
        <v>1198.57</v>
      </c>
      <c r="K57" s="7"/>
      <c r="L57" s="7">
        <v>2397.14</v>
      </c>
      <c r="M57" s="7">
        <v>1198.57</v>
      </c>
      <c r="N57">
        <v>2</v>
      </c>
      <c r="O57">
        <v>2024</v>
      </c>
    </row>
    <row r="58" spans="2:15" x14ac:dyDescent="0.3">
      <c r="B58" t="s">
        <v>251</v>
      </c>
      <c r="C58" t="s">
        <v>186</v>
      </c>
      <c r="D58" s="234">
        <v>45378</v>
      </c>
      <c r="G58" t="s">
        <v>251</v>
      </c>
      <c r="I58" t="s">
        <v>187</v>
      </c>
      <c r="J58" s="7">
        <v>1308.21</v>
      </c>
      <c r="K58" s="7"/>
      <c r="L58" s="7">
        <v>3705.35</v>
      </c>
      <c r="M58" s="7">
        <v>1308.21</v>
      </c>
      <c r="N58">
        <v>3</v>
      </c>
      <c r="O58">
        <v>2024</v>
      </c>
    </row>
    <row r="59" spans="2:15" x14ac:dyDescent="0.3">
      <c r="B59" t="s">
        <v>251</v>
      </c>
      <c r="C59" t="s">
        <v>186</v>
      </c>
      <c r="D59" s="234">
        <v>45409</v>
      </c>
      <c r="G59" t="s">
        <v>251</v>
      </c>
      <c r="I59" t="s">
        <v>187</v>
      </c>
      <c r="J59" s="7">
        <v>1308.21</v>
      </c>
      <c r="K59" s="7"/>
      <c r="L59" s="7">
        <v>5013.5600000000004</v>
      </c>
      <c r="M59" s="7">
        <v>1308.21</v>
      </c>
      <c r="N59">
        <v>4</v>
      </c>
      <c r="O59">
        <v>2024</v>
      </c>
    </row>
    <row r="60" spans="2:15" x14ac:dyDescent="0.3">
      <c r="B60" t="s">
        <v>251</v>
      </c>
      <c r="C60" t="s">
        <v>186</v>
      </c>
      <c r="D60" s="234">
        <v>45439</v>
      </c>
      <c r="G60" t="s">
        <v>251</v>
      </c>
      <c r="I60" t="s">
        <v>187</v>
      </c>
      <c r="J60" s="7">
        <v>1308.21</v>
      </c>
      <c r="K60" s="7"/>
      <c r="L60" s="7">
        <v>6321.77</v>
      </c>
      <c r="M60" s="7">
        <v>1308.21</v>
      </c>
      <c r="N60">
        <v>5</v>
      </c>
      <c r="O60">
        <v>2024</v>
      </c>
    </row>
    <row r="61" spans="2:15" x14ac:dyDescent="0.3">
      <c r="B61" t="s">
        <v>251</v>
      </c>
      <c r="C61" t="s">
        <v>186</v>
      </c>
      <c r="D61" s="234">
        <v>45470</v>
      </c>
      <c r="G61" t="s">
        <v>251</v>
      </c>
      <c r="I61" t="s">
        <v>187</v>
      </c>
      <c r="J61" s="7">
        <v>1308.21</v>
      </c>
      <c r="K61" s="7"/>
      <c r="L61" s="7">
        <v>7629.98</v>
      </c>
      <c r="M61" s="7">
        <v>1308.21</v>
      </c>
      <c r="N61">
        <v>6</v>
      </c>
      <c r="O61">
        <v>2024</v>
      </c>
    </row>
    <row r="62" spans="2:15" x14ac:dyDescent="0.3">
      <c r="B62" t="s">
        <v>251</v>
      </c>
      <c r="C62" t="s">
        <v>30</v>
      </c>
      <c r="D62" s="234">
        <v>45460</v>
      </c>
      <c r="E62" t="s">
        <v>206</v>
      </c>
      <c r="F62" t="s">
        <v>251</v>
      </c>
      <c r="I62" t="s">
        <v>253</v>
      </c>
      <c r="J62" s="7">
        <v>10000</v>
      </c>
      <c r="K62" s="7"/>
      <c r="L62" s="7">
        <v>-105000</v>
      </c>
      <c r="M62" s="7">
        <v>10000</v>
      </c>
      <c r="N62">
        <v>6</v>
      </c>
      <c r="O62">
        <v>2024</v>
      </c>
    </row>
    <row r="63" spans="2:15" x14ac:dyDescent="0.3">
      <c r="B63" t="s">
        <v>251</v>
      </c>
      <c r="C63" t="s">
        <v>186</v>
      </c>
      <c r="D63" s="234">
        <v>45500</v>
      </c>
      <c r="G63" t="s">
        <v>251</v>
      </c>
      <c r="I63" t="s">
        <v>187</v>
      </c>
      <c r="J63" s="7">
        <v>1308.21</v>
      </c>
      <c r="K63" s="7"/>
      <c r="L63" s="7">
        <v>8938.19</v>
      </c>
      <c r="M63" s="7">
        <v>1308.21</v>
      </c>
      <c r="N63">
        <v>7</v>
      </c>
      <c r="O63">
        <v>2024</v>
      </c>
    </row>
    <row r="64" spans="2:15" x14ac:dyDescent="0.3">
      <c r="B64" t="s">
        <v>251</v>
      </c>
      <c r="C64" t="s">
        <v>186</v>
      </c>
      <c r="D64" s="234">
        <v>45531</v>
      </c>
      <c r="G64" t="s">
        <v>251</v>
      </c>
      <c r="I64" t="s">
        <v>187</v>
      </c>
      <c r="J64" s="7">
        <v>1308.21</v>
      </c>
      <c r="K64" s="7"/>
      <c r="L64" s="7">
        <v>10246.4</v>
      </c>
      <c r="M64" s="7">
        <v>1308.21</v>
      </c>
      <c r="N64">
        <v>8</v>
      </c>
      <c r="O64">
        <v>2024</v>
      </c>
    </row>
    <row r="65" spans="2:15" x14ac:dyDescent="0.3">
      <c r="B65" t="s">
        <v>251</v>
      </c>
      <c r="C65" t="s">
        <v>30</v>
      </c>
      <c r="D65" s="234">
        <v>45533</v>
      </c>
      <c r="E65" t="s">
        <v>207</v>
      </c>
      <c r="F65" t="s">
        <v>251</v>
      </c>
      <c r="I65" t="s">
        <v>253</v>
      </c>
      <c r="J65" s="7">
        <v>10000</v>
      </c>
      <c r="K65" s="7"/>
      <c r="L65" s="7">
        <v>-85000</v>
      </c>
      <c r="M65" s="7">
        <v>10000</v>
      </c>
      <c r="N65">
        <v>8</v>
      </c>
      <c r="O65">
        <v>2024</v>
      </c>
    </row>
    <row r="66" spans="2:15" x14ac:dyDescent="0.3">
      <c r="B66" t="s">
        <v>251</v>
      </c>
      <c r="C66" t="s">
        <v>30</v>
      </c>
      <c r="D66" s="234">
        <v>45506</v>
      </c>
      <c r="E66" t="s">
        <v>208</v>
      </c>
      <c r="F66" t="s">
        <v>251</v>
      </c>
      <c r="I66" t="s">
        <v>253</v>
      </c>
      <c r="J66" s="7">
        <v>10000</v>
      </c>
      <c r="K66" s="7"/>
      <c r="L66" s="7">
        <v>-95000</v>
      </c>
      <c r="M66" s="7">
        <v>10000</v>
      </c>
      <c r="N66">
        <v>8</v>
      </c>
      <c r="O66">
        <v>2024</v>
      </c>
    </row>
    <row r="67" spans="2:15" x14ac:dyDescent="0.3">
      <c r="B67" t="s">
        <v>251</v>
      </c>
      <c r="C67" t="s">
        <v>186</v>
      </c>
      <c r="D67" s="234">
        <v>45562</v>
      </c>
      <c r="G67" t="s">
        <v>251</v>
      </c>
      <c r="I67" t="s">
        <v>187</v>
      </c>
      <c r="J67" s="7">
        <v>1308.21</v>
      </c>
      <c r="K67" s="7"/>
      <c r="L67" s="7">
        <v>11554.61</v>
      </c>
      <c r="M67" s="7">
        <v>1308.21</v>
      </c>
      <c r="N67">
        <v>9</v>
      </c>
      <c r="O67">
        <v>2024</v>
      </c>
    </row>
    <row r="68" spans="2:15" x14ac:dyDescent="0.3">
      <c r="B68" t="s">
        <v>251</v>
      </c>
      <c r="C68" t="s">
        <v>30</v>
      </c>
      <c r="D68" s="234">
        <v>45562</v>
      </c>
      <c r="E68" t="s">
        <v>209</v>
      </c>
      <c r="F68" t="s">
        <v>251</v>
      </c>
      <c r="I68" t="s">
        <v>253</v>
      </c>
      <c r="J68" s="7">
        <v>10000</v>
      </c>
      <c r="K68" s="7"/>
      <c r="L68" s="7">
        <v>-75000</v>
      </c>
      <c r="M68" s="7">
        <v>10000</v>
      </c>
      <c r="N68">
        <v>9</v>
      </c>
      <c r="O68">
        <v>2024</v>
      </c>
    </row>
    <row r="69" spans="2:15" x14ac:dyDescent="0.3">
      <c r="B69" t="s">
        <v>251</v>
      </c>
      <c r="C69" t="s">
        <v>186</v>
      </c>
      <c r="D69" s="234">
        <v>45592</v>
      </c>
      <c r="G69" t="s">
        <v>251</v>
      </c>
      <c r="I69" t="s">
        <v>187</v>
      </c>
      <c r="J69" s="7">
        <v>1308.21</v>
      </c>
      <c r="K69" s="7"/>
      <c r="L69" s="7">
        <v>12862.82</v>
      </c>
      <c r="M69" s="7">
        <v>1308.21</v>
      </c>
      <c r="N69">
        <v>10</v>
      </c>
      <c r="O69">
        <v>2024</v>
      </c>
    </row>
    <row r="70" spans="2:15" x14ac:dyDescent="0.3">
      <c r="B70" t="s">
        <v>251</v>
      </c>
      <c r="C70" t="s">
        <v>30</v>
      </c>
      <c r="D70" s="234">
        <v>45590</v>
      </c>
      <c r="E70" t="s">
        <v>210</v>
      </c>
      <c r="F70" t="s">
        <v>251</v>
      </c>
      <c r="I70" t="s">
        <v>253</v>
      </c>
      <c r="J70" s="7">
        <v>10000</v>
      </c>
      <c r="K70" s="7"/>
      <c r="L70" s="7">
        <v>-65000</v>
      </c>
      <c r="M70" s="7">
        <v>10000</v>
      </c>
      <c r="N70">
        <v>10</v>
      </c>
      <c r="O70">
        <v>2024</v>
      </c>
    </row>
    <row r="71" spans="2:15" x14ac:dyDescent="0.3">
      <c r="B71" t="s">
        <v>251</v>
      </c>
      <c r="C71" t="s">
        <v>186</v>
      </c>
      <c r="D71" s="234">
        <v>45622</v>
      </c>
      <c r="G71" t="s">
        <v>251</v>
      </c>
      <c r="I71" t="s">
        <v>187</v>
      </c>
      <c r="J71" s="7">
        <v>1308.21</v>
      </c>
      <c r="K71" s="7"/>
      <c r="L71" s="7">
        <v>14171.03</v>
      </c>
      <c r="M71" s="7">
        <v>1308.21</v>
      </c>
      <c r="N71">
        <v>11</v>
      </c>
      <c r="O71">
        <v>2024</v>
      </c>
    </row>
    <row r="72" spans="2:15" x14ac:dyDescent="0.3">
      <c r="B72" t="s">
        <v>251</v>
      </c>
      <c r="C72" t="s">
        <v>30</v>
      </c>
      <c r="D72" s="234">
        <v>45657</v>
      </c>
      <c r="E72" t="s">
        <v>211</v>
      </c>
      <c r="F72" t="s">
        <v>251</v>
      </c>
      <c r="G72" t="s">
        <v>255</v>
      </c>
      <c r="I72" t="s">
        <v>253</v>
      </c>
      <c r="J72" s="7">
        <v>408.16</v>
      </c>
      <c r="K72" s="7"/>
      <c r="L72" s="7">
        <v>-19591.84</v>
      </c>
      <c r="M72" s="7">
        <v>408.16</v>
      </c>
      <c r="N72">
        <v>12</v>
      </c>
      <c r="O72">
        <v>2024</v>
      </c>
    </row>
    <row r="73" spans="2:15" x14ac:dyDescent="0.3">
      <c r="B73" t="s">
        <v>251</v>
      </c>
      <c r="C73" t="s">
        <v>186</v>
      </c>
      <c r="D73" s="234">
        <v>45653</v>
      </c>
      <c r="G73" t="s">
        <v>251</v>
      </c>
      <c r="I73" t="s">
        <v>187</v>
      </c>
      <c r="J73" s="7">
        <v>1308.21</v>
      </c>
      <c r="K73" s="7"/>
      <c r="L73" s="7">
        <v>15479.24</v>
      </c>
      <c r="M73" s="7">
        <v>1308.21</v>
      </c>
      <c r="N73">
        <v>12</v>
      </c>
      <c r="O73">
        <v>2024</v>
      </c>
    </row>
    <row r="74" spans="2:15" x14ac:dyDescent="0.3">
      <c r="B74" t="s">
        <v>251</v>
      </c>
      <c r="C74" t="s">
        <v>30</v>
      </c>
      <c r="D74" s="234">
        <v>45628</v>
      </c>
      <c r="E74" t="s">
        <v>212</v>
      </c>
      <c r="F74" t="s">
        <v>251</v>
      </c>
      <c r="I74" t="s">
        <v>253</v>
      </c>
      <c r="J74" s="7">
        <v>15000</v>
      </c>
      <c r="K74" s="7"/>
      <c r="L74" s="7">
        <v>-50000</v>
      </c>
      <c r="M74" s="7">
        <v>15000</v>
      </c>
      <c r="N74">
        <v>12</v>
      </c>
      <c r="O74">
        <v>2024</v>
      </c>
    </row>
    <row r="75" spans="2:15" x14ac:dyDescent="0.3">
      <c r="B75" t="s">
        <v>251</v>
      </c>
      <c r="C75" t="s">
        <v>30</v>
      </c>
      <c r="D75" s="234">
        <v>45649</v>
      </c>
      <c r="E75" t="s">
        <v>213</v>
      </c>
      <c r="F75" t="s">
        <v>251</v>
      </c>
      <c r="I75" t="s">
        <v>253</v>
      </c>
      <c r="J75" s="7">
        <v>30000</v>
      </c>
      <c r="K75" s="7"/>
      <c r="L75" s="7">
        <v>-20000</v>
      </c>
      <c r="M75" s="7">
        <v>30000</v>
      </c>
      <c r="N75">
        <v>12</v>
      </c>
      <c r="O75">
        <v>2024</v>
      </c>
    </row>
    <row r="76" spans="2:15" x14ac:dyDescent="0.3">
      <c r="D76" s="234"/>
      <c r="J76" s="7"/>
      <c r="K76" s="7"/>
      <c r="L76" s="7"/>
      <c r="M76" s="7"/>
    </row>
    <row r="77" spans="2:15" x14ac:dyDescent="0.3">
      <c r="B77" t="s">
        <v>256</v>
      </c>
    </row>
    <row r="78" spans="2:15" x14ac:dyDescent="0.3">
      <c r="B78" t="s">
        <v>161</v>
      </c>
      <c r="C78" t="s">
        <v>162</v>
      </c>
      <c r="D78" t="s">
        <v>163</v>
      </c>
      <c r="E78" t="s">
        <v>164</v>
      </c>
      <c r="F78" t="s">
        <v>156</v>
      </c>
      <c r="G78" t="s">
        <v>165</v>
      </c>
      <c r="H78" t="s">
        <v>166</v>
      </c>
      <c r="I78" t="s">
        <v>167</v>
      </c>
      <c r="J78" t="s">
        <v>168</v>
      </c>
      <c r="K78" t="s">
        <v>169</v>
      </c>
      <c r="L78" t="s">
        <v>170</v>
      </c>
      <c r="M78" t="s">
        <v>171</v>
      </c>
      <c r="N78" t="s">
        <v>172</v>
      </c>
      <c r="O78" t="s">
        <v>18</v>
      </c>
    </row>
    <row r="79" spans="2:15" x14ac:dyDescent="0.3">
      <c r="B79" t="s">
        <v>254</v>
      </c>
      <c r="C79" t="s">
        <v>173</v>
      </c>
      <c r="D79" s="234">
        <v>44197</v>
      </c>
      <c r="E79" t="s">
        <v>174</v>
      </c>
      <c r="G79" t="s">
        <v>175</v>
      </c>
      <c r="I79" t="s">
        <v>117</v>
      </c>
      <c r="J79" s="7"/>
      <c r="K79" s="7">
        <v>150000</v>
      </c>
      <c r="L79" s="7">
        <v>-150000</v>
      </c>
      <c r="M79" s="7">
        <v>-150000</v>
      </c>
      <c r="N79">
        <v>1</v>
      </c>
      <c r="O79">
        <v>2021</v>
      </c>
    </row>
    <row r="80" spans="2:15" x14ac:dyDescent="0.3">
      <c r="B80" t="s">
        <v>254</v>
      </c>
      <c r="C80" t="s">
        <v>30</v>
      </c>
      <c r="D80" s="234">
        <v>44223</v>
      </c>
      <c r="E80" t="s">
        <v>214</v>
      </c>
      <c r="F80" t="s">
        <v>254</v>
      </c>
      <c r="I80" t="s">
        <v>253</v>
      </c>
      <c r="J80" s="7">
        <v>10000</v>
      </c>
      <c r="K80" s="7"/>
      <c r="L80" s="7">
        <v>-140000</v>
      </c>
      <c r="M80" s="7">
        <v>10000</v>
      </c>
      <c r="N80">
        <v>1</v>
      </c>
      <c r="O80">
        <v>2021</v>
      </c>
    </row>
    <row r="81" spans="2:15" x14ac:dyDescent="0.3">
      <c r="B81" t="s">
        <v>254</v>
      </c>
      <c r="C81" t="s">
        <v>30</v>
      </c>
      <c r="D81" s="234">
        <v>44350</v>
      </c>
      <c r="E81" t="s">
        <v>215</v>
      </c>
      <c r="F81" t="s">
        <v>254</v>
      </c>
      <c r="I81" t="s">
        <v>253</v>
      </c>
      <c r="J81" s="7">
        <v>20000</v>
      </c>
      <c r="K81" s="7"/>
      <c r="L81" s="7">
        <v>-120000</v>
      </c>
      <c r="M81" s="7">
        <v>20000</v>
      </c>
      <c r="N81">
        <v>6</v>
      </c>
      <c r="O81">
        <v>2021</v>
      </c>
    </row>
    <row r="82" spans="2:15" x14ac:dyDescent="0.3">
      <c r="B82" t="s">
        <v>254</v>
      </c>
      <c r="C82" t="s">
        <v>30</v>
      </c>
      <c r="D82" s="234">
        <v>44404</v>
      </c>
      <c r="E82" t="s">
        <v>216</v>
      </c>
      <c r="F82" t="s">
        <v>254</v>
      </c>
      <c r="I82" t="s">
        <v>253</v>
      </c>
      <c r="J82" s="7">
        <v>15000</v>
      </c>
      <c r="K82" s="7"/>
      <c r="L82" s="7">
        <v>-105000</v>
      </c>
      <c r="M82" s="7">
        <v>15000</v>
      </c>
      <c r="N82">
        <v>7</v>
      </c>
      <c r="O82">
        <v>2021</v>
      </c>
    </row>
    <row r="83" spans="2:15" x14ac:dyDescent="0.3">
      <c r="B83" t="s">
        <v>254</v>
      </c>
      <c r="C83" t="s">
        <v>30</v>
      </c>
      <c r="D83" s="234">
        <v>44433</v>
      </c>
      <c r="E83" t="s">
        <v>217</v>
      </c>
      <c r="F83" t="s">
        <v>254</v>
      </c>
      <c r="I83" t="s">
        <v>253</v>
      </c>
      <c r="J83" s="7">
        <v>10000</v>
      </c>
      <c r="K83" s="7"/>
      <c r="L83" s="7">
        <v>-95000</v>
      </c>
      <c r="M83" s="7">
        <v>10000</v>
      </c>
      <c r="N83">
        <v>8</v>
      </c>
      <c r="O83">
        <v>2021</v>
      </c>
    </row>
    <row r="84" spans="2:15" x14ac:dyDescent="0.3">
      <c r="B84" t="s">
        <v>254</v>
      </c>
      <c r="C84" t="s">
        <v>30</v>
      </c>
      <c r="D84" s="234">
        <v>44460</v>
      </c>
      <c r="E84" t="s">
        <v>218</v>
      </c>
      <c r="F84" t="s">
        <v>254</v>
      </c>
      <c r="I84" t="s">
        <v>253</v>
      </c>
      <c r="J84" s="7">
        <v>20000</v>
      </c>
      <c r="K84" s="7"/>
      <c r="L84" s="7">
        <v>-75000</v>
      </c>
      <c r="M84" s="7">
        <v>20000</v>
      </c>
      <c r="N84">
        <v>9</v>
      </c>
      <c r="O84">
        <v>2021</v>
      </c>
    </row>
    <row r="85" spans="2:15" x14ac:dyDescent="0.3">
      <c r="B85" t="s">
        <v>254</v>
      </c>
      <c r="C85" t="s">
        <v>30</v>
      </c>
      <c r="D85" s="234">
        <v>44509</v>
      </c>
      <c r="E85" t="s">
        <v>219</v>
      </c>
      <c r="F85" t="s">
        <v>254</v>
      </c>
      <c r="I85" t="s">
        <v>253</v>
      </c>
      <c r="J85" s="7">
        <v>20000</v>
      </c>
      <c r="K85" s="7"/>
      <c r="L85" s="7">
        <v>-55000</v>
      </c>
      <c r="M85" s="7">
        <v>20000</v>
      </c>
      <c r="N85">
        <v>11</v>
      </c>
      <c r="O85">
        <v>2021</v>
      </c>
    </row>
    <row r="86" spans="2:15" x14ac:dyDescent="0.3">
      <c r="B86" t="s">
        <v>254</v>
      </c>
      <c r="C86" t="s">
        <v>30</v>
      </c>
      <c r="D86" s="234">
        <v>44550</v>
      </c>
      <c r="E86" t="s">
        <v>220</v>
      </c>
      <c r="F86" t="s">
        <v>254</v>
      </c>
      <c r="I86" t="s">
        <v>253</v>
      </c>
      <c r="J86" s="7">
        <v>50000</v>
      </c>
      <c r="K86" s="7"/>
      <c r="L86" s="7">
        <v>-5000</v>
      </c>
      <c r="M86" s="7">
        <v>50000</v>
      </c>
      <c r="N86">
        <v>12</v>
      </c>
      <c r="O86">
        <v>2021</v>
      </c>
    </row>
    <row r="87" spans="2:15" x14ac:dyDescent="0.3">
      <c r="B87" t="s">
        <v>254</v>
      </c>
      <c r="C87" t="s">
        <v>173</v>
      </c>
      <c r="D87" s="234">
        <v>44562</v>
      </c>
      <c r="E87" t="s">
        <v>174</v>
      </c>
      <c r="G87" t="s">
        <v>183</v>
      </c>
      <c r="I87" t="s">
        <v>117</v>
      </c>
      <c r="J87" s="7"/>
      <c r="K87" s="7">
        <v>145000</v>
      </c>
      <c r="L87" s="7">
        <v>-145000</v>
      </c>
      <c r="M87" s="7">
        <v>-145000</v>
      </c>
      <c r="N87">
        <v>1</v>
      </c>
      <c r="O87">
        <v>2022</v>
      </c>
    </row>
    <row r="88" spans="2:15" x14ac:dyDescent="0.3">
      <c r="B88" t="s">
        <v>254</v>
      </c>
      <c r="C88" t="s">
        <v>30</v>
      </c>
      <c r="D88" s="234">
        <v>44580</v>
      </c>
      <c r="E88" t="s">
        <v>221</v>
      </c>
      <c r="F88" t="s">
        <v>254</v>
      </c>
      <c r="I88" t="s">
        <v>253</v>
      </c>
      <c r="J88" s="7">
        <v>25000</v>
      </c>
      <c r="K88" s="7"/>
      <c r="L88" s="7">
        <v>-120000</v>
      </c>
      <c r="M88" s="7">
        <v>25000</v>
      </c>
      <c r="N88">
        <v>1</v>
      </c>
      <c r="O88">
        <v>2022</v>
      </c>
    </row>
    <row r="89" spans="2:15" x14ac:dyDescent="0.3">
      <c r="B89" t="s">
        <v>254</v>
      </c>
      <c r="C89" t="s">
        <v>30</v>
      </c>
      <c r="D89" s="234">
        <v>44595</v>
      </c>
      <c r="E89" t="s">
        <v>222</v>
      </c>
      <c r="F89" t="s">
        <v>254</v>
      </c>
      <c r="I89" t="s">
        <v>253</v>
      </c>
      <c r="J89" s="7">
        <v>30000</v>
      </c>
      <c r="K89" s="7"/>
      <c r="L89" s="7">
        <v>-90000</v>
      </c>
      <c r="M89" s="7">
        <v>30000</v>
      </c>
      <c r="N89">
        <v>2</v>
      </c>
      <c r="O89">
        <v>2022</v>
      </c>
    </row>
    <row r="90" spans="2:15" x14ac:dyDescent="0.3">
      <c r="B90" t="s">
        <v>254</v>
      </c>
      <c r="C90" t="s">
        <v>186</v>
      </c>
      <c r="D90" s="234">
        <v>44647</v>
      </c>
      <c r="G90" t="s">
        <v>254</v>
      </c>
      <c r="I90" t="s">
        <v>187</v>
      </c>
      <c r="J90" s="7">
        <v>2247.4699999999998</v>
      </c>
      <c r="K90" s="7"/>
      <c r="L90" s="7">
        <v>2247.4699999999998</v>
      </c>
      <c r="M90" s="7">
        <v>2247.4699999999998</v>
      </c>
      <c r="N90">
        <v>3</v>
      </c>
      <c r="O90">
        <v>2022</v>
      </c>
    </row>
    <row r="91" spans="2:15" x14ac:dyDescent="0.3">
      <c r="B91" t="s">
        <v>254</v>
      </c>
      <c r="C91" t="s">
        <v>186</v>
      </c>
      <c r="D91" s="234">
        <v>44678</v>
      </c>
      <c r="G91" t="s">
        <v>254</v>
      </c>
      <c r="I91" t="s">
        <v>187</v>
      </c>
      <c r="J91" s="7">
        <v>2247.4699999999998</v>
      </c>
      <c r="K91" s="7"/>
      <c r="L91" s="7">
        <v>4494.9399999999996</v>
      </c>
      <c r="M91" s="7">
        <v>2247.4699999999998</v>
      </c>
      <c r="N91">
        <v>4</v>
      </c>
      <c r="O91">
        <v>2022</v>
      </c>
    </row>
    <row r="92" spans="2:15" x14ac:dyDescent="0.3">
      <c r="B92" t="s">
        <v>254</v>
      </c>
      <c r="C92" t="s">
        <v>186</v>
      </c>
      <c r="D92" s="234">
        <v>44708</v>
      </c>
      <c r="G92" t="s">
        <v>254</v>
      </c>
      <c r="I92" t="s">
        <v>187</v>
      </c>
      <c r="J92" s="7">
        <v>2247.4699999999998</v>
      </c>
      <c r="K92" s="7"/>
      <c r="L92" s="7">
        <v>6742.41</v>
      </c>
      <c r="M92" s="7">
        <v>2247.4699999999998</v>
      </c>
      <c r="N92">
        <v>5</v>
      </c>
      <c r="O92">
        <v>2022</v>
      </c>
    </row>
    <row r="93" spans="2:15" x14ac:dyDescent="0.3">
      <c r="B93" t="s">
        <v>254</v>
      </c>
      <c r="C93" t="s">
        <v>186</v>
      </c>
      <c r="D93" s="234">
        <v>44739</v>
      </c>
      <c r="G93" t="s">
        <v>254</v>
      </c>
      <c r="I93" t="s">
        <v>187</v>
      </c>
      <c r="J93" s="7">
        <v>2247.4699999999998</v>
      </c>
      <c r="K93" s="7"/>
      <c r="L93" s="7">
        <v>8989.8799999999992</v>
      </c>
      <c r="M93" s="7">
        <v>2247.4699999999998</v>
      </c>
      <c r="N93">
        <v>6</v>
      </c>
      <c r="O93">
        <v>2022</v>
      </c>
    </row>
    <row r="94" spans="2:15" x14ac:dyDescent="0.3">
      <c r="B94" t="s">
        <v>254</v>
      </c>
      <c r="C94" t="s">
        <v>30</v>
      </c>
      <c r="D94" s="234">
        <v>44734</v>
      </c>
      <c r="E94" t="s">
        <v>223</v>
      </c>
      <c r="F94" t="s">
        <v>254</v>
      </c>
      <c r="I94" t="s">
        <v>253</v>
      </c>
      <c r="J94" s="7">
        <v>10000</v>
      </c>
      <c r="K94" s="7"/>
      <c r="L94" s="7">
        <v>-80000</v>
      </c>
      <c r="M94" s="7">
        <v>10000</v>
      </c>
      <c r="N94">
        <v>6</v>
      </c>
      <c r="O94">
        <v>2022</v>
      </c>
    </row>
    <row r="95" spans="2:15" x14ac:dyDescent="0.3">
      <c r="B95" t="s">
        <v>254</v>
      </c>
      <c r="C95" t="s">
        <v>186</v>
      </c>
      <c r="D95" s="234">
        <v>44769</v>
      </c>
      <c r="G95" t="s">
        <v>254</v>
      </c>
      <c r="I95" t="s">
        <v>187</v>
      </c>
      <c r="J95" s="7">
        <v>2247.4699999999998</v>
      </c>
      <c r="K95" s="7"/>
      <c r="L95" s="7">
        <v>11237.35</v>
      </c>
      <c r="M95" s="7">
        <v>2247.4699999999998</v>
      </c>
      <c r="N95">
        <v>7</v>
      </c>
      <c r="O95">
        <v>2022</v>
      </c>
    </row>
    <row r="96" spans="2:15" x14ac:dyDescent="0.3">
      <c r="B96" t="s">
        <v>254</v>
      </c>
      <c r="C96" t="s">
        <v>30</v>
      </c>
      <c r="D96" s="234">
        <v>44769</v>
      </c>
      <c r="E96" t="s">
        <v>224</v>
      </c>
      <c r="F96" t="s">
        <v>254</v>
      </c>
      <c r="I96" t="s">
        <v>253</v>
      </c>
      <c r="J96" s="7">
        <v>10000</v>
      </c>
      <c r="K96" s="7"/>
      <c r="L96" s="7">
        <v>-70000</v>
      </c>
      <c r="M96" s="7">
        <v>10000</v>
      </c>
      <c r="N96">
        <v>7</v>
      </c>
      <c r="O96">
        <v>2022</v>
      </c>
    </row>
    <row r="97" spans="2:15" x14ac:dyDescent="0.3">
      <c r="B97" t="s">
        <v>254</v>
      </c>
      <c r="C97" t="s">
        <v>186</v>
      </c>
      <c r="D97" s="234">
        <v>44800</v>
      </c>
      <c r="G97" t="s">
        <v>254</v>
      </c>
      <c r="I97" t="s">
        <v>187</v>
      </c>
      <c r="J97" s="7">
        <v>2247.4699999999998</v>
      </c>
      <c r="K97" s="7"/>
      <c r="L97" s="7">
        <v>13484.82</v>
      </c>
      <c r="M97" s="7">
        <v>2247.4699999999998</v>
      </c>
      <c r="N97">
        <v>8</v>
      </c>
      <c r="O97">
        <v>2022</v>
      </c>
    </row>
    <row r="98" spans="2:15" x14ac:dyDescent="0.3">
      <c r="B98" t="s">
        <v>254</v>
      </c>
      <c r="C98" t="s">
        <v>30</v>
      </c>
      <c r="D98" s="234">
        <v>44796</v>
      </c>
      <c r="E98" t="s">
        <v>225</v>
      </c>
      <c r="F98" t="s">
        <v>254</v>
      </c>
      <c r="I98" t="s">
        <v>253</v>
      </c>
      <c r="J98" s="7">
        <v>15000</v>
      </c>
      <c r="K98" s="7"/>
      <c r="L98" s="7">
        <v>-55000</v>
      </c>
      <c r="M98" s="7">
        <v>15000</v>
      </c>
      <c r="N98">
        <v>8</v>
      </c>
      <c r="O98">
        <v>2022</v>
      </c>
    </row>
    <row r="99" spans="2:15" x14ac:dyDescent="0.3">
      <c r="B99" t="s">
        <v>254</v>
      </c>
      <c r="C99" t="s">
        <v>186</v>
      </c>
      <c r="D99" s="234">
        <v>44831</v>
      </c>
      <c r="G99" t="s">
        <v>254</v>
      </c>
      <c r="I99" t="s">
        <v>187</v>
      </c>
      <c r="J99" s="7">
        <v>2247.4699999999998</v>
      </c>
      <c r="K99" s="7"/>
      <c r="L99" s="7">
        <v>15732.29</v>
      </c>
      <c r="M99" s="7">
        <v>2247.4699999999998</v>
      </c>
      <c r="N99">
        <v>9</v>
      </c>
      <c r="O99">
        <v>2022</v>
      </c>
    </row>
    <row r="100" spans="2:15" x14ac:dyDescent="0.3">
      <c r="B100" t="s">
        <v>254</v>
      </c>
      <c r="C100" t="s">
        <v>30</v>
      </c>
      <c r="D100" s="234">
        <v>44825</v>
      </c>
      <c r="E100" t="s">
        <v>226</v>
      </c>
      <c r="F100" t="s">
        <v>254</v>
      </c>
      <c r="I100" t="s">
        <v>253</v>
      </c>
      <c r="J100" s="7">
        <v>10000</v>
      </c>
      <c r="K100" s="7"/>
      <c r="L100" s="7">
        <v>-45000</v>
      </c>
      <c r="M100" s="7">
        <v>10000</v>
      </c>
      <c r="N100">
        <v>9</v>
      </c>
      <c r="O100">
        <v>2022</v>
      </c>
    </row>
    <row r="101" spans="2:15" x14ac:dyDescent="0.3">
      <c r="B101" t="s">
        <v>254</v>
      </c>
      <c r="C101" t="s">
        <v>186</v>
      </c>
      <c r="D101" s="234">
        <v>44861</v>
      </c>
      <c r="G101" t="s">
        <v>254</v>
      </c>
      <c r="I101" t="s">
        <v>187</v>
      </c>
      <c r="J101" s="7">
        <v>2247.4699999999998</v>
      </c>
      <c r="K101" s="7"/>
      <c r="L101" s="7">
        <v>17979.759999999998</v>
      </c>
      <c r="M101" s="7">
        <v>2247.4699999999998</v>
      </c>
      <c r="N101">
        <v>10</v>
      </c>
      <c r="O101">
        <v>2022</v>
      </c>
    </row>
    <row r="102" spans="2:15" x14ac:dyDescent="0.3">
      <c r="B102" t="s">
        <v>254</v>
      </c>
      <c r="C102" t="s">
        <v>30</v>
      </c>
      <c r="D102" s="234">
        <v>44862</v>
      </c>
      <c r="E102" t="s">
        <v>227</v>
      </c>
      <c r="F102" t="s">
        <v>254</v>
      </c>
      <c r="I102" t="s">
        <v>253</v>
      </c>
      <c r="J102" s="7">
        <v>15000</v>
      </c>
      <c r="K102" s="7"/>
      <c r="L102" s="7">
        <v>-30000</v>
      </c>
      <c r="M102" s="7">
        <v>15000</v>
      </c>
      <c r="N102">
        <v>10</v>
      </c>
      <c r="O102">
        <v>2022</v>
      </c>
    </row>
    <row r="103" spans="2:15" x14ac:dyDescent="0.3">
      <c r="B103" t="s">
        <v>254</v>
      </c>
      <c r="C103" t="s">
        <v>186</v>
      </c>
      <c r="D103" s="234">
        <v>44892</v>
      </c>
      <c r="G103" t="s">
        <v>254</v>
      </c>
      <c r="I103" t="s">
        <v>187</v>
      </c>
      <c r="J103" s="7">
        <v>2247.4699999999998</v>
      </c>
      <c r="K103" s="7"/>
      <c r="L103" s="7">
        <v>20227.23</v>
      </c>
      <c r="M103" s="7">
        <v>2247.4699999999998</v>
      </c>
      <c r="N103">
        <v>11</v>
      </c>
      <c r="O103">
        <v>2022</v>
      </c>
    </row>
    <row r="104" spans="2:15" x14ac:dyDescent="0.3">
      <c r="B104" t="s">
        <v>254</v>
      </c>
      <c r="C104" t="s">
        <v>30</v>
      </c>
      <c r="D104" s="234">
        <v>44891</v>
      </c>
      <c r="E104" t="s">
        <v>228</v>
      </c>
      <c r="F104" t="s">
        <v>254</v>
      </c>
      <c r="I104" t="s">
        <v>253</v>
      </c>
      <c r="J104" s="7">
        <v>15000</v>
      </c>
      <c r="K104" s="7"/>
      <c r="L104" s="7">
        <v>-15000</v>
      </c>
      <c r="M104" s="7">
        <v>15000</v>
      </c>
      <c r="N104">
        <v>11</v>
      </c>
      <c r="O104">
        <v>2022</v>
      </c>
    </row>
    <row r="105" spans="2:15" x14ac:dyDescent="0.3">
      <c r="B105" t="s">
        <v>254</v>
      </c>
      <c r="C105" t="s">
        <v>186</v>
      </c>
      <c r="D105" s="234">
        <v>44922</v>
      </c>
      <c r="G105" t="s">
        <v>254</v>
      </c>
      <c r="I105" t="s">
        <v>187</v>
      </c>
      <c r="J105" s="7">
        <v>2247.4699999999998</v>
      </c>
      <c r="K105" s="7"/>
      <c r="L105" s="7">
        <v>22474.7</v>
      </c>
      <c r="M105" s="7">
        <v>2247.4699999999998</v>
      </c>
      <c r="N105">
        <v>12</v>
      </c>
      <c r="O105">
        <v>2022</v>
      </c>
    </row>
    <row r="106" spans="2:15" x14ac:dyDescent="0.3">
      <c r="B106" t="s">
        <v>254</v>
      </c>
      <c r="C106" t="s">
        <v>30</v>
      </c>
      <c r="D106" s="234">
        <v>44916</v>
      </c>
      <c r="E106" t="s">
        <v>229</v>
      </c>
      <c r="F106" t="s">
        <v>254</v>
      </c>
      <c r="I106" t="s">
        <v>253</v>
      </c>
      <c r="J106" s="7">
        <v>25000</v>
      </c>
      <c r="K106" s="7"/>
      <c r="L106" s="7">
        <v>10000</v>
      </c>
      <c r="M106" s="7">
        <v>25000</v>
      </c>
      <c r="N106">
        <v>12</v>
      </c>
      <c r="O106">
        <v>2022</v>
      </c>
    </row>
    <row r="107" spans="2:15" x14ac:dyDescent="0.3">
      <c r="B107" t="s">
        <v>254</v>
      </c>
      <c r="C107" t="s">
        <v>173</v>
      </c>
      <c r="D107" s="234">
        <v>44927</v>
      </c>
      <c r="E107" t="s">
        <v>174</v>
      </c>
      <c r="G107" t="s">
        <v>195</v>
      </c>
      <c r="I107" t="s">
        <v>230</v>
      </c>
      <c r="J107" s="7"/>
      <c r="K107" s="7">
        <v>155000</v>
      </c>
      <c r="L107" s="7">
        <v>-155000</v>
      </c>
      <c r="M107" s="7">
        <v>-155000</v>
      </c>
      <c r="N107">
        <v>1</v>
      </c>
      <c r="O107">
        <v>2023</v>
      </c>
    </row>
    <row r="108" spans="2:15" x14ac:dyDescent="0.3">
      <c r="B108" t="s">
        <v>254</v>
      </c>
      <c r="C108" t="s">
        <v>186</v>
      </c>
      <c r="D108" s="234">
        <v>44953</v>
      </c>
      <c r="G108" t="s">
        <v>254</v>
      </c>
      <c r="I108" t="s">
        <v>187</v>
      </c>
      <c r="J108" s="7">
        <v>2247.4699999999998</v>
      </c>
      <c r="K108" s="7"/>
      <c r="L108" s="7">
        <v>2247.4699999999998</v>
      </c>
      <c r="M108" s="7">
        <v>2247.4699999999998</v>
      </c>
      <c r="N108">
        <v>1</v>
      </c>
      <c r="O108">
        <v>2023</v>
      </c>
    </row>
    <row r="109" spans="2:15" x14ac:dyDescent="0.3">
      <c r="B109" t="s">
        <v>254</v>
      </c>
      <c r="C109" t="s">
        <v>30</v>
      </c>
      <c r="D109" s="234">
        <v>44949</v>
      </c>
      <c r="E109" t="s">
        <v>231</v>
      </c>
      <c r="F109" t="s">
        <v>254</v>
      </c>
      <c r="I109" t="s">
        <v>253</v>
      </c>
      <c r="J109" s="7">
        <v>30000</v>
      </c>
      <c r="K109" s="7"/>
      <c r="L109" s="7">
        <v>-125000</v>
      </c>
      <c r="M109" s="7">
        <v>30000</v>
      </c>
      <c r="N109">
        <v>1</v>
      </c>
      <c r="O109">
        <v>2023</v>
      </c>
    </row>
    <row r="110" spans="2:15" x14ac:dyDescent="0.3">
      <c r="B110" t="s">
        <v>254</v>
      </c>
      <c r="C110" t="s">
        <v>186</v>
      </c>
      <c r="D110" s="234">
        <v>44984</v>
      </c>
      <c r="G110" t="s">
        <v>254</v>
      </c>
      <c r="I110" t="s">
        <v>187</v>
      </c>
      <c r="J110" s="7">
        <v>2247.4699999999998</v>
      </c>
      <c r="K110" s="7"/>
      <c r="L110" s="7">
        <v>4494.9399999999996</v>
      </c>
      <c r="M110" s="7">
        <v>2247.4699999999998</v>
      </c>
      <c r="N110">
        <v>2</v>
      </c>
      <c r="O110">
        <v>2023</v>
      </c>
    </row>
    <row r="111" spans="2:15" x14ac:dyDescent="0.3">
      <c r="B111" t="s">
        <v>254</v>
      </c>
      <c r="C111" t="s">
        <v>186</v>
      </c>
      <c r="D111" s="234">
        <v>45012</v>
      </c>
      <c r="G111" t="s">
        <v>254</v>
      </c>
      <c r="I111" t="s">
        <v>187</v>
      </c>
      <c r="J111" s="7">
        <v>2390.09</v>
      </c>
      <c r="K111" s="7"/>
      <c r="L111" s="7">
        <v>6885.03</v>
      </c>
      <c r="M111" s="7">
        <v>2390.09</v>
      </c>
      <c r="N111">
        <v>3</v>
      </c>
      <c r="O111">
        <v>2023</v>
      </c>
    </row>
    <row r="112" spans="2:15" x14ac:dyDescent="0.3">
      <c r="B112" t="s">
        <v>254</v>
      </c>
      <c r="C112" t="s">
        <v>30</v>
      </c>
      <c r="D112" s="234">
        <v>45015</v>
      </c>
      <c r="E112" t="s">
        <v>232</v>
      </c>
      <c r="F112" t="s">
        <v>254</v>
      </c>
      <c r="I112" t="s">
        <v>253</v>
      </c>
      <c r="J112" s="7">
        <v>10000</v>
      </c>
      <c r="K112" s="7"/>
      <c r="L112" s="7">
        <v>-115000</v>
      </c>
      <c r="M112" s="7">
        <v>10000</v>
      </c>
      <c r="N112">
        <v>3</v>
      </c>
      <c r="O112">
        <v>2023</v>
      </c>
    </row>
    <row r="113" spans="2:15" x14ac:dyDescent="0.3">
      <c r="B113" t="s">
        <v>254</v>
      </c>
      <c r="C113" t="s">
        <v>186</v>
      </c>
      <c r="D113" s="234">
        <v>45043</v>
      </c>
      <c r="G113" t="s">
        <v>254</v>
      </c>
      <c r="I113" t="s">
        <v>187</v>
      </c>
      <c r="J113" s="7">
        <v>2390.09</v>
      </c>
      <c r="K113" s="7"/>
      <c r="L113" s="7">
        <v>9275.1200000000008</v>
      </c>
      <c r="M113" s="7">
        <v>2390.09</v>
      </c>
      <c r="N113">
        <v>4</v>
      </c>
      <c r="O113">
        <v>2023</v>
      </c>
    </row>
    <row r="114" spans="2:15" x14ac:dyDescent="0.3">
      <c r="B114" t="s">
        <v>254</v>
      </c>
      <c r="C114" t="s">
        <v>186</v>
      </c>
      <c r="D114" s="234">
        <v>45073</v>
      </c>
      <c r="G114" t="s">
        <v>254</v>
      </c>
      <c r="I114" t="s">
        <v>187</v>
      </c>
      <c r="J114" s="7">
        <v>2390.09</v>
      </c>
      <c r="K114" s="7"/>
      <c r="L114" s="7">
        <v>11665.21</v>
      </c>
      <c r="M114" s="7">
        <v>2390.09</v>
      </c>
      <c r="N114">
        <v>5</v>
      </c>
      <c r="O114">
        <v>2023</v>
      </c>
    </row>
    <row r="115" spans="2:15" x14ac:dyDescent="0.3">
      <c r="B115" t="s">
        <v>254</v>
      </c>
      <c r="C115" t="s">
        <v>186</v>
      </c>
      <c r="D115" s="234">
        <v>45104</v>
      </c>
      <c r="G115" t="s">
        <v>254</v>
      </c>
      <c r="I115" t="s">
        <v>187</v>
      </c>
      <c r="J115" s="7">
        <v>2390.09</v>
      </c>
      <c r="K115" s="7"/>
      <c r="L115" s="7">
        <v>14055.3</v>
      </c>
      <c r="M115" s="7">
        <v>2390.09</v>
      </c>
      <c r="N115">
        <v>6</v>
      </c>
      <c r="O115">
        <v>2023</v>
      </c>
    </row>
    <row r="116" spans="2:15" x14ac:dyDescent="0.3">
      <c r="B116" t="s">
        <v>254</v>
      </c>
      <c r="C116" t="s">
        <v>186</v>
      </c>
      <c r="D116" s="234">
        <v>45134</v>
      </c>
      <c r="G116" t="s">
        <v>254</v>
      </c>
      <c r="I116" t="s">
        <v>187</v>
      </c>
      <c r="J116" s="7">
        <v>2390.09</v>
      </c>
      <c r="K116" s="7"/>
      <c r="L116" s="7">
        <v>16445.39</v>
      </c>
      <c r="M116" s="7">
        <v>2390.09</v>
      </c>
      <c r="N116">
        <v>7</v>
      </c>
      <c r="O116">
        <v>2023</v>
      </c>
    </row>
    <row r="117" spans="2:15" x14ac:dyDescent="0.3">
      <c r="B117" t="s">
        <v>254</v>
      </c>
      <c r="C117" t="s">
        <v>30</v>
      </c>
      <c r="D117" s="234">
        <v>45121</v>
      </c>
      <c r="E117" t="s">
        <v>233</v>
      </c>
      <c r="F117" t="s">
        <v>254</v>
      </c>
      <c r="I117" t="s">
        <v>253</v>
      </c>
      <c r="J117" s="7">
        <v>2600</v>
      </c>
      <c r="K117" s="7"/>
      <c r="L117" s="7">
        <v>-105000</v>
      </c>
      <c r="M117" s="7">
        <v>2600</v>
      </c>
      <c r="N117">
        <v>7</v>
      </c>
      <c r="O117">
        <v>2023</v>
      </c>
    </row>
    <row r="118" spans="2:15" x14ac:dyDescent="0.3">
      <c r="B118" t="s">
        <v>254</v>
      </c>
      <c r="C118" t="s">
        <v>30</v>
      </c>
      <c r="D118" s="234">
        <v>45121</v>
      </c>
      <c r="E118" t="s">
        <v>234</v>
      </c>
      <c r="F118" t="s">
        <v>254</v>
      </c>
      <c r="I118" t="s">
        <v>253</v>
      </c>
      <c r="J118" s="7">
        <v>7400</v>
      </c>
      <c r="K118" s="7"/>
      <c r="L118" s="7">
        <v>-107600</v>
      </c>
      <c r="M118" s="7">
        <v>7400</v>
      </c>
      <c r="N118">
        <v>7</v>
      </c>
      <c r="O118">
        <v>2023</v>
      </c>
    </row>
    <row r="119" spans="2:15" x14ac:dyDescent="0.3">
      <c r="B119" t="s">
        <v>254</v>
      </c>
      <c r="C119" t="s">
        <v>186</v>
      </c>
      <c r="D119" s="234">
        <v>45165</v>
      </c>
      <c r="G119" t="s">
        <v>254</v>
      </c>
      <c r="I119" t="s">
        <v>187</v>
      </c>
      <c r="J119" s="7">
        <v>2390.09</v>
      </c>
      <c r="K119" s="7"/>
      <c r="L119" s="7">
        <v>18835.48</v>
      </c>
      <c r="M119" s="7">
        <v>2390.09</v>
      </c>
      <c r="N119">
        <v>8</v>
      </c>
      <c r="O119">
        <v>2023</v>
      </c>
    </row>
    <row r="120" spans="2:15" x14ac:dyDescent="0.3">
      <c r="B120" t="s">
        <v>254</v>
      </c>
      <c r="C120" t="s">
        <v>30</v>
      </c>
      <c r="D120" s="234">
        <v>45155</v>
      </c>
      <c r="E120" t="s">
        <v>235</v>
      </c>
      <c r="F120" t="s">
        <v>254</v>
      </c>
      <c r="I120" t="s">
        <v>253</v>
      </c>
      <c r="J120" s="7">
        <v>10000</v>
      </c>
      <c r="K120" s="7"/>
      <c r="L120" s="7">
        <v>-95000</v>
      </c>
      <c r="M120" s="7">
        <v>10000</v>
      </c>
      <c r="N120">
        <v>8</v>
      </c>
      <c r="O120">
        <v>2023</v>
      </c>
    </row>
    <row r="121" spans="2:15" x14ac:dyDescent="0.3">
      <c r="B121" t="s">
        <v>254</v>
      </c>
      <c r="C121" t="s">
        <v>186</v>
      </c>
      <c r="D121" s="234">
        <v>45196</v>
      </c>
      <c r="G121" t="s">
        <v>254</v>
      </c>
      <c r="I121" t="s">
        <v>187</v>
      </c>
      <c r="J121" s="7">
        <v>2390.09</v>
      </c>
      <c r="K121" s="7"/>
      <c r="L121" s="7">
        <v>21225.57</v>
      </c>
      <c r="M121" s="7">
        <v>2390.09</v>
      </c>
      <c r="N121">
        <v>9</v>
      </c>
      <c r="O121">
        <v>2023</v>
      </c>
    </row>
    <row r="122" spans="2:15" x14ac:dyDescent="0.3">
      <c r="B122" t="s">
        <v>254</v>
      </c>
      <c r="C122" t="s">
        <v>30</v>
      </c>
      <c r="D122" s="234">
        <v>45180</v>
      </c>
      <c r="E122" t="s">
        <v>236</v>
      </c>
      <c r="F122" t="s">
        <v>254</v>
      </c>
      <c r="I122" t="s">
        <v>253</v>
      </c>
      <c r="J122" s="7">
        <v>10000</v>
      </c>
      <c r="K122" s="7"/>
      <c r="L122" s="7">
        <v>-85000</v>
      </c>
      <c r="M122" s="7">
        <v>10000</v>
      </c>
      <c r="N122">
        <v>9</v>
      </c>
      <c r="O122">
        <v>2023</v>
      </c>
    </row>
    <row r="123" spans="2:15" x14ac:dyDescent="0.3">
      <c r="B123" t="s">
        <v>254</v>
      </c>
      <c r="C123" t="s">
        <v>186</v>
      </c>
      <c r="D123" s="234">
        <v>45226</v>
      </c>
      <c r="G123" t="s">
        <v>254</v>
      </c>
      <c r="I123" t="s">
        <v>187</v>
      </c>
      <c r="J123" s="7">
        <v>2390.09</v>
      </c>
      <c r="K123" s="7"/>
      <c r="L123" s="7">
        <v>23615.66</v>
      </c>
      <c r="M123" s="7">
        <v>2390.09</v>
      </c>
      <c r="N123">
        <v>10</v>
      </c>
      <c r="O123">
        <v>2023</v>
      </c>
    </row>
    <row r="124" spans="2:15" x14ac:dyDescent="0.3">
      <c r="B124" t="s">
        <v>254</v>
      </c>
      <c r="C124" t="s">
        <v>30</v>
      </c>
      <c r="D124" s="234">
        <v>45218</v>
      </c>
      <c r="E124" t="s">
        <v>237</v>
      </c>
      <c r="F124" t="s">
        <v>254</v>
      </c>
      <c r="I124" t="s">
        <v>253</v>
      </c>
      <c r="J124" s="7">
        <v>10000</v>
      </c>
      <c r="K124" s="7"/>
      <c r="L124" s="7">
        <v>-75000</v>
      </c>
      <c r="M124" s="7">
        <v>10000</v>
      </c>
      <c r="N124">
        <v>10</v>
      </c>
      <c r="O124">
        <v>2023</v>
      </c>
    </row>
    <row r="125" spans="2:15" x14ac:dyDescent="0.3">
      <c r="B125" t="s">
        <v>254</v>
      </c>
      <c r="C125" t="s">
        <v>186</v>
      </c>
      <c r="D125" s="234">
        <v>45257</v>
      </c>
      <c r="G125" t="s">
        <v>254</v>
      </c>
      <c r="I125" t="s">
        <v>187</v>
      </c>
      <c r="J125" s="7">
        <v>2390.09</v>
      </c>
      <c r="K125" s="7"/>
      <c r="L125" s="7">
        <v>26005.75</v>
      </c>
      <c r="M125" s="7">
        <v>2390.09</v>
      </c>
      <c r="N125">
        <v>11</v>
      </c>
      <c r="O125">
        <v>2023</v>
      </c>
    </row>
    <row r="126" spans="2:15" x14ac:dyDescent="0.3">
      <c r="B126" t="s">
        <v>254</v>
      </c>
      <c r="C126" t="s">
        <v>30</v>
      </c>
      <c r="D126" s="234">
        <v>45251</v>
      </c>
      <c r="E126" t="s">
        <v>238</v>
      </c>
      <c r="F126" t="s">
        <v>254</v>
      </c>
      <c r="I126" t="s">
        <v>253</v>
      </c>
      <c r="J126" s="7">
        <v>15000</v>
      </c>
      <c r="K126" s="7"/>
      <c r="L126" s="7">
        <v>-60000</v>
      </c>
      <c r="M126" s="7">
        <v>15000</v>
      </c>
      <c r="N126">
        <v>11</v>
      </c>
      <c r="O126">
        <v>2023</v>
      </c>
    </row>
    <row r="127" spans="2:15" x14ac:dyDescent="0.3">
      <c r="B127" t="s">
        <v>254</v>
      </c>
      <c r="C127" t="s">
        <v>186</v>
      </c>
      <c r="D127" s="234">
        <v>45287</v>
      </c>
      <c r="G127" t="s">
        <v>254</v>
      </c>
      <c r="I127" t="s">
        <v>187</v>
      </c>
      <c r="J127" s="7">
        <v>1146.5999999999999</v>
      </c>
      <c r="K127" s="7"/>
      <c r="L127" s="7">
        <v>27152.35</v>
      </c>
      <c r="M127" s="7">
        <v>1146.5999999999999</v>
      </c>
      <c r="N127">
        <v>12</v>
      </c>
      <c r="O127">
        <v>2023</v>
      </c>
    </row>
    <row r="128" spans="2:15" x14ac:dyDescent="0.3">
      <c r="B128" t="s">
        <v>254</v>
      </c>
      <c r="C128" t="s">
        <v>30</v>
      </c>
      <c r="D128" s="234">
        <v>45283</v>
      </c>
      <c r="E128" t="s">
        <v>239</v>
      </c>
      <c r="F128" t="s">
        <v>254</v>
      </c>
      <c r="I128" t="s">
        <v>253</v>
      </c>
      <c r="J128" s="7">
        <v>20000</v>
      </c>
      <c r="K128" s="7"/>
      <c r="L128" s="7">
        <v>-40000</v>
      </c>
      <c r="M128" s="7">
        <v>20000</v>
      </c>
      <c r="N128">
        <v>12</v>
      </c>
      <c r="O128">
        <v>2023</v>
      </c>
    </row>
    <row r="129" spans="2:15" x14ac:dyDescent="0.3">
      <c r="B129" t="s">
        <v>254</v>
      </c>
      <c r="C129" t="s">
        <v>173</v>
      </c>
      <c r="D129" s="234">
        <v>45292</v>
      </c>
      <c r="E129" t="s">
        <v>204</v>
      </c>
      <c r="G129" t="s">
        <v>205</v>
      </c>
      <c r="I129" t="s">
        <v>117</v>
      </c>
      <c r="J129" s="7"/>
      <c r="K129" s="7">
        <v>115000</v>
      </c>
      <c r="L129" s="7">
        <v>-115000</v>
      </c>
      <c r="M129" s="7">
        <v>-115000</v>
      </c>
      <c r="N129">
        <v>1</v>
      </c>
      <c r="O129">
        <v>2024</v>
      </c>
    </row>
    <row r="130" spans="2:15" x14ac:dyDescent="0.3">
      <c r="B130" t="s">
        <v>254</v>
      </c>
      <c r="C130" t="s">
        <v>186</v>
      </c>
      <c r="D130" s="234">
        <v>45318</v>
      </c>
      <c r="G130" t="s">
        <v>251</v>
      </c>
      <c r="I130" t="s">
        <v>187</v>
      </c>
      <c r="J130" s="7">
        <v>1146.5999999999999</v>
      </c>
      <c r="K130" s="7"/>
      <c r="L130" s="7">
        <v>1146.5999999999999</v>
      </c>
      <c r="M130" s="7">
        <v>1146.5999999999999</v>
      </c>
      <c r="N130">
        <v>1</v>
      </c>
      <c r="O130">
        <v>2024</v>
      </c>
    </row>
    <row r="131" spans="2:15" x14ac:dyDescent="0.3">
      <c r="B131" t="s">
        <v>254</v>
      </c>
      <c r="C131" t="s">
        <v>173</v>
      </c>
      <c r="D131" s="234">
        <v>45323</v>
      </c>
      <c r="E131" t="s">
        <v>240</v>
      </c>
      <c r="G131" t="s">
        <v>241</v>
      </c>
      <c r="I131" t="s">
        <v>242</v>
      </c>
      <c r="J131" s="7"/>
      <c r="K131" s="7">
        <v>299.48</v>
      </c>
      <c r="L131" s="7">
        <v>-115299.48</v>
      </c>
      <c r="M131" s="7">
        <v>-299.48</v>
      </c>
      <c r="N131">
        <v>2</v>
      </c>
      <c r="O131">
        <v>2024</v>
      </c>
    </row>
    <row r="132" spans="2:15" x14ac:dyDescent="0.3">
      <c r="B132" t="s">
        <v>254</v>
      </c>
      <c r="C132" t="s">
        <v>186</v>
      </c>
      <c r="D132" s="234">
        <v>45349</v>
      </c>
      <c r="G132" t="s">
        <v>251</v>
      </c>
      <c r="I132" t="s">
        <v>187</v>
      </c>
      <c r="J132" s="7">
        <v>1146.5999999999999</v>
      </c>
      <c r="K132" s="7"/>
      <c r="L132" s="7">
        <v>2293.1999999999998</v>
      </c>
      <c r="M132" s="7">
        <v>1146.5999999999999</v>
      </c>
      <c r="N132">
        <v>2</v>
      </c>
      <c r="O132">
        <v>2024</v>
      </c>
    </row>
    <row r="133" spans="2:15" x14ac:dyDescent="0.3">
      <c r="B133" t="s">
        <v>254</v>
      </c>
      <c r="C133" t="s">
        <v>186</v>
      </c>
      <c r="D133" s="234">
        <v>45378</v>
      </c>
      <c r="G133" t="s">
        <v>881</v>
      </c>
      <c r="I133" t="s">
        <v>187</v>
      </c>
      <c r="J133" s="7">
        <v>694.55</v>
      </c>
      <c r="K133" s="7"/>
      <c r="L133" s="7">
        <v>-114604.93</v>
      </c>
      <c r="M133" s="7">
        <v>694.55</v>
      </c>
      <c r="N133">
        <v>3</v>
      </c>
      <c r="O133">
        <v>2024</v>
      </c>
    </row>
    <row r="134" spans="2:15" x14ac:dyDescent="0.3">
      <c r="B134" t="s">
        <v>254</v>
      </c>
      <c r="C134" t="s">
        <v>186</v>
      </c>
      <c r="D134" s="234">
        <v>45378</v>
      </c>
      <c r="G134" t="s">
        <v>251</v>
      </c>
      <c r="I134" t="s">
        <v>187</v>
      </c>
      <c r="J134" s="7">
        <v>1264.8900000000001</v>
      </c>
      <c r="K134" s="7"/>
      <c r="L134" s="7">
        <v>3558.09</v>
      </c>
      <c r="M134" s="7">
        <v>1264.8900000000001</v>
      </c>
      <c r="N134">
        <v>3</v>
      </c>
      <c r="O134">
        <v>2024</v>
      </c>
    </row>
    <row r="135" spans="2:15" x14ac:dyDescent="0.3">
      <c r="B135" t="s">
        <v>254</v>
      </c>
      <c r="C135" t="s">
        <v>186</v>
      </c>
      <c r="D135" s="234">
        <v>45409</v>
      </c>
      <c r="G135" t="s">
        <v>251</v>
      </c>
      <c r="I135" t="s">
        <v>187</v>
      </c>
      <c r="J135" s="7">
        <v>1264.8900000000001</v>
      </c>
      <c r="K135" s="7"/>
      <c r="L135" s="7">
        <v>4822.9799999999996</v>
      </c>
      <c r="M135" s="7">
        <v>1264.8900000000001</v>
      </c>
      <c r="N135">
        <v>4</v>
      </c>
      <c r="O135">
        <v>2024</v>
      </c>
    </row>
    <row r="136" spans="2:15" x14ac:dyDescent="0.3">
      <c r="B136" t="s">
        <v>254</v>
      </c>
      <c r="C136" t="s">
        <v>186</v>
      </c>
      <c r="D136" s="234">
        <v>45439</v>
      </c>
      <c r="G136" t="s">
        <v>251</v>
      </c>
      <c r="I136" t="s">
        <v>187</v>
      </c>
      <c r="J136" s="7">
        <v>1264.8900000000001</v>
      </c>
      <c r="K136" s="7"/>
      <c r="L136" s="7">
        <v>6087.87</v>
      </c>
      <c r="M136" s="7">
        <v>1264.8900000000001</v>
      </c>
      <c r="N136">
        <v>5</v>
      </c>
      <c r="O136">
        <v>2024</v>
      </c>
    </row>
    <row r="137" spans="2:15" x14ac:dyDescent="0.3">
      <c r="B137" t="s">
        <v>254</v>
      </c>
      <c r="C137" t="s">
        <v>186</v>
      </c>
      <c r="D137" s="234">
        <v>45470</v>
      </c>
      <c r="G137" t="s">
        <v>251</v>
      </c>
      <c r="I137" t="s">
        <v>187</v>
      </c>
      <c r="J137" s="7">
        <v>1264.8900000000001</v>
      </c>
      <c r="K137" s="7"/>
      <c r="L137" s="7">
        <v>7352.76</v>
      </c>
      <c r="M137" s="7">
        <v>1264.8900000000001</v>
      </c>
      <c r="N137">
        <v>6</v>
      </c>
      <c r="O137">
        <v>2024</v>
      </c>
    </row>
    <row r="138" spans="2:15" x14ac:dyDescent="0.3">
      <c r="B138" t="s">
        <v>254</v>
      </c>
      <c r="C138" t="s">
        <v>30</v>
      </c>
      <c r="D138" s="234">
        <v>45445</v>
      </c>
      <c r="E138" t="s">
        <v>243</v>
      </c>
      <c r="F138" t="s">
        <v>254</v>
      </c>
      <c r="I138" t="s">
        <v>253</v>
      </c>
      <c r="J138" s="7">
        <v>10000</v>
      </c>
      <c r="K138" s="7"/>
      <c r="L138" s="7">
        <v>-104604.93</v>
      </c>
      <c r="M138" s="7">
        <v>10000</v>
      </c>
      <c r="N138">
        <v>6</v>
      </c>
      <c r="O138">
        <v>2024</v>
      </c>
    </row>
    <row r="139" spans="2:15" x14ac:dyDescent="0.3">
      <c r="B139" t="s">
        <v>254</v>
      </c>
      <c r="C139" t="s">
        <v>186</v>
      </c>
      <c r="D139" s="234">
        <v>45500</v>
      </c>
      <c r="G139" t="s">
        <v>251</v>
      </c>
      <c r="I139" t="s">
        <v>187</v>
      </c>
      <c r="J139" s="7">
        <v>1264.8900000000001</v>
      </c>
      <c r="K139" s="7"/>
      <c r="L139" s="7">
        <v>8617.65</v>
      </c>
      <c r="M139" s="7">
        <v>1264.8900000000001</v>
      </c>
      <c r="N139">
        <v>7</v>
      </c>
      <c r="O139">
        <v>2024</v>
      </c>
    </row>
    <row r="140" spans="2:15" x14ac:dyDescent="0.3">
      <c r="B140" t="s">
        <v>254</v>
      </c>
      <c r="C140" t="s">
        <v>186</v>
      </c>
      <c r="D140" s="234">
        <v>45531</v>
      </c>
      <c r="G140" t="s">
        <v>244</v>
      </c>
      <c r="I140" t="s">
        <v>187</v>
      </c>
      <c r="J140" s="7">
        <v>13.09</v>
      </c>
      <c r="K140" s="7"/>
      <c r="L140" s="7">
        <v>-94591.84</v>
      </c>
      <c r="M140" s="7">
        <v>13.09</v>
      </c>
      <c r="N140">
        <v>8</v>
      </c>
      <c r="O140">
        <v>2024</v>
      </c>
    </row>
    <row r="141" spans="2:15" x14ac:dyDescent="0.3">
      <c r="B141" t="s">
        <v>254</v>
      </c>
      <c r="C141" t="s">
        <v>186</v>
      </c>
      <c r="D141" s="234">
        <v>45531</v>
      </c>
      <c r="G141" t="s">
        <v>251</v>
      </c>
      <c r="I141" t="s">
        <v>187</v>
      </c>
      <c r="J141" s="7">
        <v>1264.8900000000001</v>
      </c>
      <c r="K141" s="7"/>
      <c r="L141" s="7">
        <v>9882.5400000000009</v>
      </c>
      <c r="M141" s="7">
        <v>1264.8900000000001</v>
      </c>
      <c r="N141">
        <v>8</v>
      </c>
      <c r="O141">
        <v>2024</v>
      </c>
    </row>
    <row r="142" spans="2:15" x14ac:dyDescent="0.3">
      <c r="B142" t="s">
        <v>254</v>
      </c>
      <c r="C142" t="s">
        <v>30</v>
      </c>
      <c r="D142" s="234">
        <v>45533</v>
      </c>
      <c r="E142" t="s">
        <v>245</v>
      </c>
      <c r="F142" t="s">
        <v>254</v>
      </c>
      <c r="I142" t="s">
        <v>253</v>
      </c>
      <c r="J142" s="7">
        <v>10000</v>
      </c>
      <c r="K142" s="7"/>
      <c r="L142" s="7">
        <v>-84591.84</v>
      </c>
      <c r="M142" s="7">
        <v>10000</v>
      </c>
      <c r="N142">
        <v>8</v>
      </c>
      <c r="O142">
        <v>2024</v>
      </c>
    </row>
    <row r="143" spans="2:15" x14ac:dyDescent="0.3">
      <c r="B143" t="s">
        <v>254</v>
      </c>
      <c r="C143" t="s">
        <v>30</v>
      </c>
      <c r="D143" s="234">
        <v>45505</v>
      </c>
      <c r="E143" t="s">
        <v>246</v>
      </c>
      <c r="F143" t="s">
        <v>254</v>
      </c>
      <c r="I143" t="s">
        <v>253</v>
      </c>
      <c r="J143" s="7">
        <v>10000</v>
      </c>
      <c r="K143" s="7"/>
      <c r="L143" s="7">
        <v>-94604.93</v>
      </c>
      <c r="M143" s="7">
        <v>10000</v>
      </c>
      <c r="N143">
        <v>8</v>
      </c>
      <c r="O143">
        <v>2024</v>
      </c>
    </row>
    <row r="144" spans="2:15" x14ac:dyDescent="0.3">
      <c r="B144" t="s">
        <v>254</v>
      </c>
      <c r="C144" t="s">
        <v>186</v>
      </c>
      <c r="D144" s="234">
        <v>45562</v>
      </c>
      <c r="G144" t="s">
        <v>251</v>
      </c>
      <c r="I144" t="s">
        <v>187</v>
      </c>
      <c r="J144" s="7">
        <v>1264.8900000000001</v>
      </c>
      <c r="K144" s="7"/>
      <c r="L144" s="7">
        <v>11147.43</v>
      </c>
      <c r="M144" s="7">
        <v>1264.8900000000001</v>
      </c>
      <c r="N144">
        <v>9</v>
      </c>
      <c r="O144">
        <v>2024</v>
      </c>
    </row>
    <row r="145" spans="2:15" x14ac:dyDescent="0.3">
      <c r="B145" t="s">
        <v>254</v>
      </c>
      <c r="C145" t="s">
        <v>30</v>
      </c>
      <c r="D145" s="234">
        <v>45562</v>
      </c>
      <c r="E145" t="s">
        <v>247</v>
      </c>
      <c r="F145" t="s">
        <v>254</v>
      </c>
      <c r="I145" t="s">
        <v>253</v>
      </c>
      <c r="J145" s="7">
        <v>10000</v>
      </c>
      <c r="K145" s="7"/>
      <c r="L145" s="7">
        <v>-74591.839999999997</v>
      </c>
      <c r="M145" s="7">
        <v>10000</v>
      </c>
      <c r="N145">
        <v>9</v>
      </c>
      <c r="O145">
        <v>2024</v>
      </c>
    </row>
    <row r="146" spans="2:15" x14ac:dyDescent="0.3">
      <c r="B146" t="s">
        <v>254</v>
      </c>
      <c r="C146" t="s">
        <v>186</v>
      </c>
      <c r="D146" s="234">
        <v>45592</v>
      </c>
      <c r="G146" t="s">
        <v>251</v>
      </c>
      <c r="I146" t="s">
        <v>187</v>
      </c>
      <c r="J146" s="7">
        <v>1264.8900000000001</v>
      </c>
      <c r="K146" s="7"/>
      <c r="L146" s="7">
        <v>12412.32</v>
      </c>
      <c r="M146" s="7">
        <v>1264.8900000000001</v>
      </c>
      <c r="N146">
        <v>10</v>
      </c>
      <c r="O146">
        <v>2024</v>
      </c>
    </row>
    <row r="147" spans="2:15" x14ac:dyDescent="0.3">
      <c r="B147" t="s">
        <v>254</v>
      </c>
      <c r="C147" t="s">
        <v>30</v>
      </c>
      <c r="D147" s="234">
        <v>45591</v>
      </c>
      <c r="E147" t="s">
        <v>248</v>
      </c>
      <c r="F147" t="s">
        <v>254</v>
      </c>
      <c r="I147" t="s">
        <v>253</v>
      </c>
      <c r="J147" s="7">
        <v>10000</v>
      </c>
      <c r="K147" s="7"/>
      <c r="L147" s="7">
        <v>-64591.839999999997</v>
      </c>
      <c r="M147" s="7">
        <v>10000</v>
      </c>
      <c r="N147">
        <v>10</v>
      </c>
      <c r="O147">
        <v>2024</v>
      </c>
    </row>
    <row r="148" spans="2:15" x14ac:dyDescent="0.3">
      <c r="B148" t="s">
        <v>254</v>
      </c>
      <c r="C148" t="s">
        <v>186</v>
      </c>
      <c r="D148" s="234">
        <v>45622</v>
      </c>
      <c r="G148" t="s">
        <v>251</v>
      </c>
      <c r="I148" t="s">
        <v>187</v>
      </c>
      <c r="J148" s="7">
        <v>1264.8900000000001</v>
      </c>
      <c r="K148" s="7"/>
      <c r="L148" s="7">
        <v>13677.21</v>
      </c>
      <c r="M148" s="7">
        <v>1264.8900000000001</v>
      </c>
      <c r="N148">
        <v>11</v>
      </c>
      <c r="O148">
        <v>2024</v>
      </c>
    </row>
    <row r="149" spans="2:15" x14ac:dyDescent="0.3">
      <c r="B149" t="s">
        <v>254</v>
      </c>
      <c r="C149" t="s">
        <v>30</v>
      </c>
      <c r="D149" s="234">
        <v>45622</v>
      </c>
      <c r="E149" t="s">
        <v>249</v>
      </c>
      <c r="F149" t="s">
        <v>254</v>
      </c>
      <c r="I149" t="s">
        <v>253</v>
      </c>
      <c r="J149" s="7">
        <v>15000</v>
      </c>
      <c r="K149" s="7"/>
      <c r="L149" s="7">
        <v>-49591.839999999997</v>
      </c>
      <c r="M149" s="7">
        <v>15000</v>
      </c>
      <c r="N149">
        <v>11</v>
      </c>
      <c r="O149">
        <v>2024</v>
      </c>
    </row>
    <row r="150" spans="2:15" x14ac:dyDescent="0.3">
      <c r="B150" t="s">
        <v>254</v>
      </c>
      <c r="C150" t="s">
        <v>186</v>
      </c>
      <c r="D150" s="234">
        <v>45653</v>
      </c>
      <c r="G150" t="s">
        <v>251</v>
      </c>
      <c r="I150" t="s">
        <v>187</v>
      </c>
      <c r="J150" s="7">
        <v>1264.8900000000001</v>
      </c>
      <c r="K150" s="7"/>
      <c r="L150" s="7">
        <v>14942.1</v>
      </c>
      <c r="M150" s="7">
        <v>1264.8900000000001</v>
      </c>
      <c r="N150">
        <v>12</v>
      </c>
      <c r="O150">
        <v>2024</v>
      </c>
    </row>
    <row r="151" spans="2:15" x14ac:dyDescent="0.3">
      <c r="B151" t="s">
        <v>254</v>
      </c>
      <c r="C151" t="s">
        <v>30</v>
      </c>
      <c r="D151" s="234">
        <v>45648</v>
      </c>
      <c r="E151" t="s">
        <v>250</v>
      </c>
      <c r="F151" t="s">
        <v>254</v>
      </c>
      <c r="I151" t="s">
        <v>253</v>
      </c>
      <c r="J151" s="7">
        <v>30000</v>
      </c>
      <c r="K151" s="7"/>
      <c r="L151" s="7">
        <v>-19591.84</v>
      </c>
      <c r="M151" s="7">
        <v>30000</v>
      </c>
      <c r="N151">
        <v>12</v>
      </c>
      <c r="O151">
        <v>2024</v>
      </c>
    </row>
  </sheetData>
  <pageMargins left="0.7" right="0.7" top="0.75" bottom="0.75" header="0.3" footer="0.3"/>
  <tableParts count="2">
    <tablePart r:id="rId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B3D8A-E46D-49DE-B60D-6F58EB31B1DD}">
  <sheetPr>
    <tabColor theme="9" tint="-0.249977111117893"/>
  </sheetPr>
  <dimension ref="A1:P86"/>
  <sheetViews>
    <sheetView showGridLines="0" workbookViewId="0">
      <pane ySplit="4" topLeftCell="A9" activePane="bottomLeft" state="frozen"/>
      <selection activeCell="D26" sqref="D26:J38"/>
      <selection pane="bottomLeft" activeCell="L11" sqref="L11"/>
    </sheetView>
  </sheetViews>
  <sheetFormatPr defaultRowHeight="14.4" x14ac:dyDescent="0.3"/>
  <cols>
    <col min="1" max="1" width="6.88671875" customWidth="1"/>
    <col min="2" max="2" width="2.33203125" customWidth="1"/>
    <col min="3" max="3" width="39.88671875" customWidth="1"/>
    <col min="4" max="4" width="15" style="7" customWidth="1"/>
    <col min="5" max="6" width="11.109375" style="7" customWidth="1"/>
    <col min="7" max="7" width="12.88671875" style="7" bestFit="1" customWidth="1"/>
    <col min="8" max="8" width="1.6640625" customWidth="1"/>
    <col min="9" max="9" width="11.109375" style="7" customWidth="1"/>
    <col min="10" max="10" width="1.6640625" customWidth="1"/>
    <col min="11" max="11" width="1.33203125" customWidth="1"/>
    <col min="12" max="12" width="91" customWidth="1"/>
    <col min="13" max="13" width="1.33203125" customWidth="1"/>
    <col min="14" max="14" width="19.88671875" bestFit="1" customWidth="1"/>
    <col min="15" max="15" width="1.33203125" customWidth="1"/>
    <col min="16" max="16" width="27.44140625" bestFit="1" customWidth="1"/>
  </cols>
  <sheetData>
    <row r="1" spans="2:16" ht="15" thickBot="1" x14ac:dyDescent="0.35"/>
    <row r="2" spans="2:16" ht="15" thickBot="1" x14ac:dyDescent="0.35">
      <c r="B2" s="614" t="s">
        <v>882</v>
      </c>
      <c r="C2" s="615"/>
      <c r="D2" s="615"/>
      <c r="E2" s="615"/>
      <c r="F2" s="615"/>
      <c r="G2" s="615"/>
      <c r="H2" s="615"/>
      <c r="I2" s="615"/>
      <c r="J2" s="616"/>
    </row>
    <row r="3" spans="2:16" ht="6" customHeight="1" thickBot="1" x14ac:dyDescent="0.35">
      <c r="B3" s="14"/>
      <c r="C3" s="16"/>
      <c r="D3" s="467"/>
      <c r="E3" s="467"/>
      <c r="F3" s="467"/>
      <c r="G3" s="467"/>
      <c r="H3" s="467"/>
      <c r="I3" s="467"/>
      <c r="J3" s="15"/>
    </row>
    <row r="4" spans="2:16" ht="15" thickBot="1" x14ac:dyDescent="0.35">
      <c r="B4" s="14"/>
      <c r="C4" s="134"/>
      <c r="D4" s="144" t="s">
        <v>66</v>
      </c>
      <c r="E4" s="144" t="s">
        <v>259</v>
      </c>
      <c r="F4" s="144" t="s">
        <v>449</v>
      </c>
      <c r="G4" s="145" t="s">
        <v>559</v>
      </c>
      <c r="H4" s="15"/>
      <c r="I4" s="360" t="s">
        <v>557</v>
      </c>
      <c r="J4" s="15"/>
      <c r="L4" s="146" t="s">
        <v>102</v>
      </c>
      <c r="N4" s="146" t="s">
        <v>450</v>
      </c>
      <c r="P4" s="146" t="s">
        <v>451</v>
      </c>
    </row>
    <row r="5" spans="2:16" ht="6.6" customHeight="1" x14ac:dyDescent="0.3">
      <c r="B5" s="14"/>
      <c r="C5" s="1"/>
      <c r="D5" s="29"/>
      <c r="E5" s="29"/>
      <c r="F5" s="29"/>
      <c r="G5" s="39"/>
      <c r="H5" s="15"/>
      <c r="I5" s="332"/>
      <c r="J5" s="15"/>
      <c r="L5" s="147"/>
      <c r="N5" s="147"/>
      <c r="P5" s="147"/>
    </row>
    <row r="6" spans="2:16" x14ac:dyDescent="0.3">
      <c r="B6" s="14"/>
      <c r="C6" s="91" t="s">
        <v>7</v>
      </c>
      <c r="D6" s="110">
        <v>268302.74000000028</v>
      </c>
      <c r="E6" s="110">
        <v>340825.25000000017</v>
      </c>
      <c r="F6" s="110">
        <v>178800.22999999986</v>
      </c>
      <c r="G6" s="111">
        <v>193296.06999999972</v>
      </c>
      <c r="H6" s="15"/>
      <c r="I6" s="356">
        <v>-37416.760000000024</v>
      </c>
      <c r="J6" s="15"/>
      <c r="L6" s="147" t="s">
        <v>452</v>
      </c>
      <c r="N6" s="147"/>
      <c r="P6" s="147"/>
    </row>
    <row r="7" spans="2:16" ht="6.6" customHeight="1" x14ac:dyDescent="0.3">
      <c r="B7" s="14"/>
      <c r="C7" s="1"/>
      <c r="D7" s="29"/>
      <c r="E7" s="29"/>
      <c r="F7" s="29"/>
      <c r="G7" s="39"/>
      <c r="H7" s="15"/>
      <c r="I7" s="332"/>
      <c r="J7" s="15"/>
      <c r="L7" s="147"/>
      <c r="N7" s="147"/>
      <c r="P7" s="147"/>
    </row>
    <row r="8" spans="2:16" x14ac:dyDescent="0.3">
      <c r="B8" s="14"/>
      <c r="C8" s="91" t="s">
        <v>453</v>
      </c>
      <c r="D8" s="29"/>
      <c r="E8" s="29"/>
      <c r="F8" s="29"/>
      <c r="G8" s="39"/>
      <c r="H8" s="15"/>
      <c r="I8" s="332"/>
      <c r="J8" s="15"/>
      <c r="L8" s="147"/>
      <c r="N8" s="147"/>
      <c r="P8" s="147"/>
    </row>
    <row r="9" spans="2:16" x14ac:dyDescent="0.3">
      <c r="B9" s="14"/>
      <c r="C9" s="123" t="s">
        <v>152</v>
      </c>
      <c r="D9" s="29">
        <v>0</v>
      </c>
      <c r="E9" s="29">
        <v>0</v>
      </c>
      <c r="F9" s="29">
        <v>0</v>
      </c>
      <c r="G9" s="39">
        <v>0</v>
      </c>
      <c r="H9" s="15"/>
      <c r="I9" s="332">
        <v>0</v>
      </c>
      <c r="J9" s="15"/>
      <c r="L9" s="147" t="s">
        <v>454</v>
      </c>
      <c r="N9" s="147" t="s">
        <v>152</v>
      </c>
      <c r="P9" s="147" t="s">
        <v>330</v>
      </c>
    </row>
    <row r="10" spans="2:16" x14ac:dyDescent="0.3">
      <c r="B10" s="14"/>
      <c r="C10" s="123" t="s">
        <v>153</v>
      </c>
      <c r="D10" s="29">
        <v>0</v>
      </c>
      <c r="E10" s="29">
        <v>0</v>
      </c>
      <c r="F10" s="29">
        <v>285.31</v>
      </c>
      <c r="G10" s="39">
        <v>424.89</v>
      </c>
      <c r="H10" s="15"/>
      <c r="I10" s="332">
        <v>247.85249999999999</v>
      </c>
      <c r="J10" s="15"/>
      <c r="L10" s="147" t="s">
        <v>400</v>
      </c>
      <c r="N10" s="147" t="s">
        <v>153</v>
      </c>
      <c r="P10" s="147" t="s">
        <v>489</v>
      </c>
    </row>
    <row r="11" spans="2:16" x14ac:dyDescent="0.3">
      <c r="B11" s="14"/>
      <c r="C11" s="123" t="s">
        <v>455</v>
      </c>
      <c r="D11" s="29">
        <v>55000</v>
      </c>
      <c r="E11" s="29">
        <v>-3824.18</v>
      </c>
      <c r="F11" s="29">
        <v>173051.31</v>
      </c>
      <c r="G11" s="39">
        <v>90164</v>
      </c>
      <c r="H11" s="15"/>
      <c r="I11" s="332">
        <v>52595.666666666672</v>
      </c>
      <c r="J11" s="15"/>
      <c r="L11" s="147" t="s">
        <v>978</v>
      </c>
      <c r="N11" s="147" t="s">
        <v>106</v>
      </c>
      <c r="P11" s="147" t="s">
        <v>330</v>
      </c>
    </row>
    <row r="12" spans="2:16" x14ac:dyDescent="0.3">
      <c r="B12" s="14"/>
      <c r="C12" s="123" t="s">
        <v>38</v>
      </c>
      <c r="D12" s="29">
        <v>0</v>
      </c>
      <c r="E12" s="29">
        <v>33858</v>
      </c>
      <c r="F12" s="29">
        <v>0</v>
      </c>
      <c r="G12" s="39">
        <v>0</v>
      </c>
      <c r="H12" s="15"/>
      <c r="I12" s="332">
        <v>0</v>
      </c>
      <c r="J12" s="15"/>
      <c r="L12" s="147" t="s">
        <v>257</v>
      </c>
      <c r="N12" s="147" t="s">
        <v>38</v>
      </c>
      <c r="P12" s="147" t="s">
        <v>38</v>
      </c>
    </row>
    <row r="13" spans="2:16" x14ac:dyDescent="0.3">
      <c r="B13" s="14"/>
      <c r="C13" s="123" t="s">
        <v>37</v>
      </c>
      <c r="D13" s="29">
        <v>0</v>
      </c>
      <c r="E13" s="29">
        <v>8359</v>
      </c>
      <c r="F13" s="29">
        <v>0</v>
      </c>
      <c r="G13" s="39">
        <v>0</v>
      </c>
      <c r="H13" s="15"/>
      <c r="I13" s="332">
        <v>0</v>
      </c>
      <c r="J13" s="15"/>
      <c r="L13" s="147" t="s">
        <v>258</v>
      </c>
      <c r="N13" s="147" t="s">
        <v>37</v>
      </c>
      <c r="P13" s="147" t="s">
        <v>488</v>
      </c>
    </row>
    <row r="14" spans="2:16" x14ac:dyDescent="0.3">
      <c r="B14" s="14"/>
      <c r="C14" s="1"/>
      <c r="D14" s="29"/>
      <c r="E14" s="29"/>
      <c r="F14" s="29"/>
      <c r="G14" s="39"/>
      <c r="H14" s="15"/>
      <c r="I14" s="332"/>
      <c r="J14" s="15"/>
      <c r="L14" s="147"/>
      <c r="N14" s="147"/>
      <c r="P14" s="147"/>
    </row>
    <row r="15" spans="2:16" x14ac:dyDescent="0.3">
      <c r="B15" s="14"/>
      <c r="C15" s="91" t="s">
        <v>456</v>
      </c>
      <c r="D15" s="29"/>
      <c r="E15" s="29"/>
      <c r="F15" s="29"/>
      <c r="G15" s="39"/>
      <c r="H15" s="15"/>
      <c r="I15" s="332"/>
      <c r="J15" s="15"/>
      <c r="L15" s="147"/>
      <c r="N15" s="147"/>
      <c r="P15" s="147"/>
    </row>
    <row r="16" spans="2:16" x14ac:dyDescent="0.3">
      <c r="B16" s="14"/>
      <c r="C16" s="123" t="s">
        <v>853</v>
      </c>
      <c r="D16" s="29">
        <v>105187.86</v>
      </c>
      <c r="E16" s="29">
        <v>103623.45</v>
      </c>
      <c r="F16" s="29">
        <v>195729</v>
      </c>
      <c r="G16" s="39">
        <v>71500</v>
      </c>
      <c r="H16" s="15"/>
      <c r="I16" s="332">
        <v>41708.333333333328</v>
      </c>
      <c r="J16" s="15"/>
      <c r="L16" s="147" t="s">
        <v>851</v>
      </c>
      <c r="N16" s="147" t="s">
        <v>957</v>
      </c>
      <c r="P16" s="147" t="s">
        <v>486</v>
      </c>
    </row>
    <row r="17" spans="1:16" x14ac:dyDescent="0.3">
      <c r="B17" s="14"/>
      <c r="C17" s="123" t="s">
        <v>854</v>
      </c>
      <c r="D17" s="29">
        <v>8046.87129</v>
      </c>
      <c r="E17" s="29">
        <v>7927.1939249999996</v>
      </c>
      <c r="F17" s="29">
        <v>13756.270500000001</v>
      </c>
      <c r="G17" s="39">
        <v>5469.75</v>
      </c>
      <c r="H17" s="15"/>
      <c r="I17" s="332">
        <v>3190.6875</v>
      </c>
      <c r="J17" s="15"/>
      <c r="L17" s="147" t="s">
        <v>852</v>
      </c>
      <c r="N17" s="147" t="s">
        <v>512</v>
      </c>
      <c r="P17" s="147" t="s">
        <v>487</v>
      </c>
    </row>
    <row r="18" spans="1:16" x14ac:dyDescent="0.3">
      <c r="B18" s="14"/>
      <c r="C18" s="123" t="s">
        <v>855</v>
      </c>
      <c r="D18" s="29">
        <v>91523</v>
      </c>
      <c r="E18" s="29">
        <v>103296.55</v>
      </c>
      <c r="F18" s="29">
        <v>3200</v>
      </c>
      <c r="G18" s="39">
        <v>221500</v>
      </c>
      <c r="H18" s="15"/>
      <c r="I18" s="332">
        <v>129208.33333333333</v>
      </c>
      <c r="J18" s="15"/>
      <c r="L18" s="147" t="s">
        <v>851</v>
      </c>
      <c r="N18" s="147" t="s">
        <v>957</v>
      </c>
      <c r="P18" s="147" t="s">
        <v>486</v>
      </c>
    </row>
    <row r="19" spans="1:16" x14ac:dyDescent="0.3">
      <c r="B19" s="14"/>
      <c r="C19" s="123" t="s">
        <v>856</v>
      </c>
      <c r="D19" s="29">
        <v>7001.5095000000001</v>
      </c>
      <c r="E19" s="29">
        <v>7902.1860749999996</v>
      </c>
      <c r="F19" s="29">
        <v>244.8</v>
      </c>
      <c r="G19" s="39">
        <v>14129.95</v>
      </c>
      <c r="H19" s="15"/>
      <c r="I19" s="332">
        <v>8242.4708333333328</v>
      </c>
      <c r="J19" s="15"/>
      <c r="L19" s="147" t="s">
        <v>852</v>
      </c>
      <c r="N19" s="147" t="s">
        <v>512</v>
      </c>
      <c r="P19" s="147" t="s">
        <v>487</v>
      </c>
    </row>
    <row r="20" spans="1:16" x14ac:dyDescent="0.3">
      <c r="B20" s="14"/>
      <c r="C20" s="123" t="s">
        <v>788</v>
      </c>
      <c r="D20" s="29">
        <v>200000</v>
      </c>
      <c r="E20" s="29">
        <v>200000</v>
      </c>
      <c r="F20" s="29">
        <v>200000</v>
      </c>
      <c r="G20" s="39">
        <v>200000</v>
      </c>
      <c r="H20" s="15"/>
      <c r="I20" s="332">
        <v>116666.66666666667</v>
      </c>
      <c r="J20" s="15"/>
      <c r="L20" s="147" t="s">
        <v>790</v>
      </c>
      <c r="N20" s="147" t="s">
        <v>502</v>
      </c>
      <c r="P20" s="147" t="s">
        <v>789</v>
      </c>
    </row>
    <row r="21" spans="1:16" x14ac:dyDescent="0.3">
      <c r="B21" s="14"/>
      <c r="C21" s="123" t="s">
        <v>588</v>
      </c>
      <c r="D21" s="29">
        <v>0</v>
      </c>
      <c r="E21" s="29">
        <v>0</v>
      </c>
      <c r="F21" s="29">
        <v>5967.87</v>
      </c>
      <c r="G21" s="39">
        <v>8790</v>
      </c>
      <c r="H21" s="15"/>
      <c r="I21" s="332">
        <v>5127.5</v>
      </c>
      <c r="J21" s="15"/>
      <c r="L21" s="147" t="s">
        <v>589</v>
      </c>
      <c r="N21" s="147" t="s">
        <v>958</v>
      </c>
      <c r="P21" s="147" t="s">
        <v>487</v>
      </c>
    </row>
    <row r="22" spans="1:16" x14ac:dyDescent="0.3">
      <c r="B22" s="14"/>
      <c r="C22" s="123" t="s">
        <v>514</v>
      </c>
      <c r="D22" s="29">
        <v>0</v>
      </c>
      <c r="E22" s="29">
        <v>0</v>
      </c>
      <c r="F22" s="29">
        <v>0</v>
      </c>
      <c r="G22" s="39">
        <v>0</v>
      </c>
      <c r="H22" s="15"/>
      <c r="I22" s="332">
        <v>0</v>
      </c>
      <c r="J22" s="15"/>
      <c r="L22" s="147" t="s">
        <v>590</v>
      </c>
      <c r="N22" s="147" t="s">
        <v>514</v>
      </c>
      <c r="P22" s="147" t="s">
        <v>487</v>
      </c>
    </row>
    <row r="23" spans="1:16" x14ac:dyDescent="0.3">
      <c r="B23" s="14"/>
      <c r="C23" s="123" t="s">
        <v>591</v>
      </c>
      <c r="D23" s="29">
        <v>0</v>
      </c>
      <c r="E23" s="29">
        <v>0</v>
      </c>
      <c r="F23" s="29">
        <v>0</v>
      </c>
      <c r="G23" s="39">
        <v>0</v>
      </c>
      <c r="H23" s="15"/>
      <c r="I23" s="332">
        <v>0</v>
      </c>
      <c r="J23" s="15"/>
      <c r="L23" s="147" t="s">
        <v>857</v>
      </c>
      <c r="N23" s="147" t="s">
        <v>959</v>
      </c>
      <c r="P23" s="147" t="s">
        <v>330</v>
      </c>
    </row>
    <row r="24" spans="1:16" x14ac:dyDescent="0.3">
      <c r="B24" s="14"/>
      <c r="C24" s="123" t="s">
        <v>552</v>
      </c>
      <c r="D24" s="29">
        <v>0</v>
      </c>
      <c r="E24" s="29">
        <v>-20000</v>
      </c>
      <c r="F24" s="29">
        <v>0</v>
      </c>
      <c r="G24" s="39">
        <v>0</v>
      </c>
      <c r="H24" s="15"/>
      <c r="I24" s="332">
        <v>0</v>
      </c>
      <c r="J24" s="15"/>
      <c r="L24" s="147" t="s">
        <v>883</v>
      </c>
      <c r="N24" s="147" t="s">
        <v>552</v>
      </c>
      <c r="P24" s="147" t="s">
        <v>330</v>
      </c>
    </row>
    <row r="25" spans="1:16" x14ac:dyDescent="0.3">
      <c r="B25" s="14"/>
      <c r="C25" s="123" t="s">
        <v>550</v>
      </c>
      <c r="D25" s="29">
        <v>2210</v>
      </c>
      <c r="E25" s="29">
        <v>3000</v>
      </c>
      <c r="F25" s="29">
        <v>2229.33</v>
      </c>
      <c r="G25" s="39">
        <v>3500</v>
      </c>
      <c r="H25" s="15"/>
      <c r="I25" s="332">
        <v>2041.6666666666667</v>
      </c>
      <c r="J25" s="15"/>
      <c r="L25" s="147" t="s">
        <v>592</v>
      </c>
      <c r="N25" s="147" t="s">
        <v>550</v>
      </c>
      <c r="P25" s="147" t="s">
        <v>594</v>
      </c>
    </row>
    <row r="26" spans="1:16" x14ac:dyDescent="0.3">
      <c r="B26" s="14"/>
      <c r="C26" s="123" t="s">
        <v>532</v>
      </c>
      <c r="D26" s="29">
        <v>7130.4599999999982</v>
      </c>
      <c r="E26" s="29">
        <v>0</v>
      </c>
      <c r="F26" s="29">
        <v>0</v>
      </c>
      <c r="G26" s="39">
        <v>0</v>
      </c>
      <c r="H26" s="15"/>
      <c r="I26" s="332">
        <v>0</v>
      </c>
      <c r="J26" s="15"/>
      <c r="L26" s="147" t="s">
        <v>593</v>
      </c>
      <c r="N26" s="147" t="s">
        <v>532</v>
      </c>
      <c r="P26" s="147" t="s">
        <v>594</v>
      </c>
    </row>
    <row r="27" spans="1:16" ht="6.6" customHeight="1" x14ac:dyDescent="0.3">
      <c r="B27" s="14"/>
      <c r="C27" s="1"/>
      <c r="D27" s="29"/>
      <c r="E27" s="29"/>
      <c r="F27" s="29"/>
      <c r="G27" s="39"/>
      <c r="H27" s="15"/>
      <c r="I27" s="332"/>
      <c r="J27" s="15"/>
      <c r="L27" s="147"/>
      <c r="N27" s="147"/>
      <c r="P27" s="147"/>
    </row>
    <row r="28" spans="1:16" s="34" customFormat="1" x14ac:dyDescent="0.3">
      <c r="A28"/>
      <c r="B28" s="14"/>
      <c r="C28" s="91" t="s">
        <v>845</v>
      </c>
      <c r="D28" s="110">
        <v>744402.44079000026</v>
      </c>
      <c r="E28" s="110">
        <v>784967.45000000019</v>
      </c>
      <c r="F28" s="110">
        <v>773264.12049999984</v>
      </c>
      <c r="G28" s="111">
        <v>808774.65999999968</v>
      </c>
      <c r="H28" s="15"/>
      <c r="I28" s="356">
        <v>321612.41749999998</v>
      </c>
      <c r="J28" s="15"/>
      <c r="K28"/>
      <c r="L28" s="147"/>
      <c r="M28"/>
      <c r="N28" s="147"/>
      <c r="O28"/>
      <c r="P28" s="147"/>
    </row>
    <row r="29" spans="1:16" ht="15" thickBot="1" x14ac:dyDescent="0.35">
      <c r="B29" s="14"/>
      <c r="C29" s="92" t="s">
        <v>320</v>
      </c>
      <c r="D29" s="222">
        <v>0.34203022151024881</v>
      </c>
      <c r="E29" s="222">
        <v>0.29164889144675371</v>
      </c>
      <c r="F29" s="222">
        <v>0.25051279932614662</v>
      </c>
      <c r="G29" s="223">
        <v>0.27600497042920857</v>
      </c>
      <c r="H29" s="15"/>
      <c r="I29" s="357">
        <v>0.25903061976481956</v>
      </c>
      <c r="J29" s="15"/>
      <c r="L29" s="147"/>
      <c r="N29" s="147"/>
      <c r="P29" s="147"/>
    </row>
    <row r="30" spans="1:16" ht="6" customHeight="1" thickBot="1" x14ac:dyDescent="0.35">
      <c r="B30" s="14"/>
      <c r="C30" s="16"/>
      <c r="D30" s="467"/>
      <c r="E30" s="467"/>
      <c r="F30" s="467"/>
      <c r="G30" s="467"/>
      <c r="H30" s="467"/>
      <c r="I30" s="467"/>
      <c r="J30" s="15"/>
      <c r="L30" s="147"/>
      <c r="N30" s="147"/>
      <c r="P30" s="147"/>
    </row>
    <row r="31" spans="1:16" x14ac:dyDescent="0.3">
      <c r="B31" s="14"/>
      <c r="C31" s="200" t="s">
        <v>144</v>
      </c>
      <c r="D31" s="220">
        <v>752633.86</v>
      </c>
      <c r="E31" s="220">
        <v>841575</v>
      </c>
      <c r="F31" s="221">
        <v>768239</v>
      </c>
      <c r="G31" s="467"/>
      <c r="H31" s="467"/>
      <c r="I31" s="467"/>
      <c r="J31" s="15"/>
      <c r="L31" s="147"/>
      <c r="N31" s="147"/>
      <c r="P31" s="147"/>
    </row>
    <row r="32" spans="1:16" x14ac:dyDescent="0.3">
      <c r="B32" s="14"/>
      <c r="C32" s="91" t="s">
        <v>145</v>
      </c>
      <c r="D32" s="110">
        <v>-8231.4192099997308</v>
      </c>
      <c r="E32" s="110">
        <v>-56607.549999999814</v>
      </c>
      <c r="F32" s="111">
        <v>5025.1204999998445</v>
      </c>
      <c r="G32" s="467"/>
      <c r="H32" s="467"/>
      <c r="I32" s="467"/>
      <c r="J32" s="15"/>
      <c r="L32" s="147"/>
      <c r="N32" s="147"/>
      <c r="P32" s="147"/>
    </row>
    <row r="33" spans="2:16" ht="15" thickBot="1" x14ac:dyDescent="0.35">
      <c r="B33" s="14"/>
      <c r="C33" s="92" t="s">
        <v>146</v>
      </c>
      <c r="D33" s="222">
        <v>-1.105775419175695E-2</v>
      </c>
      <c r="E33" s="222">
        <v>-7.2114518888649198E-2</v>
      </c>
      <c r="F33" s="223">
        <v>6.4985822654626138E-3</v>
      </c>
      <c r="G33" s="467"/>
      <c r="H33" s="467"/>
      <c r="I33" s="467"/>
      <c r="J33" s="15"/>
      <c r="L33" s="147"/>
      <c r="N33" s="147"/>
      <c r="P33" s="147"/>
    </row>
    <row r="34" spans="2:16" ht="6" customHeight="1" thickBot="1" x14ac:dyDescent="0.35">
      <c r="B34" s="14"/>
      <c r="C34" s="16"/>
      <c r="D34" s="467"/>
      <c r="E34" s="467"/>
      <c r="F34" s="467"/>
      <c r="G34" s="467"/>
      <c r="H34" s="467"/>
      <c r="I34" s="467"/>
      <c r="J34" s="15"/>
      <c r="L34" s="147"/>
      <c r="N34" s="147"/>
      <c r="P34" s="147"/>
    </row>
    <row r="35" spans="2:16" x14ac:dyDescent="0.3">
      <c r="B35" s="14"/>
      <c r="C35" s="200" t="s">
        <v>457</v>
      </c>
      <c r="D35" s="220">
        <v>-125000</v>
      </c>
      <c r="E35" s="220">
        <v>-125000</v>
      </c>
      <c r="F35" s="220">
        <v>-125000</v>
      </c>
      <c r="G35" s="221">
        <v>-125000</v>
      </c>
      <c r="H35" s="15"/>
      <c r="I35" s="335">
        <v>-72916.666666666657</v>
      </c>
      <c r="J35" s="15"/>
      <c r="L35" s="147" t="s">
        <v>921</v>
      </c>
      <c r="N35" s="147" t="s">
        <v>512</v>
      </c>
      <c r="P35" s="147" t="s">
        <v>487</v>
      </c>
    </row>
    <row r="36" spans="2:16" ht="6" customHeight="1" thickBot="1" x14ac:dyDescent="0.35">
      <c r="B36" s="14"/>
      <c r="C36" s="1"/>
      <c r="D36" s="29"/>
      <c r="E36" s="29"/>
      <c r="F36" s="29"/>
      <c r="G36" s="39"/>
      <c r="H36" s="15"/>
      <c r="I36" s="332"/>
      <c r="J36" s="15"/>
      <c r="L36" s="148"/>
      <c r="N36" s="148"/>
      <c r="P36" s="148"/>
    </row>
    <row r="37" spans="2:16" ht="14.4" customHeight="1" x14ac:dyDescent="0.3">
      <c r="B37" s="14"/>
      <c r="C37" s="91" t="s">
        <v>458</v>
      </c>
      <c r="D37" s="110">
        <v>619402.44079000026</v>
      </c>
      <c r="E37" s="110">
        <v>659967.45000000019</v>
      </c>
      <c r="F37" s="110">
        <v>648264.12049999984</v>
      </c>
      <c r="G37" s="111">
        <v>683774.65999999968</v>
      </c>
      <c r="H37" s="15"/>
      <c r="I37" s="356">
        <v>248695.75083333332</v>
      </c>
      <c r="J37" s="15"/>
    </row>
    <row r="38" spans="2:16" ht="15" thickBot="1" x14ac:dyDescent="0.35">
      <c r="B38" s="14"/>
      <c r="C38" s="92" t="s">
        <v>459</v>
      </c>
      <c r="D38" s="222">
        <v>0.28459653329798495</v>
      </c>
      <c r="E38" s="222">
        <v>0.24520605941487239</v>
      </c>
      <c r="F38" s="222">
        <v>0.21001680438004677</v>
      </c>
      <c r="G38" s="223">
        <v>0.23334707941213456</v>
      </c>
      <c r="H38" s="15"/>
      <c r="I38" s="357">
        <v>0.22655824598563429</v>
      </c>
      <c r="J38" s="15"/>
    </row>
    <row r="39" spans="2:16" ht="5.4" customHeight="1" thickBot="1" x14ac:dyDescent="0.35">
      <c r="B39" s="17"/>
      <c r="C39" s="24"/>
      <c r="D39" s="457"/>
      <c r="E39" s="457"/>
      <c r="F39" s="457"/>
      <c r="G39" s="457"/>
      <c r="H39" s="457"/>
      <c r="I39" s="457"/>
      <c r="J39" s="18"/>
    </row>
    <row r="40" spans="2:16" ht="8.4" customHeight="1" thickBot="1" x14ac:dyDescent="0.35"/>
    <row r="41" spans="2:16" ht="15" thickBot="1" x14ac:dyDescent="0.35">
      <c r="B41" s="620" t="s">
        <v>460</v>
      </c>
      <c r="C41" s="621"/>
      <c r="D41" s="621"/>
      <c r="E41" s="621"/>
      <c r="F41" s="621"/>
      <c r="G41" s="621"/>
      <c r="H41" s="621"/>
      <c r="I41" s="621"/>
      <c r="J41" s="622"/>
    </row>
    <row r="42" spans="2:16" ht="5.4" customHeight="1" thickBot="1" x14ac:dyDescent="0.35">
      <c r="B42" s="14"/>
      <c r="C42" s="16"/>
      <c r="D42" s="23"/>
      <c r="E42" s="23"/>
      <c r="F42" s="23"/>
      <c r="G42" s="23"/>
      <c r="H42" s="23"/>
      <c r="I42" s="23"/>
      <c r="J42" s="15"/>
      <c r="K42" s="361"/>
    </row>
    <row r="43" spans="2:16" x14ac:dyDescent="0.3">
      <c r="B43" s="14"/>
      <c r="C43" s="623" t="s">
        <v>884</v>
      </c>
      <c r="D43" s="624"/>
      <c r="E43" s="624"/>
      <c r="F43" s="624"/>
      <c r="G43" s="624"/>
      <c r="H43" s="624"/>
      <c r="I43" s="625"/>
      <c r="J43" s="15"/>
    </row>
    <row r="44" spans="2:16" ht="14.4" customHeight="1" x14ac:dyDescent="0.3">
      <c r="B44" s="14"/>
      <c r="C44" s="626" t="s">
        <v>849</v>
      </c>
      <c r="D44" s="627"/>
      <c r="E44" s="627"/>
      <c r="F44" s="627"/>
      <c r="G44" s="627"/>
      <c r="H44" s="627"/>
      <c r="I44" s="628"/>
      <c r="J44" s="15"/>
    </row>
    <row r="45" spans="2:16" ht="15" thickBot="1" x14ac:dyDescent="0.35">
      <c r="B45" s="14"/>
      <c r="C45" s="395"/>
      <c r="D45" s="396"/>
      <c r="E45" s="396"/>
      <c r="F45" s="396"/>
      <c r="G45" s="396"/>
      <c r="H45" s="396"/>
      <c r="I45" s="397"/>
      <c r="J45" s="15"/>
    </row>
    <row r="46" spans="2:16" ht="5.4" customHeight="1" thickBot="1" x14ac:dyDescent="0.35">
      <c r="B46" s="17"/>
      <c r="C46" s="394"/>
      <c r="D46" s="394"/>
      <c r="E46" s="394"/>
      <c r="F46" s="394"/>
      <c r="G46" s="394"/>
      <c r="H46" s="394"/>
      <c r="I46" s="394"/>
      <c r="J46" s="18"/>
    </row>
    <row r="47" spans="2:16" ht="8.4" customHeight="1" thickBot="1" x14ac:dyDescent="0.35"/>
    <row r="48" spans="2:16" ht="15" thickBot="1" x14ac:dyDescent="0.35">
      <c r="B48" s="617" t="s">
        <v>461</v>
      </c>
      <c r="C48" s="618"/>
      <c r="D48" s="618"/>
      <c r="E48" s="618"/>
      <c r="F48" s="618"/>
      <c r="G48" s="618"/>
      <c r="H48" s="618"/>
      <c r="I48" s="618"/>
      <c r="J48" s="619"/>
      <c r="K48" s="361" t="s">
        <v>972</v>
      </c>
    </row>
    <row r="49" spans="2:11" ht="5.4" customHeight="1" thickBot="1" x14ac:dyDescent="0.35">
      <c r="B49" s="14"/>
      <c r="C49" s="16"/>
      <c r="D49" s="23"/>
      <c r="E49" s="23"/>
      <c r="F49" s="23"/>
      <c r="G49" s="23"/>
      <c r="H49" s="23"/>
      <c r="I49" s="23"/>
      <c r="J49" s="15"/>
      <c r="K49" s="361"/>
    </row>
    <row r="50" spans="2:11" ht="15" thickBot="1" x14ac:dyDescent="0.35">
      <c r="B50" s="14"/>
      <c r="C50" s="612" t="s">
        <v>462</v>
      </c>
      <c r="D50" s="613"/>
      <c r="E50" s="23"/>
      <c r="F50" s="23"/>
      <c r="G50" s="23"/>
      <c r="H50" s="16"/>
      <c r="I50" s="23"/>
      <c r="J50" s="15"/>
    </row>
    <row r="51" spans="2:11" x14ac:dyDescent="0.3">
      <c r="B51" s="14"/>
      <c r="C51" s="1" t="s">
        <v>125</v>
      </c>
      <c r="D51" s="362">
        <v>8.5000000000000006E-2</v>
      </c>
      <c r="E51" s="23"/>
      <c r="F51" s="23"/>
      <c r="G51" s="23"/>
      <c r="H51" s="23"/>
      <c r="I51" s="23"/>
      <c r="J51" s="15"/>
    </row>
    <row r="52" spans="2:11" x14ac:dyDescent="0.3">
      <c r="B52" s="14"/>
      <c r="C52" s="1" t="s">
        <v>463</v>
      </c>
      <c r="D52" s="362">
        <v>0.1</v>
      </c>
      <c r="E52" s="23"/>
      <c r="F52" s="23"/>
      <c r="G52" s="23"/>
      <c r="H52" s="23"/>
      <c r="I52" s="23"/>
      <c r="J52" s="15"/>
    </row>
    <row r="53" spans="2:11" ht="15" thickBot="1" x14ac:dyDescent="0.35">
      <c r="B53" s="14"/>
      <c r="C53" s="4" t="s">
        <v>464</v>
      </c>
      <c r="D53" s="363">
        <v>120</v>
      </c>
      <c r="E53" s="23"/>
      <c r="F53" s="23" t="s">
        <v>158</v>
      </c>
      <c r="G53" s="23"/>
      <c r="H53" s="23"/>
      <c r="I53" s="23"/>
      <c r="J53" s="15"/>
    </row>
    <row r="54" spans="2:11" ht="5.4" customHeight="1" thickBot="1" x14ac:dyDescent="0.35">
      <c r="B54" s="14"/>
      <c r="C54" s="16"/>
      <c r="D54" s="23"/>
      <c r="E54" s="23"/>
      <c r="F54" s="23"/>
      <c r="G54" s="23"/>
      <c r="H54" s="23"/>
      <c r="I54" s="23"/>
      <c r="J54" s="15"/>
    </row>
    <row r="55" spans="2:11" ht="15" thickBot="1" x14ac:dyDescent="0.35">
      <c r="B55" s="14"/>
      <c r="C55" s="134"/>
      <c r="D55" s="144" t="s">
        <v>66</v>
      </c>
      <c r="E55" s="144" t="s">
        <v>259</v>
      </c>
      <c r="F55" s="144" t="s">
        <v>449</v>
      </c>
      <c r="G55" s="145" t="s">
        <v>559</v>
      </c>
      <c r="H55" s="16"/>
      <c r="I55" s="364" t="s">
        <v>557</v>
      </c>
      <c r="J55" s="15"/>
    </row>
    <row r="56" spans="2:11" x14ac:dyDescent="0.3">
      <c r="B56" s="14"/>
      <c r="C56" s="1" t="s">
        <v>465</v>
      </c>
      <c r="D56" s="365">
        <v>1.252</v>
      </c>
      <c r="E56" s="365">
        <v>1.252</v>
      </c>
      <c r="F56" s="365">
        <v>1.252</v>
      </c>
      <c r="G56" s="366">
        <v>1.252</v>
      </c>
      <c r="H56" s="193"/>
      <c r="I56" s="367">
        <v>1.252</v>
      </c>
      <c r="J56" s="15"/>
    </row>
    <row r="57" spans="2:11" x14ac:dyDescent="0.3">
      <c r="B57" s="14"/>
      <c r="C57" s="1" t="s">
        <v>973</v>
      </c>
      <c r="D57" s="368">
        <v>494730.3840175721</v>
      </c>
      <c r="E57" s="368">
        <v>527130.55111821101</v>
      </c>
      <c r="F57" s="368">
        <v>517782.84384984011</v>
      </c>
      <c r="G57" s="369">
        <v>546145.89456868987</v>
      </c>
      <c r="H57" s="193"/>
      <c r="I57" s="295">
        <v>340523.62049292552</v>
      </c>
      <c r="J57" s="15"/>
    </row>
    <row r="58" spans="2:11" x14ac:dyDescent="0.3">
      <c r="B58" s="14"/>
      <c r="C58" s="1" t="s">
        <v>466</v>
      </c>
      <c r="D58" s="368" t="s">
        <v>333</v>
      </c>
      <c r="E58" s="368" t="s">
        <v>134</v>
      </c>
      <c r="F58" s="368" t="s">
        <v>134</v>
      </c>
      <c r="G58" s="369" t="s">
        <v>134</v>
      </c>
      <c r="H58" s="193"/>
      <c r="I58" s="295" t="s">
        <v>333</v>
      </c>
      <c r="J58" s="15"/>
    </row>
    <row r="59" spans="2:11" x14ac:dyDescent="0.3">
      <c r="B59" s="14"/>
      <c r="C59" s="1" t="s">
        <v>974</v>
      </c>
      <c r="D59" s="368">
        <v>0</v>
      </c>
      <c r="E59" s="368">
        <v>3542952.9266863842</v>
      </c>
      <c r="F59" s="368">
        <v>3480125.0622151871</v>
      </c>
      <c r="G59" s="369">
        <v>3670758.9637049302</v>
      </c>
      <c r="H59" s="193"/>
      <c r="I59" s="295">
        <v>0</v>
      </c>
      <c r="J59" s="15"/>
    </row>
    <row r="60" spans="2:11" x14ac:dyDescent="0.3">
      <c r="B60" s="14"/>
      <c r="C60" s="1" t="s">
        <v>467</v>
      </c>
      <c r="D60" s="370">
        <v>0</v>
      </c>
      <c r="E60" s="371">
        <v>0.1</v>
      </c>
      <c r="F60" s="371">
        <v>0.4</v>
      </c>
      <c r="G60" s="372">
        <v>0.5</v>
      </c>
      <c r="H60" s="193"/>
      <c r="I60" s="373">
        <v>0</v>
      </c>
      <c r="J60" s="15"/>
    </row>
    <row r="61" spans="2:11" ht="15" thickBot="1" x14ac:dyDescent="0.35">
      <c r="B61" s="14"/>
      <c r="C61" s="4"/>
      <c r="D61" s="189"/>
      <c r="E61" s="374"/>
      <c r="F61" s="374"/>
      <c r="G61" s="375"/>
      <c r="H61" s="193"/>
      <c r="I61" s="376"/>
      <c r="J61" s="15"/>
    </row>
    <row r="62" spans="2:11" ht="5.4" customHeight="1" thickBot="1" x14ac:dyDescent="0.35">
      <c r="B62" s="14"/>
      <c r="C62" s="16"/>
      <c r="D62" s="23"/>
      <c r="E62" s="23"/>
      <c r="F62" s="23"/>
      <c r="G62" s="23"/>
      <c r="H62" s="23"/>
      <c r="I62" s="23"/>
      <c r="J62" s="15"/>
    </row>
    <row r="63" spans="2:11" ht="15" thickBot="1" x14ac:dyDescent="0.35">
      <c r="B63" s="14"/>
      <c r="C63" s="612" t="s">
        <v>462</v>
      </c>
      <c r="D63" s="613"/>
      <c r="E63" s="23"/>
      <c r="F63" s="23"/>
      <c r="G63" s="23"/>
      <c r="H63" s="23"/>
      <c r="I63" s="23"/>
      <c r="J63" s="15"/>
    </row>
    <row r="64" spans="2:11" x14ac:dyDescent="0.3">
      <c r="B64" s="14"/>
      <c r="C64" s="1" t="s">
        <v>975</v>
      </c>
      <c r="D64" s="188">
        <v>3480125.0622151871</v>
      </c>
      <c r="E64" s="23"/>
      <c r="F64" s="23"/>
      <c r="G64" s="23"/>
      <c r="H64" s="23"/>
      <c r="I64" s="23"/>
      <c r="J64" s="15"/>
    </row>
    <row r="65" spans="2:10" x14ac:dyDescent="0.3">
      <c r="B65" s="14"/>
      <c r="C65" s="1" t="s">
        <v>468</v>
      </c>
      <c r="D65" s="188">
        <v>382813.75684367062</v>
      </c>
      <c r="E65" s="23"/>
      <c r="F65" s="23"/>
      <c r="G65" s="23"/>
      <c r="H65" s="23"/>
      <c r="I65" s="23"/>
      <c r="J65" s="15"/>
    </row>
    <row r="66" spans="2:10" x14ac:dyDescent="0.3">
      <c r="B66" s="14"/>
      <c r="C66" s="1" t="s">
        <v>469</v>
      </c>
      <c r="D66" s="188">
        <v>3828137.568436706</v>
      </c>
      <c r="E66" s="23"/>
      <c r="F66" s="23"/>
      <c r="G66" s="23"/>
      <c r="H66" s="23"/>
      <c r="I66" s="23"/>
      <c r="J66" s="15"/>
    </row>
    <row r="67" spans="2:10" x14ac:dyDescent="0.3">
      <c r="B67" s="14"/>
      <c r="C67" s="1" t="s">
        <v>470</v>
      </c>
      <c r="D67" s="188">
        <v>667189.72319999977</v>
      </c>
      <c r="E67" s="469" t="s">
        <v>158</v>
      </c>
      <c r="F67" s="23"/>
      <c r="G67" s="23"/>
      <c r="H67" s="23"/>
      <c r="I67" s="23"/>
      <c r="J67" s="15"/>
    </row>
    <row r="68" spans="2:10" x14ac:dyDescent="0.3">
      <c r="B68" s="14"/>
      <c r="C68" s="1" t="s">
        <v>976</v>
      </c>
      <c r="D68" s="187">
        <v>5.2160951243728455</v>
      </c>
      <c r="E68" s="23"/>
      <c r="F68" s="23"/>
      <c r="G68" s="23"/>
      <c r="H68" s="23"/>
      <c r="I68" s="23"/>
      <c r="J68" s="15"/>
    </row>
    <row r="69" spans="2:10" x14ac:dyDescent="0.3">
      <c r="B69" s="14"/>
      <c r="C69" s="1" t="s">
        <v>977</v>
      </c>
      <c r="D69" s="187">
        <v>5.7377046368101299</v>
      </c>
      <c r="E69" s="23"/>
      <c r="F69" s="23"/>
      <c r="G69" s="23"/>
      <c r="H69" s="23"/>
      <c r="I69" s="23"/>
      <c r="J69" s="15"/>
    </row>
    <row r="70" spans="2:10" ht="15" thickBot="1" x14ac:dyDescent="0.35">
      <c r="B70" s="14"/>
      <c r="C70" s="92"/>
      <c r="D70" s="223"/>
      <c r="E70" s="23"/>
      <c r="F70" s="23"/>
      <c r="G70" s="23"/>
      <c r="H70" s="23"/>
      <c r="I70" s="23"/>
      <c r="J70" s="15"/>
    </row>
    <row r="71" spans="2:10" ht="5.4" customHeight="1" thickBot="1" x14ac:dyDescent="0.35">
      <c r="B71" s="14"/>
      <c r="C71" s="16"/>
      <c r="D71" s="23"/>
      <c r="E71" s="23"/>
      <c r="F71" s="23"/>
      <c r="G71" s="23"/>
      <c r="H71" s="23"/>
      <c r="I71" s="23"/>
      <c r="J71" s="15"/>
    </row>
    <row r="72" spans="2:10" ht="15" thickBot="1" x14ac:dyDescent="0.35">
      <c r="B72" s="14"/>
      <c r="C72" s="612" t="s">
        <v>471</v>
      </c>
      <c r="D72" s="613"/>
      <c r="E72" s="23"/>
      <c r="F72" s="23"/>
      <c r="G72" s="23"/>
      <c r="H72" s="23"/>
      <c r="I72" s="23"/>
      <c r="J72" s="15"/>
    </row>
    <row r="73" spans="2:10" x14ac:dyDescent="0.3">
      <c r="B73" s="14"/>
      <c r="C73" s="1" t="s">
        <v>56</v>
      </c>
      <c r="D73" s="377">
        <v>3200000</v>
      </c>
      <c r="E73" s="23"/>
      <c r="F73" s="23"/>
      <c r="G73" s="23"/>
      <c r="H73" s="23"/>
      <c r="I73" s="23"/>
      <c r="J73" s="15"/>
    </row>
    <row r="74" spans="2:10" x14ac:dyDescent="0.3">
      <c r="B74" s="14"/>
      <c r="C74" s="1" t="s">
        <v>472</v>
      </c>
      <c r="D74" s="377">
        <v>350000</v>
      </c>
      <c r="E74" s="23"/>
      <c r="F74" s="23"/>
      <c r="G74" s="23"/>
      <c r="H74" s="23"/>
      <c r="I74" s="23"/>
      <c r="J74" s="15"/>
    </row>
    <row r="75" spans="2:10" x14ac:dyDescent="0.3">
      <c r="B75" s="14"/>
      <c r="C75" s="1" t="s">
        <v>473</v>
      </c>
      <c r="D75" s="377">
        <v>394274.49062094535</v>
      </c>
      <c r="E75" s="23"/>
      <c r="F75" s="23"/>
      <c r="G75" s="23"/>
      <c r="H75" s="23"/>
      <c r="I75" s="23"/>
      <c r="J75" s="15"/>
    </row>
    <row r="76" spans="2:10" x14ac:dyDescent="0.3">
      <c r="B76" s="14"/>
      <c r="C76" s="1" t="s">
        <v>474</v>
      </c>
      <c r="D76" s="377">
        <v>92797.447341253996</v>
      </c>
      <c r="E76" s="23"/>
      <c r="F76" s="23"/>
      <c r="G76" s="23"/>
      <c r="H76" s="23"/>
      <c r="I76" s="23"/>
      <c r="J76" s="15"/>
    </row>
    <row r="77" spans="2:10" x14ac:dyDescent="0.3">
      <c r="B77" s="14"/>
      <c r="C77" s="1" t="s">
        <v>475</v>
      </c>
      <c r="D77" s="377">
        <v>0.01</v>
      </c>
      <c r="E77" s="23"/>
      <c r="F77" s="23"/>
      <c r="G77" s="23"/>
      <c r="H77" s="23"/>
      <c r="I77" s="23"/>
      <c r="J77" s="15"/>
    </row>
    <row r="78" spans="2:10" x14ac:dyDescent="0.3">
      <c r="B78" s="14"/>
      <c r="C78" s="1" t="s">
        <v>476</v>
      </c>
      <c r="D78" s="188">
        <v>487071.94796219934</v>
      </c>
      <c r="E78" s="468"/>
      <c r="F78" s="23"/>
      <c r="G78" s="23"/>
      <c r="H78" s="23"/>
      <c r="I78" s="23"/>
      <c r="J78" s="15"/>
    </row>
    <row r="79" spans="2:10" x14ac:dyDescent="0.3">
      <c r="B79" s="14"/>
      <c r="C79" s="1" t="s">
        <v>477</v>
      </c>
      <c r="D79" s="378">
        <v>1.3697970617921502</v>
      </c>
      <c r="E79" s="23"/>
      <c r="F79" s="23"/>
      <c r="G79" s="23"/>
      <c r="H79" s="23"/>
      <c r="I79" s="23"/>
      <c r="J79" s="15"/>
    </row>
    <row r="80" spans="2:10" x14ac:dyDescent="0.3">
      <c r="B80" s="14"/>
      <c r="C80" s="1" t="s">
        <v>478</v>
      </c>
      <c r="D80" s="378" t="s">
        <v>330</v>
      </c>
      <c r="E80" s="23"/>
      <c r="F80" s="23"/>
      <c r="G80" s="23"/>
      <c r="H80" s="23"/>
      <c r="I80" s="23"/>
      <c r="J80" s="15"/>
    </row>
    <row r="81" spans="2:10" x14ac:dyDescent="0.3">
      <c r="B81" s="14"/>
      <c r="C81" s="1" t="s">
        <v>479</v>
      </c>
      <c r="D81" s="378" t="s">
        <v>483</v>
      </c>
      <c r="E81" s="23"/>
      <c r="F81" s="23"/>
      <c r="G81" s="23"/>
      <c r="H81" s="23"/>
      <c r="I81" s="23"/>
      <c r="J81" s="15"/>
    </row>
    <row r="82" spans="2:10" x14ac:dyDescent="0.3">
      <c r="B82" s="14"/>
      <c r="C82" s="1" t="s">
        <v>480</v>
      </c>
      <c r="D82" s="378" t="s">
        <v>483</v>
      </c>
      <c r="E82" s="23"/>
      <c r="F82" s="23"/>
      <c r="G82" s="23"/>
      <c r="H82" s="23"/>
      <c r="I82" s="23"/>
      <c r="J82" s="15"/>
    </row>
    <row r="83" spans="2:10" x14ac:dyDescent="0.3">
      <c r="B83" s="14"/>
      <c r="C83" s="1" t="s">
        <v>481</v>
      </c>
      <c r="D83" s="378" t="s">
        <v>483</v>
      </c>
      <c r="E83" s="23"/>
      <c r="F83" s="23"/>
      <c r="G83" s="23"/>
      <c r="H83" s="23"/>
      <c r="I83" s="23"/>
      <c r="J83" s="15"/>
    </row>
    <row r="84" spans="2:10" x14ac:dyDescent="0.3">
      <c r="B84" s="14"/>
      <c r="C84" s="1" t="s">
        <v>482</v>
      </c>
      <c r="D84" s="378" t="s">
        <v>330</v>
      </c>
      <c r="E84" s="23"/>
      <c r="F84" s="23"/>
      <c r="G84" s="23"/>
      <c r="H84" s="23"/>
      <c r="I84" s="23"/>
      <c r="J84" s="15"/>
    </row>
    <row r="85" spans="2:10" ht="15" thickBot="1" x14ac:dyDescent="0.35">
      <c r="B85" s="14"/>
      <c r="C85" s="92"/>
      <c r="D85" s="223"/>
      <c r="E85" s="23"/>
      <c r="F85" s="23"/>
      <c r="G85" s="23"/>
      <c r="H85" s="23"/>
      <c r="I85" s="23"/>
      <c r="J85" s="15"/>
    </row>
    <row r="86" spans="2:10" ht="5.4" customHeight="1" thickBot="1" x14ac:dyDescent="0.35">
      <c r="B86" s="17"/>
      <c r="C86" s="24"/>
      <c r="D86" s="457"/>
      <c r="E86" s="457"/>
      <c r="F86" s="457"/>
      <c r="G86" s="457"/>
      <c r="H86" s="457"/>
      <c r="I86" s="457"/>
      <c r="J86" s="18"/>
    </row>
  </sheetData>
  <mergeCells count="8">
    <mergeCell ref="C63:D63"/>
    <mergeCell ref="C72:D72"/>
    <mergeCell ref="B2:J2"/>
    <mergeCell ref="B48:J48"/>
    <mergeCell ref="C50:D50"/>
    <mergeCell ref="B41:J41"/>
    <mergeCell ref="C43:I43"/>
    <mergeCell ref="C44:I44"/>
  </mergeCells>
  <conditionalFormatting sqref="C8:C15">
    <cfRule type="duplicateValues" dxfId="14" priority="8"/>
  </conditionalFormatting>
  <conditionalFormatting sqref="C16:C26">
    <cfRule type="duplicateValues" dxfId="13" priority="9"/>
  </conditionalFormatting>
  <conditionalFormatting sqref="D80:D84">
    <cfRule type="containsText" dxfId="12" priority="1" operator="containsText" text="fail">
      <formula>NOT(ISERROR(SEARCH("fail",D80)))</formula>
    </cfRule>
  </conditionalFormatting>
  <conditionalFormatting sqref="F53:G53">
    <cfRule type="containsText" dxfId="11" priority="2" operator="containsText" text="needs">
      <formula>NOT(ISERROR(SEARCH("needs",F53)))</formula>
    </cfRule>
  </conditionalFormatting>
  <conditionalFormatting sqref="I1">
    <cfRule type="containsText" dxfId="10" priority="7" operator="containsText" text="Error">
      <formula>NOT(ISERROR(SEARCH("Error",I1)))</formula>
    </cfRule>
  </conditionalFormatting>
  <dataValidations count="1">
    <dataValidation type="list" allowBlank="1" showInputMessage="1" showErrorMessage="1" sqref="D61:G61 D58:G59 I58:I59 I61" xr:uid="{8B839F0F-22EF-4789-85CA-331D09278402}">
      <formula1>"Yes,No"</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E2B34-CC35-4F05-BDBD-CF659BB4CCB0}">
  <sheetPr>
    <tabColor theme="9" tint="-0.249977111117893"/>
  </sheetPr>
  <dimension ref="B1:Q42"/>
  <sheetViews>
    <sheetView showGridLines="0" workbookViewId="0">
      <pane xSplit="3" ySplit="5" topLeftCell="D6" activePane="bottomRight" state="frozen"/>
      <selection activeCell="D26" sqref="D26:J38"/>
      <selection pane="topRight" activeCell="D26" sqref="D26:J38"/>
      <selection pane="bottomLeft" activeCell="D26" sqref="D26:J38"/>
      <selection pane="bottomRight"/>
    </sheetView>
  </sheetViews>
  <sheetFormatPr defaultRowHeight="14.4" x14ac:dyDescent="0.3"/>
  <cols>
    <col min="2" max="2" width="1.109375" customWidth="1"/>
    <col min="3" max="3" width="37.33203125" customWidth="1"/>
    <col min="4" max="4" width="1.109375" customWidth="1"/>
    <col min="5" max="7" width="11.6640625" customWidth="1"/>
    <col min="8" max="8" width="1.44140625" customWidth="1"/>
    <col min="9" max="11" width="11.6640625" customWidth="1"/>
    <col min="12" max="12" width="1.109375" customWidth="1"/>
    <col min="13" max="15" width="11.6640625" customWidth="1"/>
    <col min="16" max="16" width="1.109375" customWidth="1"/>
    <col min="20" max="20" width="11.33203125" bestFit="1" customWidth="1"/>
  </cols>
  <sheetData>
    <row r="1" spans="2:17" ht="15" thickBot="1" x14ac:dyDescent="0.35">
      <c r="C1" s="234" t="s">
        <v>158</v>
      </c>
    </row>
    <row r="2" spans="2:17" ht="21.6" thickBot="1" x14ac:dyDescent="0.45">
      <c r="B2" s="578" t="s">
        <v>860</v>
      </c>
      <c r="C2" s="579"/>
      <c r="D2" s="579"/>
      <c r="E2" s="579"/>
      <c r="F2" s="579"/>
      <c r="G2" s="579"/>
      <c r="H2" s="579"/>
      <c r="I2" s="579"/>
      <c r="J2" s="579"/>
      <c r="K2" s="579"/>
      <c r="L2" s="579"/>
      <c r="M2" s="579"/>
      <c r="N2" s="579"/>
      <c r="O2" s="579"/>
      <c r="P2" s="580"/>
    </row>
    <row r="3" spans="2:17" ht="6" customHeight="1" thickBot="1" x14ac:dyDescent="0.35">
      <c r="B3" s="14"/>
      <c r="C3" s="301"/>
      <c r="D3" s="14"/>
      <c r="E3" s="16"/>
      <c r="F3" s="16"/>
      <c r="G3" s="16"/>
      <c r="H3" s="16"/>
      <c r="I3" s="16"/>
      <c r="J3" s="16"/>
      <c r="K3" s="16"/>
      <c r="L3" s="16"/>
      <c r="M3" s="16"/>
      <c r="N3" s="16"/>
      <c r="O3" s="16"/>
      <c r="P3" s="15"/>
    </row>
    <row r="4" spans="2:17" x14ac:dyDescent="0.3">
      <c r="B4" s="14"/>
      <c r="C4" s="320" t="s">
        <v>18</v>
      </c>
      <c r="D4" s="14"/>
      <c r="E4" s="606">
        <v>2023</v>
      </c>
      <c r="F4" s="607"/>
      <c r="G4" s="607"/>
      <c r="H4" s="43"/>
      <c r="I4" s="606">
        <v>2024</v>
      </c>
      <c r="J4" s="607"/>
      <c r="K4" s="607"/>
      <c r="L4" s="43"/>
      <c r="M4" s="606">
        <v>2025</v>
      </c>
      <c r="N4" s="607"/>
      <c r="O4" s="608"/>
      <c r="P4" s="15"/>
    </row>
    <row r="5" spans="2:17" ht="15" thickBot="1" x14ac:dyDescent="0.35">
      <c r="B5" s="14"/>
      <c r="C5" s="321" t="s">
        <v>17</v>
      </c>
      <c r="D5" s="14"/>
      <c r="E5" s="118" t="s">
        <v>19</v>
      </c>
      <c r="F5" s="119" t="s">
        <v>848</v>
      </c>
      <c r="G5" s="119" t="s">
        <v>847</v>
      </c>
      <c r="H5" s="43"/>
      <c r="I5" s="118" t="s">
        <v>19</v>
      </c>
      <c r="J5" s="119" t="s">
        <v>848</v>
      </c>
      <c r="K5" s="119" t="s">
        <v>847</v>
      </c>
      <c r="L5" s="43"/>
      <c r="M5" s="323" t="s">
        <v>19</v>
      </c>
      <c r="N5" s="119" t="s">
        <v>848</v>
      </c>
      <c r="O5" s="470" t="s">
        <v>847</v>
      </c>
      <c r="P5" s="15"/>
    </row>
    <row r="6" spans="2:17" ht="6.6" customHeight="1" thickBot="1" x14ac:dyDescent="0.35">
      <c r="B6" s="14"/>
      <c r="C6" s="301"/>
      <c r="D6" s="14"/>
      <c r="E6" s="16"/>
      <c r="F6" s="16"/>
      <c r="G6" s="16"/>
      <c r="H6" s="16"/>
      <c r="I6" s="16"/>
      <c r="J6" s="16"/>
      <c r="K6" s="16"/>
      <c r="L6" s="16"/>
      <c r="M6" s="16"/>
      <c r="N6" s="16"/>
      <c r="O6" s="16"/>
      <c r="P6" s="15"/>
    </row>
    <row r="7" spans="2:17" ht="15" thickBot="1" x14ac:dyDescent="0.35">
      <c r="B7" s="14"/>
      <c r="C7" s="324" t="s">
        <v>80</v>
      </c>
      <c r="D7" s="14"/>
      <c r="E7" s="136">
        <v>2176423</v>
      </c>
      <c r="F7" s="137">
        <v>2176423</v>
      </c>
      <c r="G7" s="137">
        <v>0</v>
      </c>
      <c r="H7" s="461"/>
      <c r="I7" s="136">
        <v>2691481</v>
      </c>
      <c r="J7" s="137">
        <v>2691481</v>
      </c>
      <c r="K7" s="137">
        <v>0</v>
      </c>
      <c r="L7" s="461"/>
      <c r="M7" s="136">
        <v>3086725</v>
      </c>
      <c r="N7" s="137">
        <v>3086725</v>
      </c>
      <c r="O7" s="135">
        <v>0</v>
      </c>
      <c r="P7" s="15"/>
    </row>
    <row r="8" spans="2:17" ht="6.6" customHeight="1" thickBot="1" x14ac:dyDescent="0.35">
      <c r="B8" s="14"/>
      <c r="C8" s="301"/>
      <c r="D8" s="14"/>
      <c r="E8" s="16"/>
      <c r="F8" s="16"/>
      <c r="G8" s="16"/>
      <c r="H8" s="16"/>
      <c r="I8" s="16"/>
      <c r="J8" s="16"/>
      <c r="K8" s="16"/>
      <c r="L8" s="16"/>
      <c r="M8" s="16"/>
      <c r="N8" s="16"/>
      <c r="O8" s="16"/>
      <c r="P8" s="15"/>
    </row>
    <row r="9" spans="2:17" ht="15" thickBot="1" x14ac:dyDescent="0.35">
      <c r="B9" s="14"/>
      <c r="C9" s="324" t="s">
        <v>77</v>
      </c>
      <c r="D9" s="14"/>
      <c r="E9" s="136">
        <v>1337820.8399999999</v>
      </c>
      <c r="F9" s="137">
        <v>1343703</v>
      </c>
      <c r="G9" s="137">
        <v>-5882.160000000149</v>
      </c>
      <c r="H9" s="461"/>
      <c r="I9" s="136">
        <v>1691041.8599999999</v>
      </c>
      <c r="J9" s="137">
        <v>1691041</v>
      </c>
      <c r="K9" s="137">
        <v>0.85999999986961484</v>
      </c>
      <c r="L9" s="461"/>
      <c r="M9" s="136">
        <v>1985106.7699999998</v>
      </c>
      <c r="N9" s="137">
        <v>1984109</v>
      </c>
      <c r="O9" s="135">
        <v>997.7699999997858</v>
      </c>
      <c r="P9" s="15"/>
    </row>
    <row r="10" spans="2:17" ht="6.6" customHeight="1" thickBot="1" x14ac:dyDescent="0.35">
      <c r="B10" s="14"/>
      <c r="C10" s="301"/>
      <c r="D10" s="14"/>
      <c r="E10" s="16"/>
      <c r="F10" s="16"/>
      <c r="G10" s="16"/>
      <c r="H10" s="16"/>
      <c r="I10" s="16"/>
      <c r="J10" s="16"/>
      <c r="K10" s="16"/>
      <c r="L10" s="16"/>
      <c r="M10" s="16"/>
      <c r="N10" s="16"/>
      <c r="O10" s="16"/>
      <c r="P10" s="15"/>
    </row>
    <row r="11" spans="2:17" s="34" customFormat="1" ht="15" thickBot="1" x14ac:dyDescent="0.35">
      <c r="B11" s="32"/>
      <c r="C11" s="325" t="s">
        <v>5</v>
      </c>
      <c r="D11" s="32"/>
      <c r="E11" s="35">
        <v>838602.16000000015</v>
      </c>
      <c r="F11" s="36">
        <v>832720</v>
      </c>
      <c r="G11" s="36">
        <v>5882.160000000149</v>
      </c>
      <c r="H11" s="460"/>
      <c r="I11" s="35">
        <v>1000439.1400000001</v>
      </c>
      <c r="J11" s="36">
        <v>1000440</v>
      </c>
      <c r="K11" s="36">
        <v>-0.85999999986961484</v>
      </c>
      <c r="L11" s="460"/>
      <c r="M11" s="35">
        <v>1101618.2300000002</v>
      </c>
      <c r="N11" s="36">
        <v>1102616</v>
      </c>
      <c r="O11" s="37">
        <v>-997.7699999997858</v>
      </c>
      <c r="P11" s="33"/>
    </row>
    <row r="12" spans="2:17" ht="6.6" customHeight="1" thickBot="1" x14ac:dyDescent="0.35">
      <c r="B12" s="14"/>
      <c r="C12" s="301"/>
      <c r="D12" s="14"/>
      <c r="E12" s="16"/>
      <c r="F12" s="16"/>
      <c r="G12" s="16"/>
      <c r="H12" s="16"/>
      <c r="I12" s="16"/>
      <c r="J12" s="16"/>
      <c r="K12" s="16"/>
      <c r="L12" s="16"/>
      <c r="M12" s="16"/>
      <c r="N12" s="16"/>
      <c r="O12" s="16"/>
      <c r="P12" s="15"/>
    </row>
    <row r="13" spans="2:17" x14ac:dyDescent="0.3">
      <c r="B13" s="14"/>
      <c r="C13" s="326" t="s">
        <v>104</v>
      </c>
      <c r="D13" s="14"/>
      <c r="E13" s="26">
        <v>105187.86</v>
      </c>
      <c r="F13" s="27">
        <v>105187.86</v>
      </c>
      <c r="G13" s="27">
        <v>0</v>
      </c>
      <c r="H13" s="459"/>
      <c r="I13" s="26">
        <v>103623.45</v>
      </c>
      <c r="J13" s="27">
        <v>103623.45</v>
      </c>
      <c r="K13" s="27">
        <v>0</v>
      </c>
      <c r="L13" s="459"/>
      <c r="M13" s="26">
        <v>195729</v>
      </c>
      <c r="N13" s="27">
        <v>195729</v>
      </c>
      <c r="O13" s="38">
        <v>0</v>
      </c>
      <c r="P13" s="15"/>
    </row>
    <row r="14" spans="2:17" x14ac:dyDescent="0.3">
      <c r="B14" s="14"/>
      <c r="C14" s="327" t="s">
        <v>38</v>
      </c>
      <c r="D14" s="14"/>
      <c r="E14" s="28">
        <v>0</v>
      </c>
      <c r="F14" s="29">
        <v>132056</v>
      </c>
      <c r="G14" s="29">
        <v>-132056</v>
      </c>
      <c r="H14" s="461"/>
      <c r="I14" s="28">
        <v>33858</v>
      </c>
      <c r="J14" s="29">
        <v>33858</v>
      </c>
      <c r="K14" s="29">
        <v>0</v>
      </c>
      <c r="L14" s="461"/>
      <c r="M14" s="28">
        <v>0</v>
      </c>
      <c r="N14" s="29">
        <v>35542</v>
      </c>
      <c r="O14" s="39">
        <v>-35542</v>
      </c>
      <c r="P14" s="15"/>
    </row>
    <row r="15" spans="2:17" x14ac:dyDescent="0.3">
      <c r="B15" s="14"/>
      <c r="C15" s="327" t="s">
        <v>37</v>
      </c>
      <c r="D15" s="14"/>
      <c r="E15" s="28">
        <v>0</v>
      </c>
      <c r="F15" s="29">
        <v>8512</v>
      </c>
      <c r="G15" s="29">
        <v>-8512</v>
      </c>
      <c r="H15" s="461"/>
      <c r="I15" s="28">
        <v>8359</v>
      </c>
      <c r="J15" s="29">
        <v>8359</v>
      </c>
      <c r="K15" s="29">
        <v>0</v>
      </c>
      <c r="L15" s="461"/>
      <c r="M15" s="28">
        <v>0</v>
      </c>
      <c r="N15" s="29">
        <v>8359</v>
      </c>
      <c r="O15" s="39">
        <v>-8359</v>
      </c>
      <c r="P15" s="15"/>
    </row>
    <row r="16" spans="2:17" x14ac:dyDescent="0.3">
      <c r="B16" s="14"/>
      <c r="C16" s="327" t="s">
        <v>153</v>
      </c>
      <c r="D16" s="14"/>
      <c r="E16" s="28">
        <v>0</v>
      </c>
      <c r="F16" s="29"/>
      <c r="G16" s="29">
        <v>0</v>
      </c>
      <c r="H16" s="461"/>
      <c r="I16" s="28">
        <v>0</v>
      </c>
      <c r="J16" s="29"/>
      <c r="K16" s="29">
        <v>0</v>
      </c>
      <c r="L16" s="461"/>
      <c r="M16" s="28">
        <v>285.31</v>
      </c>
      <c r="N16" s="29">
        <v>285</v>
      </c>
      <c r="O16" s="39">
        <v>0.31000000000000227</v>
      </c>
      <c r="P16" s="15"/>
      <c r="Q16" s="34"/>
    </row>
    <row r="17" spans="2:17" x14ac:dyDescent="0.3">
      <c r="B17" s="14"/>
      <c r="C17" s="327" t="s">
        <v>152</v>
      </c>
      <c r="D17" s="14"/>
      <c r="E17" s="28">
        <v>0</v>
      </c>
      <c r="F17" s="29"/>
      <c r="G17" s="29">
        <v>0</v>
      </c>
      <c r="H17" s="461"/>
      <c r="I17" s="28">
        <v>0</v>
      </c>
      <c r="J17" s="29"/>
      <c r="K17" s="29">
        <v>0</v>
      </c>
      <c r="L17" s="461"/>
      <c r="M17" s="28">
        <v>0</v>
      </c>
      <c r="N17" s="29"/>
      <c r="O17" s="39">
        <v>0</v>
      </c>
      <c r="P17" s="15"/>
      <c r="Q17" s="34"/>
    </row>
    <row r="18" spans="2:17" ht="15" thickBot="1" x14ac:dyDescent="0.35">
      <c r="B18" s="14"/>
      <c r="C18" s="328" t="s">
        <v>36</v>
      </c>
      <c r="D18" s="14"/>
      <c r="E18" s="30">
        <v>419582.60000000015</v>
      </c>
      <c r="F18" s="31">
        <v>329041</v>
      </c>
      <c r="G18" s="31">
        <v>90541.600000000151</v>
      </c>
      <c r="H18" s="461"/>
      <c r="I18" s="30">
        <v>461601.63000000024</v>
      </c>
      <c r="J18" s="31">
        <v>408865</v>
      </c>
      <c r="K18" s="31">
        <v>52736.630000000237</v>
      </c>
      <c r="L18" s="461"/>
      <c r="M18" s="30">
        <v>723604.00000000023</v>
      </c>
      <c r="N18" s="31">
        <v>584377</v>
      </c>
      <c r="O18" s="40">
        <v>139227.00000000023</v>
      </c>
      <c r="P18" s="15"/>
      <c r="Q18" s="34"/>
    </row>
    <row r="19" spans="2:17" ht="6.6" customHeight="1" thickBot="1" x14ac:dyDescent="0.35">
      <c r="B19" s="14"/>
      <c r="C19" s="301"/>
      <c r="D19" s="14"/>
      <c r="E19" s="16"/>
      <c r="F19" s="16"/>
      <c r="G19" s="16"/>
      <c r="H19" s="16"/>
      <c r="I19" s="16"/>
      <c r="J19" s="16"/>
      <c r="K19" s="16"/>
      <c r="L19" s="16"/>
      <c r="M19" s="16"/>
      <c r="N19" s="16"/>
      <c r="O19" s="16"/>
      <c r="P19" s="15"/>
    </row>
    <row r="20" spans="2:17" s="34" customFormat="1" ht="15" thickBot="1" x14ac:dyDescent="0.35">
      <c r="B20" s="32"/>
      <c r="C20" s="325" t="s">
        <v>7</v>
      </c>
      <c r="D20" s="32"/>
      <c r="E20" s="35">
        <v>268302.74000000005</v>
      </c>
      <c r="F20" s="36">
        <v>165355</v>
      </c>
      <c r="G20" s="36">
        <v>102947.74000000005</v>
      </c>
      <c r="H20" s="460"/>
      <c r="I20" s="35">
        <v>340825.24999999988</v>
      </c>
      <c r="J20" s="36">
        <v>342438</v>
      </c>
      <c r="K20" s="36">
        <v>-1612.7500000001164</v>
      </c>
      <c r="L20" s="460"/>
      <c r="M20" s="35">
        <v>178800.22999999998</v>
      </c>
      <c r="N20" s="36">
        <v>275124</v>
      </c>
      <c r="O20" s="37">
        <v>-96323.770000000019</v>
      </c>
      <c r="P20" s="33"/>
    </row>
    <row r="21" spans="2:17" ht="6.6" customHeight="1" thickBot="1" x14ac:dyDescent="0.35">
      <c r="B21" s="14"/>
      <c r="C21" s="301"/>
      <c r="D21" s="14"/>
      <c r="E21" s="16"/>
      <c r="F21" s="16"/>
      <c r="G21" s="16"/>
      <c r="H21" s="16"/>
      <c r="I21" s="16"/>
      <c r="J21" s="16"/>
      <c r="K21" s="16"/>
      <c r="L21" s="16"/>
      <c r="M21" s="16"/>
      <c r="N21" s="16"/>
      <c r="O21" s="16"/>
      <c r="P21" s="15"/>
    </row>
    <row r="22" spans="2:17" ht="15" thickBot="1" x14ac:dyDescent="0.35">
      <c r="B22" s="14"/>
      <c r="C22" s="329" t="s">
        <v>846</v>
      </c>
      <c r="D22" s="14"/>
      <c r="E22" s="603" t="s">
        <v>850</v>
      </c>
      <c r="F22" s="604"/>
      <c r="G22" s="604"/>
      <c r="H22" s="604"/>
      <c r="I22" s="604"/>
      <c r="J22" s="604"/>
      <c r="K22" s="604"/>
      <c r="L22" s="604"/>
      <c r="M22" s="604"/>
      <c r="N22" s="604"/>
      <c r="O22" s="605"/>
      <c r="P22" s="15"/>
    </row>
    <row r="23" spans="2:17" ht="6.6" customHeight="1" thickBot="1" x14ac:dyDescent="0.35">
      <c r="B23" s="14"/>
      <c r="C23" s="301"/>
      <c r="D23" s="14"/>
      <c r="E23" s="16"/>
      <c r="F23" s="16"/>
      <c r="G23" s="16"/>
      <c r="H23" s="16"/>
      <c r="I23" s="16"/>
      <c r="J23" s="16"/>
      <c r="K23" s="16"/>
      <c r="L23" s="16"/>
      <c r="M23" s="16"/>
      <c r="N23" s="16"/>
      <c r="O23" s="16"/>
      <c r="P23" s="15"/>
    </row>
    <row r="24" spans="2:17" x14ac:dyDescent="0.3">
      <c r="B24" s="14"/>
      <c r="C24" s="326" t="s">
        <v>854</v>
      </c>
      <c r="D24" s="14"/>
      <c r="E24" s="26">
        <v>8046.87129</v>
      </c>
      <c r="F24" s="27">
        <v>0</v>
      </c>
      <c r="G24" s="38">
        <v>8046.87129</v>
      </c>
      <c r="H24" s="23"/>
      <c r="I24" s="26">
        <v>7927.1939249999996</v>
      </c>
      <c r="J24" s="27">
        <v>0</v>
      </c>
      <c r="K24" s="38">
        <v>7927.1939249999996</v>
      </c>
      <c r="L24" s="23"/>
      <c r="M24" s="26">
        <v>13756.270500000001</v>
      </c>
      <c r="N24" s="27">
        <v>0</v>
      </c>
      <c r="O24" s="38">
        <v>13756.270500000001</v>
      </c>
      <c r="P24" s="15"/>
    </row>
    <row r="25" spans="2:17" x14ac:dyDescent="0.3">
      <c r="B25" s="14"/>
      <c r="C25" s="327" t="s">
        <v>855</v>
      </c>
      <c r="D25" s="14"/>
      <c r="E25" s="28">
        <v>91523</v>
      </c>
      <c r="F25" s="29">
        <v>91523</v>
      </c>
      <c r="G25" s="39">
        <v>0</v>
      </c>
      <c r="H25" s="23"/>
      <c r="I25" s="28">
        <v>103296.55</v>
      </c>
      <c r="J25" s="29">
        <v>103296.55</v>
      </c>
      <c r="K25" s="39">
        <v>0</v>
      </c>
      <c r="L25" s="23"/>
      <c r="M25" s="28">
        <v>3200</v>
      </c>
      <c r="N25" s="29">
        <v>3200</v>
      </c>
      <c r="O25" s="39">
        <v>0</v>
      </c>
      <c r="P25" s="15"/>
    </row>
    <row r="26" spans="2:17" x14ac:dyDescent="0.3">
      <c r="B26" s="14"/>
      <c r="C26" s="327" t="s">
        <v>856</v>
      </c>
      <c r="D26" s="14"/>
      <c r="E26" s="28">
        <v>7001.5095000000001</v>
      </c>
      <c r="F26" s="29">
        <v>0</v>
      </c>
      <c r="G26" s="39">
        <v>7001.5095000000001</v>
      </c>
      <c r="H26" s="23"/>
      <c r="I26" s="28">
        <v>7902.1860749999996</v>
      </c>
      <c r="J26" s="29">
        <v>0</v>
      </c>
      <c r="K26" s="39">
        <v>7902.1860749999996</v>
      </c>
      <c r="L26" s="23"/>
      <c r="M26" s="28">
        <v>244.8</v>
      </c>
      <c r="N26" s="29">
        <v>0</v>
      </c>
      <c r="O26" s="39">
        <v>244.8</v>
      </c>
      <c r="P26" s="15"/>
    </row>
    <row r="27" spans="2:17" x14ac:dyDescent="0.3">
      <c r="B27" s="14"/>
      <c r="C27" s="327" t="s">
        <v>788</v>
      </c>
      <c r="D27" s="14"/>
      <c r="E27" s="28">
        <v>200000</v>
      </c>
      <c r="F27" s="29">
        <v>250000</v>
      </c>
      <c r="G27" s="39">
        <v>-50000</v>
      </c>
      <c r="H27" s="23"/>
      <c r="I27" s="28">
        <v>200000</v>
      </c>
      <c r="J27" s="29">
        <v>250000</v>
      </c>
      <c r="K27" s="39">
        <v>-50000</v>
      </c>
      <c r="L27" s="23"/>
      <c r="M27" s="28">
        <v>200000</v>
      </c>
      <c r="N27" s="29">
        <v>250000</v>
      </c>
      <c r="O27" s="39">
        <v>-50000</v>
      </c>
      <c r="P27" s="15"/>
    </row>
    <row r="28" spans="2:17" x14ac:dyDescent="0.3">
      <c r="B28" s="14"/>
      <c r="C28" s="327" t="s">
        <v>588</v>
      </c>
      <c r="D28" s="14"/>
      <c r="E28" s="28">
        <v>0</v>
      </c>
      <c r="F28" s="29">
        <v>0</v>
      </c>
      <c r="G28" s="39">
        <v>0</v>
      </c>
      <c r="H28" s="23"/>
      <c r="I28" s="28">
        <v>0</v>
      </c>
      <c r="J28" s="29">
        <v>0</v>
      </c>
      <c r="K28" s="39">
        <v>0</v>
      </c>
      <c r="L28" s="23"/>
      <c r="M28" s="28">
        <v>5967.87</v>
      </c>
      <c r="N28" s="29">
        <v>0</v>
      </c>
      <c r="O28" s="39">
        <v>5967.87</v>
      </c>
      <c r="P28" s="15"/>
    </row>
    <row r="29" spans="2:17" x14ac:dyDescent="0.3">
      <c r="B29" s="14"/>
      <c r="C29" s="327" t="s">
        <v>514</v>
      </c>
      <c r="D29" s="14"/>
      <c r="E29" s="28">
        <v>0</v>
      </c>
      <c r="F29" s="29">
        <v>0</v>
      </c>
      <c r="G29" s="39">
        <v>0</v>
      </c>
      <c r="H29" s="23"/>
      <c r="I29" s="28">
        <v>0</v>
      </c>
      <c r="J29" s="29">
        <v>0</v>
      </c>
      <c r="K29" s="39">
        <v>0</v>
      </c>
      <c r="L29" s="23"/>
      <c r="M29" s="28">
        <v>0</v>
      </c>
      <c r="N29" s="29">
        <v>0</v>
      </c>
      <c r="O29" s="39">
        <v>0</v>
      </c>
      <c r="P29" s="15"/>
    </row>
    <row r="30" spans="2:17" x14ac:dyDescent="0.3">
      <c r="B30" s="14"/>
      <c r="C30" s="327" t="s">
        <v>591</v>
      </c>
      <c r="D30" s="14"/>
      <c r="E30" s="28">
        <v>0</v>
      </c>
      <c r="F30" s="29">
        <v>0</v>
      </c>
      <c r="G30" s="39">
        <v>0</v>
      </c>
      <c r="H30" s="23"/>
      <c r="I30" s="28">
        <v>0</v>
      </c>
      <c r="J30" s="29">
        <v>0</v>
      </c>
      <c r="K30" s="39">
        <v>0</v>
      </c>
      <c r="L30" s="23"/>
      <c r="M30" s="28">
        <v>0</v>
      </c>
      <c r="N30" s="29">
        <v>0</v>
      </c>
      <c r="O30" s="39">
        <v>0</v>
      </c>
      <c r="P30" s="15"/>
    </row>
    <row r="31" spans="2:17" x14ac:dyDescent="0.3">
      <c r="B31" s="14"/>
      <c r="C31" s="327" t="s">
        <v>552</v>
      </c>
      <c r="D31" s="14"/>
      <c r="E31" s="28">
        <v>0</v>
      </c>
      <c r="F31" s="29">
        <v>0</v>
      </c>
      <c r="G31" s="39">
        <v>0</v>
      </c>
      <c r="H31" s="23"/>
      <c r="I31" s="28">
        <v>-20000</v>
      </c>
      <c r="J31" s="29">
        <v>0</v>
      </c>
      <c r="K31" s="39">
        <v>-20000</v>
      </c>
      <c r="L31" s="23"/>
      <c r="M31" s="28">
        <v>0</v>
      </c>
      <c r="N31" s="29">
        <v>0</v>
      </c>
      <c r="O31" s="39">
        <v>0</v>
      </c>
      <c r="P31" s="15"/>
    </row>
    <row r="32" spans="2:17" x14ac:dyDescent="0.3">
      <c r="B32" s="14"/>
      <c r="C32" s="327" t="s">
        <v>550</v>
      </c>
      <c r="D32" s="14"/>
      <c r="E32" s="28">
        <v>2210</v>
      </c>
      <c r="F32" s="29">
        <v>0</v>
      </c>
      <c r="G32" s="39">
        <v>2210</v>
      </c>
      <c r="H32" s="23"/>
      <c r="I32" s="28">
        <v>3000</v>
      </c>
      <c r="J32" s="29">
        <v>0</v>
      </c>
      <c r="K32" s="39">
        <v>3000</v>
      </c>
      <c r="L32" s="23"/>
      <c r="M32" s="28">
        <v>2229.33</v>
      </c>
      <c r="N32" s="29">
        <v>0</v>
      </c>
      <c r="O32" s="39">
        <v>2229.33</v>
      </c>
      <c r="P32" s="15"/>
    </row>
    <row r="33" spans="2:16" x14ac:dyDescent="0.3">
      <c r="B33" s="14"/>
      <c r="C33" s="327" t="s">
        <v>532</v>
      </c>
      <c r="D33" s="14"/>
      <c r="E33" s="28">
        <v>7130.4599999999982</v>
      </c>
      <c r="F33" s="29">
        <v>0</v>
      </c>
      <c r="G33" s="39">
        <v>7130.4599999999982</v>
      </c>
      <c r="H33" s="23"/>
      <c r="I33" s="28">
        <v>0</v>
      </c>
      <c r="J33" s="29">
        <v>0</v>
      </c>
      <c r="K33" s="39">
        <v>0</v>
      </c>
      <c r="L33" s="23"/>
      <c r="M33" s="28">
        <v>0</v>
      </c>
      <c r="N33" s="29">
        <v>0</v>
      </c>
      <c r="O33" s="39">
        <v>0</v>
      </c>
      <c r="P33" s="15"/>
    </row>
    <row r="34" spans="2:16" x14ac:dyDescent="0.3">
      <c r="B34" s="14"/>
      <c r="C34" s="327" t="s">
        <v>455</v>
      </c>
      <c r="D34" s="14"/>
      <c r="E34" s="28">
        <v>55000</v>
      </c>
      <c r="F34" s="29">
        <v>0</v>
      </c>
      <c r="G34" s="39">
        <v>55000</v>
      </c>
      <c r="H34" s="23"/>
      <c r="I34" s="28">
        <v>-3824.18</v>
      </c>
      <c r="J34" s="29">
        <v>0</v>
      </c>
      <c r="K34" s="39">
        <v>-3824.18</v>
      </c>
      <c r="L34" s="23"/>
      <c r="M34" s="28">
        <v>173051.31</v>
      </c>
      <c r="N34" s="29">
        <v>0</v>
      </c>
      <c r="O34" s="39">
        <v>173051.31</v>
      </c>
      <c r="P34" s="15"/>
    </row>
    <row r="35" spans="2:16" ht="5.4" customHeight="1" thickBot="1" x14ac:dyDescent="0.35">
      <c r="B35" s="14"/>
      <c r="C35" s="328"/>
      <c r="D35" s="14"/>
      <c r="E35" s="30"/>
      <c r="F35" s="31"/>
      <c r="G35" s="40"/>
      <c r="H35" s="23"/>
      <c r="I35" s="30"/>
      <c r="J35" s="31"/>
      <c r="K35" s="40"/>
      <c r="L35" s="23"/>
      <c r="M35" s="30"/>
      <c r="N35" s="31"/>
      <c r="O35" s="40"/>
      <c r="P35" s="15"/>
    </row>
    <row r="36" spans="2:16" ht="6.6" customHeight="1" thickBot="1" x14ac:dyDescent="0.35">
      <c r="B36" s="14"/>
      <c r="C36" s="301"/>
      <c r="D36" s="14"/>
      <c r="E36" s="16"/>
      <c r="F36" s="16"/>
      <c r="G36" s="16"/>
      <c r="H36" s="16"/>
      <c r="I36" s="16"/>
      <c r="J36" s="16"/>
      <c r="K36" s="16"/>
      <c r="L36" s="16"/>
      <c r="M36" s="16"/>
      <c r="N36" s="16"/>
      <c r="O36" s="16"/>
      <c r="P36" s="15"/>
    </row>
    <row r="37" spans="2:16" ht="15" thickBot="1" x14ac:dyDescent="0.35">
      <c r="B37" s="14"/>
      <c r="C37" s="429" t="s">
        <v>845</v>
      </c>
      <c r="D37" s="14"/>
      <c r="E37" s="35">
        <v>744402.44079000002</v>
      </c>
      <c r="F37" s="36">
        <v>752633.86</v>
      </c>
      <c r="G37" s="37">
        <v>-8231.4192099999636</v>
      </c>
      <c r="H37" s="23"/>
      <c r="I37" s="35">
        <v>784967.45</v>
      </c>
      <c r="J37" s="36">
        <v>841575</v>
      </c>
      <c r="K37" s="37">
        <v>-56607.550000000047</v>
      </c>
      <c r="L37" s="23"/>
      <c r="M37" s="35">
        <v>773264.12049999996</v>
      </c>
      <c r="N37" s="36">
        <v>768239</v>
      </c>
      <c r="O37" s="37">
        <v>5025.1204999999609</v>
      </c>
      <c r="P37" s="15"/>
    </row>
    <row r="38" spans="2:16" ht="6" customHeight="1" thickBot="1" x14ac:dyDescent="0.35">
      <c r="B38" s="17"/>
      <c r="C38" s="115"/>
      <c r="D38" s="17"/>
      <c r="E38" s="116"/>
      <c r="F38" s="116"/>
      <c r="G38" s="116"/>
      <c r="H38" s="454"/>
      <c r="I38" s="116"/>
      <c r="J38" s="116"/>
      <c r="K38" s="117"/>
      <c r="L38" s="454"/>
      <c r="M38" s="116"/>
      <c r="N38" s="116"/>
      <c r="O38" s="116"/>
      <c r="P38" s="18"/>
    </row>
    <row r="40" spans="2:16" x14ac:dyDescent="0.3">
      <c r="C40" t="s">
        <v>30</v>
      </c>
      <c r="E40" s="8">
        <v>0</v>
      </c>
      <c r="F40" s="8">
        <v>0</v>
      </c>
      <c r="I40" s="8">
        <v>0</v>
      </c>
      <c r="J40" s="8">
        <v>0</v>
      </c>
      <c r="M40" s="8">
        <v>0</v>
      </c>
      <c r="N40" s="8">
        <v>0</v>
      </c>
    </row>
    <row r="41" spans="2:16" x14ac:dyDescent="0.3">
      <c r="F41" s="8"/>
      <c r="J41" s="8"/>
      <c r="N41" s="8"/>
    </row>
    <row r="42" spans="2:16" x14ac:dyDescent="0.3">
      <c r="F42" s="8"/>
    </row>
  </sheetData>
  <mergeCells count="5">
    <mergeCell ref="B2:P2"/>
    <mergeCell ref="E4:G4"/>
    <mergeCell ref="I4:K4"/>
    <mergeCell ref="M4:O4"/>
    <mergeCell ref="E22:O22"/>
  </mergeCells>
  <conditionalFormatting sqref="C1">
    <cfRule type="containsText" dxfId="9" priority="1" operator="containsText" text="Error">
      <formula>NOT(ISERROR(SEARCH("Error",C1)))</formula>
    </cfRule>
  </conditionalFormatting>
  <conditionalFormatting sqref="C24:C35">
    <cfRule type="duplicateValues" dxfId="8" priority="11"/>
  </conditionalFormatting>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1176F-8722-4841-A32C-77AFE45CE731}">
  <sheetPr>
    <tabColor theme="5" tint="0.79998168889431442"/>
  </sheetPr>
  <dimension ref="B1:N39"/>
  <sheetViews>
    <sheetView showGridLines="0" zoomScaleNormal="100" workbookViewId="0">
      <pane ySplit="4" topLeftCell="A5" activePane="bottomLeft" state="frozen"/>
      <selection activeCell="D26" sqref="D26:J38"/>
      <selection pane="bottomLeft" activeCell="D7" sqref="D7"/>
    </sheetView>
  </sheetViews>
  <sheetFormatPr defaultRowHeight="14.4" x14ac:dyDescent="0.3"/>
  <cols>
    <col min="1" max="1" width="5.33203125" customWidth="1"/>
    <col min="2" max="2" width="3.44140625" customWidth="1"/>
    <col min="3" max="3" width="7" style="475" customWidth="1"/>
    <col min="4" max="4" width="76.33203125" style="478" customWidth="1"/>
    <col min="5" max="5" width="15.6640625" bestFit="1" customWidth="1"/>
    <col min="6" max="6" width="10.44140625" customWidth="1"/>
    <col min="7" max="7" width="24.6640625" bestFit="1" customWidth="1"/>
    <col min="8" max="8" width="61.6640625" style="478" customWidth="1"/>
    <col min="9" max="9" width="20.6640625" customWidth="1"/>
    <col min="10" max="10" width="40.5546875" style="478" customWidth="1"/>
    <col min="11" max="11" width="10.44140625" bestFit="1" customWidth="1"/>
    <col min="12" max="12" width="41.5546875" style="478" customWidth="1"/>
    <col min="13" max="13" width="49" style="478" customWidth="1"/>
    <col min="14" max="14" width="3.5546875" customWidth="1"/>
  </cols>
  <sheetData>
    <row r="1" spans="2:14" ht="15" thickBot="1" x14ac:dyDescent="0.35"/>
    <row r="2" spans="2:14" ht="15" thickBot="1" x14ac:dyDescent="0.35">
      <c r="B2" s="11"/>
      <c r="C2" s="19"/>
      <c r="D2" s="479"/>
      <c r="E2" s="12"/>
      <c r="F2" s="12"/>
      <c r="G2" s="12"/>
      <c r="H2" s="479"/>
      <c r="I2" s="12"/>
      <c r="J2" s="479"/>
      <c r="K2" s="12"/>
      <c r="L2" s="479"/>
      <c r="M2" s="479"/>
      <c r="N2" s="13"/>
    </row>
    <row r="3" spans="2:14" x14ac:dyDescent="0.3">
      <c r="B3" s="14"/>
      <c r="C3" s="629" t="s">
        <v>29</v>
      </c>
      <c r="D3" s="630"/>
      <c r="E3" s="630"/>
      <c r="F3" s="630"/>
      <c r="G3" s="630"/>
      <c r="H3" s="630"/>
      <c r="I3" s="630"/>
      <c r="J3" s="630"/>
      <c r="K3" s="630"/>
      <c r="L3" s="630"/>
      <c r="M3" s="631"/>
      <c r="N3" s="15"/>
    </row>
    <row r="4" spans="2:14" s="475" customFormat="1" x14ac:dyDescent="0.3">
      <c r="B4" s="21"/>
      <c r="C4" s="406" t="s">
        <v>0</v>
      </c>
      <c r="D4" s="407" t="s">
        <v>22</v>
      </c>
      <c r="E4" s="407" t="s">
        <v>26</v>
      </c>
      <c r="F4" s="407" t="s">
        <v>28</v>
      </c>
      <c r="G4" s="407" t="s">
        <v>27</v>
      </c>
      <c r="H4" s="408" t="s">
        <v>23</v>
      </c>
      <c r="I4" s="407" t="s">
        <v>26</v>
      </c>
      <c r="J4" s="407" t="s">
        <v>24</v>
      </c>
      <c r="K4" s="407" t="s">
        <v>27</v>
      </c>
      <c r="L4" s="407" t="s">
        <v>25</v>
      </c>
      <c r="M4" s="409" t="s">
        <v>21</v>
      </c>
      <c r="N4" s="22"/>
    </row>
    <row r="5" spans="2:14" ht="87" customHeight="1" x14ac:dyDescent="0.3">
      <c r="B5" s="14"/>
      <c r="C5" s="480">
        <v>1</v>
      </c>
      <c r="D5" s="481" t="s">
        <v>885</v>
      </c>
      <c r="E5" s="482">
        <v>46251</v>
      </c>
      <c r="F5" s="483" t="s">
        <v>791</v>
      </c>
      <c r="G5" s="484">
        <v>46253</v>
      </c>
      <c r="H5" s="485" t="s">
        <v>743</v>
      </c>
      <c r="I5" s="482"/>
      <c r="J5" s="481"/>
      <c r="K5" s="484"/>
      <c r="L5" s="486"/>
      <c r="M5" s="481" t="s">
        <v>142</v>
      </c>
      <c r="N5" s="15"/>
    </row>
    <row r="6" spans="2:14" ht="28.8" x14ac:dyDescent="0.3">
      <c r="B6" s="14"/>
      <c r="C6" s="487">
        <v>2</v>
      </c>
      <c r="D6" s="488" t="s">
        <v>744</v>
      </c>
      <c r="E6" s="482">
        <v>46251</v>
      </c>
      <c r="F6" s="483" t="s">
        <v>791</v>
      </c>
      <c r="G6" s="489">
        <v>46253</v>
      </c>
      <c r="H6" s="490" t="s">
        <v>745</v>
      </c>
      <c r="I6" s="491"/>
      <c r="J6" s="488"/>
      <c r="K6" s="491"/>
      <c r="L6" s="488"/>
      <c r="M6" s="481" t="s">
        <v>142</v>
      </c>
      <c r="N6" s="15"/>
    </row>
    <row r="7" spans="2:14" ht="129.6" x14ac:dyDescent="0.3">
      <c r="B7" s="14"/>
      <c r="C7" s="487">
        <v>3</v>
      </c>
      <c r="D7" s="488" t="s">
        <v>746</v>
      </c>
      <c r="E7" s="482">
        <v>46251</v>
      </c>
      <c r="F7" s="483" t="s">
        <v>791</v>
      </c>
      <c r="G7" s="489">
        <v>46253</v>
      </c>
      <c r="H7" s="490" t="s">
        <v>923</v>
      </c>
      <c r="I7" s="492">
        <v>46255</v>
      </c>
      <c r="J7" s="488" t="s">
        <v>747</v>
      </c>
      <c r="K7" s="492">
        <v>46256</v>
      </c>
      <c r="L7" s="488" t="s">
        <v>924</v>
      </c>
      <c r="M7" s="481" t="s">
        <v>990</v>
      </c>
      <c r="N7" s="15"/>
    </row>
    <row r="8" spans="2:14" ht="115.2" x14ac:dyDescent="0.3">
      <c r="B8" s="14"/>
      <c r="C8" s="487">
        <v>4</v>
      </c>
      <c r="D8" s="488" t="s">
        <v>748</v>
      </c>
      <c r="E8" s="482">
        <v>46251</v>
      </c>
      <c r="F8" s="483" t="s">
        <v>791</v>
      </c>
      <c r="G8" s="489">
        <v>46253</v>
      </c>
      <c r="H8" s="490" t="s">
        <v>886</v>
      </c>
      <c r="I8" s="492"/>
      <c r="J8" s="488"/>
      <c r="K8" s="491"/>
      <c r="L8" s="488"/>
      <c r="M8" s="481" t="s">
        <v>142</v>
      </c>
      <c r="N8" s="15"/>
    </row>
    <row r="9" spans="2:14" ht="115.2" x14ac:dyDescent="0.3">
      <c r="B9" s="14"/>
      <c r="C9" s="487">
        <v>5</v>
      </c>
      <c r="D9" s="488" t="s">
        <v>749</v>
      </c>
      <c r="E9" s="482">
        <v>46251</v>
      </c>
      <c r="F9" s="483" t="s">
        <v>791</v>
      </c>
      <c r="G9" s="489">
        <v>46253</v>
      </c>
      <c r="H9" s="490" t="s">
        <v>925</v>
      </c>
      <c r="I9" s="492">
        <v>46255</v>
      </c>
      <c r="J9" s="488" t="s">
        <v>887</v>
      </c>
      <c r="K9" s="492">
        <v>46256</v>
      </c>
      <c r="L9" s="488" t="s">
        <v>926</v>
      </c>
      <c r="M9" s="481" t="s">
        <v>142</v>
      </c>
      <c r="N9" s="15"/>
    </row>
    <row r="10" spans="2:14" x14ac:dyDescent="0.3">
      <c r="B10" s="14"/>
      <c r="C10" s="487">
        <v>6</v>
      </c>
      <c r="D10" s="488" t="s">
        <v>888</v>
      </c>
      <c r="E10" s="482">
        <v>46251</v>
      </c>
      <c r="F10" s="483" t="s">
        <v>791</v>
      </c>
      <c r="G10" s="489">
        <v>46253</v>
      </c>
      <c r="H10" s="490" t="s">
        <v>750</v>
      </c>
      <c r="I10" s="492"/>
      <c r="J10" s="490"/>
      <c r="K10" s="491"/>
      <c r="L10" s="488"/>
      <c r="M10" s="481" t="s">
        <v>142</v>
      </c>
      <c r="N10" s="15"/>
    </row>
    <row r="11" spans="2:14" ht="28.8" x14ac:dyDescent="0.3">
      <c r="B11" s="14"/>
      <c r="C11" s="487">
        <v>7</v>
      </c>
      <c r="D11" s="488" t="s">
        <v>751</v>
      </c>
      <c r="E11" s="482">
        <v>46251</v>
      </c>
      <c r="F11" s="483" t="s">
        <v>791</v>
      </c>
      <c r="G11" s="489">
        <v>46253</v>
      </c>
      <c r="H11" s="490" t="s">
        <v>750</v>
      </c>
      <c r="I11" s="492"/>
      <c r="J11" s="490"/>
      <c r="K11" s="489"/>
      <c r="L11" s="490"/>
      <c r="M11" s="481" t="s">
        <v>142</v>
      </c>
      <c r="N11" s="15"/>
    </row>
    <row r="12" spans="2:14" ht="86.4" x14ac:dyDescent="0.3">
      <c r="B12" s="14"/>
      <c r="C12" s="487">
        <v>8</v>
      </c>
      <c r="D12" s="488" t="s">
        <v>752</v>
      </c>
      <c r="E12" s="482">
        <v>46251</v>
      </c>
      <c r="F12" s="483" t="s">
        <v>791</v>
      </c>
      <c r="G12" s="489">
        <v>46258</v>
      </c>
      <c r="H12" s="493" t="s">
        <v>753</v>
      </c>
      <c r="I12" s="492">
        <v>46258</v>
      </c>
      <c r="J12" s="493" t="s">
        <v>754</v>
      </c>
      <c r="K12" s="489">
        <v>46262</v>
      </c>
      <c r="L12" s="493" t="s">
        <v>842</v>
      </c>
      <c r="M12" s="481" t="s">
        <v>142</v>
      </c>
      <c r="N12" s="15"/>
    </row>
    <row r="13" spans="2:14" ht="86.4" x14ac:dyDescent="0.3">
      <c r="B13" s="14"/>
      <c r="C13" s="487">
        <v>9</v>
      </c>
      <c r="D13" s="488" t="s">
        <v>755</v>
      </c>
      <c r="E13" s="482">
        <v>46251</v>
      </c>
      <c r="F13" s="483" t="s">
        <v>791</v>
      </c>
      <c r="G13" s="489">
        <v>46258</v>
      </c>
      <c r="H13" s="493" t="s">
        <v>753</v>
      </c>
      <c r="I13" s="492">
        <v>46258</v>
      </c>
      <c r="J13" s="493" t="s">
        <v>754</v>
      </c>
      <c r="K13" s="489">
        <v>46262</v>
      </c>
      <c r="L13" s="493" t="s">
        <v>842</v>
      </c>
      <c r="M13" s="481" t="s">
        <v>142</v>
      </c>
      <c r="N13" s="15"/>
    </row>
    <row r="14" spans="2:14" ht="115.2" x14ac:dyDescent="0.3">
      <c r="B14" s="14"/>
      <c r="C14" s="487">
        <v>10</v>
      </c>
      <c r="D14" s="488" t="s">
        <v>756</v>
      </c>
      <c r="E14" s="482">
        <v>46251</v>
      </c>
      <c r="F14" s="483" t="s">
        <v>791</v>
      </c>
      <c r="G14" s="489">
        <v>46253</v>
      </c>
      <c r="H14" s="490" t="s">
        <v>927</v>
      </c>
      <c r="I14" s="492"/>
      <c r="J14" s="488"/>
      <c r="K14" s="492"/>
      <c r="L14" s="488"/>
      <c r="M14" s="481" t="s">
        <v>142</v>
      </c>
      <c r="N14" s="15"/>
    </row>
    <row r="15" spans="2:14" ht="57.6" x14ac:dyDescent="0.3">
      <c r="B15" s="14"/>
      <c r="C15" s="487">
        <v>11</v>
      </c>
      <c r="D15" s="488" t="s">
        <v>757</v>
      </c>
      <c r="E15" s="482">
        <v>46251</v>
      </c>
      <c r="F15" s="483" t="s">
        <v>791</v>
      </c>
      <c r="G15" s="489">
        <v>46253</v>
      </c>
      <c r="H15" s="490" t="s">
        <v>928</v>
      </c>
      <c r="I15" s="492"/>
      <c r="J15" s="488"/>
      <c r="K15" s="492"/>
      <c r="L15" s="488"/>
      <c r="M15" s="481" t="s">
        <v>142</v>
      </c>
      <c r="N15" s="15"/>
    </row>
    <row r="16" spans="2:14" ht="72" x14ac:dyDescent="0.3">
      <c r="B16" s="14"/>
      <c r="C16" s="487">
        <v>12</v>
      </c>
      <c r="D16" s="488" t="s">
        <v>953</v>
      </c>
      <c r="E16" s="482">
        <v>46251</v>
      </c>
      <c r="F16" s="483" t="s">
        <v>791</v>
      </c>
      <c r="G16" s="489">
        <v>46253</v>
      </c>
      <c r="H16" s="490" t="s">
        <v>929</v>
      </c>
      <c r="I16" s="492"/>
      <c r="J16" s="488"/>
      <c r="K16" s="492"/>
      <c r="L16" s="488"/>
      <c r="M16" s="481" t="s">
        <v>142</v>
      </c>
      <c r="N16" s="15"/>
    </row>
    <row r="17" spans="2:14" ht="57.6" x14ac:dyDescent="0.3">
      <c r="B17" s="14"/>
      <c r="C17" s="487">
        <v>13</v>
      </c>
      <c r="D17" s="488" t="s">
        <v>758</v>
      </c>
      <c r="E17" s="482">
        <v>46251</v>
      </c>
      <c r="F17" s="483" t="s">
        <v>791</v>
      </c>
      <c r="G17" s="489">
        <v>46253</v>
      </c>
      <c r="H17" s="490" t="s">
        <v>759</v>
      </c>
      <c r="I17" s="492"/>
      <c r="J17" s="488"/>
      <c r="K17" s="492"/>
      <c r="L17" s="488"/>
      <c r="M17" s="481" t="s">
        <v>142</v>
      </c>
      <c r="N17" s="15"/>
    </row>
    <row r="18" spans="2:14" ht="28.8" x14ac:dyDescent="0.3">
      <c r="B18" s="14"/>
      <c r="C18" s="487">
        <v>14</v>
      </c>
      <c r="D18" s="488" t="s">
        <v>760</v>
      </c>
      <c r="E18" s="482">
        <v>46251</v>
      </c>
      <c r="F18" s="483" t="s">
        <v>791</v>
      </c>
      <c r="G18" s="489">
        <v>46253</v>
      </c>
      <c r="H18" s="490" t="s">
        <v>761</v>
      </c>
      <c r="I18" s="491"/>
      <c r="J18" s="488"/>
      <c r="K18" s="491"/>
      <c r="L18" s="488"/>
      <c r="M18" s="481" t="s">
        <v>142</v>
      </c>
      <c r="N18" s="15"/>
    </row>
    <row r="19" spans="2:14" ht="43.2" x14ac:dyDescent="0.3">
      <c r="B19" s="14"/>
      <c r="C19" s="487">
        <v>15</v>
      </c>
      <c r="D19" s="488" t="s">
        <v>889</v>
      </c>
      <c r="E19" s="482">
        <v>46251</v>
      </c>
      <c r="F19" s="483" t="s">
        <v>791</v>
      </c>
      <c r="G19" s="489">
        <v>46253</v>
      </c>
      <c r="H19" s="490" t="s">
        <v>762</v>
      </c>
      <c r="I19" s="492"/>
      <c r="J19" s="488"/>
      <c r="K19" s="492"/>
      <c r="L19" s="488"/>
      <c r="M19" s="481" t="s">
        <v>142</v>
      </c>
      <c r="N19" s="15"/>
    </row>
    <row r="20" spans="2:14" x14ac:dyDescent="0.3">
      <c r="B20" s="14"/>
      <c r="C20" s="487">
        <v>16</v>
      </c>
      <c r="D20" s="488" t="s">
        <v>763</v>
      </c>
      <c r="E20" s="482">
        <v>46251</v>
      </c>
      <c r="F20" s="483" t="s">
        <v>791</v>
      </c>
      <c r="G20" s="489">
        <v>46253</v>
      </c>
      <c r="H20" s="490" t="s">
        <v>764</v>
      </c>
      <c r="I20" s="491"/>
      <c r="J20" s="488"/>
      <c r="K20" s="491"/>
      <c r="L20" s="488"/>
      <c r="M20" s="481" t="s">
        <v>142</v>
      </c>
      <c r="N20" s="15"/>
    </row>
    <row r="21" spans="2:14" ht="86.4" x14ac:dyDescent="0.3">
      <c r="B21" s="14"/>
      <c r="C21" s="487">
        <v>17</v>
      </c>
      <c r="D21" s="488" t="s">
        <v>765</v>
      </c>
      <c r="E21" s="482">
        <v>46251</v>
      </c>
      <c r="F21" s="483" t="s">
        <v>791</v>
      </c>
      <c r="G21" s="489">
        <v>46253</v>
      </c>
      <c r="H21" s="490" t="s">
        <v>766</v>
      </c>
      <c r="I21" s="492">
        <v>46255</v>
      </c>
      <c r="J21" s="488" t="s">
        <v>767</v>
      </c>
      <c r="K21" s="492">
        <v>46256</v>
      </c>
      <c r="L21" s="488" t="s">
        <v>768</v>
      </c>
      <c r="M21" s="481" t="s">
        <v>142</v>
      </c>
      <c r="N21" s="15"/>
    </row>
    <row r="22" spans="2:14" ht="72" x14ac:dyDescent="0.3">
      <c r="B22" s="14"/>
      <c r="C22" s="487">
        <v>18</v>
      </c>
      <c r="D22" s="488" t="s">
        <v>890</v>
      </c>
      <c r="E22" s="482">
        <v>46251</v>
      </c>
      <c r="F22" s="483" t="s">
        <v>791</v>
      </c>
      <c r="G22" s="489">
        <v>46253</v>
      </c>
      <c r="H22" s="490" t="s">
        <v>930</v>
      </c>
      <c r="I22" s="492"/>
      <c r="J22" s="488"/>
      <c r="K22" s="491"/>
      <c r="L22" s="488"/>
      <c r="M22" s="481" t="s">
        <v>142</v>
      </c>
      <c r="N22" s="15"/>
    </row>
    <row r="23" spans="2:14" ht="86.4" x14ac:dyDescent="0.3">
      <c r="B23" s="14"/>
      <c r="C23" s="487">
        <v>19</v>
      </c>
      <c r="D23" s="488" t="s">
        <v>769</v>
      </c>
      <c r="E23" s="482">
        <v>46251</v>
      </c>
      <c r="F23" s="483" t="s">
        <v>791</v>
      </c>
      <c r="G23" s="489">
        <v>46253</v>
      </c>
      <c r="H23" s="490" t="s">
        <v>931</v>
      </c>
      <c r="I23" s="491"/>
      <c r="J23" s="488"/>
      <c r="K23" s="492"/>
      <c r="L23" s="488"/>
      <c r="M23" s="481" t="s">
        <v>142</v>
      </c>
      <c r="N23" s="15"/>
    </row>
    <row r="24" spans="2:14" ht="57.6" x14ac:dyDescent="0.3">
      <c r="B24" s="14"/>
      <c r="C24" s="487">
        <v>20</v>
      </c>
      <c r="D24" s="488" t="s">
        <v>770</v>
      </c>
      <c r="E24" s="482">
        <v>46251</v>
      </c>
      <c r="F24" s="483" t="s">
        <v>791</v>
      </c>
      <c r="G24" s="489">
        <v>46253</v>
      </c>
      <c r="H24" s="490" t="s">
        <v>932</v>
      </c>
      <c r="I24" s="492"/>
      <c r="J24" s="488"/>
      <c r="K24" s="491"/>
      <c r="L24" s="488"/>
      <c r="M24" s="481" t="s">
        <v>142</v>
      </c>
      <c r="N24" s="15"/>
    </row>
    <row r="25" spans="2:14" ht="28.8" x14ac:dyDescent="0.3">
      <c r="B25" s="14"/>
      <c r="C25" s="487">
        <v>21</v>
      </c>
      <c r="D25" s="488" t="s">
        <v>771</v>
      </c>
      <c r="E25" s="482">
        <v>46251</v>
      </c>
      <c r="F25" s="483" t="s">
        <v>791</v>
      </c>
      <c r="G25" s="489">
        <v>46253</v>
      </c>
      <c r="H25" s="490" t="s">
        <v>891</v>
      </c>
      <c r="I25" s="492"/>
      <c r="J25" s="488"/>
      <c r="K25" s="491"/>
      <c r="L25" s="494"/>
      <c r="M25" s="481" t="s">
        <v>142</v>
      </c>
      <c r="N25" s="15"/>
    </row>
    <row r="26" spans="2:14" ht="72" x14ac:dyDescent="0.3">
      <c r="B26" s="14"/>
      <c r="C26" s="487">
        <v>22</v>
      </c>
      <c r="D26" s="488" t="s">
        <v>772</v>
      </c>
      <c r="E26" s="492">
        <v>46255</v>
      </c>
      <c r="F26" s="483" t="s">
        <v>791</v>
      </c>
      <c r="G26" s="489">
        <v>46256</v>
      </c>
      <c r="H26" s="490" t="s">
        <v>773</v>
      </c>
      <c r="I26" s="491"/>
      <c r="J26" s="488"/>
      <c r="K26" s="492"/>
      <c r="L26" s="488"/>
      <c r="M26" s="488" t="s">
        <v>142</v>
      </c>
      <c r="N26" s="15"/>
    </row>
    <row r="27" spans="2:14" ht="115.2" x14ac:dyDescent="0.3">
      <c r="B27" s="14"/>
      <c r="C27" s="487">
        <v>23</v>
      </c>
      <c r="D27" s="488" t="s">
        <v>774</v>
      </c>
      <c r="E27" s="492">
        <v>46255</v>
      </c>
      <c r="F27" s="483" t="s">
        <v>791</v>
      </c>
      <c r="G27" s="489">
        <v>46256</v>
      </c>
      <c r="H27" s="490" t="s">
        <v>775</v>
      </c>
      <c r="I27" s="492"/>
      <c r="J27" s="488"/>
      <c r="K27" s="492"/>
      <c r="L27" s="488"/>
      <c r="M27" s="488" t="s">
        <v>142</v>
      </c>
      <c r="N27" s="15"/>
    </row>
    <row r="28" spans="2:14" ht="115.2" x14ac:dyDescent="0.3">
      <c r="B28" s="14"/>
      <c r="C28" s="487">
        <v>24</v>
      </c>
      <c r="D28" s="488" t="s">
        <v>776</v>
      </c>
      <c r="E28" s="492">
        <v>46255</v>
      </c>
      <c r="F28" s="483" t="s">
        <v>791</v>
      </c>
      <c r="G28" s="489">
        <v>46256</v>
      </c>
      <c r="H28" s="490" t="s">
        <v>933</v>
      </c>
      <c r="I28" s="492">
        <v>46258</v>
      </c>
      <c r="J28" s="488" t="s">
        <v>777</v>
      </c>
      <c r="K28" s="492">
        <v>46258</v>
      </c>
      <c r="L28" s="488" t="s">
        <v>934</v>
      </c>
      <c r="M28" s="488" t="s">
        <v>142</v>
      </c>
      <c r="N28" s="15"/>
    </row>
    <row r="29" spans="2:14" ht="72" x14ac:dyDescent="0.3">
      <c r="B29" s="14"/>
      <c r="C29" s="487">
        <v>25</v>
      </c>
      <c r="D29" s="488" t="s">
        <v>778</v>
      </c>
      <c r="E29" s="492">
        <v>46255</v>
      </c>
      <c r="F29" s="483" t="s">
        <v>791</v>
      </c>
      <c r="G29" s="489">
        <v>46256</v>
      </c>
      <c r="H29" s="490" t="s">
        <v>954</v>
      </c>
      <c r="I29" s="492"/>
      <c r="J29" s="488"/>
      <c r="K29" s="489"/>
      <c r="L29" s="493"/>
      <c r="M29" s="488" t="s">
        <v>142</v>
      </c>
      <c r="N29" s="15"/>
    </row>
    <row r="30" spans="2:14" ht="244.8" x14ac:dyDescent="0.3">
      <c r="B30" s="14"/>
      <c r="C30" s="487">
        <v>26</v>
      </c>
      <c r="D30" s="488" t="s">
        <v>955</v>
      </c>
      <c r="E30" s="492">
        <v>46255</v>
      </c>
      <c r="F30" s="483" t="s">
        <v>791</v>
      </c>
      <c r="G30" s="489">
        <v>46256</v>
      </c>
      <c r="H30" s="490" t="s">
        <v>779</v>
      </c>
      <c r="I30" s="492">
        <v>46258</v>
      </c>
      <c r="J30" s="488" t="s">
        <v>956</v>
      </c>
      <c r="K30" s="489">
        <v>46259</v>
      </c>
      <c r="L30" s="493" t="s">
        <v>935</v>
      </c>
      <c r="M30" s="488" t="s">
        <v>990</v>
      </c>
      <c r="N30" s="15"/>
    </row>
    <row r="31" spans="2:14" ht="43.2" x14ac:dyDescent="0.3">
      <c r="B31" s="14"/>
      <c r="C31" s="487">
        <v>27</v>
      </c>
      <c r="D31" s="488" t="s">
        <v>792</v>
      </c>
      <c r="E31" s="492">
        <v>46255</v>
      </c>
      <c r="F31" s="483" t="s">
        <v>791</v>
      </c>
      <c r="G31" s="489">
        <v>46256</v>
      </c>
      <c r="H31" s="490" t="s">
        <v>841</v>
      </c>
      <c r="I31" s="492"/>
      <c r="J31" s="488"/>
      <c r="K31" s="489"/>
      <c r="L31" s="493"/>
      <c r="M31" s="488" t="s">
        <v>142</v>
      </c>
      <c r="N31" s="15"/>
    </row>
    <row r="32" spans="2:14" ht="15" thickBot="1" x14ac:dyDescent="0.35">
      <c r="B32" s="17"/>
      <c r="C32" s="495"/>
      <c r="D32" s="496"/>
      <c r="E32" s="497"/>
      <c r="F32" s="497"/>
      <c r="G32" s="497"/>
      <c r="H32" s="496"/>
      <c r="I32" s="497"/>
      <c r="J32" s="496"/>
      <c r="K32" s="497"/>
      <c r="L32" s="496"/>
      <c r="M32" s="496"/>
      <c r="N32" s="18"/>
    </row>
    <row r="33" spans="3:13" x14ac:dyDescent="0.3">
      <c r="C33" s="498"/>
      <c r="D33" s="499"/>
      <c r="E33" s="10"/>
      <c r="F33" s="10"/>
      <c r="G33" s="10"/>
      <c r="H33" s="499"/>
      <c r="I33" s="10"/>
      <c r="J33" s="499"/>
      <c r="K33" s="10"/>
      <c r="L33" s="499"/>
      <c r="M33" s="499"/>
    </row>
    <row r="34" spans="3:13" x14ac:dyDescent="0.3">
      <c r="C34" s="498"/>
      <c r="D34" s="499"/>
      <c r="E34" s="10"/>
      <c r="F34" s="10"/>
      <c r="G34" s="10"/>
      <c r="H34" s="499"/>
      <c r="I34" s="10"/>
      <c r="J34" s="499"/>
      <c r="K34" s="10"/>
      <c r="L34" s="499"/>
      <c r="M34" s="499"/>
    </row>
    <row r="35" spans="3:13" x14ac:dyDescent="0.3">
      <c r="C35" s="498"/>
      <c r="D35" s="499"/>
      <c r="E35" s="10"/>
      <c r="F35" s="10"/>
      <c r="G35" s="10"/>
      <c r="H35" s="499"/>
      <c r="I35" s="10"/>
      <c r="J35" s="499"/>
      <c r="K35" s="10"/>
      <c r="L35" s="499"/>
      <c r="M35" s="499"/>
    </row>
    <row r="36" spans="3:13" x14ac:dyDescent="0.3">
      <c r="C36" s="498"/>
      <c r="D36" s="499"/>
      <c r="E36" s="10"/>
      <c r="F36" s="10"/>
      <c r="G36" s="10"/>
      <c r="H36" s="499"/>
      <c r="I36" s="10"/>
      <c r="J36" s="499"/>
      <c r="K36" s="10"/>
      <c r="L36" s="499"/>
      <c r="M36" s="499"/>
    </row>
    <row r="37" spans="3:13" x14ac:dyDescent="0.3">
      <c r="C37" s="498"/>
      <c r="D37" s="499"/>
      <c r="E37" s="10"/>
      <c r="F37" s="10"/>
      <c r="G37" s="10"/>
      <c r="H37" s="499"/>
      <c r="I37" s="10"/>
      <c r="J37" s="499"/>
      <c r="K37" s="10"/>
      <c r="L37" s="499"/>
      <c r="M37" s="499"/>
    </row>
    <row r="38" spans="3:13" x14ac:dyDescent="0.3">
      <c r="C38" s="498"/>
      <c r="D38" s="499"/>
      <c r="E38" s="10"/>
      <c r="F38" s="10"/>
      <c r="G38" s="10"/>
      <c r="H38" s="499"/>
      <c r="I38" s="10"/>
      <c r="J38" s="499"/>
      <c r="K38" s="10"/>
      <c r="L38" s="499"/>
      <c r="M38" s="499"/>
    </row>
    <row r="39" spans="3:13" x14ac:dyDescent="0.3">
      <c r="C39" s="498"/>
      <c r="D39" s="499"/>
      <c r="E39" s="10"/>
      <c r="F39" s="10"/>
      <c r="G39" s="10"/>
      <c r="H39" s="499"/>
      <c r="I39" s="10"/>
      <c r="J39" s="499"/>
      <c r="K39" s="10"/>
      <c r="L39" s="499"/>
      <c r="M39" s="499"/>
    </row>
  </sheetData>
  <autoFilter ref="C4:M31" xr:uid="{86C1176F-8722-4841-A32C-77AFE45CE731}"/>
  <mergeCells count="1">
    <mergeCell ref="C3:M3"/>
  </mergeCells>
  <conditionalFormatting sqref="D1">
    <cfRule type="containsText" dxfId="7" priority="1" operator="containsText" text="missin">
      <formula>NOT(ISERROR(SEARCH("missin",D1)))</formula>
    </cfRule>
  </conditionalFormatting>
  <conditionalFormatting sqref="D4:D31">
    <cfRule type="duplicateValues" dxfId="6" priority="12"/>
  </conditionalFormatting>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D6CC9-652F-4AE7-9811-7F8F14540896}">
  <sheetPr>
    <tabColor theme="4" tint="0.39997558519241921"/>
  </sheetPr>
  <dimension ref="B1:E27"/>
  <sheetViews>
    <sheetView showGridLines="0" workbookViewId="0">
      <selection activeCell="C13" sqref="C13:D13"/>
    </sheetView>
  </sheetViews>
  <sheetFormatPr defaultRowHeight="14.4" x14ac:dyDescent="0.3"/>
  <cols>
    <col min="1" max="1" width="30.6640625" customWidth="1"/>
    <col min="2" max="2" width="1.5546875" customWidth="1"/>
    <col min="3" max="3" width="2" bestFit="1" customWidth="1"/>
    <col min="4" max="4" width="114.44140625" bestFit="1" customWidth="1"/>
    <col min="5" max="5" width="1.5546875" customWidth="1"/>
  </cols>
  <sheetData>
    <row r="1" spans="2:5" ht="15" thickBot="1" x14ac:dyDescent="0.35"/>
    <row r="2" spans="2:5" ht="15" thickBot="1" x14ac:dyDescent="0.35">
      <c r="B2" s="634" t="s">
        <v>283</v>
      </c>
      <c r="C2" s="635"/>
      <c r="D2" s="635"/>
      <c r="E2" s="636"/>
    </row>
    <row r="3" spans="2:5" ht="6" customHeight="1" x14ac:dyDescent="0.3">
      <c r="B3" s="21"/>
      <c r="C3" s="94"/>
      <c r="D3" s="94"/>
      <c r="E3" s="22"/>
    </row>
    <row r="4" spans="2:5" ht="43.2" x14ac:dyDescent="0.3">
      <c r="B4" s="21"/>
      <c r="C4" s="94"/>
      <c r="D4" s="197" t="s">
        <v>981</v>
      </c>
      <c r="E4" s="22"/>
    </row>
    <row r="5" spans="2:5" x14ac:dyDescent="0.3">
      <c r="B5" s="21"/>
      <c r="C5" s="94"/>
      <c r="D5" s="197"/>
      <c r="E5" s="22"/>
    </row>
    <row r="6" spans="2:5" ht="57.6" x14ac:dyDescent="0.3">
      <c r="B6" s="21"/>
      <c r="C6" s="94"/>
      <c r="D6" s="197" t="s">
        <v>966</v>
      </c>
      <c r="E6" s="22"/>
    </row>
    <row r="7" spans="2:5" ht="6" customHeight="1" thickBot="1" x14ac:dyDescent="0.35">
      <c r="B7" s="21"/>
      <c r="C7" s="94"/>
      <c r="D7" s="94"/>
      <c r="E7" s="22"/>
    </row>
    <row r="8" spans="2:5" ht="15" thickBot="1" x14ac:dyDescent="0.35">
      <c r="B8" s="14"/>
      <c r="C8" s="632" t="s">
        <v>107</v>
      </c>
      <c r="D8" s="633"/>
      <c r="E8" s="15"/>
    </row>
    <row r="9" spans="2:5" x14ac:dyDescent="0.3">
      <c r="B9" s="14"/>
      <c r="C9" s="95">
        <v>1</v>
      </c>
      <c r="D9" s="96" t="s">
        <v>139</v>
      </c>
      <c r="E9" s="15"/>
    </row>
    <row r="10" spans="2:5" ht="43.2" x14ac:dyDescent="0.3">
      <c r="B10" s="14"/>
      <c r="C10" s="97">
        <v>2</v>
      </c>
      <c r="D10" s="98" t="s">
        <v>284</v>
      </c>
      <c r="E10" s="15"/>
    </row>
    <row r="11" spans="2:5" ht="28.8" x14ac:dyDescent="0.3">
      <c r="B11" s="14"/>
      <c r="C11" s="97">
        <v>3</v>
      </c>
      <c r="D11" s="98" t="s">
        <v>285</v>
      </c>
      <c r="E11" s="15"/>
    </row>
    <row r="12" spans="2:5" ht="58.2" customHeight="1" x14ac:dyDescent="0.3">
      <c r="B12" s="14"/>
      <c r="C12" s="97">
        <v>4</v>
      </c>
      <c r="D12" s="98" t="s">
        <v>982</v>
      </c>
      <c r="E12" s="15"/>
    </row>
    <row r="13" spans="2:5" ht="28.8" x14ac:dyDescent="0.3">
      <c r="B13" s="14"/>
      <c r="C13" s="97">
        <v>5</v>
      </c>
      <c r="D13" s="98" t="s">
        <v>992</v>
      </c>
      <c r="E13" s="15"/>
    </row>
    <row r="14" spans="2:5" ht="15" thickBot="1" x14ac:dyDescent="0.35">
      <c r="B14" s="14"/>
      <c r="C14" s="99">
        <v>6</v>
      </c>
      <c r="D14" s="100" t="s">
        <v>286</v>
      </c>
      <c r="E14" s="15"/>
    </row>
    <row r="15" spans="2:5" ht="6" customHeight="1" thickBot="1" x14ac:dyDescent="0.35">
      <c r="B15" s="14"/>
      <c r="C15" s="16"/>
      <c r="D15" s="16"/>
      <c r="E15" s="15"/>
    </row>
    <row r="16" spans="2:5" ht="15" thickBot="1" x14ac:dyDescent="0.35">
      <c r="B16" s="14"/>
      <c r="C16" s="637" t="s">
        <v>58</v>
      </c>
      <c r="D16" s="638"/>
      <c r="E16" s="15"/>
    </row>
    <row r="17" spans="2:5" x14ac:dyDescent="0.3">
      <c r="B17" s="14"/>
      <c r="C17" s="101">
        <v>1</v>
      </c>
      <c r="D17" s="102" t="s">
        <v>59</v>
      </c>
      <c r="E17" s="15"/>
    </row>
    <row r="18" spans="2:5" x14ac:dyDescent="0.3">
      <c r="B18" s="14"/>
      <c r="C18" s="103">
        <v>2</v>
      </c>
      <c r="D18" s="104" t="s">
        <v>76</v>
      </c>
      <c r="E18" s="15"/>
    </row>
    <row r="19" spans="2:5" ht="28.8" x14ac:dyDescent="0.3">
      <c r="B19" s="14"/>
      <c r="C19" s="103">
        <v>3</v>
      </c>
      <c r="D19" s="104" t="s">
        <v>137</v>
      </c>
      <c r="E19" s="15"/>
    </row>
    <row r="20" spans="2:5" s="133" customFormat="1" ht="57.6" x14ac:dyDescent="0.3">
      <c r="B20" s="130"/>
      <c r="C20" s="103">
        <v>4</v>
      </c>
      <c r="D20" s="131" t="s">
        <v>140</v>
      </c>
      <c r="E20" s="132"/>
    </row>
    <row r="21" spans="2:5" ht="28.8" x14ac:dyDescent="0.3">
      <c r="B21" s="14"/>
      <c r="C21" s="103">
        <v>5</v>
      </c>
      <c r="D21" s="104" t="s">
        <v>60</v>
      </c>
      <c r="E21" s="15"/>
    </row>
    <row r="22" spans="2:5" ht="29.4" thickBot="1" x14ac:dyDescent="0.35">
      <c r="B22" s="14"/>
      <c r="C22" s="105">
        <v>6</v>
      </c>
      <c r="D22" s="106" t="s">
        <v>287</v>
      </c>
      <c r="E22" s="15"/>
    </row>
    <row r="23" spans="2:5" ht="6" customHeight="1" thickBot="1" x14ac:dyDescent="0.35">
      <c r="B23" s="14"/>
      <c r="C23" s="16"/>
      <c r="D23" s="16"/>
      <c r="E23" s="15"/>
    </row>
    <row r="24" spans="2:5" ht="15" thickBot="1" x14ac:dyDescent="0.35">
      <c r="B24" s="14"/>
      <c r="C24" s="639" t="s">
        <v>292</v>
      </c>
      <c r="D24" s="640"/>
      <c r="E24" s="15"/>
    </row>
    <row r="25" spans="2:5" x14ac:dyDescent="0.3">
      <c r="B25" s="14"/>
      <c r="C25" s="107">
        <v>1</v>
      </c>
      <c r="D25" s="198" t="s">
        <v>138</v>
      </c>
      <c r="E25" s="15"/>
    </row>
    <row r="26" spans="2:5" ht="57.6" x14ac:dyDescent="0.3">
      <c r="B26" s="14"/>
      <c r="C26" s="20">
        <v>2</v>
      </c>
      <c r="D26" s="199" t="s">
        <v>141</v>
      </c>
      <c r="E26" s="15"/>
    </row>
    <row r="27" spans="2:5" ht="6" customHeight="1" thickBot="1" x14ac:dyDescent="0.35">
      <c r="B27" s="17"/>
      <c r="C27" s="24"/>
      <c r="D27" s="24"/>
      <c r="E27" s="18"/>
    </row>
  </sheetData>
  <mergeCells count="4">
    <mergeCell ref="C8:D8"/>
    <mergeCell ref="B2:E2"/>
    <mergeCell ref="C16:D16"/>
    <mergeCell ref="C24:D24"/>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0DCA4-C05B-4B86-BDD4-DE59E17A9585}">
  <sheetPr>
    <tabColor theme="4" tint="0.39997558519241921"/>
  </sheetPr>
  <dimension ref="B1:L34"/>
  <sheetViews>
    <sheetView showGridLines="0" zoomScaleNormal="100" workbookViewId="0"/>
  </sheetViews>
  <sheetFormatPr defaultRowHeight="14.4" x14ac:dyDescent="0.3"/>
  <cols>
    <col min="1" max="2" width="1.33203125" customWidth="1"/>
    <col min="3" max="3" width="29.33203125" customWidth="1"/>
    <col min="4" max="4" width="23.6640625" bestFit="1" customWidth="1"/>
    <col min="5" max="5" width="29.6640625" bestFit="1" customWidth="1"/>
    <col min="6" max="6" width="15.33203125" customWidth="1"/>
    <col min="7" max="7" width="2.33203125" customWidth="1"/>
    <col min="8" max="8" width="35.6640625" bestFit="1" customWidth="1"/>
    <col min="9" max="9" width="16.33203125" bestFit="1" customWidth="1"/>
    <col min="10" max="10" width="31.33203125" bestFit="1" customWidth="1"/>
    <col min="11" max="11" width="28" bestFit="1" customWidth="1"/>
    <col min="12" max="12" width="1.33203125" customWidth="1"/>
    <col min="13" max="13" width="13.6640625" bestFit="1" customWidth="1"/>
    <col min="15" max="15" width="9.44140625" bestFit="1" customWidth="1"/>
  </cols>
  <sheetData>
    <row r="1" spans="2:12" ht="15" thickBot="1" x14ac:dyDescent="0.35">
      <c r="C1" s="361" t="s">
        <v>780</v>
      </c>
      <c r="H1" s="93"/>
    </row>
    <row r="2" spans="2:12" ht="7.2" customHeight="1" x14ac:dyDescent="0.3">
      <c r="B2" s="641" t="s">
        <v>57</v>
      </c>
      <c r="C2" s="642"/>
      <c r="D2" s="642"/>
      <c r="E2" s="642"/>
      <c r="F2" s="642"/>
      <c r="G2" s="642"/>
      <c r="H2" s="642"/>
      <c r="I2" s="642"/>
      <c r="J2" s="642"/>
      <c r="K2" s="642"/>
      <c r="L2" s="643"/>
    </row>
    <row r="3" spans="2:12" ht="15" thickBot="1" x14ac:dyDescent="0.35">
      <c r="B3" s="644"/>
      <c r="C3" s="645"/>
      <c r="D3" s="645"/>
      <c r="E3" s="645"/>
      <c r="F3" s="645"/>
      <c r="G3" s="645"/>
      <c r="H3" s="645"/>
      <c r="I3" s="645"/>
      <c r="J3" s="645"/>
      <c r="K3" s="645"/>
      <c r="L3" s="646"/>
    </row>
    <row r="4" spans="2:12" ht="6" customHeight="1" thickBot="1" x14ac:dyDescent="0.35">
      <c r="B4" s="14"/>
      <c r="C4" s="193"/>
      <c r="D4" s="193"/>
      <c r="E4" s="194"/>
      <c r="F4" s="194"/>
      <c r="G4" s="194"/>
      <c r="H4" s="94"/>
      <c r="I4" s="193"/>
      <c r="J4" s="94"/>
      <c r="K4" s="94"/>
      <c r="L4" s="15"/>
    </row>
    <row r="5" spans="2:12" ht="15" thickBot="1" x14ac:dyDescent="0.35">
      <c r="B5" s="14"/>
      <c r="C5" s="634" t="s">
        <v>123</v>
      </c>
      <c r="D5" s="635"/>
      <c r="E5" s="635"/>
      <c r="F5" s="636"/>
      <c r="G5" s="194"/>
      <c r="H5" s="634" t="s">
        <v>130</v>
      </c>
      <c r="I5" s="635"/>
      <c r="J5" s="635"/>
      <c r="K5" s="636"/>
      <c r="L5" s="15"/>
    </row>
    <row r="6" spans="2:12" x14ac:dyDescent="0.3">
      <c r="B6" s="14"/>
      <c r="C6" s="1" t="s">
        <v>56</v>
      </c>
      <c r="D6" s="196">
        <v>3200000</v>
      </c>
      <c r="E6" s="186" t="s">
        <v>781</v>
      </c>
      <c r="F6" s="216">
        <v>155000</v>
      </c>
      <c r="G6" s="195"/>
      <c r="H6" s="1" t="s">
        <v>782</v>
      </c>
      <c r="I6" s="185">
        <v>3050000.0000999998</v>
      </c>
      <c r="J6" s="186" t="s">
        <v>131</v>
      </c>
      <c r="K6" s="187">
        <v>1.4481756461153765</v>
      </c>
      <c r="L6" s="15"/>
    </row>
    <row r="7" spans="2:12" x14ac:dyDescent="0.3">
      <c r="B7" s="14"/>
      <c r="C7" s="1" t="s">
        <v>55</v>
      </c>
      <c r="D7" s="196">
        <v>45000</v>
      </c>
      <c r="E7" s="186" t="s">
        <v>783</v>
      </c>
      <c r="F7" s="410" t="s">
        <v>134</v>
      </c>
      <c r="G7" s="195"/>
      <c r="H7" s="1" t="s">
        <v>784</v>
      </c>
      <c r="I7" s="185">
        <v>705365.71849999996</v>
      </c>
      <c r="J7" s="186" t="s">
        <v>132</v>
      </c>
      <c r="K7" s="188">
        <v>218293.78041230427</v>
      </c>
      <c r="L7" s="15"/>
    </row>
    <row r="8" spans="2:12" ht="15" thickBot="1" x14ac:dyDescent="0.35">
      <c r="B8" s="14"/>
      <c r="C8" s="4" t="s">
        <v>54</v>
      </c>
      <c r="D8" s="218">
        <v>350000</v>
      </c>
      <c r="E8" s="190"/>
      <c r="F8" s="191"/>
      <c r="G8" s="195"/>
      <c r="H8" s="4" t="s">
        <v>785</v>
      </c>
      <c r="I8" s="189">
        <v>487071.9379876958</v>
      </c>
      <c r="J8" s="190"/>
      <c r="K8" s="192"/>
      <c r="L8" s="15"/>
    </row>
    <row r="9" spans="2:12" ht="6" customHeight="1" thickBot="1" x14ac:dyDescent="0.35">
      <c r="B9" s="14"/>
      <c r="C9" s="193"/>
      <c r="D9" s="193"/>
      <c r="E9" s="194"/>
      <c r="F9" s="194"/>
      <c r="G9" s="194"/>
      <c r="H9" s="94"/>
      <c r="I9" s="193"/>
      <c r="J9" s="94"/>
      <c r="K9" s="94"/>
      <c r="L9" s="15"/>
    </row>
    <row r="10" spans="2:12" ht="15" thickBot="1" x14ac:dyDescent="0.35">
      <c r="B10" s="14"/>
      <c r="C10" s="634" t="s">
        <v>288</v>
      </c>
      <c r="D10" s="635"/>
      <c r="E10" s="635"/>
      <c r="F10" s="636"/>
      <c r="G10" s="194"/>
      <c r="H10" s="634" t="s">
        <v>289</v>
      </c>
      <c r="I10" s="635"/>
      <c r="J10" s="635"/>
      <c r="K10" s="636"/>
      <c r="L10" s="15"/>
    </row>
    <row r="11" spans="2:12" x14ac:dyDescent="0.3">
      <c r="B11" s="14"/>
      <c r="C11" s="1" t="s">
        <v>124</v>
      </c>
      <c r="D11" s="196">
        <v>2650000</v>
      </c>
      <c r="E11" s="186" t="s">
        <v>135</v>
      </c>
      <c r="F11" s="188">
        <v>2650000</v>
      </c>
      <c r="G11" s="195"/>
      <c r="H11" s="1" t="s">
        <v>124</v>
      </c>
      <c r="I11" s="196">
        <v>400000</v>
      </c>
      <c r="J11" s="186" t="s">
        <v>135</v>
      </c>
      <c r="K11" s="188">
        <v>400000</v>
      </c>
      <c r="L11" s="15"/>
    </row>
    <row r="12" spans="2:12" x14ac:dyDescent="0.3">
      <c r="B12" s="14"/>
      <c r="C12" s="1" t="s">
        <v>125</v>
      </c>
      <c r="D12" s="238">
        <v>8.5000000000000006E-2</v>
      </c>
      <c r="E12" s="186" t="s">
        <v>136</v>
      </c>
      <c r="F12" s="188">
        <v>32856.207551745443</v>
      </c>
      <c r="G12" s="195"/>
      <c r="H12" s="1" t="s">
        <v>125</v>
      </c>
      <c r="I12" s="238">
        <v>0.06</v>
      </c>
      <c r="J12" s="186" t="s">
        <v>136</v>
      </c>
      <c r="K12" s="188">
        <v>7733.1206117711663</v>
      </c>
      <c r="L12" s="15"/>
    </row>
    <row r="13" spans="2:12" x14ac:dyDescent="0.3">
      <c r="B13" s="14"/>
      <c r="C13" s="1" t="s">
        <v>127</v>
      </c>
      <c r="D13" s="217">
        <v>120</v>
      </c>
      <c r="E13" s="186" t="s">
        <v>321</v>
      </c>
      <c r="F13" s="188">
        <v>394274.49062094535</v>
      </c>
      <c r="G13" s="195"/>
      <c r="H13" s="1" t="s">
        <v>127</v>
      </c>
      <c r="I13" s="217">
        <v>60</v>
      </c>
      <c r="J13" s="186" t="s">
        <v>321</v>
      </c>
      <c r="K13" s="188">
        <v>92797.447341253996</v>
      </c>
      <c r="L13" s="15"/>
    </row>
    <row r="14" spans="2:12" x14ac:dyDescent="0.3">
      <c r="B14" s="14"/>
      <c r="C14" s="1" t="s">
        <v>290</v>
      </c>
      <c r="D14" s="217">
        <v>0</v>
      </c>
      <c r="E14" s="186" t="s">
        <v>128</v>
      </c>
      <c r="F14" s="188">
        <v>175767.38640031259</v>
      </c>
      <c r="G14" s="195"/>
      <c r="H14" s="1" t="s">
        <v>290</v>
      </c>
      <c r="I14" s="217">
        <v>0</v>
      </c>
      <c r="J14" s="186" t="s">
        <v>128</v>
      </c>
      <c r="K14" s="188">
        <v>70721.266897861351</v>
      </c>
      <c r="L14" s="15"/>
    </row>
    <row r="15" spans="2:12" x14ac:dyDescent="0.3">
      <c r="B15" s="14"/>
      <c r="C15" s="1" t="s">
        <v>126</v>
      </c>
      <c r="D15" s="217">
        <v>0</v>
      </c>
      <c r="E15" s="186" t="s">
        <v>129</v>
      </c>
      <c r="F15" s="188">
        <v>2474232.6135996873</v>
      </c>
      <c r="G15" s="195"/>
      <c r="H15" s="1" t="s">
        <v>126</v>
      </c>
      <c r="I15" s="217">
        <v>0</v>
      </c>
      <c r="J15" s="186" t="s">
        <v>129</v>
      </c>
      <c r="K15" s="188">
        <v>329278.73310213862</v>
      </c>
      <c r="L15" s="15"/>
    </row>
    <row r="16" spans="2:12" ht="15" thickBot="1" x14ac:dyDescent="0.35">
      <c r="B16" s="14"/>
      <c r="C16" s="4" t="s">
        <v>133</v>
      </c>
      <c r="D16" s="219" t="s">
        <v>333</v>
      </c>
      <c r="E16" s="190"/>
      <c r="F16" s="191"/>
      <c r="G16" s="195"/>
      <c r="H16" s="4" t="s">
        <v>133</v>
      </c>
      <c r="I16" s="219" t="s">
        <v>333</v>
      </c>
      <c r="J16" s="190"/>
      <c r="K16" s="191"/>
      <c r="L16" s="15"/>
    </row>
    <row r="17" spans="2:12" ht="15" thickBot="1" x14ac:dyDescent="0.35">
      <c r="B17" s="14"/>
      <c r="C17" s="193"/>
      <c r="D17" s="193"/>
      <c r="E17" s="194"/>
      <c r="F17" s="194"/>
      <c r="G17" s="194"/>
      <c r="H17" s="94"/>
      <c r="I17" s="193"/>
      <c r="J17" s="94"/>
      <c r="K17" s="94"/>
      <c r="L17" s="15"/>
    </row>
    <row r="18" spans="2:12" ht="15" thickBot="1" x14ac:dyDescent="0.35">
      <c r="B18" s="14"/>
      <c r="C18" s="634" t="s">
        <v>291</v>
      </c>
      <c r="D18" s="635"/>
      <c r="E18" s="635"/>
      <c r="F18" s="636"/>
      <c r="G18" s="195"/>
      <c r="H18" s="634" t="s">
        <v>786</v>
      </c>
      <c r="I18" s="635"/>
      <c r="J18" s="635"/>
      <c r="K18" s="636"/>
      <c r="L18" s="15"/>
    </row>
    <row r="19" spans="2:12" x14ac:dyDescent="0.3">
      <c r="B19" s="14"/>
      <c r="C19" s="1" t="s">
        <v>124</v>
      </c>
      <c r="D19" s="196">
        <v>1E-4</v>
      </c>
      <c r="E19" s="186" t="s">
        <v>135</v>
      </c>
      <c r="F19" s="188">
        <v>1E-4</v>
      </c>
      <c r="G19" s="195"/>
      <c r="H19" s="1" t="s">
        <v>787</v>
      </c>
      <c r="I19" s="196">
        <v>1E-3</v>
      </c>
      <c r="J19" s="186"/>
      <c r="K19" s="188"/>
      <c r="L19" s="15"/>
    </row>
    <row r="20" spans="2:12" ht="15" thickBot="1" x14ac:dyDescent="0.35">
      <c r="B20" s="14"/>
      <c r="C20" s="1" t="s">
        <v>125</v>
      </c>
      <c r="D20" s="238">
        <v>0.1</v>
      </c>
      <c r="E20" s="186" t="s">
        <v>136</v>
      </c>
      <c r="F20" s="188">
        <v>2.1247044711268279E-6</v>
      </c>
      <c r="G20" s="195"/>
      <c r="H20" s="4" t="s">
        <v>125</v>
      </c>
      <c r="I20" s="411">
        <v>0.1</v>
      </c>
      <c r="J20" s="190"/>
      <c r="K20" s="192"/>
      <c r="L20" s="15"/>
    </row>
    <row r="21" spans="2:12" x14ac:dyDescent="0.3">
      <c r="B21" s="14"/>
      <c r="C21" s="1" t="s">
        <v>127</v>
      </c>
      <c r="D21" s="217">
        <v>60</v>
      </c>
      <c r="E21" s="186" t="s">
        <v>321</v>
      </c>
      <c r="F21" s="188">
        <v>2.5496453653521935E-5</v>
      </c>
      <c r="G21" s="195"/>
      <c r="H21" s="195"/>
      <c r="I21" s="195"/>
      <c r="J21" s="195"/>
      <c r="K21" s="195"/>
      <c r="L21" s="15"/>
    </row>
    <row r="22" spans="2:12" x14ac:dyDescent="0.3">
      <c r="B22" s="14"/>
      <c r="C22" s="1" t="s">
        <v>290</v>
      </c>
      <c r="D22" s="217">
        <v>0</v>
      </c>
      <c r="E22" s="186" t="s">
        <v>128</v>
      </c>
      <c r="F22" s="188">
        <v>1.6226811965221787E-5</v>
      </c>
      <c r="G22" s="195"/>
      <c r="H22" s="195"/>
      <c r="I22" s="195"/>
      <c r="J22" s="195"/>
      <c r="K22" s="195"/>
      <c r="L22" s="15"/>
    </row>
    <row r="23" spans="2:12" x14ac:dyDescent="0.3">
      <c r="B23" s="14"/>
      <c r="C23" s="1" t="s">
        <v>126</v>
      </c>
      <c r="D23" s="217">
        <v>0</v>
      </c>
      <c r="E23" s="186" t="s">
        <v>129</v>
      </c>
      <c r="F23" s="188">
        <v>8.3773188034778217E-5</v>
      </c>
      <c r="G23" s="195"/>
      <c r="H23" s="195"/>
      <c r="I23" s="195"/>
      <c r="J23" s="195"/>
      <c r="K23" s="195"/>
      <c r="L23" s="15"/>
    </row>
    <row r="24" spans="2:12" ht="15" thickBot="1" x14ac:dyDescent="0.35">
      <c r="B24" s="14"/>
      <c r="C24" s="4" t="s">
        <v>133</v>
      </c>
      <c r="D24" s="219" t="s">
        <v>333</v>
      </c>
      <c r="E24" s="190"/>
      <c r="F24" s="191"/>
      <c r="G24" s="195"/>
      <c r="H24" s="195"/>
      <c r="I24" s="195"/>
      <c r="J24" s="195"/>
      <c r="K24" s="195"/>
      <c r="L24" s="15"/>
    </row>
    <row r="25" spans="2:12" ht="15" thickBot="1" x14ac:dyDescent="0.35">
      <c r="B25" s="17"/>
      <c r="C25" s="24"/>
      <c r="D25" s="24"/>
      <c r="E25" s="24"/>
      <c r="F25" s="24"/>
      <c r="G25" s="24"/>
      <c r="H25" s="24"/>
      <c r="I25" s="24"/>
      <c r="J25" s="24"/>
      <c r="K25" s="24"/>
      <c r="L25" s="18"/>
    </row>
    <row r="27" spans="2:12" x14ac:dyDescent="0.3">
      <c r="K27" s="8"/>
    </row>
    <row r="28" spans="2:12" x14ac:dyDescent="0.3">
      <c r="C28" s="412" t="s">
        <v>30</v>
      </c>
      <c r="D28" s="8">
        <v>0</v>
      </c>
      <c r="I28" s="9"/>
      <c r="K28" s="8"/>
    </row>
    <row r="29" spans="2:12" x14ac:dyDescent="0.3">
      <c r="K29" s="413"/>
    </row>
    <row r="30" spans="2:12" x14ac:dyDescent="0.3">
      <c r="K30" s="413"/>
    </row>
    <row r="31" spans="2:12" x14ac:dyDescent="0.3">
      <c r="K31" s="413"/>
    </row>
    <row r="32" spans="2:12" x14ac:dyDescent="0.3">
      <c r="K32" s="413"/>
    </row>
    <row r="33" spans="11:11" x14ac:dyDescent="0.3">
      <c r="K33" s="413"/>
    </row>
    <row r="34" spans="11:11" x14ac:dyDescent="0.3">
      <c r="K34" s="413"/>
    </row>
  </sheetData>
  <mergeCells count="7">
    <mergeCell ref="B2:L3"/>
    <mergeCell ref="C18:F18"/>
    <mergeCell ref="C5:F5"/>
    <mergeCell ref="H5:K5"/>
    <mergeCell ref="C10:F10"/>
    <mergeCell ref="H10:K10"/>
    <mergeCell ref="H18:K18"/>
  </mergeCells>
  <conditionalFormatting sqref="D28">
    <cfRule type="containsText" dxfId="5" priority="2" operator="containsText" text="Off">
      <formula>NOT(ISERROR(SEARCH("Off",D28)))</formula>
    </cfRule>
  </conditionalFormatting>
  <conditionalFormatting sqref="E1">
    <cfRule type="containsText" dxfId="4" priority="1" operator="containsText" text="Error">
      <formula>NOT(ISERROR(SEARCH("Error",E1)))</formula>
    </cfRule>
  </conditionalFormatting>
  <dataValidations disablePrompts="1" count="1">
    <dataValidation type="list" allowBlank="1" showInputMessage="1" showErrorMessage="1" sqref="F7 D24 D16 I16" xr:uid="{AB9B1275-2439-401A-A97D-BC2C0CF826A6}">
      <formula1>"Yes,No"</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DFB91-F5BD-4759-BB75-4A276ED6EBFC}">
  <sheetPr>
    <tabColor theme="4" tint="0.39997558519241921"/>
  </sheetPr>
  <dimension ref="A1:CK105"/>
  <sheetViews>
    <sheetView showGridLines="0" topLeftCell="A2" zoomScaleNormal="100" workbookViewId="0">
      <pane xSplit="4" ySplit="10" topLeftCell="E12" activePane="bottomRight" state="frozen"/>
      <selection activeCell="D26" sqref="D26:J38"/>
      <selection pane="topRight" activeCell="D26" sqref="D26:J38"/>
      <selection pane="bottomLeft" activeCell="D26" sqref="D26:J38"/>
      <selection pane="bottomRight" activeCell="I22" sqref="I22"/>
    </sheetView>
  </sheetViews>
  <sheetFormatPr defaultRowHeight="14.4" outlineLevelRow="1" outlineLevelCol="1" x14ac:dyDescent="0.3"/>
  <cols>
    <col min="1" max="1" width="8.6640625" hidden="1" customWidth="1"/>
    <col min="2" max="2" width="2.5546875" customWidth="1"/>
    <col min="3" max="3" width="2.6640625" customWidth="1"/>
    <col min="4" max="4" width="38.44140625" bestFit="1" customWidth="1"/>
    <col min="5" max="5" width="1.6640625" customWidth="1"/>
    <col min="6" max="10" width="11.6640625" customWidth="1" outlineLevel="1"/>
    <col min="11" max="11" width="11" customWidth="1" outlineLevel="1"/>
    <col min="12" max="13" width="11.6640625" customWidth="1" outlineLevel="1"/>
    <col min="14" max="14" width="11" customWidth="1" outlineLevel="1"/>
    <col min="15" max="15" width="10.5546875" customWidth="1" outlineLevel="1"/>
    <col min="16" max="17" width="11.6640625" customWidth="1" outlineLevel="1"/>
    <col min="18" max="18" width="19.44140625" customWidth="1"/>
    <col min="19" max="19" width="1.6640625" customWidth="1"/>
    <col min="20" max="20" width="20.33203125" customWidth="1" outlineLevel="1"/>
    <col min="21" max="24" width="11.6640625" customWidth="1" outlineLevel="1"/>
    <col min="25" max="25" width="11" customWidth="1" outlineLevel="1"/>
    <col min="26" max="27" width="11.6640625" customWidth="1" outlineLevel="1"/>
    <col min="28" max="28" width="11" customWidth="1" outlineLevel="1"/>
    <col min="29" max="29" width="10" customWidth="1" outlineLevel="1"/>
    <col min="30" max="31" width="11.6640625" customWidth="1" outlineLevel="1"/>
    <col min="32" max="32" width="19.44140625" customWidth="1"/>
    <col min="33" max="33" width="1.6640625" customWidth="1"/>
    <col min="34" max="38" width="11.6640625" customWidth="1" outlineLevel="1"/>
    <col min="39" max="39" width="11" customWidth="1" outlineLevel="1"/>
    <col min="40" max="41" width="11.6640625" customWidth="1" outlineLevel="1"/>
    <col min="42" max="42" width="11" customWidth="1" outlineLevel="1"/>
    <col min="43" max="43" width="10" customWidth="1" outlineLevel="1"/>
    <col min="44" max="45" width="11.6640625" customWidth="1" outlineLevel="1"/>
    <col min="46" max="46" width="19.44140625" customWidth="1"/>
    <col min="47" max="47" width="1.6640625" customWidth="1"/>
    <col min="48" max="52" width="11.6640625" customWidth="1" outlineLevel="1"/>
    <col min="53" max="53" width="11" customWidth="1" outlineLevel="1"/>
    <col min="54" max="55" width="11.6640625" customWidth="1" outlineLevel="1"/>
    <col min="56" max="56" width="11" customWidth="1" outlineLevel="1"/>
    <col min="57" max="57" width="10" customWidth="1" outlineLevel="1"/>
    <col min="58" max="59" width="11.6640625" customWidth="1" outlineLevel="1"/>
    <col min="60" max="60" width="19.44140625" customWidth="1"/>
    <col min="61" max="61" width="1.6640625" customWidth="1"/>
    <col min="62" max="66" width="11.6640625" customWidth="1" outlineLevel="1"/>
    <col min="67" max="67" width="11" customWidth="1" outlineLevel="1"/>
    <col min="68" max="69" width="11.6640625" customWidth="1" outlineLevel="1"/>
    <col min="70" max="70" width="11" customWidth="1" outlineLevel="1"/>
    <col min="71" max="71" width="10" customWidth="1" outlineLevel="1"/>
    <col min="72" max="73" width="11.6640625" customWidth="1" outlineLevel="1"/>
    <col min="74" max="74" width="19.44140625" customWidth="1"/>
    <col min="75" max="75" width="1.6640625" customWidth="1"/>
    <col min="76" max="80" width="11.6640625" customWidth="1" outlineLevel="1"/>
    <col min="81" max="81" width="11" customWidth="1" outlineLevel="1"/>
    <col min="82" max="83" width="11.6640625" customWidth="1" outlineLevel="1"/>
    <col min="84" max="84" width="11" customWidth="1" outlineLevel="1"/>
    <col min="85" max="85" width="10" customWidth="1" outlineLevel="1"/>
    <col min="86" max="87" width="11.6640625" customWidth="1" outlineLevel="1"/>
    <col min="88" max="88" width="19.44140625" customWidth="1"/>
    <col min="89" max="89" width="1.6640625" customWidth="1"/>
  </cols>
  <sheetData>
    <row r="1" spans="3:89" hidden="1" outlineLevel="1" x14ac:dyDescent="0.3">
      <c r="S1">
        <v>0</v>
      </c>
      <c r="T1">
        <v>1</v>
      </c>
      <c r="U1">
        <v>2</v>
      </c>
      <c r="V1">
        <v>3</v>
      </c>
      <c r="W1">
        <v>4</v>
      </c>
      <c r="X1">
        <v>5</v>
      </c>
      <c r="Y1">
        <v>6</v>
      </c>
      <c r="Z1">
        <v>7</v>
      </c>
      <c r="AA1">
        <v>8</v>
      </c>
      <c r="AB1">
        <v>9</v>
      </c>
      <c r="AC1">
        <v>10</v>
      </c>
      <c r="AD1">
        <v>11</v>
      </c>
      <c r="AE1">
        <v>12</v>
      </c>
      <c r="AH1">
        <v>13</v>
      </c>
      <c r="AI1">
        <v>14</v>
      </c>
      <c r="AJ1">
        <v>15</v>
      </c>
      <c r="AK1">
        <v>16</v>
      </c>
      <c r="AL1">
        <v>17</v>
      </c>
      <c r="AM1">
        <v>18</v>
      </c>
      <c r="AN1">
        <v>19</v>
      </c>
      <c r="AO1">
        <v>20</v>
      </c>
      <c r="AP1">
        <v>21</v>
      </c>
      <c r="AQ1">
        <v>22</v>
      </c>
      <c r="AR1">
        <v>23</v>
      </c>
      <c r="AS1">
        <v>24</v>
      </c>
      <c r="AV1">
        <v>25</v>
      </c>
      <c r="AW1">
        <v>26</v>
      </c>
      <c r="AX1">
        <v>27</v>
      </c>
      <c r="AY1">
        <v>28</v>
      </c>
      <c r="AZ1">
        <v>29</v>
      </c>
      <c r="BA1">
        <v>30</v>
      </c>
      <c r="BB1">
        <v>31</v>
      </c>
      <c r="BC1">
        <v>32</v>
      </c>
      <c r="BD1">
        <v>33</v>
      </c>
      <c r="BE1">
        <v>34</v>
      </c>
      <c r="BF1">
        <v>35</v>
      </c>
      <c r="BG1">
        <v>36</v>
      </c>
      <c r="BJ1">
        <v>37</v>
      </c>
      <c r="BK1">
        <v>38</v>
      </c>
      <c r="BL1">
        <v>39</v>
      </c>
      <c r="BM1">
        <v>40</v>
      </c>
      <c r="BN1">
        <v>41</v>
      </c>
      <c r="BO1">
        <v>42</v>
      </c>
      <c r="BP1">
        <v>43</v>
      </c>
      <c r="BQ1">
        <v>44</v>
      </c>
      <c r="BR1">
        <v>45</v>
      </c>
      <c r="BS1">
        <v>46</v>
      </c>
      <c r="BT1">
        <v>47</v>
      </c>
      <c r="BU1">
        <v>48</v>
      </c>
      <c r="BX1">
        <v>49</v>
      </c>
      <c r="BY1">
        <v>50</v>
      </c>
      <c r="BZ1">
        <v>51</v>
      </c>
      <c r="CA1">
        <v>52</v>
      </c>
      <c r="CB1">
        <v>53</v>
      </c>
      <c r="CC1">
        <v>54</v>
      </c>
      <c r="CD1">
        <v>55</v>
      </c>
      <c r="CE1">
        <v>56</v>
      </c>
      <c r="CF1">
        <v>57</v>
      </c>
      <c r="CG1">
        <v>58</v>
      </c>
      <c r="CH1">
        <v>59</v>
      </c>
      <c r="CI1">
        <v>60</v>
      </c>
    </row>
    <row r="2" spans="3:89" ht="7.95" customHeight="1" collapsed="1" thickBot="1" x14ac:dyDescent="0.35"/>
    <row r="3" spans="3:89" ht="15" thickBot="1" x14ac:dyDescent="0.35">
      <c r="D3" s="361" t="s">
        <v>793</v>
      </c>
      <c r="T3" s="647" t="s">
        <v>41</v>
      </c>
      <c r="U3" s="648"/>
      <c r="AH3" s="647" t="s">
        <v>41</v>
      </c>
      <c r="AI3" s="648"/>
      <c r="AV3" s="647" t="s">
        <v>41</v>
      </c>
      <c r="AW3" s="648"/>
      <c r="BJ3" s="647" t="s">
        <v>41</v>
      </c>
      <c r="BK3" s="648"/>
      <c r="BX3" s="647" t="s">
        <v>41</v>
      </c>
      <c r="BY3" s="648"/>
    </row>
    <row r="4" spans="3:89" x14ac:dyDescent="0.3">
      <c r="T4" s="43" t="s">
        <v>42</v>
      </c>
      <c r="U4" s="71">
        <v>0.05</v>
      </c>
      <c r="V4" s="361" t="s">
        <v>794</v>
      </c>
      <c r="AH4" s="43" t="s">
        <v>42</v>
      </c>
      <c r="AI4" s="71">
        <v>0.05</v>
      </c>
      <c r="AJ4" s="361" t="s">
        <v>794</v>
      </c>
      <c r="AV4" s="43" t="s">
        <v>42</v>
      </c>
      <c r="AW4" s="71">
        <v>0.05</v>
      </c>
      <c r="AX4" s="361" t="s">
        <v>794</v>
      </c>
      <c r="BJ4" s="43" t="s">
        <v>42</v>
      </c>
      <c r="BK4" s="71">
        <v>0.05</v>
      </c>
      <c r="BL4" s="361" t="s">
        <v>794</v>
      </c>
      <c r="BX4" s="43" t="s">
        <v>42</v>
      </c>
      <c r="BY4" s="71">
        <v>0.05</v>
      </c>
      <c r="BZ4" s="361" t="s">
        <v>794</v>
      </c>
    </row>
    <row r="5" spans="3:89" ht="15" thickBot="1" x14ac:dyDescent="0.35">
      <c r="F5" s="8"/>
      <c r="T5" s="70" t="s">
        <v>43</v>
      </c>
      <c r="U5" s="72">
        <v>0.05</v>
      </c>
      <c r="V5" s="361" t="s">
        <v>794</v>
      </c>
      <c r="AH5" s="70" t="s">
        <v>43</v>
      </c>
      <c r="AI5" s="72">
        <v>0.05</v>
      </c>
      <c r="AJ5" s="361" t="s">
        <v>794</v>
      </c>
      <c r="AV5" s="70" t="s">
        <v>43</v>
      </c>
      <c r="AW5" s="72">
        <v>0.05</v>
      </c>
      <c r="AX5" s="361" t="s">
        <v>794</v>
      </c>
      <c r="BJ5" s="70" t="s">
        <v>43</v>
      </c>
      <c r="BK5" s="72">
        <v>0.05</v>
      </c>
      <c r="BL5" s="361" t="s">
        <v>794</v>
      </c>
      <c r="BX5" s="70" t="s">
        <v>43</v>
      </c>
      <c r="BY5" s="72">
        <v>0.05</v>
      </c>
      <c r="BZ5" s="361" t="s">
        <v>794</v>
      </c>
    </row>
    <row r="6" spans="3:89" ht="12" customHeight="1" thickBot="1" x14ac:dyDescent="0.35"/>
    <row r="7" spans="3:89" ht="8.6999999999999993" customHeight="1" x14ac:dyDescent="0.3">
      <c r="C7" s="652" t="s">
        <v>107</v>
      </c>
      <c r="D7" s="653"/>
      <c r="E7" s="653"/>
      <c r="F7" s="653"/>
      <c r="G7" s="653"/>
      <c r="H7" s="653"/>
      <c r="I7" s="653"/>
      <c r="J7" s="653"/>
      <c r="K7" s="653"/>
      <c r="L7" s="653"/>
      <c r="M7" s="653"/>
      <c r="N7" s="653"/>
      <c r="O7" s="653"/>
      <c r="P7" s="653"/>
      <c r="Q7" s="653"/>
      <c r="R7" s="653"/>
      <c r="S7" s="653"/>
      <c r="T7" s="653"/>
      <c r="U7" s="653"/>
      <c r="V7" s="653"/>
      <c r="W7" s="653"/>
      <c r="X7" s="653"/>
      <c r="Y7" s="653"/>
      <c r="Z7" s="653"/>
      <c r="AA7" s="653"/>
      <c r="AB7" s="653"/>
      <c r="AC7" s="653"/>
      <c r="AD7" s="653"/>
      <c r="AE7" s="653"/>
      <c r="AF7" s="653"/>
      <c r="AG7" s="653"/>
      <c r="AH7" s="653"/>
      <c r="AI7" s="653"/>
      <c r="AJ7" s="653"/>
      <c r="AK7" s="653"/>
      <c r="AL7" s="653"/>
      <c r="AM7" s="653"/>
      <c r="AN7" s="653"/>
      <c r="AO7" s="653"/>
      <c r="AP7" s="653"/>
      <c r="AQ7" s="653"/>
      <c r="AR7" s="653"/>
      <c r="AS7" s="653"/>
      <c r="AT7" s="653"/>
      <c r="AU7" s="653"/>
      <c r="AV7" s="653"/>
      <c r="AW7" s="653"/>
      <c r="AX7" s="653"/>
      <c r="AY7" s="653"/>
      <c r="AZ7" s="653"/>
      <c r="BA7" s="653"/>
      <c r="BB7" s="653"/>
      <c r="BC7" s="653"/>
      <c r="BD7" s="653"/>
      <c r="BE7" s="653"/>
      <c r="BF7" s="653"/>
      <c r="BG7" s="653"/>
      <c r="BH7" s="653"/>
      <c r="BI7" s="653"/>
      <c r="BJ7" s="653"/>
      <c r="BK7" s="653"/>
      <c r="BL7" s="653"/>
      <c r="BM7" s="653"/>
      <c r="BN7" s="653"/>
      <c r="BO7" s="653"/>
      <c r="BP7" s="653"/>
      <c r="BQ7" s="653"/>
      <c r="BR7" s="653"/>
      <c r="BS7" s="653"/>
      <c r="BT7" s="653"/>
      <c r="BU7" s="653"/>
      <c r="BV7" s="653"/>
      <c r="BW7" s="653"/>
      <c r="BX7" s="653"/>
      <c r="BY7" s="653"/>
      <c r="BZ7" s="653"/>
      <c r="CA7" s="653"/>
      <c r="CB7" s="653"/>
      <c r="CC7" s="653"/>
      <c r="CD7" s="653"/>
      <c r="CE7" s="653"/>
      <c r="CF7" s="653"/>
      <c r="CG7" s="653"/>
      <c r="CH7" s="653"/>
      <c r="CI7" s="653"/>
      <c r="CJ7" s="653"/>
      <c r="CK7" s="654"/>
    </row>
    <row r="8" spans="3:89" ht="22.2" customHeight="1" thickBot="1" x14ac:dyDescent="0.35">
      <c r="C8" s="655"/>
      <c r="D8" s="656"/>
      <c r="E8" s="656"/>
      <c r="F8" s="656"/>
      <c r="G8" s="656"/>
      <c r="H8" s="656"/>
      <c r="I8" s="656"/>
      <c r="J8" s="656"/>
      <c r="K8" s="656"/>
      <c r="L8" s="656"/>
      <c r="M8" s="656"/>
      <c r="N8" s="656"/>
      <c r="O8" s="656"/>
      <c r="P8" s="656"/>
      <c r="Q8" s="656"/>
      <c r="R8" s="656"/>
      <c r="S8" s="656"/>
      <c r="T8" s="656"/>
      <c r="U8" s="656"/>
      <c r="V8" s="656"/>
      <c r="W8" s="656"/>
      <c r="X8" s="656"/>
      <c r="Y8" s="656"/>
      <c r="Z8" s="656"/>
      <c r="AA8" s="656"/>
      <c r="AB8" s="656"/>
      <c r="AC8" s="656"/>
      <c r="AD8" s="656"/>
      <c r="AE8" s="656"/>
      <c r="AF8" s="656"/>
      <c r="AG8" s="656"/>
      <c r="AH8" s="656"/>
      <c r="AI8" s="656"/>
      <c r="AJ8" s="656"/>
      <c r="AK8" s="656"/>
      <c r="AL8" s="656"/>
      <c r="AM8" s="656"/>
      <c r="AN8" s="656"/>
      <c r="AO8" s="656"/>
      <c r="AP8" s="656"/>
      <c r="AQ8" s="656"/>
      <c r="AR8" s="656"/>
      <c r="AS8" s="656"/>
      <c r="AT8" s="656"/>
      <c r="AU8" s="656"/>
      <c r="AV8" s="656"/>
      <c r="AW8" s="656"/>
      <c r="AX8" s="656"/>
      <c r="AY8" s="656"/>
      <c r="AZ8" s="656"/>
      <c r="BA8" s="656"/>
      <c r="BB8" s="656"/>
      <c r="BC8" s="656"/>
      <c r="BD8" s="656"/>
      <c r="BE8" s="656"/>
      <c r="BF8" s="656"/>
      <c r="BG8" s="656"/>
      <c r="BH8" s="656"/>
      <c r="BI8" s="656"/>
      <c r="BJ8" s="656"/>
      <c r="BK8" s="656"/>
      <c r="BL8" s="656"/>
      <c r="BM8" s="656"/>
      <c r="BN8" s="656"/>
      <c r="BO8" s="656"/>
      <c r="BP8" s="656"/>
      <c r="BQ8" s="656"/>
      <c r="BR8" s="656"/>
      <c r="BS8" s="656"/>
      <c r="BT8" s="656"/>
      <c r="BU8" s="656"/>
      <c r="BV8" s="656"/>
      <c r="BW8" s="656"/>
      <c r="BX8" s="656"/>
      <c r="BY8" s="656"/>
      <c r="BZ8" s="656"/>
      <c r="CA8" s="656"/>
      <c r="CB8" s="656"/>
      <c r="CC8" s="656"/>
      <c r="CD8" s="656"/>
      <c r="CE8" s="656"/>
      <c r="CF8" s="656"/>
      <c r="CG8" s="656"/>
      <c r="CH8" s="656"/>
      <c r="CI8" s="656"/>
      <c r="CJ8" s="656"/>
      <c r="CK8" s="657"/>
    </row>
    <row r="9" spans="3:89" ht="8.6999999999999993" customHeight="1" thickBot="1" x14ac:dyDescent="0.35">
      <c r="C9" s="14"/>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5"/>
    </row>
    <row r="10" spans="3:89" ht="15" thickBot="1" x14ac:dyDescent="0.35">
      <c r="C10" s="14"/>
      <c r="D10" s="16" t="s">
        <v>795</v>
      </c>
      <c r="E10" s="15"/>
      <c r="F10" s="649" t="s">
        <v>805</v>
      </c>
      <c r="G10" s="650"/>
      <c r="H10" s="650"/>
      <c r="I10" s="650"/>
      <c r="J10" s="650"/>
      <c r="K10" s="650"/>
      <c r="L10" s="650"/>
      <c r="M10" s="650"/>
      <c r="N10" s="650"/>
      <c r="O10" s="650"/>
      <c r="P10" s="650"/>
      <c r="Q10" s="650"/>
      <c r="R10" s="651"/>
      <c r="S10" s="15"/>
      <c r="T10" s="649" t="s">
        <v>806</v>
      </c>
      <c r="U10" s="650"/>
      <c r="V10" s="650"/>
      <c r="W10" s="650"/>
      <c r="X10" s="650"/>
      <c r="Y10" s="650"/>
      <c r="Z10" s="650"/>
      <c r="AA10" s="650"/>
      <c r="AB10" s="650"/>
      <c r="AC10" s="650"/>
      <c r="AD10" s="650"/>
      <c r="AE10" s="650"/>
      <c r="AF10" s="651"/>
      <c r="AG10" s="15"/>
      <c r="AH10" s="649" t="s">
        <v>807</v>
      </c>
      <c r="AI10" s="650"/>
      <c r="AJ10" s="650"/>
      <c r="AK10" s="650"/>
      <c r="AL10" s="650"/>
      <c r="AM10" s="650"/>
      <c r="AN10" s="650"/>
      <c r="AO10" s="650"/>
      <c r="AP10" s="650"/>
      <c r="AQ10" s="650"/>
      <c r="AR10" s="650"/>
      <c r="AS10" s="650"/>
      <c r="AT10" s="651"/>
      <c r="AU10" s="15"/>
      <c r="AV10" s="649" t="s">
        <v>808</v>
      </c>
      <c r="AW10" s="650"/>
      <c r="AX10" s="650"/>
      <c r="AY10" s="650"/>
      <c r="AZ10" s="650"/>
      <c r="BA10" s="650"/>
      <c r="BB10" s="650"/>
      <c r="BC10" s="650"/>
      <c r="BD10" s="650"/>
      <c r="BE10" s="650"/>
      <c r="BF10" s="650"/>
      <c r="BG10" s="650"/>
      <c r="BH10" s="651"/>
      <c r="BI10" s="15"/>
      <c r="BJ10" s="649" t="s">
        <v>809</v>
      </c>
      <c r="BK10" s="650"/>
      <c r="BL10" s="650"/>
      <c r="BM10" s="650"/>
      <c r="BN10" s="650"/>
      <c r="BO10" s="650"/>
      <c r="BP10" s="650"/>
      <c r="BQ10" s="650"/>
      <c r="BR10" s="650"/>
      <c r="BS10" s="650"/>
      <c r="BT10" s="650"/>
      <c r="BU10" s="650"/>
      <c r="BV10" s="651"/>
      <c r="BW10" s="15"/>
      <c r="BX10" s="649" t="s">
        <v>810</v>
      </c>
      <c r="BY10" s="650"/>
      <c r="BZ10" s="650"/>
      <c r="CA10" s="650"/>
      <c r="CB10" s="650"/>
      <c r="CC10" s="650"/>
      <c r="CD10" s="650"/>
      <c r="CE10" s="650"/>
      <c r="CF10" s="650"/>
      <c r="CG10" s="650"/>
      <c r="CH10" s="650"/>
      <c r="CI10" s="650"/>
      <c r="CJ10" s="651"/>
      <c r="CK10" s="15"/>
    </row>
    <row r="11" spans="3:89" ht="15" thickBot="1" x14ac:dyDescent="0.35">
      <c r="C11" s="14"/>
      <c r="D11" s="414" t="s">
        <v>796</v>
      </c>
      <c r="E11" s="15"/>
      <c r="F11" s="139">
        <v>45900</v>
      </c>
      <c r="G11" s="138">
        <v>45930</v>
      </c>
      <c r="H11" s="138">
        <v>45961</v>
      </c>
      <c r="I11" s="138">
        <v>45991</v>
      </c>
      <c r="J11" s="138">
        <v>46022</v>
      </c>
      <c r="K11" s="138">
        <v>46053</v>
      </c>
      <c r="L11" s="138">
        <v>46081</v>
      </c>
      <c r="M11" s="138">
        <v>46112</v>
      </c>
      <c r="N11" s="138">
        <v>46142</v>
      </c>
      <c r="O11" s="138">
        <v>46173</v>
      </c>
      <c r="P11" s="138">
        <v>46203</v>
      </c>
      <c r="Q11" s="138">
        <v>46234</v>
      </c>
      <c r="R11" s="57" t="s">
        <v>70</v>
      </c>
      <c r="S11" s="15"/>
      <c r="T11" s="139">
        <v>46265</v>
      </c>
      <c r="U11" s="138">
        <v>46295</v>
      </c>
      <c r="V11" s="138">
        <v>46325</v>
      </c>
      <c r="W11" s="138">
        <v>46356</v>
      </c>
      <c r="X11" s="138">
        <v>46386</v>
      </c>
      <c r="Y11" s="138">
        <v>46417</v>
      </c>
      <c r="Z11" s="138">
        <v>46446</v>
      </c>
      <c r="AA11" s="138">
        <v>46474</v>
      </c>
      <c r="AB11" s="138">
        <v>46505</v>
      </c>
      <c r="AC11" s="138">
        <v>46535</v>
      </c>
      <c r="AD11" s="138">
        <v>46566</v>
      </c>
      <c r="AE11" s="138">
        <v>46596</v>
      </c>
      <c r="AF11" s="57" t="s">
        <v>75</v>
      </c>
      <c r="AG11" s="15"/>
      <c r="AH11" s="139">
        <v>46627</v>
      </c>
      <c r="AI11" s="138">
        <v>46658</v>
      </c>
      <c r="AJ11" s="138">
        <v>46688</v>
      </c>
      <c r="AK11" s="138">
        <v>46719</v>
      </c>
      <c r="AL11" s="138">
        <v>46749</v>
      </c>
      <c r="AM11" s="138">
        <v>46780</v>
      </c>
      <c r="AN11" s="138">
        <v>46811</v>
      </c>
      <c r="AO11" s="138">
        <v>46840</v>
      </c>
      <c r="AP11" s="138">
        <v>46871</v>
      </c>
      <c r="AQ11" s="138">
        <v>46901</v>
      </c>
      <c r="AR11" s="138">
        <v>46932</v>
      </c>
      <c r="AS11" s="138">
        <v>46962</v>
      </c>
      <c r="AT11" s="57" t="s">
        <v>75</v>
      </c>
      <c r="AU11" s="15"/>
      <c r="AV11" s="139">
        <v>46993</v>
      </c>
      <c r="AW11" s="138">
        <v>47024</v>
      </c>
      <c r="AX11" s="138">
        <v>47054</v>
      </c>
      <c r="AY11" s="138">
        <v>47085</v>
      </c>
      <c r="AZ11" s="138">
        <v>47115</v>
      </c>
      <c r="BA11" s="138">
        <v>47146</v>
      </c>
      <c r="BB11" s="138">
        <v>47177</v>
      </c>
      <c r="BC11" s="138">
        <v>47205</v>
      </c>
      <c r="BD11" s="138">
        <v>47236</v>
      </c>
      <c r="BE11" s="138">
        <v>47266</v>
      </c>
      <c r="BF11" s="138">
        <v>47297</v>
      </c>
      <c r="BG11" s="138">
        <v>47327</v>
      </c>
      <c r="BH11" s="57" t="s">
        <v>75</v>
      </c>
      <c r="BI11" s="15"/>
      <c r="BJ11" s="139">
        <v>47358</v>
      </c>
      <c r="BK11" s="138">
        <v>47389</v>
      </c>
      <c r="BL11" s="138">
        <v>47419</v>
      </c>
      <c r="BM11" s="138">
        <v>47450</v>
      </c>
      <c r="BN11" s="138">
        <v>47480</v>
      </c>
      <c r="BO11" s="138">
        <v>47511</v>
      </c>
      <c r="BP11" s="138">
        <v>47542</v>
      </c>
      <c r="BQ11" s="138">
        <v>47570</v>
      </c>
      <c r="BR11" s="138">
        <v>47601</v>
      </c>
      <c r="BS11" s="138">
        <v>47631</v>
      </c>
      <c r="BT11" s="138">
        <v>47662</v>
      </c>
      <c r="BU11" s="138">
        <v>47692</v>
      </c>
      <c r="BV11" s="57" t="s">
        <v>75</v>
      </c>
      <c r="BW11" s="15"/>
      <c r="BX11" s="139">
        <v>47723</v>
      </c>
      <c r="BY11" s="138">
        <v>47754</v>
      </c>
      <c r="BZ11" s="138">
        <v>47784</v>
      </c>
      <c r="CA11" s="138">
        <v>47815</v>
      </c>
      <c r="CB11" s="138">
        <v>47845</v>
      </c>
      <c r="CC11" s="138">
        <v>47876</v>
      </c>
      <c r="CD11" s="138">
        <v>47907</v>
      </c>
      <c r="CE11" s="138">
        <v>47935</v>
      </c>
      <c r="CF11" s="138">
        <v>47966</v>
      </c>
      <c r="CG11" s="138">
        <v>47996</v>
      </c>
      <c r="CH11" s="138">
        <v>48027</v>
      </c>
      <c r="CI11" s="138">
        <v>48057</v>
      </c>
      <c r="CJ11" s="57" t="s">
        <v>75</v>
      </c>
      <c r="CK11" s="15"/>
    </row>
    <row r="12" spans="3:89" ht="7.95" customHeight="1" thickBot="1" x14ac:dyDescent="0.35">
      <c r="C12" s="14"/>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5"/>
    </row>
    <row r="13" spans="3:89" x14ac:dyDescent="0.3">
      <c r="C13" s="14"/>
      <c r="D13" s="59" t="s">
        <v>494</v>
      </c>
      <c r="E13" s="41"/>
      <c r="F13" s="48">
        <v>301387</v>
      </c>
      <c r="G13" s="49">
        <v>90950</v>
      </c>
      <c r="H13" s="49">
        <v>258460</v>
      </c>
      <c r="I13" s="49">
        <v>402375</v>
      </c>
      <c r="J13" s="49">
        <v>791953</v>
      </c>
      <c r="K13" s="49">
        <v>0.1</v>
      </c>
      <c r="L13" s="49">
        <v>406905</v>
      </c>
      <c r="M13" s="49">
        <v>323250</v>
      </c>
      <c r="N13" s="49">
        <v>101950</v>
      </c>
      <c r="O13" s="49">
        <v>195900</v>
      </c>
      <c r="P13" s="49">
        <v>0.1</v>
      </c>
      <c r="Q13" s="49">
        <v>0</v>
      </c>
      <c r="R13" s="50">
        <v>2873130.2</v>
      </c>
      <c r="S13" s="41"/>
      <c r="T13" s="48">
        <v>316456.35000000003</v>
      </c>
      <c r="U13" s="49">
        <v>95497.5</v>
      </c>
      <c r="V13" s="49">
        <v>271383</v>
      </c>
      <c r="W13" s="49">
        <v>422493.75</v>
      </c>
      <c r="X13" s="49">
        <v>831550.65</v>
      </c>
      <c r="Y13" s="49">
        <v>0.01</v>
      </c>
      <c r="Z13" s="49">
        <v>427250.25</v>
      </c>
      <c r="AA13" s="49">
        <v>339412.5</v>
      </c>
      <c r="AB13" s="49">
        <v>107047.5</v>
      </c>
      <c r="AC13" s="49">
        <v>205695</v>
      </c>
      <c r="AD13" s="49">
        <v>0.01</v>
      </c>
      <c r="AE13" s="49">
        <v>0</v>
      </c>
      <c r="AF13" s="50">
        <v>3016786.5199999996</v>
      </c>
      <c r="AG13" s="41"/>
      <c r="AH13" s="48">
        <v>332279.16750000004</v>
      </c>
      <c r="AI13" s="49">
        <v>100272.375</v>
      </c>
      <c r="AJ13" s="49">
        <v>284952.15000000002</v>
      </c>
      <c r="AK13" s="49">
        <v>443618.4375</v>
      </c>
      <c r="AL13" s="49">
        <v>873128.18250000011</v>
      </c>
      <c r="AM13" s="49">
        <v>1.0500000000000001E-2</v>
      </c>
      <c r="AN13" s="49">
        <v>448612.76250000001</v>
      </c>
      <c r="AO13" s="49">
        <v>356383.125</v>
      </c>
      <c r="AP13" s="49">
        <v>112399.875</v>
      </c>
      <c r="AQ13" s="49">
        <v>215979.75</v>
      </c>
      <c r="AR13" s="49">
        <v>1.0500000000000001E-2</v>
      </c>
      <c r="AS13" s="49">
        <v>0</v>
      </c>
      <c r="AT13" s="50">
        <v>3167625.8460000004</v>
      </c>
      <c r="AU13" s="41"/>
      <c r="AV13" s="48">
        <v>348893.12587500009</v>
      </c>
      <c r="AW13" s="49">
        <v>105285.99375000001</v>
      </c>
      <c r="AX13" s="49">
        <v>299199.75750000007</v>
      </c>
      <c r="AY13" s="49">
        <v>465799.359375</v>
      </c>
      <c r="AZ13" s="49">
        <v>916784.59162500012</v>
      </c>
      <c r="BA13" s="49">
        <v>1.1025000000000002E-2</v>
      </c>
      <c r="BB13" s="49">
        <v>471043.40062500001</v>
      </c>
      <c r="BC13" s="49">
        <v>374202.28125</v>
      </c>
      <c r="BD13" s="49">
        <v>118019.86875000001</v>
      </c>
      <c r="BE13" s="49">
        <v>226778.73750000002</v>
      </c>
      <c r="BF13" s="49">
        <v>1.1025000000000002E-2</v>
      </c>
      <c r="BG13" s="49">
        <v>0</v>
      </c>
      <c r="BH13" s="50">
        <v>3326007.1382999998</v>
      </c>
      <c r="BI13" s="41"/>
      <c r="BJ13" s="48">
        <v>366337.78216875013</v>
      </c>
      <c r="BK13" s="49">
        <v>110550.29343750002</v>
      </c>
      <c r="BL13" s="49">
        <v>314159.74537500006</v>
      </c>
      <c r="BM13" s="49">
        <v>489089.32734375005</v>
      </c>
      <c r="BN13" s="49">
        <v>962623.82120625011</v>
      </c>
      <c r="BO13" s="49">
        <v>1.1576250000000003E-2</v>
      </c>
      <c r="BP13" s="49">
        <v>494595.57065625006</v>
      </c>
      <c r="BQ13" s="49">
        <v>392912.39531250001</v>
      </c>
      <c r="BR13" s="49">
        <v>123920.86218750001</v>
      </c>
      <c r="BS13" s="49">
        <v>238117.67437500003</v>
      </c>
      <c r="BT13" s="49">
        <v>1.1576250000000003E-2</v>
      </c>
      <c r="BU13" s="49">
        <v>0</v>
      </c>
      <c r="BV13" s="50">
        <v>3492307.4952150011</v>
      </c>
      <c r="BW13" s="41"/>
      <c r="BX13" s="48">
        <v>384654.67127718765</v>
      </c>
      <c r="BY13" s="49">
        <v>116077.80810937502</v>
      </c>
      <c r="BZ13" s="49">
        <v>329867.73264375009</v>
      </c>
      <c r="CA13" s="49">
        <v>513543.79371093755</v>
      </c>
      <c r="CB13" s="49">
        <v>1010755.0122665627</v>
      </c>
      <c r="CC13" s="49">
        <v>1.2155062500000004E-2</v>
      </c>
      <c r="CD13" s="49">
        <v>519325.3491890626</v>
      </c>
      <c r="CE13" s="49">
        <v>412558.01507812506</v>
      </c>
      <c r="CF13" s="49">
        <v>130116.90529687502</v>
      </c>
      <c r="CG13" s="49">
        <v>250023.55809375003</v>
      </c>
      <c r="CH13" s="49">
        <v>1.2155062500000004E-2</v>
      </c>
      <c r="CI13" s="49">
        <v>0</v>
      </c>
      <c r="CJ13" s="50">
        <v>3666922.8699757508</v>
      </c>
      <c r="CK13" s="15"/>
    </row>
    <row r="14" spans="3:89" x14ac:dyDescent="0.3">
      <c r="C14" s="14"/>
      <c r="D14" s="60" t="s">
        <v>495</v>
      </c>
      <c r="E14" s="41"/>
      <c r="F14" s="51">
        <v>0</v>
      </c>
      <c r="G14" s="52">
        <v>0</v>
      </c>
      <c r="H14" s="52">
        <v>0</v>
      </c>
      <c r="I14" s="52">
        <v>0</v>
      </c>
      <c r="J14" s="52">
        <v>0</v>
      </c>
      <c r="K14" s="52">
        <v>0</v>
      </c>
      <c r="L14" s="52">
        <v>0</v>
      </c>
      <c r="M14" s="52">
        <v>0</v>
      </c>
      <c r="N14" s="52">
        <v>0</v>
      </c>
      <c r="O14" s="52">
        <v>0</v>
      </c>
      <c r="P14" s="52">
        <v>0</v>
      </c>
      <c r="Q14" s="52">
        <v>57160</v>
      </c>
      <c r="R14" s="53">
        <v>57160</v>
      </c>
      <c r="S14" s="41"/>
      <c r="T14" s="51">
        <v>0</v>
      </c>
      <c r="U14" s="52">
        <v>0</v>
      </c>
      <c r="V14" s="52">
        <v>0</v>
      </c>
      <c r="W14" s="52">
        <v>0</v>
      </c>
      <c r="X14" s="52">
        <v>0</v>
      </c>
      <c r="Y14" s="52">
        <v>0</v>
      </c>
      <c r="Z14" s="52">
        <v>0</v>
      </c>
      <c r="AA14" s="52">
        <v>0</v>
      </c>
      <c r="AB14" s="52">
        <v>0</v>
      </c>
      <c r="AC14" s="52">
        <v>0</v>
      </c>
      <c r="AD14" s="52">
        <v>0</v>
      </c>
      <c r="AE14" s="52">
        <v>60018</v>
      </c>
      <c r="AF14" s="53">
        <v>60018</v>
      </c>
      <c r="AG14" s="41"/>
      <c r="AH14" s="51">
        <v>0</v>
      </c>
      <c r="AI14" s="52">
        <v>0</v>
      </c>
      <c r="AJ14" s="52">
        <v>0</v>
      </c>
      <c r="AK14" s="52">
        <v>0</v>
      </c>
      <c r="AL14" s="52">
        <v>0</v>
      </c>
      <c r="AM14" s="52">
        <v>0</v>
      </c>
      <c r="AN14" s="52">
        <v>0</v>
      </c>
      <c r="AO14" s="52">
        <v>0</v>
      </c>
      <c r="AP14" s="52">
        <v>0</v>
      </c>
      <c r="AQ14" s="52">
        <v>0</v>
      </c>
      <c r="AR14" s="52">
        <v>0</v>
      </c>
      <c r="AS14" s="52">
        <v>63018.9</v>
      </c>
      <c r="AT14" s="53">
        <v>63018.9</v>
      </c>
      <c r="AU14" s="41"/>
      <c r="AV14" s="51">
        <v>0</v>
      </c>
      <c r="AW14" s="52">
        <v>0</v>
      </c>
      <c r="AX14" s="52">
        <v>0</v>
      </c>
      <c r="AY14" s="52">
        <v>0</v>
      </c>
      <c r="AZ14" s="52">
        <v>0</v>
      </c>
      <c r="BA14" s="52">
        <v>0</v>
      </c>
      <c r="BB14" s="52">
        <v>0</v>
      </c>
      <c r="BC14" s="52">
        <v>0</v>
      </c>
      <c r="BD14" s="52">
        <v>0</v>
      </c>
      <c r="BE14" s="52">
        <v>0</v>
      </c>
      <c r="BF14" s="52">
        <v>0</v>
      </c>
      <c r="BG14" s="52">
        <v>66169.845000000001</v>
      </c>
      <c r="BH14" s="53">
        <v>66169.845000000001</v>
      </c>
      <c r="BI14" s="41"/>
      <c r="BJ14" s="51">
        <v>0</v>
      </c>
      <c r="BK14" s="52">
        <v>0</v>
      </c>
      <c r="BL14" s="52">
        <v>0</v>
      </c>
      <c r="BM14" s="52">
        <v>0</v>
      </c>
      <c r="BN14" s="52">
        <v>0</v>
      </c>
      <c r="BO14" s="52">
        <v>0</v>
      </c>
      <c r="BP14" s="52">
        <v>0</v>
      </c>
      <c r="BQ14" s="52">
        <v>0</v>
      </c>
      <c r="BR14" s="52">
        <v>0</v>
      </c>
      <c r="BS14" s="52">
        <v>0</v>
      </c>
      <c r="BT14" s="52">
        <v>0</v>
      </c>
      <c r="BU14" s="52">
        <v>69478.337250000011</v>
      </c>
      <c r="BV14" s="53">
        <v>69478.337250000011</v>
      </c>
      <c r="BW14" s="41"/>
      <c r="BX14" s="51">
        <v>0</v>
      </c>
      <c r="BY14" s="52">
        <v>0</v>
      </c>
      <c r="BZ14" s="52">
        <v>0</v>
      </c>
      <c r="CA14" s="52">
        <v>0</v>
      </c>
      <c r="CB14" s="52">
        <v>0</v>
      </c>
      <c r="CC14" s="52">
        <v>0</v>
      </c>
      <c r="CD14" s="52">
        <v>0</v>
      </c>
      <c r="CE14" s="52">
        <v>0</v>
      </c>
      <c r="CF14" s="52">
        <v>0</v>
      </c>
      <c r="CG14" s="52">
        <v>0</v>
      </c>
      <c r="CH14" s="52">
        <v>0</v>
      </c>
      <c r="CI14" s="52">
        <v>72952.254112500013</v>
      </c>
      <c r="CJ14" s="53">
        <v>72952.254112500013</v>
      </c>
      <c r="CK14" s="15"/>
    </row>
    <row r="15" spans="3:89" ht="15" thickBot="1" x14ac:dyDescent="0.35">
      <c r="C15" s="14"/>
      <c r="D15" s="61" t="s">
        <v>44</v>
      </c>
      <c r="E15" s="41"/>
      <c r="F15" s="62"/>
      <c r="G15" s="63">
        <v>0</v>
      </c>
      <c r="H15" s="63">
        <v>0</v>
      </c>
      <c r="I15" s="63">
        <v>0</v>
      </c>
      <c r="J15" s="63">
        <v>0</v>
      </c>
      <c r="K15" s="63">
        <v>0</v>
      </c>
      <c r="L15" s="63">
        <v>0</v>
      </c>
      <c r="M15" s="63">
        <v>0</v>
      </c>
      <c r="N15" s="63">
        <v>0</v>
      </c>
      <c r="O15" s="63">
        <v>0</v>
      </c>
      <c r="P15" s="63">
        <v>0</v>
      </c>
      <c r="Q15" s="63">
        <v>0</v>
      </c>
      <c r="R15" s="56">
        <v>0</v>
      </c>
      <c r="S15" s="41"/>
      <c r="T15" s="62">
        <v>0</v>
      </c>
      <c r="U15" s="63">
        <v>0</v>
      </c>
      <c r="V15" s="63">
        <v>0</v>
      </c>
      <c r="W15" s="63">
        <v>0</v>
      </c>
      <c r="X15" s="63">
        <v>0</v>
      </c>
      <c r="Y15" s="63">
        <v>0</v>
      </c>
      <c r="Z15" s="63">
        <v>0</v>
      </c>
      <c r="AA15" s="63">
        <v>0</v>
      </c>
      <c r="AB15" s="63">
        <v>0</v>
      </c>
      <c r="AC15" s="63">
        <v>0</v>
      </c>
      <c r="AD15" s="63">
        <v>0</v>
      </c>
      <c r="AE15" s="63">
        <v>0</v>
      </c>
      <c r="AF15" s="56">
        <v>0</v>
      </c>
      <c r="AG15" s="41"/>
      <c r="AH15" s="62">
        <v>0</v>
      </c>
      <c r="AI15" s="63">
        <v>0</v>
      </c>
      <c r="AJ15" s="63">
        <v>0</v>
      </c>
      <c r="AK15" s="63">
        <v>0</v>
      </c>
      <c r="AL15" s="63">
        <v>0</v>
      </c>
      <c r="AM15" s="63">
        <v>0</v>
      </c>
      <c r="AN15" s="63">
        <v>0</v>
      </c>
      <c r="AO15" s="63">
        <v>0</v>
      </c>
      <c r="AP15" s="63">
        <v>0</v>
      </c>
      <c r="AQ15" s="63">
        <v>0</v>
      </c>
      <c r="AR15" s="63">
        <v>0</v>
      </c>
      <c r="AS15" s="63">
        <v>0</v>
      </c>
      <c r="AT15" s="56">
        <v>0</v>
      </c>
      <c r="AU15" s="41"/>
      <c r="AV15" s="62">
        <v>0</v>
      </c>
      <c r="AW15" s="63">
        <v>0</v>
      </c>
      <c r="AX15" s="63">
        <v>0</v>
      </c>
      <c r="AY15" s="63">
        <v>0</v>
      </c>
      <c r="AZ15" s="63">
        <v>0</v>
      </c>
      <c r="BA15" s="63">
        <v>0</v>
      </c>
      <c r="BB15" s="63">
        <v>0</v>
      </c>
      <c r="BC15" s="63">
        <v>0</v>
      </c>
      <c r="BD15" s="63">
        <v>0</v>
      </c>
      <c r="BE15" s="63">
        <v>0</v>
      </c>
      <c r="BF15" s="63">
        <v>0</v>
      </c>
      <c r="BG15" s="63">
        <v>0</v>
      </c>
      <c r="BH15" s="56">
        <v>0</v>
      </c>
      <c r="BI15" s="41"/>
      <c r="BJ15" s="62">
        <v>0</v>
      </c>
      <c r="BK15" s="63">
        <v>0</v>
      </c>
      <c r="BL15" s="63">
        <v>0</v>
      </c>
      <c r="BM15" s="63">
        <v>0</v>
      </c>
      <c r="BN15" s="63">
        <v>0</v>
      </c>
      <c r="BO15" s="63">
        <v>0</v>
      </c>
      <c r="BP15" s="63">
        <v>0</v>
      </c>
      <c r="BQ15" s="63">
        <v>0</v>
      </c>
      <c r="BR15" s="63">
        <v>0</v>
      </c>
      <c r="BS15" s="63">
        <v>0</v>
      </c>
      <c r="BT15" s="63">
        <v>0</v>
      </c>
      <c r="BU15" s="63">
        <v>0</v>
      </c>
      <c r="BV15" s="56">
        <v>0</v>
      </c>
      <c r="BW15" s="41"/>
      <c r="BX15" s="62">
        <v>0</v>
      </c>
      <c r="BY15" s="63">
        <v>0</v>
      </c>
      <c r="BZ15" s="63">
        <v>0</v>
      </c>
      <c r="CA15" s="63">
        <v>0</v>
      </c>
      <c r="CB15" s="63">
        <v>0</v>
      </c>
      <c r="CC15" s="63">
        <v>0</v>
      </c>
      <c r="CD15" s="63">
        <v>0</v>
      </c>
      <c r="CE15" s="63">
        <v>0</v>
      </c>
      <c r="CF15" s="63">
        <v>0</v>
      </c>
      <c r="CG15" s="63">
        <v>0</v>
      </c>
      <c r="CH15" s="63">
        <v>0</v>
      </c>
      <c r="CI15" s="63">
        <v>0</v>
      </c>
      <c r="CJ15" s="56">
        <v>0</v>
      </c>
      <c r="CK15" s="15"/>
    </row>
    <row r="16" spans="3:89" ht="7.95" customHeight="1" thickBot="1" x14ac:dyDescent="0.35">
      <c r="C16" s="14"/>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5"/>
    </row>
    <row r="17" spans="3:89" ht="15" thickBot="1" x14ac:dyDescent="0.35">
      <c r="C17" s="14"/>
      <c r="D17" s="58" t="s">
        <v>80</v>
      </c>
      <c r="E17" s="33"/>
      <c r="F17" s="45">
        <v>301387</v>
      </c>
      <c r="G17" s="46">
        <v>90950</v>
      </c>
      <c r="H17" s="46">
        <v>258460</v>
      </c>
      <c r="I17" s="46">
        <v>402375</v>
      </c>
      <c r="J17" s="46">
        <v>791953</v>
      </c>
      <c r="K17" s="46">
        <v>0.1</v>
      </c>
      <c r="L17" s="46">
        <v>406905</v>
      </c>
      <c r="M17" s="46">
        <v>323250</v>
      </c>
      <c r="N17" s="46">
        <v>101950</v>
      </c>
      <c r="O17" s="46">
        <v>195900</v>
      </c>
      <c r="P17" s="46">
        <v>0.1</v>
      </c>
      <c r="Q17" s="46">
        <v>57160</v>
      </c>
      <c r="R17" s="47">
        <v>2930290.2</v>
      </c>
      <c r="S17" s="33"/>
      <c r="T17" s="45">
        <v>316456.35000000003</v>
      </c>
      <c r="U17" s="46">
        <v>95497.5</v>
      </c>
      <c r="V17" s="46">
        <v>271383</v>
      </c>
      <c r="W17" s="46">
        <v>422493.75</v>
      </c>
      <c r="X17" s="46">
        <v>831550.65</v>
      </c>
      <c r="Y17" s="46">
        <v>0.01</v>
      </c>
      <c r="Z17" s="46">
        <v>427250.25</v>
      </c>
      <c r="AA17" s="46">
        <v>339412.5</v>
      </c>
      <c r="AB17" s="46">
        <v>107047.5</v>
      </c>
      <c r="AC17" s="46">
        <v>205695</v>
      </c>
      <c r="AD17" s="46">
        <v>0.01</v>
      </c>
      <c r="AE17" s="46">
        <v>60018</v>
      </c>
      <c r="AF17" s="47">
        <v>3076804.5199999996</v>
      </c>
      <c r="AG17" s="33"/>
      <c r="AH17" s="45">
        <v>332279.16750000004</v>
      </c>
      <c r="AI17" s="46">
        <v>100272.375</v>
      </c>
      <c r="AJ17" s="46">
        <v>284952.15000000002</v>
      </c>
      <c r="AK17" s="46">
        <v>443618.4375</v>
      </c>
      <c r="AL17" s="46">
        <v>873128.18250000011</v>
      </c>
      <c r="AM17" s="46">
        <v>1.0500000000000001E-2</v>
      </c>
      <c r="AN17" s="46">
        <v>448612.76250000001</v>
      </c>
      <c r="AO17" s="46">
        <v>356383.125</v>
      </c>
      <c r="AP17" s="46">
        <v>112399.875</v>
      </c>
      <c r="AQ17" s="46">
        <v>215979.75</v>
      </c>
      <c r="AR17" s="46">
        <v>1.0500000000000001E-2</v>
      </c>
      <c r="AS17" s="46">
        <v>63018.9</v>
      </c>
      <c r="AT17" s="47">
        <v>3230644.7460000003</v>
      </c>
      <c r="AU17" s="33"/>
      <c r="AV17" s="45">
        <v>348893.12587500009</v>
      </c>
      <c r="AW17" s="46">
        <v>105285.99375000001</v>
      </c>
      <c r="AX17" s="46">
        <v>299199.75750000007</v>
      </c>
      <c r="AY17" s="46">
        <v>465799.359375</v>
      </c>
      <c r="AZ17" s="46">
        <v>916784.59162500012</v>
      </c>
      <c r="BA17" s="46">
        <v>1.1025000000000002E-2</v>
      </c>
      <c r="BB17" s="46">
        <v>471043.40062500001</v>
      </c>
      <c r="BC17" s="46">
        <v>374202.28125</v>
      </c>
      <c r="BD17" s="46">
        <v>118019.86875000001</v>
      </c>
      <c r="BE17" s="46">
        <v>226778.73750000002</v>
      </c>
      <c r="BF17" s="46">
        <v>1.1025000000000002E-2</v>
      </c>
      <c r="BG17" s="46">
        <v>66169.845000000001</v>
      </c>
      <c r="BH17" s="47">
        <v>3392176.9833</v>
      </c>
      <c r="BI17" s="33"/>
      <c r="BJ17" s="45">
        <v>366337.78216875013</v>
      </c>
      <c r="BK17" s="46">
        <v>110550.29343750002</v>
      </c>
      <c r="BL17" s="46">
        <v>314159.74537500006</v>
      </c>
      <c r="BM17" s="46">
        <v>489089.32734375005</v>
      </c>
      <c r="BN17" s="46">
        <v>962623.82120625011</v>
      </c>
      <c r="BO17" s="46">
        <v>1.1576250000000003E-2</v>
      </c>
      <c r="BP17" s="46">
        <v>494595.57065625006</v>
      </c>
      <c r="BQ17" s="46">
        <v>392912.39531250001</v>
      </c>
      <c r="BR17" s="46">
        <v>123920.86218750001</v>
      </c>
      <c r="BS17" s="46">
        <v>238117.67437500003</v>
      </c>
      <c r="BT17" s="46">
        <v>1.1576250000000003E-2</v>
      </c>
      <c r="BU17" s="46">
        <v>69478.337250000011</v>
      </c>
      <c r="BV17" s="47">
        <v>3561785.8324650009</v>
      </c>
      <c r="BW17" s="33"/>
      <c r="BX17" s="45">
        <v>384654.67127718765</v>
      </c>
      <c r="BY17" s="46">
        <v>116077.80810937502</v>
      </c>
      <c r="BZ17" s="46">
        <v>329867.73264375009</v>
      </c>
      <c r="CA17" s="46">
        <v>513543.79371093755</v>
      </c>
      <c r="CB17" s="46">
        <v>1010755.0122665627</v>
      </c>
      <c r="CC17" s="46">
        <v>1.2155062500000004E-2</v>
      </c>
      <c r="CD17" s="46">
        <v>519325.3491890626</v>
      </c>
      <c r="CE17" s="46">
        <v>412558.01507812506</v>
      </c>
      <c r="CF17" s="46">
        <v>130116.90529687502</v>
      </c>
      <c r="CG17" s="46">
        <v>250023.55809375003</v>
      </c>
      <c r="CH17" s="46">
        <v>1.2155062500000004E-2</v>
      </c>
      <c r="CI17" s="46">
        <v>72952.254112500013</v>
      </c>
      <c r="CJ17" s="47">
        <v>3739875.124088251</v>
      </c>
      <c r="CK17" s="15"/>
    </row>
    <row r="18" spans="3:89" ht="7.95" customHeight="1" thickBot="1" x14ac:dyDescent="0.35">
      <c r="C18" s="14"/>
      <c r="D18" s="240"/>
      <c r="E18" s="16"/>
      <c r="F18" s="23"/>
      <c r="G18" s="23"/>
      <c r="H18" s="23"/>
      <c r="I18" s="23"/>
      <c r="J18" s="23"/>
      <c r="K18" s="23"/>
      <c r="L18" s="23"/>
      <c r="M18" s="23"/>
      <c r="N18" s="23"/>
      <c r="O18" s="23"/>
      <c r="P18" s="23"/>
      <c r="Q18" s="23"/>
      <c r="R18" s="23"/>
      <c r="S18" s="16"/>
      <c r="T18" s="23"/>
      <c r="U18" s="23"/>
      <c r="V18" s="23"/>
      <c r="W18" s="23"/>
      <c r="X18" s="23"/>
      <c r="Y18" s="23"/>
      <c r="Z18" s="23"/>
      <c r="AA18" s="23"/>
      <c r="AB18" s="23"/>
      <c r="AC18" s="23"/>
      <c r="AD18" s="23"/>
      <c r="AE18" s="23"/>
      <c r="AF18" s="23"/>
      <c r="AG18" s="16"/>
      <c r="AH18" s="23"/>
      <c r="AI18" s="23"/>
      <c r="AJ18" s="23"/>
      <c r="AK18" s="23"/>
      <c r="AL18" s="23"/>
      <c r="AM18" s="23"/>
      <c r="AN18" s="23"/>
      <c r="AO18" s="23"/>
      <c r="AP18" s="23"/>
      <c r="AQ18" s="23"/>
      <c r="AR18" s="23"/>
      <c r="AS18" s="23"/>
      <c r="AT18" s="23"/>
      <c r="AU18" s="16"/>
      <c r="AV18" s="23"/>
      <c r="AW18" s="23"/>
      <c r="AX18" s="23"/>
      <c r="AY18" s="23"/>
      <c r="AZ18" s="23"/>
      <c r="BA18" s="23"/>
      <c r="BB18" s="23"/>
      <c r="BC18" s="23"/>
      <c r="BD18" s="23"/>
      <c r="BE18" s="23"/>
      <c r="BF18" s="23"/>
      <c r="BG18" s="23"/>
      <c r="BH18" s="23"/>
      <c r="BI18" s="16"/>
      <c r="BJ18" s="23"/>
      <c r="BK18" s="23"/>
      <c r="BL18" s="23"/>
      <c r="BM18" s="23"/>
      <c r="BN18" s="23"/>
      <c r="BO18" s="23"/>
      <c r="BP18" s="23"/>
      <c r="BQ18" s="23"/>
      <c r="BR18" s="23"/>
      <c r="BS18" s="23"/>
      <c r="BT18" s="23"/>
      <c r="BU18" s="23"/>
      <c r="BV18" s="23"/>
      <c r="BW18" s="16"/>
      <c r="BX18" s="23"/>
      <c r="BY18" s="23"/>
      <c r="BZ18" s="23"/>
      <c r="CA18" s="23"/>
      <c r="CB18" s="23"/>
      <c r="CC18" s="23"/>
      <c r="CD18" s="23"/>
      <c r="CE18" s="23"/>
      <c r="CF18" s="23"/>
      <c r="CG18" s="23"/>
      <c r="CH18" s="23"/>
      <c r="CI18" s="23"/>
      <c r="CJ18" s="23"/>
      <c r="CK18" s="15"/>
    </row>
    <row r="19" spans="3:89" x14ac:dyDescent="0.3">
      <c r="C19" s="14"/>
      <c r="D19" s="59" t="s">
        <v>496</v>
      </c>
      <c r="E19" s="41"/>
      <c r="F19" s="48">
        <v>0</v>
      </c>
      <c r="G19" s="49">
        <v>0</v>
      </c>
      <c r="H19" s="49">
        <v>0</v>
      </c>
      <c r="I19" s="49">
        <v>0</v>
      </c>
      <c r="J19" s="49">
        <v>0</v>
      </c>
      <c r="K19" s="49">
        <v>0</v>
      </c>
      <c r="L19" s="49">
        <v>0</v>
      </c>
      <c r="M19" s="49">
        <v>0</v>
      </c>
      <c r="N19" s="49">
        <v>0</v>
      </c>
      <c r="O19" s="49">
        <v>0</v>
      </c>
      <c r="P19" s="49">
        <v>0</v>
      </c>
      <c r="Q19" s="49">
        <v>0</v>
      </c>
      <c r="R19" s="50">
        <v>0</v>
      </c>
      <c r="S19" s="41"/>
      <c r="T19" s="48">
        <v>0</v>
      </c>
      <c r="U19" s="49">
        <v>0</v>
      </c>
      <c r="V19" s="49">
        <v>0</v>
      </c>
      <c r="W19" s="49">
        <v>0</v>
      </c>
      <c r="X19" s="49">
        <v>0</v>
      </c>
      <c r="Y19" s="49">
        <v>0</v>
      </c>
      <c r="Z19" s="49">
        <v>0</v>
      </c>
      <c r="AA19" s="49">
        <v>0</v>
      </c>
      <c r="AB19" s="49">
        <v>0</v>
      </c>
      <c r="AC19" s="49">
        <v>0</v>
      </c>
      <c r="AD19" s="49">
        <v>0</v>
      </c>
      <c r="AE19" s="49">
        <v>0</v>
      </c>
      <c r="AF19" s="50">
        <v>0</v>
      </c>
      <c r="AG19" s="41"/>
      <c r="AH19" s="48">
        <v>0</v>
      </c>
      <c r="AI19" s="49">
        <v>0</v>
      </c>
      <c r="AJ19" s="49">
        <v>0</v>
      </c>
      <c r="AK19" s="49">
        <v>0</v>
      </c>
      <c r="AL19" s="49">
        <v>0</v>
      </c>
      <c r="AM19" s="49">
        <v>0</v>
      </c>
      <c r="AN19" s="49">
        <v>0</v>
      </c>
      <c r="AO19" s="49">
        <v>0</v>
      </c>
      <c r="AP19" s="49">
        <v>0</v>
      </c>
      <c r="AQ19" s="49">
        <v>0</v>
      </c>
      <c r="AR19" s="49">
        <v>0</v>
      </c>
      <c r="AS19" s="49">
        <v>0</v>
      </c>
      <c r="AT19" s="50">
        <v>0</v>
      </c>
      <c r="AU19" s="41"/>
      <c r="AV19" s="48">
        <v>0</v>
      </c>
      <c r="AW19" s="49">
        <v>0</v>
      </c>
      <c r="AX19" s="49">
        <v>0</v>
      </c>
      <c r="AY19" s="49">
        <v>0</v>
      </c>
      <c r="AZ19" s="49">
        <v>0</v>
      </c>
      <c r="BA19" s="49">
        <v>0</v>
      </c>
      <c r="BB19" s="49">
        <v>0</v>
      </c>
      <c r="BC19" s="49">
        <v>0</v>
      </c>
      <c r="BD19" s="49">
        <v>0</v>
      </c>
      <c r="BE19" s="49">
        <v>0</v>
      </c>
      <c r="BF19" s="49">
        <v>0</v>
      </c>
      <c r="BG19" s="49">
        <v>0</v>
      </c>
      <c r="BH19" s="50">
        <v>0</v>
      </c>
      <c r="BI19" s="41"/>
      <c r="BJ19" s="48">
        <v>0</v>
      </c>
      <c r="BK19" s="49">
        <v>0</v>
      </c>
      <c r="BL19" s="49">
        <v>0</v>
      </c>
      <c r="BM19" s="49">
        <v>0</v>
      </c>
      <c r="BN19" s="49">
        <v>0</v>
      </c>
      <c r="BO19" s="49">
        <v>0</v>
      </c>
      <c r="BP19" s="49">
        <v>0</v>
      </c>
      <c r="BQ19" s="49">
        <v>0</v>
      </c>
      <c r="BR19" s="49">
        <v>0</v>
      </c>
      <c r="BS19" s="49">
        <v>0</v>
      </c>
      <c r="BT19" s="49">
        <v>0</v>
      </c>
      <c r="BU19" s="49">
        <v>0</v>
      </c>
      <c r="BV19" s="50">
        <v>0</v>
      </c>
      <c r="BW19" s="41"/>
      <c r="BX19" s="48">
        <v>0</v>
      </c>
      <c r="BY19" s="49">
        <v>0</v>
      </c>
      <c r="BZ19" s="49">
        <v>0</v>
      </c>
      <c r="CA19" s="49">
        <v>0</v>
      </c>
      <c r="CB19" s="49">
        <v>0</v>
      </c>
      <c r="CC19" s="49">
        <v>0</v>
      </c>
      <c r="CD19" s="49">
        <v>0</v>
      </c>
      <c r="CE19" s="49">
        <v>0</v>
      </c>
      <c r="CF19" s="49">
        <v>0</v>
      </c>
      <c r="CG19" s="49">
        <v>0</v>
      </c>
      <c r="CH19" s="49">
        <v>0</v>
      </c>
      <c r="CI19" s="49">
        <v>0</v>
      </c>
      <c r="CJ19" s="50">
        <v>0</v>
      </c>
      <c r="CK19" s="15"/>
    </row>
    <row r="20" spans="3:89" x14ac:dyDescent="0.3">
      <c r="C20" s="14"/>
      <c r="D20" s="60" t="s">
        <v>497</v>
      </c>
      <c r="E20" s="41"/>
      <c r="F20" s="51">
        <v>91526.15</v>
      </c>
      <c r="G20" s="52">
        <v>22065.279999999999</v>
      </c>
      <c r="H20" s="52">
        <v>52285.79</v>
      </c>
      <c r="I20" s="52">
        <v>104466.61</v>
      </c>
      <c r="J20" s="52">
        <v>159211.04999999999</v>
      </c>
      <c r="K20" s="52">
        <v>-2345.35</v>
      </c>
      <c r="L20" s="52">
        <v>121958.44</v>
      </c>
      <c r="M20" s="52">
        <v>87935.28</v>
      </c>
      <c r="N20" s="52">
        <v>27706.22</v>
      </c>
      <c r="O20" s="52">
        <v>50878.85</v>
      </c>
      <c r="P20" s="52">
        <v>379.84</v>
      </c>
      <c r="Q20" s="52">
        <v>0</v>
      </c>
      <c r="R20" s="53">
        <v>716068.15999999992</v>
      </c>
      <c r="S20" s="41"/>
      <c r="T20" s="51">
        <v>96102.457500000004</v>
      </c>
      <c r="U20" s="52">
        <v>23168.543999999998</v>
      </c>
      <c r="V20" s="52">
        <v>54900.0795</v>
      </c>
      <c r="W20" s="52">
        <v>109689.94049999998</v>
      </c>
      <c r="X20" s="52">
        <v>167171.60249999998</v>
      </c>
      <c r="Y20" s="52">
        <v>-234.53499999999997</v>
      </c>
      <c r="Z20" s="52">
        <v>128056.36200000001</v>
      </c>
      <c r="AA20" s="52">
        <v>92332.044000000009</v>
      </c>
      <c r="AB20" s="52">
        <v>29091.531000000003</v>
      </c>
      <c r="AC20" s="52">
        <v>53422.792499999996</v>
      </c>
      <c r="AD20" s="52">
        <v>37.983999999999995</v>
      </c>
      <c r="AE20" s="52">
        <v>0</v>
      </c>
      <c r="AF20" s="53">
        <v>753738.80249999999</v>
      </c>
      <c r="AG20" s="41"/>
      <c r="AH20" s="51">
        <v>100907.58037500001</v>
      </c>
      <c r="AI20" s="52">
        <v>24326.9712</v>
      </c>
      <c r="AJ20" s="52">
        <v>57645.083475000007</v>
      </c>
      <c r="AK20" s="52">
        <v>115174.43752499999</v>
      </c>
      <c r="AL20" s="52">
        <v>175530.18262499999</v>
      </c>
      <c r="AM20" s="52">
        <v>-246.26174999999998</v>
      </c>
      <c r="AN20" s="52">
        <v>134459.1801</v>
      </c>
      <c r="AO20" s="52">
        <v>96948.646200000003</v>
      </c>
      <c r="AP20" s="52">
        <v>30546.107550000004</v>
      </c>
      <c r="AQ20" s="52">
        <v>56093.932124999999</v>
      </c>
      <c r="AR20" s="52">
        <v>39.883199999999995</v>
      </c>
      <c r="AS20" s="52">
        <v>0</v>
      </c>
      <c r="AT20" s="53">
        <v>791425.74262499996</v>
      </c>
      <c r="AU20" s="41"/>
      <c r="AV20" s="51">
        <v>105952.95939375002</v>
      </c>
      <c r="AW20" s="52">
        <v>25543.319760000002</v>
      </c>
      <c r="AX20" s="52">
        <v>60527.337648750014</v>
      </c>
      <c r="AY20" s="52">
        <v>120933.15940124998</v>
      </c>
      <c r="AZ20" s="52">
        <v>184306.69175624999</v>
      </c>
      <c r="BA20" s="52">
        <v>-258.5748375</v>
      </c>
      <c r="BB20" s="52">
        <v>141182.13910499998</v>
      </c>
      <c r="BC20" s="52">
        <v>101796.07851000001</v>
      </c>
      <c r="BD20" s="52">
        <v>32073.412927500005</v>
      </c>
      <c r="BE20" s="52">
        <v>58898.628731249999</v>
      </c>
      <c r="BF20" s="52">
        <v>41.877359999999996</v>
      </c>
      <c r="BG20" s="52">
        <v>0</v>
      </c>
      <c r="BH20" s="53">
        <v>830997.02975624998</v>
      </c>
      <c r="BI20" s="41"/>
      <c r="BJ20" s="51">
        <v>111250.60736343752</v>
      </c>
      <c r="BK20" s="52">
        <v>26820.485748000006</v>
      </c>
      <c r="BL20" s="52">
        <v>63553.704531187512</v>
      </c>
      <c r="BM20" s="52">
        <v>126979.8173713125</v>
      </c>
      <c r="BN20" s="52">
        <v>193522.0263440625</v>
      </c>
      <c r="BO20" s="52">
        <v>-271.50357937500002</v>
      </c>
      <c r="BP20" s="52">
        <v>148241.24606025001</v>
      </c>
      <c r="BQ20" s="52">
        <v>106885.88243550001</v>
      </c>
      <c r="BR20" s="52">
        <v>33677.083573875003</v>
      </c>
      <c r="BS20" s="52">
        <v>61843.560167812509</v>
      </c>
      <c r="BT20" s="52">
        <v>43.971228000000004</v>
      </c>
      <c r="BU20" s="52">
        <v>0</v>
      </c>
      <c r="BV20" s="53">
        <v>872546.88124406256</v>
      </c>
      <c r="BW20" s="41"/>
      <c r="BX20" s="51">
        <v>116813.1377316094</v>
      </c>
      <c r="BY20" s="52">
        <v>28161.510035400006</v>
      </c>
      <c r="BZ20" s="52">
        <v>66731.389757746889</v>
      </c>
      <c r="CA20" s="52">
        <v>133328.80823987813</v>
      </c>
      <c r="CB20" s="52">
        <v>203198.12766126564</v>
      </c>
      <c r="CC20" s="52">
        <v>-285.07875834375005</v>
      </c>
      <c r="CD20" s="52">
        <v>155653.30836326251</v>
      </c>
      <c r="CE20" s="52">
        <v>112230.17655727502</v>
      </c>
      <c r="CF20" s="52">
        <v>35360.93775256876</v>
      </c>
      <c r="CG20" s="52">
        <v>64935.738176203129</v>
      </c>
      <c r="CH20" s="52">
        <v>46.169789400000006</v>
      </c>
      <c r="CI20" s="52">
        <v>0</v>
      </c>
      <c r="CJ20" s="53">
        <v>916174.22530626564</v>
      </c>
      <c r="CK20" s="15"/>
    </row>
    <row r="21" spans="3:89" x14ac:dyDescent="0.3">
      <c r="C21" s="14"/>
      <c r="D21" s="60" t="s">
        <v>498</v>
      </c>
      <c r="E21" s="41"/>
      <c r="F21" s="51">
        <v>5373.92</v>
      </c>
      <c r="G21" s="52">
        <v>1403.45</v>
      </c>
      <c r="H21" s="52">
        <v>4323.4799999999996</v>
      </c>
      <c r="I21" s="52">
        <v>5841.62</v>
      </c>
      <c r="J21" s="52">
        <v>6070.28</v>
      </c>
      <c r="K21" s="52">
        <v>0</v>
      </c>
      <c r="L21" s="52">
        <v>7513.3</v>
      </c>
      <c r="M21" s="52">
        <v>3801.93</v>
      </c>
      <c r="N21" s="52">
        <v>1015.53</v>
      </c>
      <c r="O21" s="52">
        <v>1876.11</v>
      </c>
      <c r="P21" s="52">
        <v>0</v>
      </c>
      <c r="Q21" s="52">
        <v>0</v>
      </c>
      <c r="R21" s="53">
        <v>37219.619999999995</v>
      </c>
      <c r="S21" s="41"/>
      <c r="T21" s="51">
        <v>5642.6160000000009</v>
      </c>
      <c r="U21" s="52">
        <v>1473.6224999999999</v>
      </c>
      <c r="V21" s="52">
        <v>4539.6539999999995</v>
      </c>
      <c r="W21" s="52">
        <v>6133.701</v>
      </c>
      <c r="X21" s="52">
        <v>6373.7939999999999</v>
      </c>
      <c r="Y21" s="52">
        <v>0</v>
      </c>
      <c r="Z21" s="52">
        <v>7888.9650000000001</v>
      </c>
      <c r="AA21" s="52">
        <v>3992.0264999999995</v>
      </c>
      <c r="AB21" s="52">
        <v>1066.3064999999999</v>
      </c>
      <c r="AC21" s="52">
        <v>1969.9155000000001</v>
      </c>
      <c r="AD21" s="52">
        <v>0</v>
      </c>
      <c r="AE21" s="52">
        <v>0</v>
      </c>
      <c r="AF21" s="53">
        <v>39080.601000000002</v>
      </c>
      <c r="AG21" s="41"/>
      <c r="AH21" s="51">
        <v>5924.7468000000008</v>
      </c>
      <c r="AI21" s="52">
        <v>1547.3036249999998</v>
      </c>
      <c r="AJ21" s="52">
        <v>4766.6366999999991</v>
      </c>
      <c r="AK21" s="52">
        <v>6440.3860500000001</v>
      </c>
      <c r="AL21" s="52">
        <v>6692.4837000000007</v>
      </c>
      <c r="AM21" s="52">
        <v>0</v>
      </c>
      <c r="AN21" s="52">
        <v>8283.4132499999996</v>
      </c>
      <c r="AO21" s="52">
        <v>4191.6278249999996</v>
      </c>
      <c r="AP21" s="52">
        <v>1119.6218249999999</v>
      </c>
      <c r="AQ21" s="52">
        <v>2068.4112749999999</v>
      </c>
      <c r="AR21" s="52">
        <v>0</v>
      </c>
      <c r="AS21" s="52">
        <v>0</v>
      </c>
      <c r="AT21" s="53">
        <v>41034.631049999996</v>
      </c>
      <c r="AU21" s="41"/>
      <c r="AV21" s="51">
        <v>6220.9841400000014</v>
      </c>
      <c r="AW21" s="52">
        <v>1624.66880625</v>
      </c>
      <c r="AX21" s="52">
        <v>5004.968535</v>
      </c>
      <c r="AY21" s="52">
        <v>6762.4053524999999</v>
      </c>
      <c r="AZ21" s="52">
        <v>7027.1078850000013</v>
      </c>
      <c r="BA21" s="52">
        <v>0</v>
      </c>
      <c r="BB21" s="52">
        <v>8697.5839125000002</v>
      </c>
      <c r="BC21" s="52">
        <v>4401.2092162499994</v>
      </c>
      <c r="BD21" s="52">
        <v>1175.6029162500001</v>
      </c>
      <c r="BE21" s="52">
        <v>2171.8318387500003</v>
      </c>
      <c r="BF21" s="52">
        <v>0</v>
      </c>
      <c r="BG21" s="52">
        <v>0</v>
      </c>
      <c r="BH21" s="53">
        <v>43086.362602499998</v>
      </c>
      <c r="BI21" s="41"/>
      <c r="BJ21" s="51">
        <v>6532.0333470000023</v>
      </c>
      <c r="BK21" s="52">
        <v>1705.9022465625001</v>
      </c>
      <c r="BL21" s="52">
        <v>5255.2169617500003</v>
      </c>
      <c r="BM21" s="52">
        <v>7100.5256201250004</v>
      </c>
      <c r="BN21" s="52">
        <v>7378.4632792500015</v>
      </c>
      <c r="BO21" s="52">
        <v>0</v>
      </c>
      <c r="BP21" s="52">
        <v>9132.4631081250009</v>
      </c>
      <c r="BQ21" s="52">
        <v>4621.2696770624998</v>
      </c>
      <c r="BR21" s="52">
        <v>1234.3830620625001</v>
      </c>
      <c r="BS21" s="52">
        <v>2280.4234306875001</v>
      </c>
      <c r="BT21" s="52">
        <v>0</v>
      </c>
      <c r="BU21" s="52">
        <v>0</v>
      </c>
      <c r="BV21" s="53">
        <v>45240.680732625005</v>
      </c>
      <c r="BW21" s="41"/>
      <c r="BX21" s="51">
        <v>6858.6350143500022</v>
      </c>
      <c r="BY21" s="52">
        <v>1791.1973588906251</v>
      </c>
      <c r="BZ21" s="52">
        <v>5517.9778098375009</v>
      </c>
      <c r="CA21" s="52">
        <v>7455.5519011312508</v>
      </c>
      <c r="CB21" s="52">
        <v>7747.3864432125019</v>
      </c>
      <c r="CC21" s="52">
        <v>0</v>
      </c>
      <c r="CD21" s="52">
        <v>9589.0862635312515</v>
      </c>
      <c r="CE21" s="52">
        <v>4852.3331609156257</v>
      </c>
      <c r="CF21" s="52">
        <v>1296.1022151656252</v>
      </c>
      <c r="CG21" s="52">
        <v>2394.4446022218749</v>
      </c>
      <c r="CH21" s="52">
        <v>0</v>
      </c>
      <c r="CI21" s="52">
        <v>0</v>
      </c>
      <c r="CJ21" s="53">
        <v>47502.714769256258</v>
      </c>
      <c r="CK21" s="15"/>
    </row>
    <row r="22" spans="3:89" x14ac:dyDescent="0.3">
      <c r="C22" s="14"/>
      <c r="D22" s="60" t="s">
        <v>499</v>
      </c>
      <c r="E22" s="41"/>
      <c r="F22" s="51">
        <v>0</v>
      </c>
      <c r="G22" s="52">
        <v>0</v>
      </c>
      <c r="H22" s="52">
        <v>0</v>
      </c>
      <c r="I22" s="52">
        <v>0</v>
      </c>
      <c r="J22" s="52">
        <v>0</v>
      </c>
      <c r="K22" s="52">
        <v>0</v>
      </c>
      <c r="L22" s="52">
        <v>0</v>
      </c>
      <c r="M22" s="52">
        <v>0</v>
      </c>
      <c r="N22" s="52">
        <v>0</v>
      </c>
      <c r="O22" s="52">
        <v>0</v>
      </c>
      <c r="P22" s="52">
        <v>0</v>
      </c>
      <c r="Q22" s="52">
        <v>0</v>
      </c>
      <c r="R22" s="53">
        <v>0</v>
      </c>
      <c r="S22" s="41"/>
      <c r="T22" s="51">
        <v>0</v>
      </c>
      <c r="U22" s="52">
        <v>0</v>
      </c>
      <c r="V22" s="52">
        <v>0</v>
      </c>
      <c r="W22" s="52">
        <v>0</v>
      </c>
      <c r="X22" s="52">
        <v>0</v>
      </c>
      <c r="Y22" s="52">
        <v>0</v>
      </c>
      <c r="Z22" s="52">
        <v>0</v>
      </c>
      <c r="AA22" s="52">
        <v>0</v>
      </c>
      <c r="AB22" s="52">
        <v>0</v>
      </c>
      <c r="AC22" s="52">
        <v>0</v>
      </c>
      <c r="AD22" s="52">
        <v>0</v>
      </c>
      <c r="AE22" s="52">
        <v>0</v>
      </c>
      <c r="AF22" s="53">
        <v>0</v>
      </c>
      <c r="AG22" s="41"/>
      <c r="AH22" s="51">
        <v>0</v>
      </c>
      <c r="AI22" s="52">
        <v>0</v>
      </c>
      <c r="AJ22" s="52">
        <v>0</v>
      </c>
      <c r="AK22" s="52">
        <v>0</v>
      </c>
      <c r="AL22" s="52">
        <v>0</v>
      </c>
      <c r="AM22" s="52">
        <v>0</v>
      </c>
      <c r="AN22" s="52">
        <v>0</v>
      </c>
      <c r="AO22" s="52">
        <v>0</v>
      </c>
      <c r="AP22" s="52">
        <v>0</v>
      </c>
      <c r="AQ22" s="52">
        <v>0</v>
      </c>
      <c r="AR22" s="52">
        <v>0</v>
      </c>
      <c r="AS22" s="52">
        <v>0</v>
      </c>
      <c r="AT22" s="53">
        <v>0</v>
      </c>
      <c r="AU22" s="41"/>
      <c r="AV22" s="51">
        <v>0</v>
      </c>
      <c r="AW22" s="52">
        <v>0</v>
      </c>
      <c r="AX22" s="52">
        <v>0</v>
      </c>
      <c r="AY22" s="52">
        <v>0</v>
      </c>
      <c r="AZ22" s="52">
        <v>0</v>
      </c>
      <c r="BA22" s="52">
        <v>0</v>
      </c>
      <c r="BB22" s="52">
        <v>0</v>
      </c>
      <c r="BC22" s="52">
        <v>0</v>
      </c>
      <c r="BD22" s="52">
        <v>0</v>
      </c>
      <c r="BE22" s="52">
        <v>0</v>
      </c>
      <c r="BF22" s="52">
        <v>0</v>
      </c>
      <c r="BG22" s="52">
        <v>0</v>
      </c>
      <c r="BH22" s="53">
        <v>0</v>
      </c>
      <c r="BI22" s="41"/>
      <c r="BJ22" s="51">
        <v>0</v>
      </c>
      <c r="BK22" s="52">
        <v>0</v>
      </c>
      <c r="BL22" s="52">
        <v>0</v>
      </c>
      <c r="BM22" s="52">
        <v>0</v>
      </c>
      <c r="BN22" s="52">
        <v>0</v>
      </c>
      <c r="BO22" s="52">
        <v>0</v>
      </c>
      <c r="BP22" s="52">
        <v>0</v>
      </c>
      <c r="BQ22" s="52">
        <v>0</v>
      </c>
      <c r="BR22" s="52">
        <v>0</v>
      </c>
      <c r="BS22" s="52">
        <v>0</v>
      </c>
      <c r="BT22" s="52">
        <v>0</v>
      </c>
      <c r="BU22" s="52">
        <v>0</v>
      </c>
      <c r="BV22" s="53">
        <v>0</v>
      </c>
      <c r="BW22" s="41"/>
      <c r="BX22" s="51">
        <v>0</v>
      </c>
      <c r="BY22" s="52">
        <v>0</v>
      </c>
      <c r="BZ22" s="52">
        <v>0</v>
      </c>
      <c r="CA22" s="52">
        <v>0</v>
      </c>
      <c r="CB22" s="52">
        <v>0</v>
      </c>
      <c r="CC22" s="52">
        <v>0</v>
      </c>
      <c r="CD22" s="52">
        <v>0</v>
      </c>
      <c r="CE22" s="52">
        <v>0</v>
      </c>
      <c r="CF22" s="52">
        <v>0</v>
      </c>
      <c r="CG22" s="52">
        <v>0</v>
      </c>
      <c r="CH22" s="52">
        <v>0</v>
      </c>
      <c r="CI22" s="52">
        <v>0</v>
      </c>
      <c r="CJ22" s="53">
        <v>0</v>
      </c>
      <c r="CK22" s="15"/>
    </row>
    <row r="23" spans="3:89" x14ac:dyDescent="0.3">
      <c r="C23" s="14"/>
      <c r="D23" s="60" t="s">
        <v>500</v>
      </c>
      <c r="E23" s="41"/>
      <c r="F23" s="51">
        <v>4828.21</v>
      </c>
      <c r="G23" s="52">
        <v>1186.54</v>
      </c>
      <c r="H23" s="52">
        <v>1424.86</v>
      </c>
      <c r="I23" s="52">
        <v>3848.19</v>
      </c>
      <c r="J23" s="52">
        <v>3251</v>
      </c>
      <c r="K23" s="52">
        <v>0</v>
      </c>
      <c r="L23" s="52">
        <v>2505.6</v>
      </c>
      <c r="M23" s="52">
        <v>3976.95</v>
      </c>
      <c r="N23" s="52">
        <v>1356.18</v>
      </c>
      <c r="O23" s="52">
        <v>3105.1</v>
      </c>
      <c r="P23" s="52">
        <v>0</v>
      </c>
      <c r="Q23" s="52">
        <v>0</v>
      </c>
      <c r="R23" s="53">
        <v>25482.629999999997</v>
      </c>
      <c r="S23" s="41"/>
      <c r="T23" s="51">
        <v>5069.6205000000009</v>
      </c>
      <c r="U23" s="52">
        <v>1245.867</v>
      </c>
      <c r="V23" s="52">
        <v>1496.1029999999998</v>
      </c>
      <c r="W23" s="52">
        <v>4040.5995000000003</v>
      </c>
      <c r="X23" s="52">
        <v>3413.55</v>
      </c>
      <c r="Y23" s="52">
        <v>0</v>
      </c>
      <c r="Z23" s="52">
        <v>2630.8799999999997</v>
      </c>
      <c r="AA23" s="52">
        <v>4175.7974999999997</v>
      </c>
      <c r="AB23" s="52">
        <v>1423.989</v>
      </c>
      <c r="AC23" s="52">
        <v>3260.3549999999996</v>
      </c>
      <c r="AD23" s="52">
        <v>0</v>
      </c>
      <c r="AE23" s="52">
        <v>0</v>
      </c>
      <c r="AF23" s="53">
        <v>26756.761500000004</v>
      </c>
      <c r="AG23" s="41"/>
      <c r="AH23" s="51">
        <v>5323.1015250000009</v>
      </c>
      <c r="AI23" s="52">
        <v>1308.1603500000001</v>
      </c>
      <c r="AJ23" s="52">
        <v>1570.90815</v>
      </c>
      <c r="AK23" s="52">
        <v>4242.6294749999997</v>
      </c>
      <c r="AL23" s="52">
        <v>3584.2275000000004</v>
      </c>
      <c r="AM23" s="52">
        <v>0</v>
      </c>
      <c r="AN23" s="52">
        <v>2762.424</v>
      </c>
      <c r="AO23" s="52">
        <v>4384.5873750000001</v>
      </c>
      <c r="AP23" s="52">
        <v>1495.1884499999999</v>
      </c>
      <c r="AQ23" s="52">
        <v>3423.3727499999995</v>
      </c>
      <c r="AR23" s="52">
        <v>0</v>
      </c>
      <c r="AS23" s="52">
        <v>0</v>
      </c>
      <c r="AT23" s="53">
        <v>28094.599575</v>
      </c>
      <c r="AU23" s="41"/>
      <c r="AV23" s="51">
        <v>5589.2566012500019</v>
      </c>
      <c r="AW23" s="52">
        <v>1373.5683675000002</v>
      </c>
      <c r="AX23" s="52">
        <v>1649.4535575000002</v>
      </c>
      <c r="AY23" s="52">
        <v>4454.7609487499994</v>
      </c>
      <c r="AZ23" s="52">
        <v>3763.4388750000003</v>
      </c>
      <c r="BA23" s="52">
        <v>0</v>
      </c>
      <c r="BB23" s="52">
        <v>2900.5451999999996</v>
      </c>
      <c r="BC23" s="52">
        <v>4603.8167437499997</v>
      </c>
      <c r="BD23" s="52">
        <v>1569.9478724999999</v>
      </c>
      <c r="BE23" s="52">
        <v>3594.5413874999999</v>
      </c>
      <c r="BF23" s="52">
        <v>0</v>
      </c>
      <c r="BG23" s="52">
        <v>0</v>
      </c>
      <c r="BH23" s="53">
        <v>29499.329553750002</v>
      </c>
      <c r="BI23" s="41"/>
      <c r="BJ23" s="51">
        <v>5868.7194313125028</v>
      </c>
      <c r="BK23" s="52">
        <v>1442.2467858750006</v>
      </c>
      <c r="BL23" s="52">
        <v>1731.9262353750003</v>
      </c>
      <c r="BM23" s="52">
        <v>4677.4989961874999</v>
      </c>
      <c r="BN23" s="52">
        <v>3951.6108187500004</v>
      </c>
      <c r="BO23" s="52">
        <v>0</v>
      </c>
      <c r="BP23" s="52">
        <v>3045.5724599999999</v>
      </c>
      <c r="BQ23" s="52">
        <v>4834.0075809375003</v>
      </c>
      <c r="BR23" s="52">
        <v>1648.445266125</v>
      </c>
      <c r="BS23" s="52">
        <v>3774.2684568750001</v>
      </c>
      <c r="BT23" s="52">
        <v>0</v>
      </c>
      <c r="BU23" s="52">
        <v>0</v>
      </c>
      <c r="BV23" s="53">
        <v>30974.296031437505</v>
      </c>
      <c r="BW23" s="41"/>
      <c r="BX23" s="51">
        <v>6162.1554028781275</v>
      </c>
      <c r="BY23" s="52">
        <v>1514.3591251687508</v>
      </c>
      <c r="BZ23" s="52">
        <v>1818.5225471437504</v>
      </c>
      <c r="CA23" s="52">
        <v>4911.3739459968747</v>
      </c>
      <c r="CB23" s="52">
        <v>4149.1913596875002</v>
      </c>
      <c r="CC23" s="52">
        <v>0</v>
      </c>
      <c r="CD23" s="52">
        <v>3197.8510830000005</v>
      </c>
      <c r="CE23" s="52">
        <v>5075.7079599843764</v>
      </c>
      <c r="CF23" s="52">
        <v>1730.86752943125</v>
      </c>
      <c r="CG23" s="52">
        <v>3962.9818797187504</v>
      </c>
      <c r="CH23" s="52">
        <v>0</v>
      </c>
      <c r="CI23" s="52">
        <v>0</v>
      </c>
      <c r="CJ23" s="53">
        <v>32523.010833009383</v>
      </c>
      <c r="CK23" s="15"/>
    </row>
    <row r="24" spans="3:89" x14ac:dyDescent="0.3">
      <c r="C24" s="14"/>
      <c r="D24" s="60" t="s">
        <v>503</v>
      </c>
      <c r="E24" s="41"/>
      <c r="F24" s="51">
        <v>72302.080000000002</v>
      </c>
      <c r="G24" s="52">
        <v>18086.449999999997</v>
      </c>
      <c r="H24" s="52">
        <v>80208.39</v>
      </c>
      <c r="I24" s="52">
        <v>82345</v>
      </c>
      <c r="J24" s="52">
        <v>284333.03000000003</v>
      </c>
      <c r="K24" s="52">
        <v>-6250.0000000000018</v>
      </c>
      <c r="L24" s="52">
        <v>106897.05</v>
      </c>
      <c r="M24" s="52">
        <v>59695</v>
      </c>
      <c r="N24" s="52">
        <v>14734.999999999998</v>
      </c>
      <c r="O24" s="52">
        <v>45719.5</v>
      </c>
      <c r="P24" s="52">
        <v>-6250.0000000000018</v>
      </c>
      <c r="Q24" s="52">
        <v>-6250.0000000000018</v>
      </c>
      <c r="R24" s="53">
        <v>745571.5</v>
      </c>
      <c r="S24" s="41"/>
      <c r="T24" s="51">
        <v>75917.184000000008</v>
      </c>
      <c r="U24" s="52">
        <v>18990.772499999999</v>
      </c>
      <c r="V24" s="52">
        <v>84218.809499999988</v>
      </c>
      <c r="W24" s="52">
        <v>86462.25</v>
      </c>
      <c r="X24" s="52">
        <v>298549.68150000006</v>
      </c>
      <c r="Y24" s="52">
        <v>-625.00000000000011</v>
      </c>
      <c r="Z24" s="52">
        <v>112241.9025</v>
      </c>
      <c r="AA24" s="52">
        <v>62679.75</v>
      </c>
      <c r="AB24" s="52">
        <v>15471.75</v>
      </c>
      <c r="AC24" s="52">
        <v>48005.474999999999</v>
      </c>
      <c r="AD24" s="52">
        <v>-625.00000000000011</v>
      </c>
      <c r="AE24" s="52">
        <v>-6562.5000000000018</v>
      </c>
      <c r="AF24" s="53">
        <v>794725.07499999995</v>
      </c>
      <c r="AG24" s="41"/>
      <c r="AH24" s="51">
        <v>79713.043200000015</v>
      </c>
      <c r="AI24" s="52">
        <v>19940.311125</v>
      </c>
      <c r="AJ24" s="52">
        <v>88429.749974999999</v>
      </c>
      <c r="AK24" s="52">
        <v>90785.362500000003</v>
      </c>
      <c r="AL24" s="52">
        <v>313477.16557500011</v>
      </c>
      <c r="AM24" s="52">
        <v>-656.25000000000011</v>
      </c>
      <c r="AN24" s="52">
        <v>117853.99762499999</v>
      </c>
      <c r="AO24" s="52">
        <v>65813.737500000003</v>
      </c>
      <c r="AP24" s="52">
        <v>16245.3375</v>
      </c>
      <c r="AQ24" s="52">
        <v>50405.748749999999</v>
      </c>
      <c r="AR24" s="52">
        <v>-656.25000000000011</v>
      </c>
      <c r="AS24" s="52">
        <v>-6890.6250000000027</v>
      </c>
      <c r="AT24" s="53">
        <v>834461.3287500001</v>
      </c>
      <c r="AU24" s="41"/>
      <c r="AV24" s="51">
        <v>83698.695360000027</v>
      </c>
      <c r="AW24" s="52">
        <v>20937.326681250001</v>
      </c>
      <c r="AX24" s="52">
        <v>92851.237473750007</v>
      </c>
      <c r="AY24" s="52">
        <v>95324.630625000005</v>
      </c>
      <c r="AZ24" s="52">
        <v>329151.02385375014</v>
      </c>
      <c r="BA24" s="52">
        <v>-689.06250000000023</v>
      </c>
      <c r="BB24" s="52">
        <v>123746.69750625</v>
      </c>
      <c r="BC24" s="52">
        <v>69104.424375000002</v>
      </c>
      <c r="BD24" s="52">
        <v>17057.604374999999</v>
      </c>
      <c r="BE24" s="52">
        <v>52926.036187500002</v>
      </c>
      <c r="BF24" s="52">
        <v>-689.06250000000023</v>
      </c>
      <c r="BG24" s="52">
        <v>-7235.1562500000027</v>
      </c>
      <c r="BH24" s="53">
        <v>876184.39518750028</v>
      </c>
      <c r="BI24" s="41"/>
      <c r="BJ24" s="51">
        <v>87883.630128000033</v>
      </c>
      <c r="BK24" s="52">
        <v>21984.193015312499</v>
      </c>
      <c r="BL24" s="52">
        <v>97493.799347437511</v>
      </c>
      <c r="BM24" s="52">
        <v>100090.86215625002</v>
      </c>
      <c r="BN24" s="52">
        <v>345608.57504643762</v>
      </c>
      <c r="BO24" s="52">
        <v>-723.51562500000034</v>
      </c>
      <c r="BP24" s="52">
        <v>129934.0323815625</v>
      </c>
      <c r="BQ24" s="52">
        <v>72559.64559375</v>
      </c>
      <c r="BR24" s="52">
        <v>17910.484593749996</v>
      </c>
      <c r="BS24" s="52">
        <v>55572.337996875001</v>
      </c>
      <c r="BT24" s="52">
        <v>-723.51562500000034</v>
      </c>
      <c r="BU24" s="52">
        <v>-7596.9140625000036</v>
      </c>
      <c r="BV24" s="53">
        <v>919993.61494687537</v>
      </c>
      <c r="BW24" s="41"/>
      <c r="BX24" s="51">
        <v>92277.811634400045</v>
      </c>
      <c r="BY24" s="52">
        <v>23083.402666078127</v>
      </c>
      <c r="BZ24" s="52">
        <v>102368.4893148094</v>
      </c>
      <c r="CA24" s="52">
        <v>105095.40526406252</v>
      </c>
      <c r="CB24" s="52">
        <v>362889.00379875954</v>
      </c>
      <c r="CC24" s="52">
        <v>-759.69140625000045</v>
      </c>
      <c r="CD24" s="52">
        <v>136430.73400064063</v>
      </c>
      <c r="CE24" s="52">
        <v>76187.627873437508</v>
      </c>
      <c r="CF24" s="52">
        <v>18806.0088234375</v>
      </c>
      <c r="CG24" s="52">
        <v>58350.954896718751</v>
      </c>
      <c r="CH24" s="52">
        <v>-759.69140625000045</v>
      </c>
      <c r="CI24" s="52">
        <v>-7976.7597656250036</v>
      </c>
      <c r="CJ24" s="53">
        <v>965993.29569421906</v>
      </c>
      <c r="CK24" s="15"/>
    </row>
    <row r="25" spans="3:89" x14ac:dyDescent="0.3">
      <c r="C25" s="14"/>
      <c r="D25" s="60" t="s">
        <v>504</v>
      </c>
      <c r="E25" s="41"/>
      <c r="F25" s="51">
        <v>0</v>
      </c>
      <c r="G25" s="52">
        <v>0</v>
      </c>
      <c r="H25" s="52">
        <v>0</v>
      </c>
      <c r="I25" s="52">
        <v>0</v>
      </c>
      <c r="J25" s="52">
        <v>0</v>
      </c>
      <c r="K25" s="52">
        <v>0</v>
      </c>
      <c r="L25" s="52">
        <v>0</v>
      </c>
      <c r="M25" s="52">
        <v>0</v>
      </c>
      <c r="N25" s="52">
        <v>0</v>
      </c>
      <c r="O25" s="52">
        <v>0</v>
      </c>
      <c r="P25" s="52">
        <v>0</v>
      </c>
      <c r="Q25" s="52">
        <v>0</v>
      </c>
      <c r="R25" s="53">
        <v>0</v>
      </c>
      <c r="S25" s="41"/>
      <c r="T25" s="51">
        <v>0</v>
      </c>
      <c r="U25" s="52">
        <v>0</v>
      </c>
      <c r="V25" s="52">
        <v>0</v>
      </c>
      <c r="W25" s="52">
        <v>0</v>
      </c>
      <c r="X25" s="52">
        <v>0</v>
      </c>
      <c r="Y25" s="52">
        <v>0</v>
      </c>
      <c r="Z25" s="52">
        <v>0</v>
      </c>
      <c r="AA25" s="52">
        <v>0</v>
      </c>
      <c r="AB25" s="52">
        <v>0</v>
      </c>
      <c r="AC25" s="52">
        <v>0</v>
      </c>
      <c r="AD25" s="52">
        <v>0</v>
      </c>
      <c r="AE25" s="52">
        <v>0</v>
      </c>
      <c r="AF25" s="53">
        <v>0</v>
      </c>
      <c r="AG25" s="41"/>
      <c r="AH25" s="51">
        <v>0</v>
      </c>
      <c r="AI25" s="52">
        <v>0</v>
      </c>
      <c r="AJ25" s="52">
        <v>0</v>
      </c>
      <c r="AK25" s="52">
        <v>0</v>
      </c>
      <c r="AL25" s="52">
        <v>0</v>
      </c>
      <c r="AM25" s="52">
        <v>0</v>
      </c>
      <c r="AN25" s="52">
        <v>0</v>
      </c>
      <c r="AO25" s="52">
        <v>0</v>
      </c>
      <c r="AP25" s="52">
        <v>0</v>
      </c>
      <c r="AQ25" s="52">
        <v>0</v>
      </c>
      <c r="AR25" s="52">
        <v>0</v>
      </c>
      <c r="AS25" s="52">
        <v>0</v>
      </c>
      <c r="AT25" s="53">
        <v>0</v>
      </c>
      <c r="AU25" s="41"/>
      <c r="AV25" s="51">
        <v>0</v>
      </c>
      <c r="AW25" s="52">
        <v>0</v>
      </c>
      <c r="AX25" s="52">
        <v>0</v>
      </c>
      <c r="AY25" s="52">
        <v>0</v>
      </c>
      <c r="AZ25" s="52">
        <v>0</v>
      </c>
      <c r="BA25" s="52">
        <v>0</v>
      </c>
      <c r="BB25" s="52">
        <v>0</v>
      </c>
      <c r="BC25" s="52">
        <v>0</v>
      </c>
      <c r="BD25" s="52">
        <v>0</v>
      </c>
      <c r="BE25" s="52">
        <v>0</v>
      </c>
      <c r="BF25" s="52">
        <v>0</v>
      </c>
      <c r="BG25" s="52">
        <v>0</v>
      </c>
      <c r="BH25" s="53">
        <v>0</v>
      </c>
      <c r="BI25" s="41"/>
      <c r="BJ25" s="51">
        <v>0</v>
      </c>
      <c r="BK25" s="52">
        <v>0</v>
      </c>
      <c r="BL25" s="52">
        <v>0</v>
      </c>
      <c r="BM25" s="52">
        <v>0</v>
      </c>
      <c r="BN25" s="52">
        <v>0</v>
      </c>
      <c r="BO25" s="52">
        <v>0</v>
      </c>
      <c r="BP25" s="52">
        <v>0</v>
      </c>
      <c r="BQ25" s="52">
        <v>0</v>
      </c>
      <c r="BR25" s="52">
        <v>0</v>
      </c>
      <c r="BS25" s="52">
        <v>0</v>
      </c>
      <c r="BT25" s="52">
        <v>0</v>
      </c>
      <c r="BU25" s="52">
        <v>0</v>
      </c>
      <c r="BV25" s="53">
        <v>0</v>
      </c>
      <c r="BW25" s="41"/>
      <c r="BX25" s="51">
        <v>0</v>
      </c>
      <c r="BY25" s="52">
        <v>0</v>
      </c>
      <c r="BZ25" s="52">
        <v>0</v>
      </c>
      <c r="CA25" s="52">
        <v>0</v>
      </c>
      <c r="CB25" s="52">
        <v>0</v>
      </c>
      <c r="CC25" s="52">
        <v>0</v>
      </c>
      <c r="CD25" s="52">
        <v>0</v>
      </c>
      <c r="CE25" s="52">
        <v>0</v>
      </c>
      <c r="CF25" s="52">
        <v>0</v>
      </c>
      <c r="CG25" s="52">
        <v>0</v>
      </c>
      <c r="CH25" s="52">
        <v>0</v>
      </c>
      <c r="CI25" s="52">
        <v>0</v>
      </c>
      <c r="CJ25" s="53">
        <v>0</v>
      </c>
      <c r="CK25" s="15"/>
    </row>
    <row r="26" spans="3:89" x14ac:dyDescent="0.3">
      <c r="C26" s="14"/>
      <c r="D26" s="60" t="s">
        <v>505</v>
      </c>
      <c r="E26" s="41"/>
      <c r="F26" s="51">
        <v>2728.75</v>
      </c>
      <c r="G26" s="52">
        <v>1423.75</v>
      </c>
      <c r="H26" s="52">
        <v>3586.25</v>
      </c>
      <c r="I26" s="52">
        <v>4433.75</v>
      </c>
      <c r="J26" s="52">
        <v>4410</v>
      </c>
      <c r="K26" s="52">
        <v>0</v>
      </c>
      <c r="L26" s="52">
        <v>3390</v>
      </c>
      <c r="M26" s="52">
        <v>2413.75</v>
      </c>
      <c r="N26" s="52">
        <v>510</v>
      </c>
      <c r="O26" s="52">
        <v>1486.25</v>
      </c>
      <c r="P26" s="52">
        <v>470</v>
      </c>
      <c r="Q26" s="52">
        <v>150</v>
      </c>
      <c r="R26" s="53">
        <v>25002.5</v>
      </c>
      <c r="S26" s="41"/>
      <c r="T26" s="51">
        <v>2865.1875</v>
      </c>
      <c r="U26" s="52">
        <v>1494.9375</v>
      </c>
      <c r="V26" s="52">
        <v>3765.5625</v>
      </c>
      <c r="W26" s="52">
        <v>4655.4375</v>
      </c>
      <c r="X26" s="52">
        <v>4630.5</v>
      </c>
      <c r="Y26" s="52">
        <v>0</v>
      </c>
      <c r="Z26" s="52">
        <v>3559.5000000000005</v>
      </c>
      <c r="AA26" s="52">
        <v>2534.4375</v>
      </c>
      <c r="AB26" s="52">
        <v>535.5</v>
      </c>
      <c r="AC26" s="52">
        <v>1560.5625</v>
      </c>
      <c r="AD26" s="52">
        <v>47</v>
      </c>
      <c r="AE26" s="52">
        <v>157.5</v>
      </c>
      <c r="AF26" s="53">
        <v>25806.125</v>
      </c>
      <c r="AG26" s="41"/>
      <c r="AH26" s="51">
        <v>3008.4468750000001</v>
      </c>
      <c r="AI26" s="52">
        <v>1569.684375</v>
      </c>
      <c r="AJ26" s="52">
        <v>3953.8406250000003</v>
      </c>
      <c r="AK26" s="52">
        <v>4888.2093750000004</v>
      </c>
      <c r="AL26" s="52">
        <v>4862.0250000000005</v>
      </c>
      <c r="AM26" s="52">
        <v>0</v>
      </c>
      <c r="AN26" s="52">
        <v>3737.4750000000004</v>
      </c>
      <c r="AO26" s="52">
        <v>2661.1593750000002</v>
      </c>
      <c r="AP26" s="52">
        <v>562.27499999999998</v>
      </c>
      <c r="AQ26" s="52">
        <v>1638.590625</v>
      </c>
      <c r="AR26" s="52">
        <v>49.35</v>
      </c>
      <c r="AS26" s="52">
        <v>165.375</v>
      </c>
      <c r="AT26" s="53">
        <v>27096.431250000001</v>
      </c>
      <c r="AU26" s="41"/>
      <c r="AV26" s="51">
        <v>3158.8692187500005</v>
      </c>
      <c r="AW26" s="52">
        <v>1648.1685937500001</v>
      </c>
      <c r="AX26" s="52">
        <v>4151.5326562500004</v>
      </c>
      <c r="AY26" s="52">
        <v>5132.6198437500007</v>
      </c>
      <c r="AZ26" s="52">
        <v>5105.1262500000012</v>
      </c>
      <c r="BA26" s="52">
        <v>0</v>
      </c>
      <c r="BB26" s="52">
        <v>3924.3487500000006</v>
      </c>
      <c r="BC26" s="52">
        <v>2794.2173437500001</v>
      </c>
      <c r="BD26" s="52">
        <v>590.38875000000007</v>
      </c>
      <c r="BE26" s="52">
        <v>1720.5201562500001</v>
      </c>
      <c r="BF26" s="52">
        <v>51.81750000000001</v>
      </c>
      <c r="BG26" s="52">
        <v>173.64375000000001</v>
      </c>
      <c r="BH26" s="53">
        <v>28451.252812500003</v>
      </c>
      <c r="BI26" s="41"/>
      <c r="BJ26" s="51">
        <v>3316.8126796875008</v>
      </c>
      <c r="BK26" s="52">
        <v>1730.5770234375004</v>
      </c>
      <c r="BL26" s="52">
        <v>4359.1092890625005</v>
      </c>
      <c r="BM26" s="52">
        <v>5389.2508359375006</v>
      </c>
      <c r="BN26" s="52">
        <v>5360.3825625000009</v>
      </c>
      <c r="BO26" s="52">
        <v>0</v>
      </c>
      <c r="BP26" s="52">
        <v>4120.5661875000005</v>
      </c>
      <c r="BQ26" s="52">
        <v>2933.9282109374999</v>
      </c>
      <c r="BR26" s="52">
        <v>619.90818750000005</v>
      </c>
      <c r="BS26" s="52">
        <v>1806.5461640625003</v>
      </c>
      <c r="BT26" s="52">
        <v>54.408375000000014</v>
      </c>
      <c r="BU26" s="52">
        <v>182.32593750000004</v>
      </c>
      <c r="BV26" s="53">
        <v>29873.815453125004</v>
      </c>
      <c r="BW26" s="41"/>
      <c r="BX26" s="51">
        <v>3482.6533136718763</v>
      </c>
      <c r="BY26" s="52">
        <v>1817.1058746093754</v>
      </c>
      <c r="BZ26" s="52">
        <v>4577.0647535156259</v>
      </c>
      <c r="CA26" s="52">
        <v>5658.7133777343761</v>
      </c>
      <c r="CB26" s="52">
        <v>5628.4016906250008</v>
      </c>
      <c r="CC26" s="52">
        <v>0</v>
      </c>
      <c r="CD26" s="52">
        <v>4326.5944968750009</v>
      </c>
      <c r="CE26" s="52">
        <v>3080.624621484375</v>
      </c>
      <c r="CF26" s="52">
        <v>650.90359687500006</v>
      </c>
      <c r="CG26" s="52">
        <v>1896.8734722656252</v>
      </c>
      <c r="CH26" s="52">
        <v>57.128793750000021</v>
      </c>
      <c r="CI26" s="52">
        <v>191.44223437500003</v>
      </c>
      <c r="CJ26" s="53">
        <v>31367.506225781253</v>
      </c>
      <c r="CK26" s="15"/>
    </row>
    <row r="27" spans="3:89" x14ac:dyDescent="0.3">
      <c r="C27" s="14"/>
      <c r="D27" s="60" t="s">
        <v>506</v>
      </c>
      <c r="E27" s="41"/>
      <c r="F27" s="51">
        <v>0</v>
      </c>
      <c r="G27" s="52">
        <v>1100</v>
      </c>
      <c r="H27" s="52">
        <v>4160</v>
      </c>
      <c r="I27" s="52">
        <v>13278</v>
      </c>
      <c r="J27" s="52">
        <v>0</v>
      </c>
      <c r="K27" s="52">
        <v>0</v>
      </c>
      <c r="L27" s="52">
        <v>2544</v>
      </c>
      <c r="M27" s="52">
        <v>0</v>
      </c>
      <c r="N27" s="52">
        <v>0</v>
      </c>
      <c r="O27" s="52">
        <v>3676</v>
      </c>
      <c r="P27" s="52">
        <v>0</v>
      </c>
      <c r="Q27" s="52">
        <v>1750</v>
      </c>
      <c r="R27" s="53">
        <v>26508</v>
      </c>
      <c r="S27" s="41"/>
      <c r="T27" s="51">
        <v>0</v>
      </c>
      <c r="U27" s="52">
        <v>1155</v>
      </c>
      <c r="V27" s="52">
        <v>4368</v>
      </c>
      <c r="W27" s="52">
        <v>13941.900000000001</v>
      </c>
      <c r="X27" s="52">
        <v>0</v>
      </c>
      <c r="Y27" s="52">
        <v>0</v>
      </c>
      <c r="Z27" s="52">
        <v>2671.2</v>
      </c>
      <c r="AA27" s="52">
        <v>0</v>
      </c>
      <c r="AB27" s="52">
        <v>0</v>
      </c>
      <c r="AC27" s="52">
        <v>3859.7999999999997</v>
      </c>
      <c r="AD27" s="52">
        <v>0</v>
      </c>
      <c r="AE27" s="52">
        <v>1837.5</v>
      </c>
      <c r="AF27" s="53">
        <v>27833.4</v>
      </c>
      <c r="AG27" s="41"/>
      <c r="AH27" s="51">
        <v>0</v>
      </c>
      <c r="AI27" s="52">
        <v>1212.75</v>
      </c>
      <c r="AJ27" s="52">
        <v>4586.3999999999996</v>
      </c>
      <c r="AK27" s="52">
        <v>14638.995000000001</v>
      </c>
      <c r="AL27" s="52">
        <v>0</v>
      </c>
      <c r="AM27" s="52">
        <v>0</v>
      </c>
      <c r="AN27" s="52">
        <v>2804.76</v>
      </c>
      <c r="AO27" s="52">
        <v>0</v>
      </c>
      <c r="AP27" s="52">
        <v>0</v>
      </c>
      <c r="AQ27" s="52">
        <v>4052.7899999999995</v>
      </c>
      <c r="AR27" s="52">
        <v>0</v>
      </c>
      <c r="AS27" s="52">
        <v>1929.3750000000002</v>
      </c>
      <c r="AT27" s="53">
        <v>29225.07</v>
      </c>
      <c r="AU27" s="41"/>
      <c r="AV27" s="51">
        <v>0</v>
      </c>
      <c r="AW27" s="52">
        <v>1273.3875</v>
      </c>
      <c r="AX27" s="52">
        <v>4815.72</v>
      </c>
      <c r="AY27" s="52">
        <v>15370.944750000001</v>
      </c>
      <c r="AZ27" s="52">
        <v>0</v>
      </c>
      <c r="BA27" s="52">
        <v>0</v>
      </c>
      <c r="BB27" s="52">
        <v>2944.9980000000005</v>
      </c>
      <c r="BC27" s="52">
        <v>0</v>
      </c>
      <c r="BD27" s="52">
        <v>0</v>
      </c>
      <c r="BE27" s="52">
        <v>4255.4295000000002</v>
      </c>
      <c r="BF27" s="52">
        <v>0</v>
      </c>
      <c r="BG27" s="52">
        <v>2025.8437500000002</v>
      </c>
      <c r="BH27" s="53">
        <v>30686.323499999999</v>
      </c>
      <c r="BI27" s="41"/>
      <c r="BJ27" s="51">
        <v>0</v>
      </c>
      <c r="BK27" s="52">
        <v>1337.0568750000002</v>
      </c>
      <c r="BL27" s="52">
        <v>5056.5060000000003</v>
      </c>
      <c r="BM27" s="52">
        <v>16139.491987500001</v>
      </c>
      <c r="BN27" s="52">
        <v>0</v>
      </c>
      <c r="BO27" s="52">
        <v>0</v>
      </c>
      <c r="BP27" s="52">
        <v>3092.2479000000008</v>
      </c>
      <c r="BQ27" s="52">
        <v>0</v>
      </c>
      <c r="BR27" s="52">
        <v>0</v>
      </c>
      <c r="BS27" s="52">
        <v>4468.2009750000007</v>
      </c>
      <c r="BT27" s="52">
        <v>0</v>
      </c>
      <c r="BU27" s="52">
        <v>2127.1359375000006</v>
      </c>
      <c r="BV27" s="53">
        <v>32220.639675000002</v>
      </c>
      <c r="BW27" s="41"/>
      <c r="BX27" s="51">
        <v>0</v>
      </c>
      <c r="BY27" s="52">
        <v>1403.9097187500001</v>
      </c>
      <c r="BZ27" s="52">
        <v>5309.3313000000007</v>
      </c>
      <c r="CA27" s="52">
        <v>16946.466586875002</v>
      </c>
      <c r="CB27" s="52">
        <v>0</v>
      </c>
      <c r="CC27" s="52">
        <v>0</v>
      </c>
      <c r="CD27" s="52">
        <v>3246.8602950000009</v>
      </c>
      <c r="CE27" s="52">
        <v>0</v>
      </c>
      <c r="CF27" s="52">
        <v>0</v>
      </c>
      <c r="CG27" s="52">
        <v>4691.6110237500006</v>
      </c>
      <c r="CH27" s="52">
        <v>0</v>
      </c>
      <c r="CI27" s="52">
        <v>2233.492734375001</v>
      </c>
      <c r="CJ27" s="53">
        <v>33831.671658750005</v>
      </c>
      <c r="CK27" s="15"/>
    </row>
    <row r="28" spans="3:89" x14ac:dyDescent="0.3">
      <c r="C28" s="14"/>
      <c r="D28" s="60" t="s">
        <v>491</v>
      </c>
      <c r="E28" s="41"/>
      <c r="F28" s="51">
        <v>18887.22</v>
      </c>
      <c r="G28" s="52">
        <v>6315.26</v>
      </c>
      <c r="H28" s="52">
        <v>17766.62</v>
      </c>
      <c r="I28" s="52">
        <v>24724.05</v>
      </c>
      <c r="J28" s="52">
        <v>42205.06</v>
      </c>
      <c r="K28" s="52">
        <v>735</v>
      </c>
      <c r="L28" s="52">
        <v>24331.5</v>
      </c>
      <c r="M28" s="52">
        <v>19821.5</v>
      </c>
      <c r="N28" s="52">
        <v>8108</v>
      </c>
      <c r="O28" s="52">
        <v>11592.5</v>
      </c>
      <c r="P28" s="52">
        <v>0</v>
      </c>
      <c r="Q28" s="52">
        <v>0</v>
      </c>
      <c r="R28" s="53">
        <v>174486.71000000002</v>
      </c>
      <c r="S28" s="41"/>
      <c r="T28" s="51">
        <v>19831.581000000002</v>
      </c>
      <c r="U28" s="52">
        <v>6631.0230000000001</v>
      </c>
      <c r="V28" s="52">
        <v>18654.951000000001</v>
      </c>
      <c r="W28" s="52">
        <v>25960.252499999999</v>
      </c>
      <c r="X28" s="52">
        <v>44315.312999999995</v>
      </c>
      <c r="Y28" s="52">
        <v>73.5</v>
      </c>
      <c r="Z28" s="52">
        <v>25548.075000000001</v>
      </c>
      <c r="AA28" s="52">
        <v>20812.575000000001</v>
      </c>
      <c r="AB28" s="52">
        <v>8513.4</v>
      </c>
      <c r="AC28" s="52">
        <v>12172.125</v>
      </c>
      <c r="AD28" s="52">
        <v>0</v>
      </c>
      <c r="AE28" s="52">
        <v>0</v>
      </c>
      <c r="AF28" s="53">
        <v>182512.79550000001</v>
      </c>
      <c r="AG28" s="41"/>
      <c r="AH28" s="51">
        <v>20823.160050000002</v>
      </c>
      <c r="AI28" s="52">
        <v>6962.5741500000004</v>
      </c>
      <c r="AJ28" s="52">
        <v>19587.698550000001</v>
      </c>
      <c r="AK28" s="52">
        <v>27258.265124999998</v>
      </c>
      <c r="AL28" s="52">
        <v>46531.078650000003</v>
      </c>
      <c r="AM28" s="52">
        <v>77.175000000000011</v>
      </c>
      <c r="AN28" s="52">
        <v>26825.478750000002</v>
      </c>
      <c r="AO28" s="52">
        <v>21853.203750000001</v>
      </c>
      <c r="AP28" s="52">
        <v>8939.07</v>
      </c>
      <c r="AQ28" s="52">
        <v>12780.731249999999</v>
      </c>
      <c r="AR28" s="52">
        <v>0</v>
      </c>
      <c r="AS28" s="52">
        <v>0</v>
      </c>
      <c r="AT28" s="53">
        <v>191638.43527500005</v>
      </c>
      <c r="AU28" s="41"/>
      <c r="AV28" s="51">
        <v>21864.318052500003</v>
      </c>
      <c r="AW28" s="52">
        <v>7310.7028575000004</v>
      </c>
      <c r="AX28" s="52">
        <v>20567.083477500004</v>
      </c>
      <c r="AY28" s="52">
        <v>28621.178381249996</v>
      </c>
      <c r="AZ28" s="52">
        <v>48857.632582500002</v>
      </c>
      <c r="BA28" s="52">
        <v>81.033750000000026</v>
      </c>
      <c r="BB28" s="52">
        <v>28166.7526875</v>
      </c>
      <c r="BC28" s="52">
        <v>22945.863937499998</v>
      </c>
      <c r="BD28" s="52">
        <v>9386.0235000000011</v>
      </c>
      <c r="BE28" s="52">
        <v>13419.7678125</v>
      </c>
      <c r="BF28" s="52">
        <v>0</v>
      </c>
      <c r="BG28" s="52">
        <v>0</v>
      </c>
      <c r="BH28" s="53">
        <v>201220.35703875002</v>
      </c>
      <c r="BI28" s="41"/>
      <c r="BJ28" s="51">
        <v>22957.533955125007</v>
      </c>
      <c r="BK28" s="52">
        <v>7676.2380003750013</v>
      </c>
      <c r="BL28" s="52">
        <v>21595.437651375003</v>
      </c>
      <c r="BM28" s="52">
        <v>30052.237300312499</v>
      </c>
      <c r="BN28" s="52">
        <v>51300.514211624999</v>
      </c>
      <c r="BO28" s="52">
        <v>85.08543750000004</v>
      </c>
      <c r="BP28" s="52">
        <v>29575.090321875003</v>
      </c>
      <c r="BQ28" s="52">
        <v>24093.157134375</v>
      </c>
      <c r="BR28" s="52">
        <v>9855.3246750000017</v>
      </c>
      <c r="BS28" s="52">
        <v>14090.756203125002</v>
      </c>
      <c r="BT28" s="52">
        <v>0</v>
      </c>
      <c r="BU28" s="52">
        <v>0</v>
      </c>
      <c r="BV28" s="53">
        <v>211281.37489068753</v>
      </c>
      <c r="BW28" s="41"/>
      <c r="BX28" s="51">
        <v>24105.410652881259</v>
      </c>
      <c r="BY28" s="52">
        <v>8060.0499003937521</v>
      </c>
      <c r="BZ28" s="52">
        <v>22675.209533943755</v>
      </c>
      <c r="CA28" s="52">
        <v>31554.849165328123</v>
      </c>
      <c r="CB28" s="52">
        <v>53865.539922206255</v>
      </c>
      <c r="CC28" s="52">
        <v>89.339709375000055</v>
      </c>
      <c r="CD28" s="52">
        <v>31053.844837968754</v>
      </c>
      <c r="CE28" s="52">
        <v>25297.814991093754</v>
      </c>
      <c r="CF28" s="52">
        <v>10348.090908750002</v>
      </c>
      <c r="CG28" s="52">
        <v>14795.294013281251</v>
      </c>
      <c r="CH28" s="52">
        <v>0</v>
      </c>
      <c r="CI28" s="52">
        <v>0</v>
      </c>
      <c r="CJ28" s="53">
        <v>221845.44363522192</v>
      </c>
      <c r="CK28" s="15"/>
    </row>
    <row r="29" spans="3:89" ht="15" thickBot="1" x14ac:dyDescent="0.35">
      <c r="C29" s="14"/>
      <c r="D29" s="61" t="s">
        <v>44</v>
      </c>
      <c r="E29" s="41"/>
      <c r="F29" s="62"/>
      <c r="G29" s="63">
        <v>0</v>
      </c>
      <c r="H29" s="63">
        <v>0</v>
      </c>
      <c r="I29" s="63">
        <v>0</v>
      </c>
      <c r="J29" s="63">
        <v>0</v>
      </c>
      <c r="K29" s="63">
        <v>0</v>
      </c>
      <c r="L29" s="63">
        <v>0</v>
      </c>
      <c r="M29" s="63">
        <v>0</v>
      </c>
      <c r="N29" s="63">
        <v>0</v>
      </c>
      <c r="O29" s="63">
        <v>0</v>
      </c>
      <c r="P29" s="63">
        <v>0</v>
      </c>
      <c r="Q29" s="63">
        <v>0</v>
      </c>
      <c r="R29" s="56">
        <v>0</v>
      </c>
      <c r="S29" s="41"/>
      <c r="T29" s="62">
        <v>0</v>
      </c>
      <c r="U29" s="63">
        <v>0</v>
      </c>
      <c r="V29" s="63">
        <v>0</v>
      </c>
      <c r="W29" s="63">
        <v>0</v>
      </c>
      <c r="X29" s="63">
        <v>0</v>
      </c>
      <c r="Y29" s="63">
        <v>0</v>
      </c>
      <c r="Z29" s="63">
        <v>0</v>
      </c>
      <c r="AA29" s="63">
        <v>0</v>
      </c>
      <c r="AB29" s="63">
        <v>0</v>
      </c>
      <c r="AC29" s="63">
        <v>0</v>
      </c>
      <c r="AD29" s="63">
        <v>0</v>
      </c>
      <c r="AE29" s="63">
        <v>0</v>
      </c>
      <c r="AF29" s="56">
        <v>0</v>
      </c>
      <c r="AG29" s="41"/>
      <c r="AH29" s="62">
        <v>0</v>
      </c>
      <c r="AI29" s="63">
        <v>0</v>
      </c>
      <c r="AJ29" s="63">
        <v>0</v>
      </c>
      <c r="AK29" s="63">
        <v>0</v>
      </c>
      <c r="AL29" s="63">
        <v>0</v>
      </c>
      <c r="AM29" s="63">
        <v>0</v>
      </c>
      <c r="AN29" s="63">
        <v>0</v>
      </c>
      <c r="AO29" s="63">
        <v>0</v>
      </c>
      <c r="AP29" s="63">
        <v>0</v>
      </c>
      <c r="AQ29" s="63">
        <v>0</v>
      </c>
      <c r="AR29" s="63">
        <v>0</v>
      </c>
      <c r="AS29" s="63">
        <v>0</v>
      </c>
      <c r="AT29" s="56">
        <v>0</v>
      </c>
      <c r="AU29" s="41"/>
      <c r="AV29" s="62">
        <v>0</v>
      </c>
      <c r="AW29" s="63">
        <v>0</v>
      </c>
      <c r="AX29" s="63">
        <v>0</v>
      </c>
      <c r="AY29" s="63">
        <v>0</v>
      </c>
      <c r="AZ29" s="63">
        <v>0</v>
      </c>
      <c r="BA29" s="63">
        <v>0</v>
      </c>
      <c r="BB29" s="63">
        <v>0</v>
      </c>
      <c r="BC29" s="63">
        <v>0</v>
      </c>
      <c r="BD29" s="63">
        <v>0</v>
      </c>
      <c r="BE29" s="63">
        <v>0</v>
      </c>
      <c r="BF29" s="63">
        <v>0</v>
      </c>
      <c r="BG29" s="63">
        <v>0</v>
      </c>
      <c r="BH29" s="56">
        <v>0</v>
      </c>
      <c r="BI29" s="41"/>
      <c r="BJ29" s="62">
        <v>0</v>
      </c>
      <c r="BK29" s="63">
        <v>0</v>
      </c>
      <c r="BL29" s="63">
        <v>0</v>
      </c>
      <c r="BM29" s="63">
        <v>0</v>
      </c>
      <c r="BN29" s="63">
        <v>0</v>
      </c>
      <c r="BO29" s="63">
        <v>0</v>
      </c>
      <c r="BP29" s="63">
        <v>0</v>
      </c>
      <c r="BQ29" s="63">
        <v>0</v>
      </c>
      <c r="BR29" s="63">
        <v>0</v>
      </c>
      <c r="BS29" s="63">
        <v>0</v>
      </c>
      <c r="BT29" s="63">
        <v>0</v>
      </c>
      <c r="BU29" s="63">
        <v>0</v>
      </c>
      <c r="BV29" s="56">
        <v>0</v>
      </c>
      <c r="BW29" s="41"/>
      <c r="BX29" s="62">
        <v>0</v>
      </c>
      <c r="BY29" s="63">
        <v>0</v>
      </c>
      <c r="BZ29" s="63">
        <v>0</v>
      </c>
      <c r="CA29" s="63">
        <v>0</v>
      </c>
      <c r="CB29" s="63">
        <v>0</v>
      </c>
      <c r="CC29" s="63">
        <v>0</v>
      </c>
      <c r="CD29" s="63">
        <v>0</v>
      </c>
      <c r="CE29" s="63">
        <v>0</v>
      </c>
      <c r="CF29" s="63">
        <v>0</v>
      </c>
      <c r="CG29" s="63">
        <v>0</v>
      </c>
      <c r="CH29" s="63">
        <v>0</v>
      </c>
      <c r="CI29" s="63">
        <v>0</v>
      </c>
      <c r="CJ29" s="56">
        <v>0</v>
      </c>
      <c r="CK29" s="15"/>
    </row>
    <row r="30" spans="3:89" ht="7.95" customHeight="1" thickBot="1" x14ac:dyDescent="0.35">
      <c r="C30" s="14"/>
      <c r="D30" s="240"/>
      <c r="E30" s="16"/>
      <c r="F30" s="23"/>
      <c r="G30" s="23"/>
      <c r="H30" s="23"/>
      <c r="I30" s="23"/>
      <c r="J30" s="23"/>
      <c r="K30" s="23"/>
      <c r="L30" s="23"/>
      <c r="M30" s="23"/>
      <c r="N30" s="23"/>
      <c r="O30" s="23"/>
      <c r="P30" s="23"/>
      <c r="Q30" s="23"/>
      <c r="R30" s="23"/>
      <c r="S30" s="16"/>
      <c r="T30" s="23"/>
      <c r="U30" s="23"/>
      <c r="V30" s="23"/>
      <c r="W30" s="23"/>
      <c r="X30" s="23"/>
      <c r="Y30" s="23"/>
      <c r="Z30" s="23"/>
      <c r="AA30" s="23"/>
      <c r="AB30" s="23"/>
      <c r="AC30" s="23"/>
      <c r="AD30" s="23"/>
      <c r="AE30" s="23"/>
      <c r="AF30" s="23"/>
      <c r="AG30" s="16"/>
      <c r="AH30" s="23"/>
      <c r="AI30" s="23"/>
      <c r="AJ30" s="23"/>
      <c r="AK30" s="23"/>
      <c r="AL30" s="23"/>
      <c r="AM30" s="23"/>
      <c r="AN30" s="23"/>
      <c r="AO30" s="23"/>
      <c r="AP30" s="23"/>
      <c r="AQ30" s="23"/>
      <c r="AR30" s="23"/>
      <c r="AS30" s="23"/>
      <c r="AT30" s="23"/>
      <c r="AU30" s="16"/>
      <c r="AV30" s="23"/>
      <c r="AW30" s="23"/>
      <c r="AX30" s="23"/>
      <c r="AY30" s="23"/>
      <c r="AZ30" s="23"/>
      <c r="BA30" s="23"/>
      <c r="BB30" s="23"/>
      <c r="BC30" s="23"/>
      <c r="BD30" s="23"/>
      <c r="BE30" s="23"/>
      <c r="BF30" s="23"/>
      <c r="BG30" s="23"/>
      <c r="BH30" s="23"/>
      <c r="BI30" s="16"/>
      <c r="BJ30" s="23"/>
      <c r="BK30" s="23"/>
      <c r="BL30" s="23"/>
      <c r="BM30" s="23"/>
      <c r="BN30" s="23"/>
      <c r="BO30" s="23"/>
      <c r="BP30" s="23"/>
      <c r="BQ30" s="23"/>
      <c r="BR30" s="23"/>
      <c r="BS30" s="23"/>
      <c r="BT30" s="23"/>
      <c r="BU30" s="23"/>
      <c r="BV30" s="23"/>
      <c r="BW30" s="16"/>
      <c r="BX30" s="23"/>
      <c r="BY30" s="23"/>
      <c r="BZ30" s="23"/>
      <c r="CA30" s="23"/>
      <c r="CB30" s="23"/>
      <c r="CC30" s="23"/>
      <c r="CD30" s="23"/>
      <c r="CE30" s="23"/>
      <c r="CF30" s="23"/>
      <c r="CG30" s="23"/>
      <c r="CH30" s="23"/>
      <c r="CI30" s="23"/>
      <c r="CJ30" s="23"/>
      <c r="CK30" s="15"/>
    </row>
    <row r="31" spans="3:89" ht="15" thickBot="1" x14ac:dyDescent="0.35">
      <c r="C31" s="14"/>
      <c r="D31" s="58" t="s">
        <v>39</v>
      </c>
      <c r="E31" s="33"/>
      <c r="F31" s="45">
        <v>195646.33</v>
      </c>
      <c r="G31" s="46">
        <v>51580.73</v>
      </c>
      <c r="H31" s="46">
        <v>163755.39000000001</v>
      </c>
      <c r="I31" s="46">
        <v>238937.21999999997</v>
      </c>
      <c r="J31" s="46">
        <v>499480.42</v>
      </c>
      <c r="K31" s="46">
        <v>-7860.3500000000022</v>
      </c>
      <c r="L31" s="46">
        <v>269139.89</v>
      </c>
      <c r="M31" s="46">
        <v>177644.40999999997</v>
      </c>
      <c r="N31" s="46">
        <v>53430.93</v>
      </c>
      <c r="O31" s="46">
        <v>118334.31</v>
      </c>
      <c r="P31" s="46">
        <v>-5400.1600000000017</v>
      </c>
      <c r="Q31" s="46">
        <v>-4350.0000000000018</v>
      </c>
      <c r="R31" s="47">
        <v>1750339.1199999999</v>
      </c>
      <c r="S31" s="33"/>
      <c r="T31" s="45">
        <v>205428.64650000003</v>
      </c>
      <c r="U31" s="46">
        <v>54159.766499999998</v>
      </c>
      <c r="V31" s="46">
        <v>171943.15950000001</v>
      </c>
      <c r="W31" s="46">
        <v>250884.08099999998</v>
      </c>
      <c r="X31" s="46">
        <v>524454.44099999999</v>
      </c>
      <c r="Y31" s="46">
        <v>-786.03500000000008</v>
      </c>
      <c r="Z31" s="46">
        <v>282596.88450000004</v>
      </c>
      <c r="AA31" s="46">
        <v>186526.63050000003</v>
      </c>
      <c r="AB31" s="46">
        <v>56102.476500000004</v>
      </c>
      <c r="AC31" s="46">
        <v>124251.0255</v>
      </c>
      <c r="AD31" s="46">
        <v>-540.01600000000008</v>
      </c>
      <c r="AE31" s="46">
        <v>-4567.5000000000018</v>
      </c>
      <c r="AF31" s="47">
        <v>1850453.5605000001</v>
      </c>
      <c r="AG31" s="33"/>
      <c r="AH31" s="45">
        <v>215700.07882500003</v>
      </c>
      <c r="AI31" s="46">
        <v>56867.754824999996</v>
      </c>
      <c r="AJ31" s="46">
        <v>180540.31747500002</v>
      </c>
      <c r="AK31" s="46">
        <v>263428.28505000001</v>
      </c>
      <c r="AL31" s="46">
        <v>550677.16305000021</v>
      </c>
      <c r="AM31" s="46">
        <v>-825.33675000000017</v>
      </c>
      <c r="AN31" s="46">
        <v>296726.72872499999</v>
      </c>
      <c r="AO31" s="46">
        <v>195852.96202500002</v>
      </c>
      <c r="AP31" s="46">
        <v>58907.600325000007</v>
      </c>
      <c r="AQ31" s="46">
        <v>130463.57677499998</v>
      </c>
      <c r="AR31" s="46">
        <v>-567.0168000000001</v>
      </c>
      <c r="AS31" s="46">
        <v>-4795.8750000000027</v>
      </c>
      <c r="AT31" s="47">
        <v>1942976.2385250004</v>
      </c>
      <c r="AU31" s="33"/>
      <c r="AV31" s="45">
        <v>226485.08276625007</v>
      </c>
      <c r="AW31" s="46">
        <v>59711.142566249997</v>
      </c>
      <c r="AX31" s="46">
        <v>189567.33334875005</v>
      </c>
      <c r="AY31" s="46">
        <v>276599.6993025</v>
      </c>
      <c r="AZ31" s="46">
        <v>578211.02120250009</v>
      </c>
      <c r="BA31" s="46">
        <v>-866.60358750000023</v>
      </c>
      <c r="BB31" s="46">
        <v>311563.06516124995</v>
      </c>
      <c r="BC31" s="46">
        <v>205645.61012625002</v>
      </c>
      <c r="BD31" s="46">
        <v>61852.980341250011</v>
      </c>
      <c r="BE31" s="46">
        <v>136986.75561374999</v>
      </c>
      <c r="BF31" s="46">
        <v>-595.36764000000028</v>
      </c>
      <c r="BG31" s="46">
        <v>-5035.6687500000025</v>
      </c>
      <c r="BH31" s="47">
        <v>2040125.05045125</v>
      </c>
      <c r="BI31" s="33"/>
      <c r="BJ31" s="45">
        <v>237809.3369045626</v>
      </c>
      <c r="BK31" s="46">
        <v>62696.699694562507</v>
      </c>
      <c r="BL31" s="46">
        <v>199045.7000161875</v>
      </c>
      <c r="BM31" s="46">
        <v>290429.68426762504</v>
      </c>
      <c r="BN31" s="46">
        <v>607121.57226262509</v>
      </c>
      <c r="BO31" s="46">
        <v>-909.93376687500029</v>
      </c>
      <c r="BP31" s="46">
        <v>327141.21841931256</v>
      </c>
      <c r="BQ31" s="46">
        <v>215927.89063256254</v>
      </c>
      <c r="BR31" s="46">
        <v>64945.629358312501</v>
      </c>
      <c r="BS31" s="46">
        <v>143836.09339443751</v>
      </c>
      <c r="BT31" s="46">
        <v>-625.13602200000037</v>
      </c>
      <c r="BU31" s="46">
        <v>-5287.4521875000028</v>
      </c>
      <c r="BV31" s="47">
        <v>2142131.3029738129</v>
      </c>
      <c r="BW31" s="33"/>
      <c r="BX31" s="45">
        <v>249699.80374979071</v>
      </c>
      <c r="BY31" s="46">
        <v>65831.534679290649</v>
      </c>
      <c r="BZ31" s="46">
        <v>208997.98501699688</v>
      </c>
      <c r="CA31" s="46">
        <v>304951.16848100629</v>
      </c>
      <c r="CB31" s="46">
        <v>637477.65087575652</v>
      </c>
      <c r="CC31" s="46">
        <v>-955.43045521875035</v>
      </c>
      <c r="CD31" s="46">
        <v>343498.27934027812</v>
      </c>
      <c r="CE31" s="46">
        <v>226724.28516419066</v>
      </c>
      <c r="CF31" s="46">
        <v>68192.910826228137</v>
      </c>
      <c r="CG31" s="46">
        <v>151027.89806415938</v>
      </c>
      <c r="CH31" s="46">
        <v>-656.39282310000044</v>
      </c>
      <c r="CI31" s="46">
        <v>-5551.824796875002</v>
      </c>
      <c r="CJ31" s="47">
        <v>2249237.8681225036</v>
      </c>
      <c r="CK31" s="15"/>
    </row>
    <row r="32" spans="3:89" ht="7.95" customHeight="1" thickBot="1" x14ac:dyDescent="0.35">
      <c r="C32" s="14"/>
      <c r="D32" s="242"/>
      <c r="E32" s="239"/>
      <c r="F32" s="23"/>
      <c r="G32" s="23"/>
      <c r="H32" s="23"/>
      <c r="I32" s="23"/>
      <c r="J32" s="23"/>
      <c r="K32" s="23"/>
      <c r="L32" s="23"/>
      <c r="M32" s="23"/>
      <c r="N32" s="23"/>
      <c r="O32" s="23"/>
      <c r="P32" s="23"/>
      <c r="Q32" s="23"/>
      <c r="R32" s="23"/>
      <c r="S32" s="239"/>
      <c r="T32" s="23"/>
      <c r="U32" s="23"/>
      <c r="V32" s="23"/>
      <c r="W32" s="23"/>
      <c r="X32" s="23"/>
      <c r="Y32" s="23"/>
      <c r="Z32" s="23"/>
      <c r="AA32" s="23"/>
      <c r="AB32" s="23"/>
      <c r="AC32" s="23"/>
      <c r="AD32" s="23"/>
      <c r="AE32" s="23"/>
      <c r="AF32" s="23"/>
      <c r="AG32" s="239"/>
      <c r="AH32" s="23"/>
      <c r="AI32" s="23"/>
      <c r="AJ32" s="23"/>
      <c r="AK32" s="23"/>
      <c r="AL32" s="23"/>
      <c r="AM32" s="23"/>
      <c r="AN32" s="23"/>
      <c r="AO32" s="23"/>
      <c r="AP32" s="23"/>
      <c r="AQ32" s="23"/>
      <c r="AR32" s="23"/>
      <c r="AS32" s="23"/>
      <c r="AT32" s="23"/>
      <c r="AU32" s="239"/>
      <c r="AV32" s="23"/>
      <c r="AW32" s="23"/>
      <c r="AX32" s="23"/>
      <c r="AY32" s="23"/>
      <c r="AZ32" s="23"/>
      <c r="BA32" s="23"/>
      <c r="BB32" s="23"/>
      <c r="BC32" s="23"/>
      <c r="BD32" s="23"/>
      <c r="BE32" s="23"/>
      <c r="BF32" s="23"/>
      <c r="BG32" s="23"/>
      <c r="BH32" s="23"/>
      <c r="BI32" s="239"/>
      <c r="BJ32" s="23"/>
      <c r="BK32" s="23"/>
      <c r="BL32" s="23"/>
      <c r="BM32" s="23"/>
      <c r="BN32" s="23"/>
      <c r="BO32" s="23"/>
      <c r="BP32" s="23"/>
      <c r="BQ32" s="23"/>
      <c r="BR32" s="23"/>
      <c r="BS32" s="23"/>
      <c r="BT32" s="23"/>
      <c r="BU32" s="23"/>
      <c r="BV32" s="23"/>
      <c r="BW32" s="239"/>
      <c r="BX32" s="23"/>
      <c r="BY32" s="23"/>
      <c r="BZ32" s="23"/>
      <c r="CA32" s="23"/>
      <c r="CB32" s="23"/>
      <c r="CC32" s="23"/>
      <c r="CD32" s="23"/>
      <c r="CE32" s="23"/>
      <c r="CF32" s="23"/>
      <c r="CG32" s="23"/>
      <c r="CH32" s="23"/>
      <c r="CI32" s="23"/>
      <c r="CJ32" s="23"/>
      <c r="CK32" s="15"/>
    </row>
    <row r="33" spans="3:89" ht="15" thickBot="1" x14ac:dyDescent="0.35">
      <c r="C33" s="14"/>
      <c r="D33" s="58" t="s">
        <v>5</v>
      </c>
      <c r="E33" s="33"/>
      <c r="F33" s="45">
        <v>105740.67000000001</v>
      </c>
      <c r="G33" s="46">
        <v>39369.269999999997</v>
      </c>
      <c r="H33" s="46">
        <v>94704.609999999986</v>
      </c>
      <c r="I33" s="46">
        <v>163437.78000000003</v>
      </c>
      <c r="J33" s="46">
        <v>292472.58</v>
      </c>
      <c r="K33" s="46">
        <v>7860.4500000000025</v>
      </c>
      <c r="L33" s="46">
        <v>137765.10999999999</v>
      </c>
      <c r="M33" s="46">
        <v>145605.59000000003</v>
      </c>
      <c r="N33" s="46">
        <v>48519.07</v>
      </c>
      <c r="O33" s="46">
        <v>77565.69</v>
      </c>
      <c r="P33" s="46">
        <v>5400.260000000002</v>
      </c>
      <c r="Q33" s="46">
        <v>61510</v>
      </c>
      <c r="R33" s="47">
        <v>1179951.08</v>
      </c>
      <c r="S33" s="33"/>
      <c r="T33" s="45">
        <v>111027.7035</v>
      </c>
      <c r="U33" s="46">
        <v>41337.733500000002</v>
      </c>
      <c r="V33" s="46">
        <v>99439.840499999991</v>
      </c>
      <c r="W33" s="46">
        <v>171609.66900000002</v>
      </c>
      <c r="X33" s="46">
        <v>307096.20900000003</v>
      </c>
      <c r="Y33" s="46">
        <v>786.04500000000007</v>
      </c>
      <c r="Z33" s="46">
        <v>144653.36549999996</v>
      </c>
      <c r="AA33" s="46">
        <v>152885.86949999997</v>
      </c>
      <c r="AB33" s="46">
        <v>50945.023499999996</v>
      </c>
      <c r="AC33" s="46">
        <v>81443.974499999997</v>
      </c>
      <c r="AD33" s="46">
        <v>540.02600000000007</v>
      </c>
      <c r="AE33" s="46">
        <v>64585.5</v>
      </c>
      <c r="AF33" s="47">
        <v>1226350.9595000001</v>
      </c>
      <c r="AG33" s="33"/>
      <c r="AH33" s="45">
        <v>116579.08867500001</v>
      </c>
      <c r="AI33" s="46">
        <v>43404.620175000004</v>
      </c>
      <c r="AJ33" s="46">
        <v>104411.83252500001</v>
      </c>
      <c r="AK33" s="46">
        <v>180190.15244999999</v>
      </c>
      <c r="AL33" s="46">
        <v>322451.01944999991</v>
      </c>
      <c r="AM33" s="46">
        <v>825.34725000000014</v>
      </c>
      <c r="AN33" s="46">
        <v>151886.03377500002</v>
      </c>
      <c r="AO33" s="46">
        <v>160530.16297499998</v>
      </c>
      <c r="AP33" s="46">
        <v>53492.274674999993</v>
      </c>
      <c r="AQ33" s="46">
        <v>85516.17322500002</v>
      </c>
      <c r="AR33" s="46">
        <v>567.02730000000008</v>
      </c>
      <c r="AS33" s="46">
        <v>67814.775000000009</v>
      </c>
      <c r="AT33" s="47">
        <v>1287668.5074749999</v>
      </c>
      <c r="AU33" s="33"/>
      <c r="AV33" s="45">
        <v>122408.04310875002</v>
      </c>
      <c r="AW33" s="46">
        <v>45574.851183750012</v>
      </c>
      <c r="AX33" s="46">
        <v>109632.42415125002</v>
      </c>
      <c r="AY33" s="46">
        <v>189199.6600725</v>
      </c>
      <c r="AZ33" s="46">
        <v>338573.57042250002</v>
      </c>
      <c r="BA33" s="46">
        <v>866.61461250000025</v>
      </c>
      <c r="BB33" s="46">
        <v>159480.33546375006</v>
      </c>
      <c r="BC33" s="46">
        <v>168556.67112374998</v>
      </c>
      <c r="BD33" s="46">
        <v>56166.888408749997</v>
      </c>
      <c r="BE33" s="46">
        <v>89791.981886250025</v>
      </c>
      <c r="BF33" s="46">
        <v>595.3786650000003</v>
      </c>
      <c r="BG33" s="46">
        <v>71205.513749999998</v>
      </c>
      <c r="BH33" s="47">
        <v>1352051.9328487499</v>
      </c>
      <c r="BI33" s="33"/>
      <c r="BJ33" s="45">
        <v>128528.44526418753</v>
      </c>
      <c r="BK33" s="46">
        <v>47853.593742937512</v>
      </c>
      <c r="BL33" s="46">
        <v>115114.04535881255</v>
      </c>
      <c r="BM33" s="46">
        <v>198659.64307612501</v>
      </c>
      <c r="BN33" s="46">
        <v>355502.24894362502</v>
      </c>
      <c r="BO33" s="46">
        <v>909.94534312500025</v>
      </c>
      <c r="BP33" s="46">
        <v>167454.3522369375</v>
      </c>
      <c r="BQ33" s="46">
        <v>176984.50467993747</v>
      </c>
      <c r="BR33" s="46">
        <v>58975.232829187509</v>
      </c>
      <c r="BS33" s="46">
        <v>94281.580980562518</v>
      </c>
      <c r="BT33" s="46">
        <v>625.14759825000033</v>
      </c>
      <c r="BU33" s="46">
        <v>74765.789437500018</v>
      </c>
      <c r="BV33" s="47">
        <v>1419654.529491188</v>
      </c>
      <c r="BW33" s="33"/>
      <c r="BX33" s="45">
        <v>134954.86752739694</v>
      </c>
      <c r="BY33" s="46">
        <v>50246.273430084373</v>
      </c>
      <c r="BZ33" s="46">
        <v>120869.7476267532</v>
      </c>
      <c r="CA33" s="46">
        <v>208592.62522993126</v>
      </c>
      <c r="CB33" s="46">
        <v>373277.36139080615</v>
      </c>
      <c r="CC33" s="46">
        <v>955.44261028125038</v>
      </c>
      <c r="CD33" s="46">
        <v>175827.06984878448</v>
      </c>
      <c r="CE33" s="46">
        <v>185833.7299139344</v>
      </c>
      <c r="CF33" s="46">
        <v>61923.994470646881</v>
      </c>
      <c r="CG33" s="46">
        <v>98995.660029590654</v>
      </c>
      <c r="CH33" s="46">
        <v>656.40497816250047</v>
      </c>
      <c r="CI33" s="46">
        <v>78504.078909375021</v>
      </c>
      <c r="CJ33" s="47">
        <v>1490637.2559657472</v>
      </c>
      <c r="CK33" s="15"/>
    </row>
    <row r="34" spans="3:89" ht="7.95" customHeight="1" thickBot="1" x14ac:dyDescent="0.35">
      <c r="C34" s="14"/>
      <c r="D34" s="242"/>
      <c r="E34" s="239"/>
      <c r="F34" s="23"/>
      <c r="G34" s="23"/>
      <c r="H34" s="23"/>
      <c r="I34" s="23"/>
      <c r="J34" s="23"/>
      <c r="K34" s="23"/>
      <c r="L34" s="23"/>
      <c r="M34" s="23"/>
      <c r="N34" s="23"/>
      <c r="O34" s="23"/>
      <c r="P34" s="23"/>
      <c r="Q34" s="23"/>
      <c r="R34" s="23"/>
      <c r="S34" s="239"/>
      <c r="T34" s="23"/>
      <c r="U34" s="23"/>
      <c r="V34" s="23"/>
      <c r="W34" s="23"/>
      <c r="X34" s="23"/>
      <c r="Y34" s="23"/>
      <c r="Z34" s="23"/>
      <c r="AA34" s="23"/>
      <c r="AB34" s="23"/>
      <c r="AC34" s="23"/>
      <c r="AD34" s="23"/>
      <c r="AE34" s="23"/>
      <c r="AF34" s="23"/>
      <c r="AG34" s="239"/>
      <c r="AH34" s="23"/>
      <c r="AI34" s="23"/>
      <c r="AJ34" s="23"/>
      <c r="AK34" s="23"/>
      <c r="AL34" s="23"/>
      <c r="AM34" s="23"/>
      <c r="AN34" s="23"/>
      <c r="AO34" s="23"/>
      <c r="AP34" s="23"/>
      <c r="AQ34" s="23"/>
      <c r="AR34" s="23"/>
      <c r="AS34" s="23"/>
      <c r="AT34" s="23"/>
      <c r="AU34" s="239"/>
      <c r="AV34" s="23"/>
      <c r="AW34" s="23"/>
      <c r="AX34" s="23"/>
      <c r="AY34" s="23"/>
      <c r="AZ34" s="23"/>
      <c r="BA34" s="23"/>
      <c r="BB34" s="23"/>
      <c r="BC34" s="23"/>
      <c r="BD34" s="23"/>
      <c r="BE34" s="23"/>
      <c r="BF34" s="23"/>
      <c r="BG34" s="23"/>
      <c r="BH34" s="23"/>
      <c r="BI34" s="239"/>
      <c r="BJ34" s="23"/>
      <c r="BK34" s="23"/>
      <c r="BL34" s="23"/>
      <c r="BM34" s="23"/>
      <c r="BN34" s="23"/>
      <c r="BO34" s="23"/>
      <c r="BP34" s="23"/>
      <c r="BQ34" s="23"/>
      <c r="BR34" s="23"/>
      <c r="BS34" s="23"/>
      <c r="BT34" s="23"/>
      <c r="BU34" s="23"/>
      <c r="BV34" s="23"/>
      <c r="BW34" s="239"/>
      <c r="BX34" s="23"/>
      <c r="BY34" s="23"/>
      <c r="BZ34" s="23"/>
      <c r="CA34" s="23"/>
      <c r="CB34" s="23"/>
      <c r="CC34" s="23"/>
      <c r="CD34" s="23"/>
      <c r="CE34" s="23"/>
      <c r="CF34" s="23"/>
      <c r="CG34" s="23"/>
      <c r="CH34" s="23"/>
      <c r="CI34" s="23"/>
      <c r="CJ34" s="23"/>
      <c r="CK34" s="15"/>
    </row>
    <row r="35" spans="3:89" ht="15" thickBot="1" x14ac:dyDescent="0.35">
      <c r="C35" s="14"/>
      <c r="D35" s="58" t="s">
        <v>45</v>
      </c>
      <c r="E35" s="33"/>
      <c r="F35" s="67">
        <v>0.35084681821047364</v>
      </c>
      <c r="G35" s="68">
        <v>0.43286717976910388</v>
      </c>
      <c r="H35" s="68">
        <v>0.3664188268977791</v>
      </c>
      <c r="I35" s="68">
        <v>0.40618273998136073</v>
      </c>
      <c r="J35" s="68">
        <v>0.3693054764613557</v>
      </c>
      <c r="K35" s="68">
        <v>0.3693054764613557</v>
      </c>
      <c r="L35" s="68">
        <v>0.33856824074415398</v>
      </c>
      <c r="M35" s="68">
        <v>0.4504426604795051</v>
      </c>
      <c r="N35" s="68">
        <v>0.47591044629720453</v>
      </c>
      <c r="O35" s="68">
        <v>0.39594532924961717</v>
      </c>
      <c r="P35" s="68">
        <v>0.39594532924961717</v>
      </c>
      <c r="Q35" s="68">
        <v>1.0761021693491952</v>
      </c>
      <c r="R35" s="69">
        <v>0.4026737966089502</v>
      </c>
      <c r="S35" s="33"/>
      <c r="T35" s="67">
        <v>0.35084681821047364</v>
      </c>
      <c r="U35" s="68">
        <v>0.43286717976910388</v>
      </c>
      <c r="V35" s="68">
        <v>0.3664188268977791</v>
      </c>
      <c r="W35" s="68">
        <v>0.40618273998136073</v>
      </c>
      <c r="X35" s="68">
        <v>0.3693054764613557</v>
      </c>
      <c r="Y35" s="68">
        <v>0.3693054764613557</v>
      </c>
      <c r="Z35" s="68">
        <v>0.33856824074415398</v>
      </c>
      <c r="AA35" s="68">
        <v>0.4504426604795051</v>
      </c>
      <c r="AB35" s="68">
        <v>0.47591044629720453</v>
      </c>
      <c r="AC35" s="68">
        <v>0.39594532924961717</v>
      </c>
      <c r="AD35" s="68">
        <v>0.39594532924961717</v>
      </c>
      <c r="AE35" s="68">
        <v>1.0761021693491952</v>
      </c>
      <c r="AF35" s="69">
        <v>0.4026737966089502</v>
      </c>
      <c r="AG35" s="33"/>
      <c r="AH35" s="67">
        <v>0.35084681821047364</v>
      </c>
      <c r="AI35" s="68">
        <v>0.43286717976910388</v>
      </c>
      <c r="AJ35" s="68">
        <v>0.3664188268977791</v>
      </c>
      <c r="AK35" s="68">
        <v>0.40618273998136073</v>
      </c>
      <c r="AL35" s="68">
        <v>0.3693054764613557</v>
      </c>
      <c r="AM35" s="68">
        <v>0.3693054764613557</v>
      </c>
      <c r="AN35" s="68">
        <v>0.33856824074415398</v>
      </c>
      <c r="AO35" s="68">
        <v>0.4504426604795051</v>
      </c>
      <c r="AP35" s="68">
        <v>0.47591044629720453</v>
      </c>
      <c r="AQ35" s="68">
        <v>0.39594532924961717</v>
      </c>
      <c r="AR35" s="68">
        <v>0.39594532924961717</v>
      </c>
      <c r="AS35" s="68">
        <v>1.0761021693491952</v>
      </c>
      <c r="AT35" s="69">
        <v>0.4026737966089502</v>
      </c>
      <c r="AU35" s="33"/>
      <c r="AV35" s="67">
        <v>0.35084681821047364</v>
      </c>
      <c r="AW35" s="68">
        <v>0.43286717976910388</v>
      </c>
      <c r="AX35" s="68">
        <v>0.3664188268977791</v>
      </c>
      <c r="AY35" s="68">
        <v>0.40618273998136073</v>
      </c>
      <c r="AZ35" s="68">
        <v>0.3693054764613557</v>
      </c>
      <c r="BA35" s="68">
        <v>0.3693054764613557</v>
      </c>
      <c r="BB35" s="68">
        <v>0.33856824074415398</v>
      </c>
      <c r="BC35" s="68">
        <v>0.4504426604795051</v>
      </c>
      <c r="BD35" s="68">
        <v>0.47591044629720453</v>
      </c>
      <c r="BE35" s="68">
        <v>0.39594532924961717</v>
      </c>
      <c r="BF35" s="68">
        <v>0.39594532924961717</v>
      </c>
      <c r="BG35" s="68">
        <v>1.0761021693491952</v>
      </c>
      <c r="BH35" s="69">
        <v>0.4026737966089502</v>
      </c>
      <c r="BI35" s="33"/>
      <c r="BJ35" s="67">
        <v>0.35084681821047364</v>
      </c>
      <c r="BK35" s="68">
        <v>0.43286717976910388</v>
      </c>
      <c r="BL35" s="68">
        <v>0.3664188268977791</v>
      </c>
      <c r="BM35" s="68">
        <v>0.40618273998136073</v>
      </c>
      <c r="BN35" s="68">
        <v>0.3693054764613557</v>
      </c>
      <c r="BO35" s="68">
        <v>0.3693054764613557</v>
      </c>
      <c r="BP35" s="68">
        <v>0.33856824074415398</v>
      </c>
      <c r="BQ35" s="68">
        <v>0.4504426604795051</v>
      </c>
      <c r="BR35" s="68">
        <v>0.47591044629720453</v>
      </c>
      <c r="BS35" s="68">
        <v>0.39594532924961717</v>
      </c>
      <c r="BT35" s="68">
        <v>0.39594532924961717</v>
      </c>
      <c r="BU35" s="68">
        <v>1.0761021693491952</v>
      </c>
      <c r="BV35" s="69">
        <v>0.4026737966089502</v>
      </c>
      <c r="BW35" s="33"/>
      <c r="BX35" s="67">
        <v>0.35084681821047364</v>
      </c>
      <c r="BY35" s="68">
        <v>0.43286717976910388</v>
      </c>
      <c r="BZ35" s="68">
        <v>0.3664188268977791</v>
      </c>
      <c r="CA35" s="68">
        <v>0.40618273998136073</v>
      </c>
      <c r="CB35" s="68">
        <v>0.3693054764613557</v>
      </c>
      <c r="CC35" s="68">
        <v>0.3693054764613557</v>
      </c>
      <c r="CD35" s="68">
        <v>0.33856824074415398</v>
      </c>
      <c r="CE35" s="68">
        <v>0.4504426604795051</v>
      </c>
      <c r="CF35" s="68">
        <v>0.47591044629720453</v>
      </c>
      <c r="CG35" s="68">
        <v>0.39594532924961717</v>
      </c>
      <c r="CH35" s="68">
        <v>0.39594532924961717</v>
      </c>
      <c r="CI35" s="68">
        <v>1.0761021693491952</v>
      </c>
      <c r="CJ35" s="69">
        <v>0.4026737966089502</v>
      </c>
      <c r="CK35" s="15"/>
    </row>
    <row r="36" spans="3:89" ht="7.95" customHeight="1" thickBot="1" x14ac:dyDescent="0.35">
      <c r="C36" s="14"/>
      <c r="D36" s="240"/>
      <c r="E36" s="16"/>
      <c r="F36" s="23"/>
      <c r="G36" s="23"/>
      <c r="H36" s="23"/>
      <c r="I36" s="23"/>
      <c r="J36" s="23"/>
      <c r="K36" s="23"/>
      <c r="L36" s="23"/>
      <c r="M36" s="23"/>
      <c r="N36" s="23"/>
      <c r="O36" s="23"/>
      <c r="P36" s="23"/>
      <c r="Q36" s="23"/>
      <c r="R36" s="23"/>
      <c r="S36" s="16"/>
      <c r="T36" s="23"/>
      <c r="U36" s="23"/>
      <c r="V36" s="23"/>
      <c r="W36" s="23"/>
      <c r="X36" s="23"/>
      <c r="Y36" s="23"/>
      <c r="Z36" s="23"/>
      <c r="AA36" s="23"/>
      <c r="AB36" s="23"/>
      <c r="AC36" s="23"/>
      <c r="AD36" s="23"/>
      <c r="AE36" s="23"/>
      <c r="AF36" s="23"/>
      <c r="AG36" s="16"/>
      <c r="AH36" s="23"/>
      <c r="AI36" s="23"/>
      <c r="AJ36" s="23"/>
      <c r="AK36" s="23"/>
      <c r="AL36" s="23"/>
      <c r="AM36" s="23"/>
      <c r="AN36" s="23"/>
      <c r="AO36" s="23"/>
      <c r="AP36" s="23"/>
      <c r="AQ36" s="23"/>
      <c r="AR36" s="23"/>
      <c r="AS36" s="23"/>
      <c r="AT36" s="23"/>
      <c r="AU36" s="16"/>
      <c r="AV36" s="23"/>
      <c r="AW36" s="23"/>
      <c r="AX36" s="23"/>
      <c r="AY36" s="23"/>
      <c r="AZ36" s="23"/>
      <c r="BA36" s="23"/>
      <c r="BB36" s="23"/>
      <c r="BC36" s="23"/>
      <c r="BD36" s="23"/>
      <c r="BE36" s="23"/>
      <c r="BF36" s="23"/>
      <c r="BG36" s="23"/>
      <c r="BH36" s="23"/>
      <c r="BI36" s="16"/>
      <c r="BJ36" s="23"/>
      <c r="BK36" s="23"/>
      <c r="BL36" s="23"/>
      <c r="BM36" s="23"/>
      <c r="BN36" s="23"/>
      <c r="BO36" s="23"/>
      <c r="BP36" s="23"/>
      <c r="BQ36" s="23"/>
      <c r="BR36" s="23"/>
      <c r="BS36" s="23"/>
      <c r="BT36" s="23"/>
      <c r="BU36" s="23"/>
      <c r="BV36" s="23"/>
      <c r="BW36" s="16"/>
      <c r="BX36" s="23"/>
      <c r="BY36" s="23"/>
      <c r="BZ36" s="23"/>
      <c r="CA36" s="23"/>
      <c r="CB36" s="23"/>
      <c r="CC36" s="23"/>
      <c r="CD36" s="23"/>
      <c r="CE36" s="23"/>
      <c r="CF36" s="23"/>
      <c r="CG36" s="23"/>
      <c r="CH36" s="23"/>
      <c r="CI36" s="23"/>
      <c r="CJ36" s="23"/>
      <c r="CK36" s="15"/>
    </row>
    <row r="37" spans="3:89" x14ac:dyDescent="0.3">
      <c r="C37" s="14"/>
      <c r="D37" s="59" t="s">
        <v>513</v>
      </c>
      <c r="E37" s="41"/>
      <c r="F37" s="48">
        <v>5789.1050000000032</v>
      </c>
      <c r="G37" s="49">
        <v>4352.635000000002</v>
      </c>
      <c r="H37" s="49">
        <v>15531.025000000009</v>
      </c>
      <c r="I37" s="49">
        <v>4380.2450000000026</v>
      </c>
      <c r="J37" s="49">
        <v>87824.315000000002</v>
      </c>
      <c r="K37" s="49">
        <v>87695.764999999985</v>
      </c>
      <c r="L37" s="49">
        <v>17823.924999999996</v>
      </c>
      <c r="M37" s="49">
        <v>25060.955000000002</v>
      </c>
      <c r="N37" s="49">
        <v>4766.0149999999994</v>
      </c>
      <c r="O37" s="49">
        <v>-7209.8149999999987</v>
      </c>
      <c r="P37" s="49">
        <v>3945.1050000000032</v>
      </c>
      <c r="Q37" s="49">
        <v>13191.244999999995</v>
      </c>
      <c r="R37" s="50">
        <v>263150.52</v>
      </c>
      <c r="S37" s="41"/>
      <c r="T37" s="48">
        <v>6078.5602500000032</v>
      </c>
      <c r="U37" s="49">
        <v>4570.2667500000025</v>
      </c>
      <c r="V37" s="49">
        <v>16307.576250000009</v>
      </c>
      <c r="W37" s="49">
        <v>4599.2572500000033</v>
      </c>
      <c r="X37" s="49">
        <v>92215.530750000005</v>
      </c>
      <c r="Y37" s="49">
        <v>92080.553249999983</v>
      </c>
      <c r="Z37" s="49">
        <v>18715.121249999997</v>
      </c>
      <c r="AA37" s="49">
        <v>26314.002750000003</v>
      </c>
      <c r="AB37" s="49">
        <v>5004.3157499999998</v>
      </c>
      <c r="AC37" s="49">
        <v>-7570.3057499999986</v>
      </c>
      <c r="AD37" s="49">
        <v>4142.3602500000034</v>
      </c>
      <c r="AE37" s="49">
        <v>13850.807249999996</v>
      </c>
      <c r="AF37" s="50">
        <v>276308.04600000003</v>
      </c>
      <c r="AG37" s="41"/>
      <c r="AH37" s="48">
        <v>6382.4882625000037</v>
      </c>
      <c r="AI37" s="49">
        <v>4798.780087500003</v>
      </c>
      <c r="AJ37" s="49">
        <v>17122.955062500012</v>
      </c>
      <c r="AK37" s="49">
        <v>4829.2201125000038</v>
      </c>
      <c r="AL37" s="49">
        <v>96826.307287500007</v>
      </c>
      <c r="AM37" s="49">
        <v>96684.58091249998</v>
      </c>
      <c r="AN37" s="49">
        <v>19650.877312499997</v>
      </c>
      <c r="AO37" s="49">
        <v>27629.702887500003</v>
      </c>
      <c r="AP37" s="49">
        <v>5254.5315375</v>
      </c>
      <c r="AQ37" s="49">
        <v>-7948.821037499999</v>
      </c>
      <c r="AR37" s="49">
        <v>4349.4782625000034</v>
      </c>
      <c r="AS37" s="49">
        <v>14543.347612499996</v>
      </c>
      <c r="AT37" s="50">
        <v>290123.44830000005</v>
      </c>
      <c r="AU37" s="41"/>
      <c r="AV37" s="48">
        <v>6701.6126756250042</v>
      </c>
      <c r="AW37" s="49">
        <v>5038.719091875003</v>
      </c>
      <c r="AX37" s="49">
        <v>17979.102815625014</v>
      </c>
      <c r="AY37" s="49">
        <v>5070.6811181250041</v>
      </c>
      <c r="AZ37" s="49">
        <v>101667.622651875</v>
      </c>
      <c r="BA37" s="49">
        <v>101518.80995812498</v>
      </c>
      <c r="BB37" s="49">
        <v>20633.421178124998</v>
      </c>
      <c r="BC37" s="49">
        <v>29011.188031875005</v>
      </c>
      <c r="BD37" s="49">
        <v>5517.2581143750003</v>
      </c>
      <c r="BE37" s="49">
        <v>-8346.2620893749991</v>
      </c>
      <c r="BF37" s="49">
        <v>4566.9521756250042</v>
      </c>
      <c r="BG37" s="49">
        <v>15270.514993124996</v>
      </c>
      <c r="BH37" s="50">
        <v>304629.62071499997</v>
      </c>
      <c r="BI37" s="41"/>
      <c r="BJ37" s="48">
        <v>7036.6933094062542</v>
      </c>
      <c r="BK37" s="49">
        <v>5290.6550464687534</v>
      </c>
      <c r="BL37" s="49">
        <v>18878.057956406265</v>
      </c>
      <c r="BM37" s="49">
        <v>5324.2151740312547</v>
      </c>
      <c r="BN37" s="49">
        <v>106751.00378446876</v>
      </c>
      <c r="BO37" s="49">
        <v>106594.75045603124</v>
      </c>
      <c r="BP37" s="49">
        <v>21665.092237031247</v>
      </c>
      <c r="BQ37" s="49">
        <v>30461.747433468758</v>
      </c>
      <c r="BR37" s="49">
        <v>5793.1210200937503</v>
      </c>
      <c r="BS37" s="49">
        <v>-8763.5751938437497</v>
      </c>
      <c r="BT37" s="49">
        <v>4795.2997844062547</v>
      </c>
      <c r="BU37" s="49">
        <v>16034.040742781246</v>
      </c>
      <c r="BV37" s="50">
        <v>319861.10175075004</v>
      </c>
      <c r="BW37" s="41"/>
      <c r="BX37" s="48">
        <v>7388.527974876567</v>
      </c>
      <c r="BY37" s="49">
        <v>5555.1877987921916</v>
      </c>
      <c r="BZ37" s="49">
        <v>19821.960854226578</v>
      </c>
      <c r="CA37" s="49">
        <v>5590.4259327328173</v>
      </c>
      <c r="CB37" s="49">
        <v>112088.55397369221</v>
      </c>
      <c r="CC37" s="49">
        <v>111924.48797883281</v>
      </c>
      <c r="CD37" s="49">
        <v>22748.346848882811</v>
      </c>
      <c r="CE37" s="49">
        <v>31984.834805142196</v>
      </c>
      <c r="CF37" s="49">
        <v>6082.7770710984378</v>
      </c>
      <c r="CG37" s="49">
        <v>-9201.7539535359374</v>
      </c>
      <c r="CH37" s="49">
        <v>5035.0647736265673</v>
      </c>
      <c r="CI37" s="49">
        <v>16835.742779920311</v>
      </c>
      <c r="CJ37" s="50">
        <v>335854.15683828754</v>
      </c>
      <c r="CK37" s="15"/>
    </row>
    <row r="38" spans="3:89" x14ac:dyDescent="0.3">
      <c r="C38" s="14"/>
      <c r="D38" s="60" t="s">
        <v>516</v>
      </c>
      <c r="E38" s="41"/>
      <c r="F38" s="51">
        <v>2433.6999999999998</v>
      </c>
      <c r="G38" s="52">
        <v>2516.6999999999998</v>
      </c>
      <c r="H38" s="52">
        <v>1930.96</v>
      </c>
      <c r="I38" s="52">
        <v>1912.83</v>
      </c>
      <c r="J38" s="52">
        <v>4877.76</v>
      </c>
      <c r="K38" s="52">
        <v>10909.759999999998</v>
      </c>
      <c r="L38" s="52">
        <v>1457.76</v>
      </c>
      <c r="M38" s="52">
        <v>2476.5299999999997</v>
      </c>
      <c r="N38" s="52">
        <v>2230.2200000000003</v>
      </c>
      <c r="O38" s="52">
        <v>1421.9</v>
      </c>
      <c r="P38" s="52">
        <v>2169.59</v>
      </c>
      <c r="Q38" s="52">
        <v>14515.279999999999</v>
      </c>
      <c r="R38" s="53">
        <v>48852.99</v>
      </c>
      <c r="S38" s="41"/>
      <c r="T38" s="51">
        <v>2555.3849999999998</v>
      </c>
      <c r="U38" s="52">
        <v>2642.5349999999999</v>
      </c>
      <c r="V38" s="52">
        <v>2027.508</v>
      </c>
      <c r="W38" s="52">
        <v>2008.4715000000001</v>
      </c>
      <c r="X38" s="52">
        <v>5121.6480000000001</v>
      </c>
      <c r="Y38" s="52">
        <v>11455.248</v>
      </c>
      <c r="Z38" s="52">
        <v>1530.6480000000001</v>
      </c>
      <c r="AA38" s="52">
        <v>2600.3564999999999</v>
      </c>
      <c r="AB38" s="52">
        <v>2341.7310000000002</v>
      </c>
      <c r="AC38" s="52">
        <v>1492.9950000000001</v>
      </c>
      <c r="AD38" s="52">
        <v>2278.0695000000001</v>
      </c>
      <c r="AE38" s="52">
        <v>15241.044</v>
      </c>
      <c r="AF38" s="53">
        <v>51295.639500000005</v>
      </c>
      <c r="AG38" s="41"/>
      <c r="AH38" s="51">
        <v>2683.15425</v>
      </c>
      <c r="AI38" s="52">
        <v>2774.6617499999998</v>
      </c>
      <c r="AJ38" s="52">
        <v>2128.8834000000002</v>
      </c>
      <c r="AK38" s="52">
        <v>2108.8950750000004</v>
      </c>
      <c r="AL38" s="52">
        <v>5377.7304000000004</v>
      </c>
      <c r="AM38" s="52">
        <v>12028.010399999999</v>
      </c>
      <c r="AN38" s="52">
        <v>1607.1804000000002</v>
      </c>
      <c r="AO38" s="52">
        <v>2730.3743249999998</v>
      </c>
      <c r="AP38" s="52">
        <v>2458.8175500000002</v>
      </c>
      <c r="AQ38" s="52">
        <v>1567.6447500000002</v>
      </c>
      <c r="AR38" s="52">
        <v>2391.9729750000001</v>
      </c>
      <c r="AS38" s="52">
        <v>16003.0962</v>
      </c>
      <c r="AT38" s="53">
        <v>53860.421474999996</v>
      </c>
      <c r="AU38" s="41"/>
      <c r="AV38" s="51">
        <v>2817.3119625000004</v>
      </c>
      <c r="AW38" s="52">
        <v>2913.3948375</v>
      </c>
      <c r="AX38" s="52">
        <v>2235.3275700000004</v>
      </c>
      <c r="AY38" s="52">
        <v>2214.3398287500004</v>
      </c>
      <c r="AZ38" s="52">
        <v>5646.6169200000004</v>
      </c>
      <c r="BA38" s="52">
        <v>12629.41092</v>
      </c>
      <c r="BB38" s="52">
        <v>1687.5394200000003</v>
      </c>
      <c r="BC38" s="52">
        <v>2866.8930412499999</v>
      </c>
      <c r="BD38" s="52">
        <v>2581.7584275000004</v>
      </c>
      <c r="BE38" s="52">
        <v>1646.0269875000001</v>
      </c>
      <c r="BF38" s="52">
        <v>2511.5716237500001</v>
      </c>
      <c r="BG38" s="52">
        <v>16803.25101</v>
      </c>
      <c r="BH38" s="53">
        <v>56553.442548749998</v>
      </c>
      <c r="BI38" s="41"/>
      <c r="BJ38" s="51">
        <v>2958.1775606250008</v>
      </c>
      <c r="BK38" s="52">
        <v>3059.064579375</v>
      </c>
      <c r="BL38" s="52">
        <v>2347.0939485000004</v>
      </c>
      <c r="BM38" s="52">
        <v>2325.0568201875003</v>
      </c>
      <c r="BN38" s="52">
        <v>5928.9477660000002</v>
      </c>
      <c r="BO38" s="52">
        <v>13260.881466000001</v>
      </c>
      <c r="BP38" s="52">
        <v>1771.9163910000004</v>
      </c>
      <c r="BQ38" s="52">
        <v>3010.2376933125001</v>
      </c>
      <c r="BR38" s="52">
        <v>2710.8463488750003</v>
      </c>
      <c r="BS38" s="52">
        <v>1728.3283368750001</v>
      </c>
      <c r="BT38" s="52">
        <v>2637.1502049375003</v>
      </c>
      <c r="BU38" s="52">
        <v>17643.413560500001</v>
      </c>
      <c r="BV38" s="53">
        <v>59381.114676187499</v>
      </c>
      <c r="BW38" s="41"/>
      <c r="BX38" s="51">
        <v>3106.0864386562507</v>
      </c>
      <c r="BY38" s="52">
        <v>3212.0178083437499</v>
      </c>
      <c r="BZ38" s="52">
        <v>2464.4486459250006</v>
      </c>
      <c r="CA38" s="52">
        <v>2441.3096611968754</v>
      </c>
      <c r="CB38" s="52">
        <v>6225.3951543000003</v>
      </c>
      <c r="CC38" s="52">
        <v>13923.925539300002</v>
      </c>
      <c r="CD38" s="52">
        <v>1860.5122105500004</v>
      </c>
      <c r="CE38" s="52">
        <v>3160.7495779781252</v>
      </c>
      <c r="CF38" s="52">
        <v>2846.3886663187504</v>
      </c>
      <c r="CG38" s="52">
        <v>1814.7447537187502</v>
      </c>
      <c r="CH38" s="52">
        <v>2769.0077151843757</v>
      </c>
      <c r="CI38" s="52">
        <v>18525.584238525003</v>
      </c>
      <c r="CJ38" s="53">
        <v>62350.170409996877</v>
      </c>
      <c r="CK38" s="15"/>
    </row>
    <row r="39" spans="3:89" x14ac:dyDescent="0.3">
      <c r="C39" s="14"/>
      <c r="D39" s="60" t="s">
        <v>523</v>
      </c>
      <c r="E39" s="41"/>
      <c r="F39" s="51">
        <v>620.54999999999995</v>
      </c>
      <c r="G39" s="52">
        <v>1061.3400000000001</v>
      </c>
      <c r="H39" s="52">
        <v>1665.8300000000002</v>
      </c>
      <c r="I39" s="52">
        <v>480.33</v>
      </c>
      <c r="J39" s="52">
        <v>1132.8999999999999</v>
      </c>
      <c r="K39" s="52">
        <v>2919.2099999999996</v>
      </c>
      <c r="L39" s="52">
        <v>776.42</v>
      </c>
      <c r="M39" s="52">
        <v>671.13</v>
      </c>
      <c r="N39" s="52">
        <v>854.41000000000008</v>
      </c>
      <c r="O39" s="52">
        <v>967.63</v>
      </c>
      <c r="P39" s="52">
        <v>372.98</v>
      </c>
      <c r="Q39" s="52">
        <v>266.22000000000003</v>
      </c>
      <c r="R39" s="53">
        <v>11788.949999999997</v>
      </c>
      <c r="S39" s="41"/>
      <c r="T39" s="51">
        <v>651.57749999999999</v>
      </c>
      <c r="U39" s="52">
        <v>1114.4070000000002</v>
      </c>
      <c r="V39" s="52">
        <v>1749.1215000000002</v>
      </c>
      <c r="W39" s="52">
        <v>504.34649999999999</v>
      </c>
      <c r="X39" s="52">
        <v>1189.5449999999998</v>
      </c>
      <c r="Y39" s="52">
        <v>3065.1704999999997</v>
      </c>
      <c r="Z39" s="52">
        <v>815.24099999999999</v>
      </c>
      <c r="AA39" s="52">
        <v>704.68650000000002</v>
      </c>
      <c r="AB39" s="52">
        <v>897.1305000000001</v>
      </c>
      <c r="AC39" s="52">
        <v>1016.0115000000001</v>
      </c>
      <c r="AD39" s="52">
        <v>391.62900000000002</v>
      </c>
      <c r="AE39" s="52">
        <v>279.53100000000006</v>
      </c>
      <c r="AF39" s="53">
        <v>12378.397500000001</v>
      </c>
      <c r="AG39" s="41"/>
      <c r="AH39" s="51">
        <v>684.15637500000003</v>
      </c>
      <c r="AI39" s="52">
        <v>1170.1273500000002</v>
      </c>
      <c r="AJ39" s="52">
        <v>1836.5775750000003</v>
      </c>
      <c r="AK39" s="52">
        <v>529.56382500000007</v>
      </c>
      <c r="AL39" s="52">
        <v>1249.02225</v>
      </c>
      <c r="AM39" s="52">
        <v>3218.4290249999999</v>
      </c>
      <c r="AN39" s="52">
        <v>856.00305000000003</v>
      </c>
      <c r="AO39" s="52">
        <v>739.92082500000004</v>
      </c>
      <c r="AP39" s="52">
        <v>941.98702500000013</v>
      </c>
      <c r="AQ39" s="52">
        <v>1066.812075</v>
      </c>
      <c r="AR39" s="52">
        <v>411.21045000000004</v>
      </c>
      <c r="AS39" s="52">
        <v>293.50755000000009</v>
      </c>
      <c r="AT39" s="53">
        <v>12997.317375000001</v>
      </c>
      <c r="AU39" s="41"/>
      <c r="AV39" s="51">
        <v>718.36419375000003</v>
      </c>
      <c r="AW39" s="52">
        <v>1228.6337175000003</v>
      </c>
      <c r="AX39" s="52">
        <v>1928.4064537500003</v>
      </c>
      <c r="AY39" s="52">
        <v>556.04201625000007</v>
      </c>
      <c r="AZ39" s="52">
        <v>1311.4733625000001</v>
      </c>
      <c r="BA39" s="52">
        <v>3379.3504762500002</v>
      </c>
      <c r="BB39" s="52">
        <v>898.80320250000011</v>
      </c>
      <c r="BC39" s="52">
        <v>776.91686625000011</v>
      </c>
      <c r="BD39" s="52">
        <v>989.08637625000017</v>
      </c>
      <c r="BE39" s="52">
        <v>1120.1526787500002</v>
      </c>
      <c r="BF39" s="52">
        <v>431.77097250000008</v>
      </c>
      <c r="BG39" s="52">
        <v>308.18292750000012</v>
      </c>
      <c r="BH39" s="53">
        <v>13647.18324375</v>
      </c>
      <c r="BI39" s="41"/>
      <c r="BJ39" s="51">
        <v>754.28240343750008</v>
      </c>
      <c r="BK39" s="52">
        <v>1290.0654033750004</v>
      </c>
      <c r="BL39" s="52">
        <v>2024.8267764375005</v>
      </c>
      <c r="BM39" s="52">
        <v>583.84411706250012</v>
      </c>
      <c r="BN39" s="52">
        <v>1377.0470306250002</v>
      </c>
      <c r="BO39" s="52">
        <v>3548.3180000625002</v>
      </c>
      <c r="BP39" s="52">
        <v>943.74336262500015</v>
      </c>
      <c r="BQ39" s="52">
        <v>815.76270956250016</v>
      </c>
      <c r="BR39" s="52">
        <v>1038.5406950625002</v>
      </c>
      <c r="BS39" s="52">
        <v>1176.1603126875002</v>
      </c>
      <c r="BT39" s="52">
        <v>453.35952112500013</v>
      </c>
      <c r="BU39" s="52">
        <v>323.59207387500015</v>
      </c>
      <c r="BV39" s="53">
        <v>14329.542405937502</v>
      </c>
      <c r="BW39" s="41"/>
      <c r="BX39" s="51">
        <v>791.99652360937512</v>
      </c>
      <c r="BY39" s="52">
        <v>1354.5686735437505</v>
      </c>
      <c r="BZ39" s="52">
        <v>2126.0681152593756</v>
      </c>
      <c r="CA39" s="52">
        <v>613.03632291562519</v>
      </c>
      <c r="CB39" s="52">
        <v>1445.8993821562503</v>
      </c>
      <c r="CC39" s="52">
        <v>3725.7339000656252</v>
      </c>
      <c r="CD39" s="52">
        <v>990.93053075625016</v>
      </c>
      <c r="CE39" s="52">
        <v>856.55084504062518</v>
      </c>
      <c r="CF39" s="52">
        <v>1090.4677298156253</v>
      </c>
      <c r="CG39" s="52">
        <v>1234.9683283218753</v>
      </c>
      <c r="CH39" s="52">
        <v>476.02749718125017</v>
      </c>
      <c r="CI39" s="52">
        <v>339.77167756875019</v>
      </c>
      <c r="CJ39" s="53">
        <v>15046.019526234377</v>
      </c>
      <c r="CK39" s="15"/>
    </row>
    <row r="40" spans="3:89" x14ac:dyDescent="0.3">
      <c r="C40" s="14"/>
      <c r="D40" s="60" t="s">
        <v>524</v>
      </c>
      <c r="E40" s="41"/>
      <c r="F40" s="51">
        <v>211.5</v>
      </c>
      <c r="G40" s="52">
        <v>211.5</v>
      </c>
      <c r="H40" s="52">
        <v>211.5</v>
      </c>
      <c r="I40" s="52">
        <v>211.5</v>
      </c>
      <c r="J40" s="52">
        <v>211.5</v>
      </c>
      <c r="K40" s="52">
        <v>283.5</v>
      </c>
      <c r="L40" s="52">
        <v>283.5</v>
      </c>
      <c r="M40" s="52">
        <v>283.5</v>
      </c>
      <c r="N40" s="52">
        <v>283.5</v>
      </c>
      <c r="O40" s="52">
        <v>283.5</v>
      </c>
      <c r="P40" s="52">
        <v>283.5</v>
      </c>
      <c r="Q40" s="52">
        <v>283.5</v>
      </c>
      <c r="R40" s="53">
        <v>3042</v>
      </c>
      <c r="S40" s="41"/>
      <c r="T40" s="51">
        <v>222.07500000000002</v>
      </c>
      <c r="U40" s="52">
        <v>222.07500000000002</v>
      </c>
      <c r="V40" s="52">
        <v>222.07500000000002</v>
      </c>
      <c r="W40" s="52">
        <v>222.07500000000002</v>
      </c>
      <c r="X40" s="52">
        <v>222.07500000000002</v>
      </c>
      <c r="Y40" s="52">
        <v>297.67500000000001</v>
      </c>
      <c r="Z40" s="52">
        <v>297.67500000000001</v>
      </c>
      <c r="AA40" s="52">
        <v>297.67500000000001</v>
      </c>
      <c r="AB40" s="52">
        <v>297.67500000000001</v>
      </c>
      <c r="AC40" s="52">
        <v>297.67500000000001</v>
      </c>
      <c r="AD40" s="52">
        <v>297.67500000000001</v>
      </c>
      <c r="AE40" s="52">
        <v>297.67500000000001</v>
      </c>
      <c r="AF40" s="53">
        <v>3194.1000000000004</v>
      </c>
      <c r="AG40" s="41"/>
      <c r="AH40" s="51">
        <v>233.17875000000004</v>
      </c>
      <c r="AI40" s="52">
        <v>233.17875000000004</v>
      </c>
      <c r="AJ40" s="52">
        <v>233.17875000000004</v>
      </c>
      <c r="AK40" s="52">
        <v>233.17875000000004</v>
      </c>
      <c r="AL40" s="52">
        <v>233.17875000000004</v>
      </c>
      <c r="AM40" s="52">
        <v>312.55875000000003</v>
      </c>
      <c r="AN40" s="52">
        <v>312.55875000000003</v>
      </c>
      <c r="AO40" s="52">
        <v>312.55875000000003</v>
      </c>
      <c r="AP40" s="52">
        <v>312.55875000000003</v>
      </c>
      <c r="AQ40" s="52">
        <v>312.55875000000003</v>
      </c>
      <c r="AR40" s="52">
        <v>312.55875000000003</v>
      </c>
      <c r="AS40" s="52">
        <v>312.55875000000003</v>
      </c>
      <c r="AT40" s="53">
        <v>3353.8050000000012</v>
      </c>
      <c r="AU40" s="41"/>
      <c r="AV40" s="51">
        <v>244.83768750000004</v>
      </c>
      <c r="AW40" s="52">
        <v>244.83768750000004</v>
      </c>
      <c r="AX40" s="52">
        <v>244.83768750000004</v>
      </c>
      <c r="AY40" s="52">
        <v>244.83768750000004</v>
      </c>
      <c r="AZ40" s="52">
        <v>244.83768750000004</v>
      </c>
      <c r="BA40" s="52">
        <v>328.18668750000006</v>
      </c>
      <c r="BB40" s="52">
        <v>328.18668750000006</v>
      </c>
      <c r="BC40" s="52">
        <v>328.18668750000006</v>
      </c>
      <c r="BD40" s="52">
        <v>328.18668750000006</v>
      </c>
      <c r="BE40" s="52">
        <v>328.18668750000006</v>
      </c>
      <c r="BF40" s="52">
        <v>328.18668750000006</v>
      </c>
      <c r="BG40" s="52">
        <v>328.18668750000006</v>
      </c>
      <c r="BH40" s="53">
        <v>3521.4952500000009</v>
      </c>
      <c r="BI40" s="41"/>
      <c r="BJ40" s="51">
        <v>257.07957187500006</v>
      </c>
      <c r="BK40" s="52">
        <v>257.07957187500006</v>
      </c>
      <c r="BL40" s="52">
        <v>257.07957187500006</v>
      </c>
      <c r="BM40" s="52">
        <v>257.07957187500006</v>
      </c>
      <c r="BN40" s="52">
        <v>257.07957187500006</v>
      </c>
      <c r="BO40" s="52">
        <v>344.59602187500008</v>
      </c>
      <c r="BP40" s="52">
        <v>344.59602187500008</v>
      </c>
      <c r="BQ40" s="52">
        <v>344.59602187500008</v>
      </c>
      <c r="BR40" s="52">
        <v>344.59602187500008</v>
      </c>
      <c r="BS40" s="52">
        <v>344.59602187500008</v>
      </c>
      <c r="BT40" s="52">
        <v>344.59602187500008</v>
      </c>
      <c r="BU40" s="52">
        <v>344.59602187500008</v>
      </c>
      <c r="BV40" s="53">
        <v>3697.5700125000012</v>
      </c>
      <c r="BW40" s="41"/>
      <c r="BX40" s="51">
        <v>269.93355046875007</v>
      </c>
      <c r="BY40" s="52">
        <v>269.93355046875007</v>
      </c>
      <c r="BZ40" s="52">
        <v>269.93355046875007</v>
      </c>
      <c r="CA40" s="52">
        <v>269.93355046875007</v>
      </c>
      <c r="CB40" s="52">
        <v>269.93355046875007</v>
      </c>
      <c r="CC40" s="52">
        <v>361.82582296875012</v>
      </c>
      <c r="CD40" s="52">
        <v>361.82582296875012</v>
      </c>
      <c r="CE40" s="52">
        <v>361.82582296875012</v>
      </c>
      <c r="CF40" s="52">
        <v>361.82582296875012</v>
      </c>
      <c r="CG40" s="52">
        <v>361.82582296875012</v>
      </c>
      <c r="CH40" s="52">
        <v>361.82582296875012</v>
      </c>
      <c r="CI40" s="52">
        <v>361.82582296875012</v>
      </c>
      <c r="CJ40" s="53">
        <v>3882.4485131250003</v>
      </c>
      <c r="CK40" s="15"/>
    </row>
    <row r="41" spans="3:89" x14ac:dyDescent="0.3">
      <c r="C41" s="14"/>
      <c r="D41" s="60" t="s">
        <v>525</v>
      </c>
      <c r="E41" s="41"/>
      <c r="F41" s="51">
        <v>830.19</v>
      </c>
      <c r="G41" s="52">
        <v>783.02</v>
      </c>
      <c r="H41" s="52">
        <v>727.65</v>
      </c>
      <c r="I41" s="52">
        <v>718.68</v>
      </c>
      <c r="J41" s="52">
        <v>733.27</v>
      </c>
      <c r="K41" s="52">
        <v>829.75</v>
      </c>
      <c r="L41" s="52">
        <v>749.05</v>
      </c>
      <c r="M41" s="52">
        <v>749.05</v>
      </c>
      <c r="N41" s="52">
        <v>759.23</v>
      </c>
      <c r="O41" s="52">
        <v>751.28</v>
      </c>
      <c r="P41" s="52">
        <v>833.23</v>
      </c>
      <c r="Q41" s="52">
        <v>854.68</v>
      </c>
      <c r="R41" s="53">
        <v>9319.08</v>
      </c>
      <c r="S41" s="41"/>
      <c r="T41" s="51">
        <v>871.69950000000006</v>
      </c>
      <c r="U41" s="52">
        <v>822.17100000000005</v>
      </c>
      <c r="V41" s="52">
        <v>764.03250000000003</v>
      </c>
      <c r="W41" s="52">
        <v>754.61400000000003</v>
      </c>
      <c r="X41" s="52">
        <v>769.93349999999998</v>
      </c>
      <c r="Y41" s="52">
        <v>871.23750000000007</v>
      </c>
      <c r="Z41" s="52">
        <v>786.50249999999994</v>
      </c>
      <c r="AA41" s="52">
        <v>786.50249999999994</v>
      </c>
      <c r="AB41" s="52">
        <v>797.19150000000002</v>
      </c>
      <c r="AC41" s="52">
        <v>788.84400000000005</v>
      </c>
      <c r="AD41" s="52">
        <v>874.89150000000006</v>
      </c>
      <c r="AE41" s="52">
        <v>897.41399999999999</v>
      </c>
      <c r="AF41" s="53">
        <v>9785.0339999999997</v>
      </c>
      <c r="AG41" s="41"/>
      <c r="AH41" s="51">
        <v>915.28447500000004</v>
      </c>
      <c r="AI41" s="52">
        <v>863.27955000000009</v>
      </c>
      <c r="AJ41" s="52">
        <v>802.23412500000006</v>
      </c>
      <c r="AK41" s="52">
        <v>792.3447000000001</v>
      </c>
      <c r="AL41" s="52">
        <v>808.43017499999996</v>
      </c>
      <c r="AM41" s="52">
        <v>914.79937500000005</v>
      </c>
      <c r="AN41" s="52">
        <v>825.82762500000001</v>
      </c>
      <c r="AO41" s="52">
        <v>825.82762500000001</v>
      </c>
      <c r="AP41" s="52">
        <v>837.05107500000008</v>
      </c>
      <c r="AQ41" s="52">
        <v>828.28620000000012</v>
      </c>
      <c r="AR41" s="52">
        <v>918.63607500000012</v>
      </c>
      <c r="AS41" s="52">
        <v>942.28470000000004</v>
      </c>
      <c r="AT41" s="53">
        <v>10274.2857</v>
      </c>
      <c r="AU41" s="41"/>
      <c r="AV41" s="51">
        <v>961.04869875000009</v>
      </c>
      <c r="AW41" s="52">
        <v>906.44352750000007</v>
      </c>
      <c r="AX41" s="52">
        <v>842.34583125000006</v>
      </c>
      <c r="AY41" s="52">
        <v>831.96193500000015</v>
      </c>
      <c r="AZ41" s="52">
        <v>848.85168375000001</v>
      </c>
      <c r="BA41" s="52">
        <v>960.53934375000006</v>
      </c>
      <c r="BB41" s="52">
        <v>867.1190062500001</v>
      </c>
      <c r="BC41" s="52">
        <v>867.1190062500001</v>
      </c>
      <c r="BD41" s="52">
        <v>878.90362875000017</v>
      </c>
      <c r="BE41" s="52">
        <v>869.70051000000012</v>
      </c>
      <c r="BF41" s="52">
        <v>964.5678787500002</v>
      </c>
      <c r="BG41" s="52">
        <v>989.39893500000005</v>
      </c>
      <c r="BH41" s="53">
        <v>10787.999985</v>
      </c>
      <c r="BI41" s="41"/>
      <c r="BJ41" s="51">
        <v>1009.1011336875001</v>
      </c>
      <c r="BK41" s="52">
        <v>951.7657038750001</v>
      </c>
      <c r="BL41" s="52">
        <v>884.46312281250005</v>
      </c>
      <c r="BM41" s="52">
        <v>873.56003175000023</v>
      </c>
      <c r="BN41" s="52">
        <v>891.29426793750008</v>
      </c>
      <c r="BO41" s="52">
        <v>1008.5663109375001</v>
      </c>
      <c r="BP41" s="52">
        <v>910.4749565625001</v>
      </c>
      <c r="BQ41" s="52">
        <v>910.4749565625001</v>
      </c>
      <c r="BR41" s="52">
        <v>922.84881018750025</v>
      </c>
      <c r="BS41" s="52">
        <v>913.18553550000013</v>
      </c>
      <c r="BT41" s="52">
        <v>1012.7962726875003</v>
      </c>
      <c r="BU41" s="52">
        <v>1038.8688817500001</v>
      </c>
      <c r="BV41" s="53">
        <v>11327.399984250002</v>
      </c>
      <c r="BW41" s="41"/>
      <c r="BX41" s="51">
        <v>1059.5561903718751</v>
      </c>
      <c r="BY41" s="52">
        <v>999.35398906875014</v>
      </c>
      <c r="BZ41" s="52">
        <v>928.68627895312511</v>
      </c>
      <c r="CA41" s="52">
        <v>917.23803333750027</v>
      </c>
      <c r="CB41" s="52">
        <v>935.85898133437513</v>
      </c>
      <c r="CC41" s="52">
        <v>1058.9946264843752</v>
      </c>
      <c r="CD41" s="52">
        <v>955.99870439062511</v>
      </c>
      <c r="CE41" s="52">
        <v>955.99870439062511</v>
      </c>
      <c r="CF41" s="52">
        <v>968.99125069687534</v>
      </c>
      <c r="CG41" s="52">
        <v>958.84481227500021</v>
      </c>
      <c r="CH41" s="52">
        <v>1063.4360863218753</v>
      </c>
      <c r="CI41" s="52">
        <v>1090.8123258375001</v>
      </c>
      <c r="CJ41" s="53">
        <v>11893.769983462502</v>
      </c>
      <c r="CK41" s="15"/>
    </row>
    <row r="42" spans="3:89" x14ac:dyDescent="0.3">
      <c r="C42" s="14"/>
      <c r="D42" s="60" t="s">
        <v>150</v>
      </c>
      <c r="E42" s="41"/>
      <c r="F42" s="51">
        <v>3000</v>
      </c>
      <c r="G42" s="52">
        <v>550</v>
      </c>
      <c r="H42" s="52">
        <v>550</v>
      </c>
      <c r="I42" s="52">
        <v>550</v>
      </c>
      <c r="J42" s="52">
        <v>550</v>
      </c>
      <c r="K42" s="52">
        <v>550</v>
      </c>
      <c r="L42" s="52">
        <v>550</v>
      </c>
      <c r="M42" s="52">
        <v>550</v>
      </c>
      <c r="N42" s="52">
        <v>550</v>
      </c>
      <c r="O42" s="52">
        <v>550</v>
      </c>
      <c r="P42" s="52">
        <v>4250</v>
      </c>
      <c r="Q42" s="52">
        <v>1100</v>
      </c>
      <c r="R42" s="53">
        <v>13300</v>
      </c>
      <c r="S42" s="41"/>
      <c r="T42" s="51">
        <v>3150</v>
      </c>
      <c r="U42" s="52">
        <v>577.5</v>
      </c>
      <c r="V42" s="52">
        <v>577.5</v>
      </c>
      <c r="W42" s="52">
        <v>577.5</v>
      </c>
      <c r="X42" s="52">
        <v>577.5</v>
      </c>
      <c r="Y42" s="52">
        <v>577.5</v>
      </c>
      <c r="Z42" s="52">
        <v>577.5</v>
      </c>
      <c r="AA42" s="52">
        <v>577.5</v>
      </c>
      <c r="AB42" s="52">
        <v>577.5</v>
      </c>
      <c r="AC42" s="52">
        <v>577.5</v>
      </c>
      <c r="AD42" s="52">
        <v>4462.5</v>
      </c>
      <c r="AE42" s="52">
        <v>1155</v>
      </c>
      <c r="AF42" s="53">
        <v>13965</v>
      </c>
      <c r="AG42" s="41"/>
      <c r="AH42" s="51">
        <v>3307.5</v>
      </c>
      <c r="AI42" s="52">
        <v>606.375</v>
      </c>
      <c r="AJ42" s="52">
        <v>606.375</v>
      </c>
      <c r="AK42" s="52">
        <v>606.375</v>
      </c>
      <c r="AL42" s="52">
        <v>606.375</v>
      </c>
      <c r="AM42" s="52">
        <v>606.375</v>
      </c>
      <c r="AN42" s="52">
        <v>606.375</v>
      </c>
      <c r="AO42" s="52">
        <v>606.375</v>
      </c>
      <c r="AP42" s="52">
        <v>606.375</v>
      </c>
      <c r="AQ42" s="52">
        <v>606.375</v>
      </c>
      <c r="AR42" s="52">
        <v>4685.625</v>
      </c>
      <c r="AS42" s="52">
        <v>1212.75</v>
      </c>
      <c r="AT42" s="53">
        <v>14663.25</v>
      </c>
      <c r="AU42" s="41"/>
      <c r="AV42" s="51">
        <v>3472.875</v>
      </c>
      <c r="AW42" s="52">
        <v>636.69375000000002</v>
      </c>
      <c r="AX42" s="52">
        <v>636.69375000000002</v>
      </c>
      <c r="AY42" s="52">
        <v>636.69375000000002</v>
      </c>
      <c r="AZ42" s="52">
        <v>636.69375000000002</v>
      </c>
      <c r="BA42" s="52">
        <v>636.69375000000002</v>
      </c>
      <c r="BB42" s="52">
        <v>636.69375000000002</v>
      </c>
      <c r="BC42" s="52">
        <v>636.69375000000002</v>
      </c>
      <c r="BD42" s="52">
        <v>636.69375000000002</v>
      </c>
      <c r="BE42" s="52">
        <v>636.69375000000002</v>
      </c>
      <c r="BF42" s="52">
        <v>4919.90625</v>
      </c>
      <c r="BG42" s="52">
        <v>1273.3875</v>
      </c>
      <c r="BH42" s="53">
        <v>15396.412500000004</v>
      </c>
      <c r="BI42" s="41"/>
      <c r="BJ42" s="51">
        <v>3646.5187500000002</v>
      </c>
      <c r="BK42" s="52">
        <v>668.5284375</v>
      </c>
      <c r="BL42" s="52">
        <v>668.5284375</v>
      </c>
      <c r="BM42" s="52">
        <v>668.5284375</v>
      </c>
      <c r="BN42" s="52">
        <v>668.5284375</v>
      </c>
      <c r="BO42" s="52">
        <v>668.5284375</v>
      </c>
      <c r="BP42" s="52">
        <v>668.5284375</v>
      </c>
      <c r="BQ42" s="52">
        <v>668.5284375</v>
      </c>
      <c r="BR42" s="52">
        <v>668.5284375</v>
      </c>
      <c r="BS42" s="52">
        <v>668.5284375</v>
      </c>
      <c r="BT42" s="52">
        <v>5165.9015625000002</v>
      </c>
      <c r="BU42" s="52">
        <v>1337.056875</v>
      </c>
      <c r="BV42" s="53">
        <v>16166.233125000001</v>
      </c>
      <c r="BW42" s="41"/>
      <c r="BX42" s="51">
        <v>3828.8446875000004</v>
      </c>
      <c r="BY42" s="52">
        <v>701.95485937500007</v>
      </c>
      <c r="BZ42" s="52">
        <v>701.95485937500007</v>
      </c>
      <c r="CA42" s="52">
        <v>701.95485937500007</v>
      </c>
      <c r="CB42" s="52">
        <v>701.95485937500007</v>
      </c>
      <c r="CC42" s="52">
        <v>701.95485937500007</v>
      </c>
      <c r="CD42" s="52">
        <v>701.95485937500007</v>
      </c>
      <c r="CE42" s="52">
        <v>701.95485937500007</v>
      </c>
      <c r="CF42" s="52">
        <v>701.95485937500007</v>
      </c>
      <c r="CG42" s="52">
        <v>701.95485937500007</v>
      </c>
      <c r="CH42" s="52">
        <v>5424.1966406250003</v>
      </c>
      <c r="CI42" s="52">
        <v>1403.9097187500001</v>
      </c>
      <c r="CJ42" s="53">
        <v>16974.544781250006</v>
      </c>
      <c r="CK42" s="15"/>
    </row>
    <row r="43" spans="3:89" x14ac:dyDescent="0.3">
      <c r="C43" s="14"/>
      <c r="D43" s="60" t="s">
        <v>533</v>
      </c>
      <c r="E43" s="41"/>
      <c r="F43" s="51">
        <v>4464.93</v>
      </c>
      <c r="G43" s="52">
        <v>1395.6399999999999</v>
      </c>
      <c r="H43" s="52">
        <v>2992.73</v>
      </c>
      <c r="I43" s="52">
        <v>1939.77</v>
      </c>
      <c r="J43" s="52">
        <v>6781.9</v>
      </c>
      <c r="K43" s="52">
        <v>1540.74</v>
      </c>
      <c r="L43" s="52">
        <v>1406.5</v>
      </c>
      <c r="M43" s="52">
        <v>1350.96</v>
      </c>
      <c r="N43" s="52">
        <v>1417</v>
      </c>
      <c r="O43" s="52">
        <v>1570.43</v>
      </c>
      <c r="P43" s="52">
        <v>1297.3800000000001</v>
      </c>
      <c r="Q43" s="52">
        <v>2503.41</v>
      </c>
      <c r="R43" s="53">
        <v>28661.390000000003</v>
      </c>
      <c r="S43" s="41"/>
      <c r="T43" s="51">
        <v>4688.1765000000005</v>
      </c>
      <c r="U43" s="52">
        <v>1465.422</v>
      </c>
      <c r="V43" s="52">
        <v>3142.3665000000001</v>
      </c>
      <c r="W43" s="52">
        <v>2036.7585000000001</v>
      </c>
      <c r="X43" s="52">
        <v>7120.9949999999999</v>
      </c>
      <c r="Y43" s="52">
        <v>1617.777</v>
      </c>
      <c r="Z43" s="52">
        <v>1476.825</v>
      </c>
      <c r="AA43" s="52">
        <v>1418.508</v>
      </c>
      <c r="AB43" s="52">
        <v>1487.8500000000001</v>
      </c>
      <c r="AC43" s="52">
        <v>1648.9515000000001</v>
      </c>
      <c r="AD43" s="52">
        <v>1362.2490000000003</v>
      </c>
      <c r="AE43" s="52">
        <v>2628.5805</v>
      </c>
      <c r="AF43" s="53">
        <v>30094.459499999997</v>
      </c>
      <c r="AG43" s="41"/>
      <c r="AH43" s="51">
        <v>4922.5853250000009</v>
      </c>
      <c r="AI43" s="52">
        <v>1538.6931000000002</v>
      </c>
      <c r="AJ43" s="52">
        <v>3299.4848250000005</v>
      </c>
      <c r="AK43" s="52">
        <v>2138.5964250000002</v>
      </c>
      <c r="AL43" s="52">
        <v>7477.04475</v>
      </c>
      <c r="AM43" s="52">
        <v>1698.6658500000001</v>
      </c>
      <c r="AN43" s="52">
        <v>1550.6662500000002</v>
      </c>
      <c r="AO43" s="52">
        <v>1489.4334000000001</v>
      </c>
      <c r="AP43" s="52">
        <v>1562.2425000000003</v>
      </c>
      <c r="AQ43" s="52">
        <v>1731.3990750000003</v>
      </c>
      <c r="AR43" s="52">
        <v>1430.3614500000003</v>
      </c>
      <c r="AS43" s="52">
        <v>2760.0095249999999</v>
      </c>
      <c r="AT43" s="53">
        <v>31599.182475000005</v>
      </c>
      <c r="AU43" s="41"/>
      <c r="AV43" s="51">
        <v>5168.7145912500009</v>
      </c>
      <c r="AW43" s="52">
        <v>1615.6277550000002</v>
      </c>
      <c r="AX43" s="52">
        <v>3464.4590662500004</v>
      </c>
      <c r="AY43" s="52">
        <v>2245.5262462500004</v>
      </c>
      <c r="AZ43" s="52">
        <v>7850.8969875000003</v>
      </c>
      <c r="BA43" s="52">
        <v>1783.5991425000002</v>
      </c>
      <c r="BB43" s="52">
        <v>1628.1995625000004</v>
      </c>
      <c r="BC43" s="52">
        <v>1563.9050700000003</v>
      </c>
      <c r="BD43" s="52">
        <v>1640.3546250000004</v>
      </c>
      <c r="BE43" s="52">
        <v>1817.9690287500005</v>
      </c>
      <c r="BF43" s="52">
        <v>1501.8795225000003</v>
      </c>
      <c r="BG43" s="52">
        <v>2898.0100012500002</v>
      </c>
      <c r="BH43" s="53">
        <v>33179.14159875</v>
      </c>
      <c r="BI43" s="41"/>
      <c r="BJ43" s="51">
        <v>5427.1503208125014</v>
      </c>
      <c r="BK43" s="52">
        <v>1696.4091427500002</v>
      </c>
      <c r="BL43" s="52">
        <v>3637.6820195625005</v>
      </c>
      <c r="BM43" s="52">
        <v>2357.8025585625005</v>
      </c>
      <c r="BN43" s="52">
        <v>8243.4418368750012</v>
      </c>
      <c r="BO43" s="52">
        <v>1872.7790996250003</v>
      </c>
      <c r="BP43" s="52">
        <v>1709.6095406250006</v>
      </c>
      <c r="BQ43" s="52">
        <v>1642.1003235000003</v>
      </c>
      <c r="BR43" s="52">
        <v>1722.3723562500004</v>
      </c>
      <c r="BS43" s="52">
        <v>1908.8674801875006</v>
      </c>
      <c r="BT43" s="52">
        <v>1576.9734986250005</v>
      </c>
      <c r="BU43" s="52">
        <v>3042.9105013125004</v>
      </c>
      <c r="BV43" s="53">
        <v>34838.098678687507</v>
      </c>
      <c r="BW43" s="41"/>
      <c r="BX43" s="51">
        <v>5698.5078368531267</v>
      </c>
      <c r="BY43" s="52">
        <v>1781.2295998875004</v>
      </c>
      <c r="BZ43" s="52">
        <v>3819.5661205406259</v>
      </c>
      <c r="CA43" s="52">
        <v>2475.6926864906254</v>
      </c>
      <c r="CB43" s="52">
        <v>8655.6139287187525</v>
      </c>
      <c r="CC43" s="52">
        <v>1966.4180546062505</v>
      </c>
      <c r="CD43" s="52">
        <v>1795.0900176562507</v>
      </c>
      <c r="CE43" s="52">
        <v>1724.2053396750005</v>
      </c>
      <c r="CF43" s="52">
        <v>1808.4909740625005</v>
      </c>
      <c r="CG43" s="52">
        <v>2004.3108541968757</v>
      </c>
      <c r="CH43" s="52">
        <v>1655.8221735562506</v>
      </c>
      <c r="CI43" s="52">
        <v>3195.0560263781254</v>
      </c>
      <c r="CJ43" s="53">
        <v>36580.003612621884</v>
      </c>
      <c r="CK43" s="15"/>
    </row>
    <row r="44" spans="3:89" x14ac:dyDescent="0.3">
      <c r="C44" s="14"/>
      <c r="D44" s="60" t="s">
        <v>537</v>
      </c>
      <c r="E44" s="41"/>
      <c r="F44" s="51">
        <v>5672.46</v>
      </c>
      <c r="G44" s="52">
        <v>5581.5</v>
      </c>
      <c r="H44" s="52">
        <v>5530</v>
      </c>
      <c r="I44" s="52">
        <v>5530</v>
      </c>
      <c r="J44" s="52">
        <v>5530</v>
      </c>
      <c r="K44" s="52">
        <v>5530</v>
      </c>
      <c r="L44" s="52">
        <v>5612.4</v>
      </c>
      <c r="M44" s="52">
        <v>5530</v>
      </c>
      <c r="N44" s="52">
        <v>6244.89</v>
      </c>
      <c r="O44" s="52">
        <v>5530</v>
      </c>
      <c r="P44" s="52">
        <v>5560.9</v>
      </c>
      <c r="Q44" s="52">
        <v>7297.5</v>
      </c>
      <c r="R44" s="53">
        <v>69149.649999999994</v>
      </c>
      <c r="S44" s="41"/>
      <c r="T44" s="51">
        <v>5956.0830000000005</v>
      </c>
      <c r="U44" s="52">
        <v>5860.5749999999998</v>
      </c>
      <c r="V44" s="52">
        <v>5806.5</v>
      </c>
      <c r="W44" s="52">
        <v>5806.5</v>
      </c>
      <c r="X44" s="52">
        <v>5806.5</v>
      </c>
      <c r="Y44" s="52">
        <v>5806.5</v>
      </c>
      <c r="Z44" s="52">
        <v>5893.0199999999995</v>
      </c>
      <c r="AA44" s="52">
        <v>5806.5</v>
      </c>
      <c r="AB44" s="52">
        <v>6557.134500000001</v>
      </c>
      <c r="AC44" s="52">
        <v>5806.5</v>
      </c>
      <c r="AD44" s="52">
        <v>5838.9449999999997</v>
      </c>
      <c r="AE44" s="52">
        <v>7662.375</v>
      </c>
      <c r="AF44" s="53">
        <v>72607.132499999992</v>
      </c>
      <c r="AG44" s="41"/>
      <c r="AH44" s="51">
        <v>6253.8871500000005</v>
      </c>
      <c r="AI44" s="52">
        <v>6153.6037500000002</v>
      </c>
      <c r="AJ44" s="52">
        <v>6096.8249999999998</v>
      </c>
      <c r="AK44" s="52">
        <v>6096.8249999999998</v>
      </c>
      <c r="AL44" s="52">
        <v>6096.8249999999998</v>
      </c>
      <c r="AM44" s="52">
        <v>6096.8249999999998</v>
      </c>
      <c r="AN44" s="52">
        <v>6187.6709999999994</v>
      </c>
      <c r="AO44" s="52">
        <v>6096.8249999999998</v>
      </c>
      <c r="AP44" s="52">
        <v>6884.9912250000016</v>
      </c>
      <c r="AQ44" s="52">
        <v>6096.8249999999998</v>
      </c>
      <c r="AR44" s="52">
        <v>6130.8922499999999</v>
      </c>
      <c r="AS44" s="52">
        <v>8045.4937500000005</v>
      </c>
      <c r="AT44" s="53">
        <v>76237.489124999993</v>
      </c>
      <c r="AU44" s="41"/>
      <c r="AV44" s="51">
        <v>6566.581507500001</v>
      </c>
      <c r="AW44" s="52">
        <v>6461.2839375000003</v>
      </c>
      <c r="AX44" s="52">
        <v>6401.6662500000002</v>
      </c>
      <c r="AY44" s="52">
        <v>6401.6662500000002</v>
      </c>
      <c r="AZ44" s="52">
        <v>6401.6662500000002</v>
      </c>
      <c r="BA44" s="52">
        <v>6401.6662500000002</v>
      </c>
      <c r="BB44" s="52">
        <v>6497.0545499999998</v>
      </c>
      <c r="BC44" s="52">
        <v>6401.6662500000002</v>
      </c>
      <c r="BD44" s="52">
        <v>7229.2407862500022</v>
      </c>
      <c r="BE44" s="52">
        <v>6401.6662500000002</v>
      </c>
      <c r="BF44" s="52">
        <v>6437.4368624999997</v>
      </c>
      <c r="BG44" s="52">
        <v>8447.7684375000008</v>
      </c>
      <c r="BH44" s="53">
        <v>80049.363581250014</v>
      </c>
      <c r="BI44" s="41"/>
      <c r="BJ44" s="51">
        <v>6894.9105828750016</v>
      </c>
      <c r="BK44" s="52">
        <v>6784.3481343750009</v>
      </c>
      <c r="BL44" s="52">
        <v>6721.7495625000001</v>
      </c>
      <c r="BM44" s="52">
        <v>6721.7495625000001</v>
      </c>
      <c r="BN44" s="52">
        <v>6721.7495625000001</v>
      </c>
      <c r="BO44" s="52">
        <v>6721.7495625000001</v>
      </c>
      <c r="BP44" s="52">
        <v>6821.9072775000004</v>
      </c>
      <c r="BQ44" s="52">
        <v>6721.7495625000001</v>
      </c>
      <c r="BR44" s="52">
        <v>7590.7028255625028</v>
      </c>
      <c r="BS44" s="52">
        <v>6721.7495625000001</v>
      </c>
      <c r="BT44" s="52">
        <v>6759.3087056249997</v>
      </c>
      <c r="BU44" s="52">
        <v>8870.1568593750017</v>
      </c>
      <c r="BV44" s="53">
        <v>84051.831760312503</v>
      </c>
      <c r="BW44" s="41"/>
      <c r="BX44" s="51">
        <v>7239.6561120187516</v>
      </c>
      <c r="BY44" s="52">
        <v>7123.5655410937516</v>
      </c>
      <c r="BZ44" s="52">
        <v>7057.8370406250006</v>
      </c>
      <c r="CA44" s="52">
        <v>7057.8370406250006</v>
      </c>
      <c r="CB44" s="52">
        <v>7057.8370406250006</v>
      </c>
      <c r="CC44" s="52">
        <v>7057.8370406250006</v>
      </c>
      <c r="CD44" s="52">
        <v>7163.0026413750011</v>
      </c>
      <c r="CE44" s="52">
        <v>7057.8370406250006</v>
      </c>
      <c r="CF44" s="52">
        <v>7970.2379668406284</v>
      </c>
      <c r="CG44" s="52">
        <v>7057.8370406250006</v>
      </c>
      <c r="CH44" s="52">
        <v>7097.2741409062501</v>
      </c>
      <c r="CI44" s="52">
        <v>9313.6647023437527</v>
      </c>
      <c r="CJ44" s="53">
        <v>88254.423348328142</v>
      </c>
      <c r="CK44" s="15"/>
    </row>
    <row r="45" spans="3:89" x14ac:dyDescent="0.3">
      <c r="C45" s="14"/>
      <c r="D45" s="60" t="s">
        <v>541</v>
      </c>
      <c r="E45" s="41"/>
      <c r="F45" s="51">
        <v>1378.74</v>
      </c>
      <c r="G45" s="52">
        <v>1265.26</v>
      </c>
      <c r="H45" s="52">
        <v>364.27</v>
      </c>
      <c r="I45" s="52">
        <v>175.06</v>
      </c>
      <c r="J45" s="52">
        <v>1576.19</v>
      </c>
      <c r="K45" s="52">
        <v>140.36000000000001</v>
      </c>
      <c r="L45" s="52">
        <v>2490.33</v>
      </c>
      <c r="M45" s="52">
        <v>0</v>
      </c>
      <c r="N45" s="52">
        <v>363.28</v>
      </c>
      <c r="O45" s="52">
        <v>105.4</v>
      </c>
      <c r="P45" s="52">
        <v>361.09</v>
      </c>
      <c r="Q45" s="52">
        <v>68.84</v>
      </c>
      <c r="R45" s="53">
        <v>8288.82</v>
      </c>
      <c r="S45" s="41"/>
      <c r="T45" s="51">
        <v>1447.6770000000001</v>
      </c>
      <c r="U45" s="52">
        <v>1328.5230000000001</v>
      </c>
      <c r="V45" s="52">
        <v>382.48349999999999</v>
      </c>
      <c r="W45" s="52">
        <v>183.81300000000002</v>
      </c>
      <c r="X45" s="52">
        <v>1654.9995000000001</v>
      </c>
      <c r="Y45" s="52">
        <v>147.37800000000001</v>
      </c>
      <c r="Z45" s="52">
        <v>2614.8465000000001</v>
      </c>
      <c r="AA45" s="52">
        <v>0</v>
      </c>
      <c r="AB45" s="52">
        <v>381.44399999999996</v>
      </c>
      <c r="AC45" s="52">
        <v>110.67000000000002</v>
      </c>
      <c r="AD45" s="52">
        <v>379.14449999999999</v>
      </c>
      <c r="AE45" s="52">
        <v>72.282000000000011</v>
      </c>
      <c r="AF45" s="53">
        <v>8703.2609999999986</v>
      </c>
      <c r="AG45" s="41"/>
      <c r="AH45" s="51">
        <v>1520.0608500000003</v>
      </c>
      <c r="AI45" s="52">
        <v>1394.9491500000001</v>
      </c>
      <c r="AJ45" s="52">
        <v>401.60767500000003</v>
      </c>
      <c r="AK45" s="52">
        <v>193.00365000000002</v>
      </c>
      <c r="AL45" s="52">
        <v>1737.7494750000003</v>
      </c>
      <c r="AM45" s="52">
        <v>154.74690000000001</v>
      </c>
      <c r="AN45" s="52">
        <v>2745.5888250000003</v>
      </c>
      <c r="AO45" s="52">
        <v>0</v>
      </c>
      <c r="AP45" s="52">
        <v>400.51619999999997</v>
      </c>
      <c r="AQ45" s="52">
        <v>116.20350000000002</v>
      </c>
      <c r="AR45" s="52">
        <v>398.10172499999999</v>
      </c>
      <c r="AS45" s="52">
        <v>75.896100000000018</v>
      </c>
      <c r="AT45" s="53">
        <v>9138.4240500000014</v>
      </c>
      <c r="AU45" s="41"/>
      <c r="AV45" s="51">
        <v>1596.0638925000003</v>
      </c>
      <c r="AW45" s="52">
        <v>1464.6966075000003</v>
      </c>
      <c r="AX45" s="52">
        <v>421.68805875000004</v>
      </c>
      <c r="AY45" s="52">
        <v>202.65383250000002</v>
      </c>
      <c r="AZ45" s="52">
        <v>1824.6369487500003</v>
      </c>
      <c r="BA45" s="52">
        <v>162.48424500000002</v>
      </c>
      <c r="BB45" s="52">
        <v>2882.8682662500005</v>
      </c>
      <c r="BC45" s="52">
        <v>0</v>
      </c>
      <c r="BD45" s="52">
        <v>420.54201</v>
      </c>
      <c r="BE45" s="52">
        <v>122.01367500000002</v>
      </c>
      <c r="BF45" s="52">
        <v>418.00681125</v>
      </c>
      <c r="BG45" s="52">
        <v>79.690905000000029</v>
      </c>
      <c r="BH45" s="53">
        <v>9595.3452524999993</v>
      </c>
      <c r="BI45" s="41"/>
      <c r="BJ45" s="51">
        <v>1675.8670871250004</v>
      </c>
      <c r="BK45" s="52">
        <v>1537.9314378750003</v>
      </c>
      <c r="BL45" s="52">
        <v>442.77246168750008</v>
      </c>
      <c r="BM45" s="52">
        <v>212.78652412500003</v>
      </c>
      <c r="BN45" s="52">
        <v>1915.8687961875005</v>
      </c>
      <c r="BO45" s="52">
        <v>170.60845725000001</v>
      </c>
      <c r="BP45" s="52">
        <v>3027.0116795625008</v>
      </c>
      <c r="BQ45" s="52">
        <v>0</v>
      </c>
      <c r="BR45" s="52">
        <v>441.56911050000002</v>
      </c>
      <c r="BS45" s="52">
        <v>128.11435875000004</v>
      </c>
      <c r="BT45" s="52">
        <v>438.90715181249999</v>
      </c>
      <c r="BU45" s="52">
        <v>83.67545025000004</v>
      </c>
      <c r="BV45" s="53">
        <v>10075.112515125003</v>
      </c>
      <c r="BW45" s="41"/>
      <c r="BX45" s="51">
        <v>1759.6604414812505</v>
      </c>
      <c r="BY45" s="52">
        <v>1614.8280097687502</v>
      </c>
      <c r="BZ45" s="52">
        <v>464.9110847718751</v>
      </c>
      <c r="CA45" s="52">
        <v>223.42585033125005</v>
      </c>
      <c r="CB45" s="52">
        <v>2011.6622359968756</v>
      </c>
      <c r="CC45" s="52">
        <v>179.13888011250003</v>
      </c>
      <c r="CD45" s="52">
        <v>3178.3622635406259</v>
      </c>
      <c r="CE45" s="52">
        <v>0</v>
      </c>
      <c r="CF45" s="52">
        <v>463.64756602500006</v>
      </c>
      <c r="CG45" s="52">
        <v>134.52007668750005</v>
      </c>
      <c r="CH45" s="52">
        <v>460.852509403125</v>
      </c>
      <c r="CI45" s="52">
        <v>87.859222762500039</v>
      </c>
      <c r="CJ45" s="53">
        <v>10578.868140881252</v>
      </c>
      <c r="CK45" s="15"/>
    </row>
    <row r="46" spans="3:89" x14ac:dyDescent="0.3">
      <c r="C46" s="14"/>
      <c r="D46" s="60" t="s">
        <v>544</v>
      </c>
      <c r="E46" s="41"/>
      <c r="F46" s="51">
        <v>6583.31</v>
      </c>
      <c r="G46" s="52">
        <v>6725.76</v>
      </c>
      <c r="H46" s="52">
        <v>3833.2</v>
      </c>
      <c r="I46" s="52">
        <v>2121.77</v>
      </c>
      <c r="J46" s="52">
        <v>6374.69</v>
      </c>
      <c r="K46" s="52">
        <v>2919.84</v>
      </c>
      <c r="L46" s="52">
        <v>2675.8</v>
      </c>
      <c r="M46" s="52">
        <v>1147.7900000000002</v>
      </c>
      <c r="N46" s="52">
        <v>534.42000000000007</v>
      </c>
      <c r="O46" s="52">
        <v>669.20999999999992</v>
      </c>
      <c r="P46" s="52">
        <v>278.13</v>
      </c>
      <c r="Q46" s="52">
        <v>435.06</v>
      </c>
      <c r="R46" s="53">
        <v>34298.979999999996</v>
      </c>
      <c r="S46" s="41"/>
      <c r="T46" s="51">
        <v>6912.4755000000005</v>
      </c>
      <c r="U46" s="52">
        <v>7062.0480000000007</v>
      </c>
      <c r="V46" s="52">
        <v>4024.86</v>
      </c>
      <c r="W46" s="52">
        <v>2227.8585000000003</v>
      </c>
      <c r="X46" s="52">
        <v>6693.4245000000001</v>
      </c>
      <c r="Y46" s="52">
        <v>3065.8320000000003</v>
      </c>
      <c r="Z46" s="52">
        <v>2809.59</v>
      </c>
      <c r="AA46" s="52">
        <v>1205.1795000000002</v>
      </c>
      <c r="AB46" s="52">
        <v>561.14100000000008</v>
      </c>
      <c r="AC46" s="52">
        <v>702.67049999999995</v>
      </c>
      <c r="AD46" s="52">
        <v>292.03649999999999</v>
      </c>
      <c r="AE46" s="52">
        <v>456.81300000000005</v>
      </c>
      <c r="AF46" s="53">
        <v>36013.929000000004</v>
      </c>
      <c r="AG46" s="41"/>
      <c r="AH46" s="51">
        <v>7258.0992750000005</v>
      </c>
      <c r="AI46" s="52">
        <v>7415.1504000000014</v>
      </c>
      <c r="AJ46" s="52">
        <v>4226.1030000000001</v>
      </c>
      <c r="AK46" s="52">
        <v>2339.2514250000004</v>
      </c>
      <c r="AL46" s="52">
        <v>7028.0957250000001</v>
      </c>
      <c r="AM46" s="52">
        <v>3219.1236000000004</v>
      </c>
      <c r="AN46" s="52">
        <v>2950.0695000000001</v>
      </c>
      <c r="AO46" s="52">
        <v>1265.4384750000002</v>
      </c>
      <c r="AP46" s="52">
        <v>589.19805000000008</v>
      </c>
      <c r="AQ46" s="52">
        <v>737.80402500000002</v>
      </c>
      <c r="AR46" s="52">
        <v>306.63832500000001</v>
      </c>
      <c r="AS46" s="52">
        <v>479.65365000000008</v>
      </c>
      <c r="AT46" s="53">
        <v>37814.62545</v>
      </c>
      <c r="AU46" s="41"/>
      <c r="AV46" s="51">
        <v>7621.0042387500007</v>
      </c>
      <c r="AW46" s="52">
        <v>7785.9079200000015</v>
      </c>
      <c r="AX46" s="52">
        <v>4437.4081500000002</v>
      </c>
      <c r="AY46" s="52">
        <v>2456.2139962500005</v>
      </c>
      <c r="AZ46" s="52">
        <v>7379.5005112500003</v>
      </c>
      <c r="BA46" s="52">
        <v>3380.0797800000005</v>
      </c>
      <c r="BB46" s="52">
        <v>3097.572975</v>
      </c>
      <c r="BC46" s="52">
        <v>1328.7103987500002</v>
      </c>
      <c r="BD46" s="52">
        <v>618.65795250000008</v>
      </c>
      <c r="BE46" s="52">
        <v>774.69422625000004</v>
      </c>
      <c r="BF46" s="52">
        <v>321.97024125000002</v>
      </c>
      <c r="BG46" s="52">
        <v>503.63633250000009</v>
      </c>
      <c r="BH46" s="53">
        <v>39705.356722500001</v>
      </c>
      <c r="BI46" s="41"/>
      <c r="BJ46" s="51">
        <v>8002.0544506875012</v>
      </c>
      <c r="BK46" s="52">
        <v>8175.2033160000019</v>
      </c>
      <c r="BL46" s="52">
        <v>4659.2785575000007</v>
      </c>
      <c r="BM46" s="52">
        <v>2579.0246960625004</v>
      </c>
      <c r="BN46" s="52">
        <v>7748.4755368125006</v>
      </c>
      <c r="BO46" s="52">
        <v>3549.0837690000008</v>
      </c>
      <c r="BP46" s="52">
        <v>3252.4516237500002</v>
      </c>
      <c r="BQ46" s="52">
        <v>1395.1459186875002</v>
      </c>
      <c r="BR46" s="52">
        <v>649.59085012500009</v>
      </c>
      <c r="BS46" s="52">
        <v>813.4289375625001</v>
      </c>
      <c r="BT46" s="52">
        <v>338.06875331250001</v>
      </c>
      <c r="BU46" s="52">
        <v>528.8181491250001</v>
      </c>
      <c r="BV46" s="53">
        <v>41690.624558625008</v>
      </c>
      <c r="BW46" s="41"/>
      <c r="BX46" s="51">
        <v>8402.1571732218763</v>
      </c>
      <c r="BY46" s="52">
        <v>8583.9634818000031</v>
      </c>
      <c r="BZ46" s="52">
        <v>4892.2424853750008</v>
      </c>
      <c r="CA46" s="52">
        <v>2707.9759308656257</v>
      </c>
      <c r="CB46" s="52">
        <v>8135.8993136531262</v>
      </c>
      <c r="CC46" s="52">
        <v>3726.5379574500012</v>
      </c>
      <c r="CD46" s="52">
        <v>3415.0742049375003</v>
      </c>
      <c r="CE46" s="52">
        <v>1464.9032146218753</v>
      </c>
      <c r="CF46" s="52">
        <v>682.07039263125012</v>
      </c>
      <c r="CG46" s="52">
        <v>854.10038444062513</v>
      </c>
      <c r="CH46" s="52">
        <v>354.97219097812501</v>
      </c>
      <c r="CI46" s="52">
        <v>555.25905658125009</v>
      </c>
      <c r="CJ46" s="53">
        <v>43775.155786556257</v>
      </c>
      <c r="CK46" s="15"/>
    </row>
    <row r="47" spans="3:89" x14ac:dyDescent="0.3">
      <c r="C47" s="14"/>
      <c r="D47" s="60" t="s">
        <v>155</v>
      </c>
      <c r="E47" s="41"/>
      <c r="F47" s="51">
        <v>9.99</v>
      </c>
      <c r="G47" s="52">
        <v>624.04</v>
      </c>
      <c r="H47" s="52">
        <v>0</v>
      </c>
      <c r="I47" s="52">
        <v>0</v>
      </c>
      <c r="J47" s="52">
        <v>0</v>
      </c>
      <c r="K47" s="52">
        <v>3545.45</v>
      </c>
      <c r="L47" s="52">
        <v>149.77000000000001</v>
      </c>
      <c r="M47" s="52">
        <v>132.11000000000001</v>
      </c>
      <c r="N47" s="52">
        <v>707.06000000000006</v>
      </c>
      <c r="O47" s="52">
        <v>75</v>
      </c>
      <c r="P47" s="52">
        <v>900</v>
      </c>
      <c r="Q47" s="52">
        <v>180.62</v>
      </c>
      <c r="R47" s="53">
        <v>6324.04</v>
      </c>
      <c r="S47" s="41"/>
      <c r="T47" s="51">
        <v>10.489500000000001</v>
      </c>
      <c r="U47" s="52">
        <v>655.24199999999996</v>
      </c>
      <c r="V47" s="52">
        <v>0</v>
      </c>
      <c r="W47" s="52">
        <v>0</v>
      </c>
      <c r="X47" s="52">
        <v>0</v>
      </c>
      <c r="Y47" s="52">
        <v>3722.7224999999999</v>
      </c>
      <c r="Z47" s="52">
        <v>157.25850000000003</v>
      </c>
      <c r="AA47" s="52">
        <v>138.71550000000002</v>
      </c>
      <c r="AB47" s="52">
        <v>742.41300000000012</v>
      </c>
      <c r="AC47" s="52">
        <v>78.75</v>
      </c>
      <c r="AD47" s="52">
        <v>945</v>
      </c>
      <c r="AE47" s="52">
        <v>189.65100000000001</v>
      </c>
      <c r="AF47" s="53">
        <v>6640.2420000000002</v>
      </c>
      <c r="AG47" s="41"/>
      <c r="AH47" s="51">
        <v>11.013975000000002</v>
      </c>
      <c r="AI47" s="52">
        <v>688.00409999999999</v>
      </c>
      <c r="AJ47" s="52">
        <v>0</v>
      </c>
      <c r="AK47" s="52">
        <v>0</v>
      </c>
      <c r="AL47" s="52">
        <v>0</v>
      </c>
      <c r="AM47" s="52">
        <v>3908.8586249999998</v>
      </c>
      <c r="AN47" s="52">
        <v>165.12142500000004</v>
      </c>
      <c r="AO47" s="52">
        <v>145.65127500000003</v>
      </c>
      <c r="AP47" s="52">
        <v>779.53365000000019</v>
      </c>
      <c r="AQ47" s="52">
        <v>82.6875</v>
      </c>
      <c r="AR47" s="52">
        <v>992.25</v>
      </c>
      <c r="AS47" s="52">
        <v>199.13355000000001</v>
      </c>
      <c r="AT47" s="53">
        <v>6972.2541000000001</v>
      </c>
      <c r="AU47" s="41"/>
      <c r="AV47" s="51">
        <v>11.564673750000003</v>
      </c>
      <c r="AW47" s="52">
        <v>722.40430500000002</v>
      </c>
      <c r="AX47" s="52">
        <v>0</v>
      </c>
      <c r="AY47" s="52">
        <v>0</v>
      </c>
      <c r="AZ47" s="52">
        <v>0</v>
      </c>
      <c r="BA47" s="52">
        <v>4104.3015562500004</v>
      </c>
      <c r="BB47" s="52">
        <v>173.37749625000006</v>
      </c>
      <c r="BC47" s="52">
        <v>152.93383875000004</v>
      </c>
      <c r="BD47" s="52">
        <v>818.51033250000023</v>
      </c>
      <c r="BE47" s="52">
        <v>86.821875000000006</v>
      </c>
      <c r="BF47" s="52">
        <v>1041.8625</v>
      </c>
      <c r="BG47" s="52">
        <v>209.09022750000003</v>
      </c>
      <c r="BH47" s="53">
        <v>7320.8668050000006</v>
      </c>
      <c r="BI47" s="41"/>
      <c r="BJ47" s="51">
        <v>12.142907437500003</v>
      </c>
      <c r="BK47" s="52">
        <v>758.52452025000002</v>
      </c>
      <c r="BL47" s="52">
        <v>0</v>
      </c>
      <c r="BM47" s="52">
        <v>0</v>
      </c>
      <c r="BN47" s="52">
        <v>0</v>
      </c>
      <c r="BO47" s="52">
        <v>4309.516634062501</v>
      </c>
      <c r="BP47" s="52">
        <v>182.04637106250007</v>
      </c>
      <c r="BQ47" s="52">
        <v>160.58053068750004</v>
      </c>
      <c r="BR47" s="52">
        <v>859.43584912500023</v>
      </c>
      <c r="BS47" s="52">
        <v>91.162968750000005</v>
      </c>
      <c r="BT47" s="52">
        <v>1093.9556250000001</v>
      </c>
      <c r="BU47" s="52">
        <v>219.54473887500004</v>
      </c>
      <c r="BV47" s="53">
        <v>7686.9101452500017</v>
      </c>
      <c r="BW47" s="41"/>
      <c r="BX47" s="51">
        <v>12.750052809375005</v>
      </c>
      <c r="BY47" s="52">
        <v>796.45074626250005</v>
      </c>
      <c r="BZ47" s="52">
        <v>0</v>
      </c>
      <c r="CA47" s="52">
        <v>0</v>
      </c>
      <c r="CB47" s="52">
        <v>0</v>
      </c>
      <c r="CC47" s="52">
        <v>4524.9924657656265</v>
      </c>
      <c r="CD47" s="52">
        <v>191.14868961562507</v>
      </c>
      <c r="CE47" s="52">
        <v>168.60955722187506</v>
      </c>
      <c r="CF47" s="52">
        <v>902.40764158125023</v>
      </c>
      <c r="CG47" s="52">
        <v>95.721117187500013</v>
      </c>
      <c r="CH47" s="52">
        <v>1148.6534062500002</v>
      </c>
      <c r="CI47" s="52">
        <v>230.52197581875004</v>
      </c>
      <c r="CJ47" s="53">
        <v>8071.2556525125019</v>
      </c>
      <c r="CK47" s="15"/>
    </row>
    <row r="48" spans="3:89" ht="15" thickBot="1" x14ac:dyDescent="0.35">
      <c r="C48" s="14"/>
      <c r="D48" s="61" t="s">
        <v>44</v>
      </c>
      <c r="E48" s="41"/>
      <c r="F48" s="62">
        <v>0</v>
      </c>
      <c r="G48" s="63">
        <v>0</v>
      </c>
      <c r="H48" s="63">
        <v>0</v>
      </c>
      <c r="I48" s="63">
        <v>0</v>
      </c>
      <c r="J48" s="63">
        <v>0</v>
      </c>
      <c r="K48" s="63">
        <v>0</v>
      </c>
      <c r="L48" s="63">
        <v>0</v>
      </c>
      <c r="M48" s="63">
        <v>0</v>
      </c>
      <c r="N48" s="63">
        <v>0</v>
      </c>
      <c r="O48" s="63">
        <v>0</v>
      </c>
      <c r="P48" s="63">
        <v>0</v>
      </c>
      <c r="Q48" s="63">
        <v>0</v>
      </c>
      <c r="R48" s="56">
        <v>0</v>
      </c>
      <c r="S48" s="41"/>
      <c r="T48" s="62">
        <v>0</v>
      </c>
      <c r="U48" s="63">
        <v>0</v>
      </c>
      <c r="V48" s="63">
        <v>0</v>
      </c>
      <c r="W48" s="63">
        <v>0</v>
      </c>
      <c r="X48" s="63">
        <v>0</v>
      </c>
      <c r="Y48" s="63">
        <v>0</v>
      </c>
      <c r="Z48" s="63">
        <v>0</v>
      </c>
      <c r="AA48" s="63">
        <v>0</v>
      </c>
      <c r="AB48" s="63">
        <v>0</v>
      </c>
      <c r="AC48" s="63">
        <v>0</v>
      </c>
      <c r="AD48" s="63">
        <v>0</v>
      </c>
      <c r="AE48" s="63">
        <v>0</v>
      </c>
      <c r="AF48" s="56">
        <v>0</v>
      </c>
      <c r="AG48" s="41"/>
      <c r="AH48" s="62">
        <v>0</v>
      </c>
      <c r="AI48" s="63">
        <v>0</v>
      </c>
      <c r="AJ48" s="63">
        <v>0</v>
      </c>
      <c r="AK48" s="63">
        <v>0</v>
      </c>
      <c r="AL48" s="63">
        <v>0</v>
      </c>
      <c r="AM48" s="63">
        <v>0</v>
      </c>
      <c r="AN48" s="63">
        <v>0</v>
      </c>
      <c r="AO48" s="63">
        <v>0</v>
      </c>
      <c r="AP48" s="63">
        <v>0</v>
      </c>
      <c r="AQ48" s="63">
        <v>0</v>
      </c>
      <c r="AR48" s="63">
        <v>0</v>
      </c>
      <c r="AS48" s="63">
        <v>0</v>
      </c>
      <c r="AT48" s="56">
        <v>0</v>
      </c>
      <c r="AU48" s="41"/>
      <c r="AV48" s="62">
        <v>0</v>
      </c>
      <c r="AW48" s="63">
        <v>0</v>
      </c>
      <c r="AX48" s="63">
        <v>0</v>
      </c>
      <c r="AY48" s="63">
        <v>0</v>
      </c>
      <c r="AZ48" s="63">
        <v>0</v>
      </c>
      <c r="BA48" s="63">
        <v>0</v>
      </c>
      <c r="BB48" s="63">
        <v>0</v>
      </c>
      <c r="BC48" s="63">
        <v>0</v>
      </c>
      <c r="BD48" s="63">
        <v>0</v>
      </c>
      <c r="BE48" s="63">
        <v>0</v>
      </c>
      <c r="BF48" s="63">
        <v>0</v>
      </c>
      <c r="BG48" s="63">
        <v>0</v>
      </c>
      <c r="BH48" s="56">
        <v>0</v>
      </c>
      <c r="BI48" s="41"/>
      <c r="BJ48" s="62">
        <v>0</v>
      </c>
      <c r="BK48" s="63">
        <v>0</v>
      </c>
      <c r="BL48" s="63">
        <v>0</v>
      </c>
      <c r="BM48" s="63">
        <v>0</v>
      </c>
      <c r="BN48" s="63">
        <v>0</v>
      </c>
      <c r="BO48" s="63">
        <v>0</v>
      </c>
      <c r="BP48" s="63">
        <v>0</v>
      </c>
      <c r="BQ48" s="63">
        <v>0</v>
      </c>
      <c r="BR48" s="63">
        <v>0</v>
      </c>
      <c r="BS48" s="63">
        <v>0</v>
      </c>
      <c r="BT48" s="63">
        <v>0</v>
      </c>
      <c r="BU48" s="63">
        <v>0</v>
      </c>
      <c r="BV48" s="56">
        <v>0</v>
      </c>
      <c r="BW48" s="41"/>
      <c r="BX48" s="62">
        <v>0</v>
      </c>
      <c r="BY48" s="63">
        <v>0</v>
      </c>
      <c r="BZ48" s="63">
        <v>0</v>
      </c>
      <c r="CA48" s="63">
        <v>0</v>
      </c>
      <c r="CB48" s="63">
        <v>0</v>
      </c>
      <c r="CC48" s="63">
        <v>0</v>
      </c>
      <c r="CD48" s="63">
        <v>0</v>
      </c>
      <c r="CE48" s="63">
        <v>0</v>
      </c>
      <c r="CF48" s="63">
        <v>0</v>
      </c>
      <c r="CG48" s="63">
        <v>0</v>
      </c>
      <c r="CH48" s="63">
        <v>0</v>
      </c>
      <c r="CI48" s="63">
        <v>0</v>
      </c>
      <c r="CJ48" s="56">
        <v>0</v>
      </c>
      <c r="CK48" s="15"/>
    </row>
    <row r="49" spans="3:89" ht="7.95" customHeight="1" thickBot="1" x14ac:dyDescent="0.35">
      <c r="C49" s="14"/>
      <c r="D49" s="415"/>
      <c r="E49" s="16"/>
      <c r="F49" s="416"/>
      <c r="G49" s="416"/>
      <c r="H49" s="416"/>
      <c r="I49" s="416"/>
      <c r="J49" s="416"/>
      <c r="K49" s="416"/>
      <c r="L49" s="416"/>
      <c r="M49" s="416"/>
      <c r="N49" s="416"/>
      <c r="O49" s="416"/>
      <c r="P49" s="416"/>
      <c r="Q49" s="416"/>
      <c r="R49" s="416"/>
      <c r="S49" s="16"/>
      <c r="T49" s="415"/>
      <c r="U49" s="415"/>
      <c r="V49" s="415"/>
      <c r="W49" s="415"/>
      <c r="X49" s="415"/>
      <c r="Y49" s="415"/>
      <c r="Z49" s="415"/>
      <c r="AA49" s="415"/>
      <c r="AB49" s="415"/>
      <c r="AC49" s="415"/>
      <c r="AD49" s="415"/>
      <c r="AE49" s="415"/>
      <c r="AF49" s="415"/>
      <c r="AG49" s="16"/>
      <c r="AH49" s="415"/>
      <c r="AI49" s="415"/>
      <c r="AJ49" s="415"/>
      <c r="AK49" s="415"/>
      <c r="AL49" s="415"/>
      <c r="AM49" s="415"/>
      <c r="AN49" s="415"/>
      <c r="AO49" s="415"/>
      <c r="AP49" s="415"/>
      <c r="AQ49" s="415"/>
      <c r="AR49" s="415"/>
      <c r="AS49" s="415"/>
      <c r="AT49" s="415"/>
      <c r="AU49" s="16"/>
      <c r="AV49" s="415"/>
      <c r="AW49" s="415"/>
      <c r="AX49" s="415"/>
      <c r="AY49" s="415"/>
      <c r="AZ49" s="415"/>
      <c r="BA49" s="415"/>
      <c r="BB49" s="415"/>
      <c r="BC49" s="415"/>
      <c r="BD49" s="415"/>
      <c r="BE49" s="415"/>
      <c r="BF49" s="415"/>
      <c r="BG49" s="415"/>
      <c r="BH49" s="415"/>
      <c r="BI49" s="16"/>
      <c r="BJ49" s="415"/>
      <c r="BK49" s="415"/>
      <c r="BL49" s="415"/>
      <c r="BM49" s="415"/>
      <c r="BN49" s="415"/>
      <c r="BO49" s="415"/>
      <c r="BP49" s="415"/>
      <c r="BQ49" s="415"/>
      <c r="BR49" s="415"/>
      <c r="BS49" s="415"/>
      <c r="BT49" s="415"/>
      <c r="BU49" s="415"/>
      <c r="BV49" s="415"/>
      <c r="BW49" s="16"/>
      <c r="BX49" s="415"/>
      <c r="BY49" s="415"/>
      <c r="BZ49" s="415"/>
      <c r="CA49" s="415"/>
      <c r="CB49" s="415"/>
      <c r="CC49" s="415"/>
      <c r="CD49" s="415"/>
      <c r="CE49" s="415"/>
      <c r="CF49" s="415"/>
      <c r="CG49" s="415"/>
      <c r="CH49" s="415"/>
      <c r="CI49" s="415"/>
      <c r="CJ49" s="415"/>
      <c r="CK49" s="15"/>
    </row>
    <row r="50" spans="3:89" x14ac:dyDescent="0.3">
      <c r="C50" s="14"/>
      <c r="D50" s="60" t="s">
        <v>797</v>
      </c>
      <c r="E50" s="241"/>
      <c r="F50" s="240"/>
      <c r="G50" s="240"/>
      <c r="H50" s="240"/>
      <c r="I50" s="240"/>
      <c r="J50" s="240"/>
      <c r="K50" s="240"/>
      <c r="L50" s="240"/>
      <c r="M50" s="240"/>
      <c r="N50" s="240"/>
      <c r="O50" s="240"/>
      <c r="P50" s="240"/>
      <c r="Q50" s="240"/>
      <c r="R50" s="240"/>
      <c r="S50" s="41"/>
      <c r="T50" s="66">
        <v>0</v>
      </c>
      <c r="U50" s="42">
        <v>0</v>
      </c>
      <c r="V50" s="42">
        <v>0</v>
      </c>
      <c r="W50" s="42">
        <v>0</v>
      </c>
      <c r="X50" s="42">
        <v>0</v>
      </c>
      <c r="Y50" s="42">
        <v>0</v>
      </c>
      <c r="Z50" s="42">
        <v>0</v>
      </c>
      <c r="AA50" s="42">
        <v>0</v>
      </c>
      <c r="AB50" s="42">
        <v>0</v>
      </c>
      <c r="AC50" s="42">
        <v>0</v>
      </c>
      <c r="AD50" s="42">
        <v>0</v>
      </c>
      <c r="AE50" s="42">
        <v>0</v>
      </c>
      <c r="AF50" s="53">
        <v>0</v>
      </c>
      <c r="AG50" s="41"/>
      <c r="AH50" s="66">
        <v>0</v>
      </c>
      <c r="AI50" s="42">
        <v>0</v>
      </c>
      <c r="AJ50" s="42">
        <v>0</v>
      </c>
      <c r="AK50" s="42">
        <v>0</v>
      </c>
      <c r="AL50" s="42">
        <v>0</v>
      </c>
      <c r="AM50" s="42">
        <v>0</v>
      </c>
      <c r="AN50" s="42">
        <v>0</v>
      </c>
      <c r="AO50" s="42">
        <v>0</v>
      </c>
      <c r="AP50" s="42">
        <v>0</v>
      </c>
      <c r="AQ50" s="42">
        <v>0</v>
      </c>
      <c r="AR50" s="42">
        <v>0</v>
      </c>
      <c r="AS50" s="42">
        <v>0</v>
      </c>
      <c r="AT50" s="53">
        <v>0</v>
      </c>
      <c r="AU50" s="41"/>
      <c r="AV50" s="66">
        <v>0</v>
      </c>
      <c r="AW50" s="42">
        <v>0</v>
      </c>
      <c r="AX50" s="42">
        <v>0</v>
      </c>
      <c r="AY50" s="42">
        <v>0</v>
      </c>
      <c r="AZ50" s="42">
        <v>0</v>
      </c>
      <c r="BA50" s="42">
        <v>0</v>
      </c>
      <c r="BB50" s="42">
        <v>0</v>
      </c>
      <c r="BC50" s="42">
        <v>0</v>
      </c>
      <c r="BD50" s="42">
        <v>0</v>
      </c>
      <c r="BE50" s="42">
        <v>0</v>
      </c>
      <c r="BF50" s="42">
        <v>0</v>
      </c>
      <c r="BG50" s="42">
        <v>0</v>
      </c>
      <c r="BH50" s="53">
        <v>0</v>
      </c>
      <c r="BI50" s="41"/>
      <c r="BJ50" s="66">
        <v>0</v>
      </c>
      <c r="BK50" s="42">
        <v>0</v>
      </c>
      <c r="BL50" s="42">
        <v>0</v>
      </c>
      <c r="BM50" s="42">
        <v>0</v>
      </c>
      <c r="BN50" s="42">
        <v>0</v>
      </c>
      <c r="BO50" s="42">
        <v>0</v>
      </c>
      <c r="BP50" s="42">
        <v>0</v>
      </c>
      <c r="BQ50" s="42">
        <v>0</v>
      </c>
      <c r="BR50" s="42">
        <v>0</v>
      </c>
      <c r="BS50" s="42">
        <v>0</v>
      </c>
      <c r="BT50" s="42">
        <v>0</v>
      </c>
      <c r="BU50" s="42">
        <v>0</v>
      </c>
      <c r="BV50" s="53">
        <v>0</v>
      </c>
      <c r="BW50" s="41"/>
      <c r="BX50" s="66">
        <v>0</v>
      </c>
      <c r="BY50" s="42">
        <v>0</v>
      </c>
      <c r="BZ50" s="42">
        <v>0</v>
      </c>
      <c r="CA50" s="42">
        <v>0</v>
      </c>
      <c r="CB50" s="42">
        <v>0</v>
      </c>
      <c r="CC50" s="42">
        <v>0</v>
      </c>
      <c r="CD50" s="42">
        <v>0</v>
      </c>
      <c r="CE50" s="42">
        <v>0</v>
      </c>
      <c r="CF50" s="42">
        <v>0</v>
      </c>
      <c r="CG50" s="42">
        <v>0</v>
      </c>
      <c r="CH50" s="42">
        <v>0</v>
      </c>
      <c r="CI50" s="42">
        <v>0</v>
      </c>
      <c r="CJ50" s="53">
        <v>0</v>
      </c>
      <c r="CK50" s="15"/>
    </row>
    <row r="51" spans="3:89" ht="15" thickBot="1" x14ac:dyDescent="0.35">
      <c r="C51" s="14"/>
      <c r="D51" s="60" t="s">
        <v>798</v>
      </c>
      <c r="E51" s="241"/>
      <c r="F51" s="240"/>
      <c r="G51" s="240"/>
      <c r="H51" s="240"/>
      <c r="I51" s="240"/>
      <c r="J51" s="240"/>
      <c r="K51" s="240"/>
      <c r="L51" s="240"/>
      <c r="M51" s="240"/>
      <c r="N51" s="240"/>
      <c r="O51" s="240"/>
      <c r="P51" s="240"/>
      <c r="Q51" s="240"/>
      <c r="R51" s="240"/>
      <c r="S51" s="41"/>
      <c r="T51" s="51">
        <v>0</v>
      </c>
      <c r="U51" s="52">
        <v>0</v>
      </c>
      <c r="V51" s="52">
        <v>0</v>
      </c>
      <c r="W51" s="52">
        <v>0</v>
      </c>
      <c r="X51" s="52">
        <v>0</v>
      </c>
      <c r="Y51" s="52">
        <v>0</v>
      </c>
      <c r="Z51" s="52">
        <v>0</v>
      </c>
      <c r="AA51" s="52">
        <v>0</v>
      </c>
      <c r="AB51" s="52">
        <v>0</v>
      </c>
      <c r="AC51" s="52">
        <v>0</v>
      </c>
      <c r="AD51" s="52">
        <v>0</v>
      </c>
      <c r="AE51" s="52">
        <v>0</v>
      </c>
      <c r="AF51" s="53">
        <v>0</v>
      </c>
      <c r="AG51" s="41"/>
      <c r="AH51" s="51">
        <v>0</v>
      </c>
      <c r="AI51" s="52">
        <v>0</v>
      </c>
      <c r="AJ51" s="52">
        <v>0</v>
      </c>
      <c r="AK51" s="52">
        <v>0</v>
      </c>
      <c r="AL51" s="52">
        <v>0</v>
      </c>
      <c r="AM51" s="52">
        <v>0</v>
      </c>
      <c r="AN51" s="52">
        <v>0</v>
      </c>
      <c r="AO51" s="52">
        <v>0</v>
      </c>
      <c r="AP51" s="52">
        <v>0</v>
      </c>
      <c r="AQ51" s="52">
        <v>0</v>
      </c>
      <c r="AR51" s="52">
        <v>0</v>
      </c>
      <c r="AS51" s="52">
        <v>0</v>
      </c>
      <c r="AT51" s="53">
        <v>0</v>
      </c>
      <c r="AU51" s="41"/>
      <c r="AV51" s="51">
        <v>0</v>
      </c>
      <c r="AW51" s="52">
        <v>0</v>
      </c>
      <c r="AX51" s="52">
        <v>0</v>
      </c>
      <c r="AY51" s="52">
        <v>0</v>
      </c>
      <c r="AZ51" s="52">
        <v>0</v>
      </c>
      <c r="BA51" s="52">
        <v>0</v>
      </c>
      <c r="BB51" s="52">
        <v>0</v>
      </c>
      <c r="BC51" s="52">
        <v>0</v>
      </c>
      <c r="BD51" s="52">
        <v>0</v>
      </c>
      <c r="BE51" s="52">
        <v>0</v>
      </c>
      <c r="BF51" s="52">
        <v>0</v>
      </c>
      <c r="BG51" s="52">
        <v>0</v>
      </c>
      <c r="BH51" s="53">
        <v>0</v>
      </c>
      <c r="BI51" s="41"/>
      <c r="BJ51" s="51">
        <v>0</v>
      </c>
      <c r="BK51" s="52">
        <v>0</v>
      </c>
      <c r="BL51" s="52">
        <v>0</v>
      </c>
      <c r="BM51" s="52">
        <v>0</v>
      </c>
      <c r="BN51" s="52">
        <v>0</v>
      </c>
      <c r="BO51" s="52">
        <v>0</v>
      </c>
      <c r="BP51" s="52">
        <v>0</v>
      </c>
      <c r="BQ51" s="52">
        <v>0</v>
      </c>
      <c r="BR51" s="52">
        <v>0</v>
      </c>
      <c r="BS51" s="52">
        <v>0</v>
      </c>
      <c r="BT51" s="52">
        <v>0</v>
      </c>
      <c r="BU51" s="52">
        <v>0</v>
      </c>
      <c r="BV51" s="53">
        <v>0</v>
      </c>
      <c r="BW51" s="41"/>
      <c r="BX51" s="51">
        <v>0</v>
      </c>
      <c r="BY51" s="52">
        <v>0</v>
      </c>
      <c r="BZ51" s="52">
        <v>0</v>
      </c>
      <c r="CA51" s="52">
        <v>0</v>
      </c>
      <c r="CB51" s="52">
        <v>0</v>
      </c>
      <c r="CC51" s="52">
        <v>0</v>
      </c>
      <c r="CD51" s="52">
        <v>0</v>
      </c>
      <c r="CE51" s="52">
        <v>0</v>
      </c>
      <c r="CF51" s="52">
        <v>0</v>
      </c>
      <c r="CG51" s="52">
        <v>0</v>
      </c>
      <c r="CH51" s="52">
        <v>0</v>
      </c>
      <c r="CI51" s="52">
        <v>0</v>
      </c>
      <c r="CJ51" s="53">
        <v>0</v>
      </c>
      <c r="CK51" s="15"/>
    </row>
    <row r="52" spans="3:89" ht="7.95" customHeight="1" thickBot="1" x14ac:dyDescent="0.35">
      <c r="C52" s="14"/>
      <c r="D52" s="415"/>
      <c r="E52" s="16"/>
      <c r="F52" s="240"/>
      <c r="G52" s="240"/>
      <c r="H52" s="240"/>
      <c r="I52" s="240"/>
      <c r="J52" s="240"/>
      <c r="K52" s="240"/>
      <c r="L52" s="240"/>
      <c r="M52" s="240"/>
      <c r="N52" s="240"/>
      <c r="O52" s="240"/>
      <c r="P52" s="240"/>
      <c r="Q52" s="240"/>
      <c r="R52" s="240"/>
      <c r="S52" s="16"/>
      <c r="T52" s="415"/>
      <c r="U52" s="415"/>
      <c r="V52" s="415"/>
      <c r="W52" s="415"/>
      <c r="X52" s="415"/>
      <c r="Y52" s="415"/>
      <c r="Z52" s="415"/>
      <c r="AA52" s="415"/>
      <c r="AB52" s="415"/>
      <c r="AC52" s="415"/>
      <c r="AD52" s="415"/>
      <c r="AE52" s="415"/>
      <c r="AF52" s="415"/>
      <c r="AG52" s="16"/>
      <c r="AH52" s="415"/>
      <c r="AI52" s="415"/>
      <c r="AJ52" s="415"/>
      <c r="AK52" s="415"/>
      <c r="AL52" s="415"/>
      <c r="AM52" s="415"/>
      <c r="AN52" s="415"/>
      <c r="AO52" s="415"/>
      <c r="AP52" s="415"/>
      <c r="AQ52" s="415"/>
      <c r="AR52" s="415"/>
      <c r="AS52" s="415"/>
      <c r="AT52" s="415"/>
      <c r="AU52" s="16"/>
      <c r="AV52" s="415"/>
      <c r="AW52" s="415"/>
      <c r="AX52" s="415"/>
      <c r="AY52" s="415"/>
      <c r="AZ52" s="415"/>
      <c r="BA52" s="415"/>
      <c r="BB52" s="415"/>
      <c r="BC52" s="415"/>
      <c r="BD52" s="415"/>
      <c r="BE52" s="415"/>
      <c r="BF52" s="415"/>
      <c r="BG52" s="415"/>
      <c r="BH52" s="415"/>
      <c r="BI52" s="16"/>
      <c r="BJ52" s="415"/>
      <c r="BK52" s="415"/>
      <c r="BL52" s="415"/>
      <c r="BM52" s="415"/>
      <c r="BN52" s="415"/>
      <c r="BO52" s="415"/>
      <c r="BP52" s="415"/>
      <c r="BQ52" s="415"/>
      <c r="BR52" s="415"/>
      <c r="BS52" s="415"/>
      <c r="BT52" s="415"/>
      <c r="BU52" s="415"/>
      <c r="BV52" s="415"/>
      <c r="BW52" s="16"/>
      <c r="BX52" s="415"/>
      <c r="BY52" s="415"/>
      <c r="BZ52" s="415"/>
      <c r="CA52" s="415"/>
      <c r="CB52" s="415"/>
      <c r="CC52" s="415"/>
      <c r="CD52" s="415"/>
      <c r="CE52" s="415"/>
      <c r="CF52" s="415"/>
      <c r="CG52" s="415"/>
      <c r="CH52" s="415"/>
      <c r="CI52" s="415"/>
      <c r="CJ52" s="415"/>
      <c r="CK52" s="15"/>
    </row>
    <row r="53" spans="3:89" outlineLevel="1" x14ac:dyDescent="0.3">
      <c r="C53" s="14"/>
      <c r="D53" s="76" t="s">
        <v>377</v>
      </c>
      <c r="E53" s="241"/>
      <c r="F53" s="240"/>
      <c r="G53" s="240"/>
      <c r="H53" s="240"/>
      <c r="I53" s="240"/>
      <c r="J53" s="240"/>
      <c r="K53" s="240"/>
      <c r="L53" s="240"/>
      <c r="M53" s="240"/>
      <c r="N53" s="240"/>
      <c r="O53" s="240"/>
      <c r="P53" s="240"/>
      <c r="Q53" s="240"/>
      <c r="R53" s="240"/>
      <c r="S53" s="41"/>
      <c r="T53" s="48">
        <v>1.1904761904761906E-7</v>
      </c>
      <c r="U53" s="49">
        <v>1.1904761904761906E-7</v>
      </c>
      <c r="V53" s="49">
        <v>1.1904761904761906E-7</v>
      </c>
      <c r="W53" s="49">
        <v>1.1904761904761906E-7</v>
      </c>
      <c r="X53" s="49">
        <v>1.1904761904761906E-7</v>
      </c>
      <c r="Y53" s="49">
        <v>1.1904761904761906E-7</v>
      </c>
      <c r="Z53" s="49">
        <v>1.1904761904761906E-7</v>
      </c>
      <c r="AA53" s="49">
        <v>1.1904761904761906E-7</v>
      </c>
      <c r="AB53" s="49">
        <v>1.1904761904761906E-7</v>
      </c>
      <c r="AC53" s="49">
        <v>1.1904761904761906E-7</v>
      </c>
      <c r="AD53" s="49">
        <v>1.1904761904761906E-7</v>
      </c>
      <c r="AE53" s="49">
        <v>1.1904761904761906E-7</v>
      </c>
      <c r="AF53" s="50">
        <v>1.4285714285714284E-6</v>
      </c>
      <c r="AG53" s="41"/>
      <c r="AH53" s="48">
        <v>1.1904761904761906E-7</v>
      </c>
      <c r="AI53" s="49">
        <v>1.1904761904761906E-7</v>
      </c>
      <c r="AJ53" s="49">
        <v>1.1904761904761906E-7</v>
      </c>
      <c r="AK53" s="49">
        <v>1.1904761904761906E-7</v>
      </c>
      <c r="AL53" s="49">
        <v>1.1904761904761906E-7</v>
      </c>
      <c r="AM53" s="49">
        <v>1.1904761904761906E-7</v>
      </c>
      <c r="AN53" s="49">
        <v>1.1904761904761906E-7</v>
      </c>
      <c r="AO53" s="49">
        <v>1.1904761904761906E-7</v>
      </c>
      <c r="AP53" s="49">
        <v>1.1904761904761906E-7</v>
      </c>
      <c r="AQ53" s="49">
        <v>1.1904761904761906E-7</v>
      </c>
      <c r="AR53" s="49">
        <v>1.1904761904761906E-7</v>
      </c>
      <c r="AS53" s="49">
        <v>1.1904761904761906E-7</v>
      </c>
      <c r="AT53" s="50">
        <v>1.4285714285714284E-6</v>
      </c>
      <c r="AU53" s="41"/>
      <c r="AV53" s="48">
        <v>1.1904761904761906E-7</v>
      </c>
      <c r="AW53" s="49">
        <v>1.1904761904761906E-7</v>
      </c>
      <c r="AX53" s="49">
        <v>1.1904761904761906E-7</v>
      </c>
      <c r="AY53" s="49">
        <v>1.1904761904761906E-7</v>
      </c>
      <c r="AZ53" s="49">
        <v>1.1904761904761906E-7</v>
      </c>
      <c r="BA53" s="49">
        <v>1.1904761904761906E-7</v>
      </c>
      <c r="BB53" s="49">
        <v>1.1904761904761906E-7</v>
      </c>
      <c r="BC53" s="49">
        <v>1.1904761904761906E-7</v>
      </c>
      <c r="BD53" s="49">
        <v>1.1904761904761906E-7</v>
      </c>
      <c r="BE53" s="49">
        <v>1.1904761904761906E-7</v>
      </c>
      <c r="BF53" s="49">
        <v>1.1904761904761906E-7</v>
      </c>
      <c r="BG53" s="49">
        <v>1.1904761904761906E-7</v>
      </c>
      <c r="BH53" s="50">
        <v>1.4285714285714284E-6</v>
      </c>
      <c r="BI53" s="41"/>
      <c r="BJ53" s="48">
        <v>1.1904761904761906E-7</v>
      </c>
      <c r="BK53" s="49">
        <v>1.1904761904761906E-7</v>
      </c>
      <c r="BL53" s="49">
        <v>1.1904761904761906E-7</v>
      </c>
      <c r="BM53" s="49">
        <v>1.1904761904761906E-7</v>
      </c>
      <c r="BN53" s="49">
        <v>1.1904761904761906E-7</v>
      </c>
      <c r="BO53" s="49">
        <v>1.1904761904761906E-7</v>
      </c>
      <c r="BP53" s="49">
        <v>1.1904761904761906E-7</v>
      </c>
      <c r="BQ53" s="49">
        <v>1.1904761904761906E-7</v>
      </c>
      <c r="BR53" s="49">
        <v>1.1904761904761906E-7</v>
      </c>
      <c r="BS53" s="49">
        <v>1.1904761904761906E-7</v>
      </c>
      <c r="BT53" s="49">
        <v>1.1904761904761906E-7</v>
      </c>
      <c r="BU53" s="49">
        <v>1.1904761904761906E-7</v>
      </c>
      <c r="BV53" s="50">
        <v>1.4285714285714284E-6</v>
      </c>
      <c r="BW53" s="41"/>
      <c r="BX53" s="48">
        <v>1.1904761904761906E-7</v>
      </c>
      <c r="BY53" s="49">
        <v>1.1904761904761906E-7</v>
      </c>
      <c r="BZ53" s="49">
        <v>1.1904761904761906E-7</v>
      </c>
      <c r="CA53" s="49">
        <v>1.1904761904761906E-7</v>
      </c>
      <c r="CB53" s="49">
        <v>1.1904761904761906E-7</v>
      </c>
      <c r="CC53" s="49">
        <v>1.1904761904761906E-7</v>
      </c>
      <c r="CD53" s="49">
        <v>1.1904761904761906E-7</v>
      </c>
      <c r="CE53" s="49">
        <v>1.1904761904761906E-7</v>
      </c>
      <c r="CF53" s="49">
        <v>1.1904761904761906E-7</v>
      </c>
      <c r="CG53" s="49">
        <v>1.1904761904761906E-7</v>
      </c>
      <c r="CH53" s="49">
        <v>1.1904761904761906E-7</v>
      </c>
      <c r="CI53" s="49">
        <v>1.1904761904761906E-7</v>
      </c>
      <c r="CJ53" s="50">
        <v>1.4285714285714284E-6</v>
      </c>
      <c r="CK53" s="15"/>
    </row>
    <row r="54" spans="3:89" outlineLevel="1" x14ac:dyDescent="0.3">
      <c r="C54" s="14"/>
      <c r="D54" s="77" t="s">
        <v>376</v>
      </c>
      <c r="E54" s="241"/>
      <c r="F54" s="240"/>
      <c r="G54" s="240"/>
      <c r="H54" s="240"/>
      <c r="I54" s="240"/>
      <c r="J54" s="240"/>
      <c r="K54" s="240"/>
      <c r="L54" s="240"/>
      <c r="M54" s="240"/>
      <c r="N54" s="240"/>
      <c r="O54" s="240"/>
      <c r="P54" s="240"/>
      <c r="Q54" s="240"/>
      <c r="R54" s="240"/>
      <c r="S54" s="41"/>
      <c r="T54" s="51">
        <v>2.0833333333333335E-8</v>
      </c>
      <c r="U54" s="52">
        <v>2.0833333333333335E-8</v>
      </c>
      <c r="V54" s="52">
        <v>2.0833333333333335E-8</v>
      </c>
      <c r="W54" s="52">
        <v>2.0833333333333335E-8</v>
      </c>
      <c r="X54" s="52">
        <v>2.0833333333333335E-8</v>
      </c>
      <c r="Y54" s="52">
        <v>2.0833333333333335E-8</v>
      </c>
      <c r="Z54" s="52">
        <v>2.0833333333333335E-8</v>
      </c>
      <c r="AA54" s="52">
        <v>2.0833333333333335E-8</v>
      </c>
      <c r="AB54" s="52">
        <v>2.0833333333333335E-8</v>
      </c>
      <c r="AC54" s="52">
        <v>2.0833333333333335E-8</v>
      </c>
      <c r="AD54" s="52">
        <v>2.0833333333333335E-8</v>
      </c>
      <c r="AE54" s="52">
        <v>2.0833333333333335E-8</v>
      </c>
      <c r="AF54" s="53">
        <v>2.4999999999999999E-7</v>
      </c>
      <c r="AG54" s="41"/>
      <c r="AH54" s="51">
        <v>2.0833333333333335E-8</v>
      </c>
      <c r="AI54" s="52">
        <v>2.0833333333333335E-8</v>
      </c>
      <c r="AJ54" s="52">
        <v>2.0833333333333335E-8</v>
      </c>
      <c r="AK54" s="52">
        <v>2.0833333333333335E-8</v>
      </c>
      <c r="AL54" s="52">
        <v>2.0833333333333335E-8</v>
      </c>
      <c r="AM54" s="52">
        <v>2.0833333333333335E-8</v>
      </c>
      <c r="AN54" s="52">
        <v>2.0833333333333335E-8</v>
      </c>
      <c r="AO54" s="52">
        <v>2.0833333333333335E-8</v>
      </c>
      <c r="AP54" s="52">
        <v>2.0833333333333335E-8</v>
      </c>
      <c r="AQ54" s="52">
        <v>2.0833333333333335E-8</v>
      </c>
      <c r="AR54" s="52">
        <v>2.0833333333333335E-8</v>
      </c>
      <c r="AS54" s="52">
        <v>2.0833333333333335E-8</v>
      </c>
      <c r="AT54" s="53">
        <v>2.4999999999999999E-7</v>
      </c>
      <c r="AU54" s="41"/>
      <c r="AV54" s="51">
        <v>2.0833333333333335E-8</v>
      </c>
      <c r="AW54" s="52">
        <v>2.0833333333333335E-8</v>
      </c>
      <c r="AX54" s="52">
        <v>2.0833333333333335E-8</v>
      </c>
      <c r="AY54" s="52">
        <v>2.0833333333333335E-8</v>
      </c>
      <c r="AZ54" s="52">
        <v>2.0833333333333335E-8</v>
      </c>
      <c r="BA54" s="52">
        <v>2.0833333333333335E-8</v>
      </c>
      <c r="BB54" s="52">
        <v>2.0833333333333335E-8</v>
      </c>
      <c r="BC54" s="52">
        <v>2.0833333333333335E-8</v>
      </c>
      <c r="BD54" s="52">
        <v>2.0833333333333335E-8</v>
      </c>
      <c r="BE54" s="52">
        <v>2.0833333333333335E-8</v>
      </c>
      <c r="BF54" s="52">
        <v>2.0833333333333335E-8</v>
      </c>
      <c r="BG54" s="52">
        <v>2.0833333333333335E-8</v>
      </c>
      <c r="BH54" s="53">
        <v>2.4999999999999999E-7</v>
      </c>
      <c r="BI54" s="41"/>
      <c r="BJ54" s="51">
        <v>2.0833333333333335E-8</v>
      </c>
      <c r="BK54" s="52">
        <v>2.0833333333333335E-8</v>
      </c>
      <c r="BL54" s="52">
        <v>2.0833333333333335E-8</v>
      </c>
      <c r="BM54" s="52">
        <v>2.0833333333333335E-8</v>
      </c>
      <c r="BN54" s="52">
        <v>2.0833333333333335E-8</v>
      </c>
      <c r="BO54" s="52">
        <v>2.0833333333333335E-8</v>
      </c>
      <c r="BP54" s="52">
        <v>2.0833333333333335E-8</v>
      </c>
      <c r="BQ54" s="52">
        <v>2.0833333333333335E-8</v>
      </c>
      <c r="BR54" s="52">
        <v>2.0833333333333335E-8</v>
      </c>
      <c r="BS54" s="52">
        <v>2.0833333333333335E-8</v>
      </c>
      <c r="BT54" s="52">
        <v>2.0833333333333335E-8</v>
      </c>
      <c r="BU54" s="52">
        <v>2.0833333333333335E-8</v>
      </c>
      <c r="BV54" s="53">
        <v>2.4999999999999999E-7</v>
      </c>
      <c r="BW54" s="41"/>
      <c r="BX54" s="51">
        <v>2.0833333333333335E-8</v>
      </c>
      <c r="BY54" s="52">
        <v>2.0833333333333335E-8</v>
      </c>
      <c r="BZ54" s="52">
        <v>2.0833333333333335E-8</v>
      </c>
      <c r="CA54" s="52">
        <v>2.0833333333333335E-8</v>
      </c>
      <c r="CB54" s="52">
        <v>2.0833333333333335E-8</v>
      </c>
      <c r="CC54" s="52">
        <v>2.0833333333333335E-8</v>
      </c>
      <c r="CD54" s="52">
        <v>2.0833333333333335E-8</v>
      </c>
      <c r="CE54" s="52">
        <v>2.0833333333333335E-8</v>
      </c>
      <c r="CF54" s="52">
        <v>2.0833333333333335E-8</v>
      </c>
      <c r="CG54" s="52">
        <v>2.0833333333333335E-8</v>
      </c>
      <c r="CH54" s="52">
        <v>2.0833333333333335E-8</v>
      </c>
      <c r="CI54" s="52">
        <v>2.0833333333333335E-8</v>
      </c>
      <c r="CJ54" s="53">
        <v>2.4999999999999999E-7</v>
      </c>
      <c r="CK54" s="15"/>
    </row>
    <row r="55" spans="3:89" outlineLevel="1" x14ac:dyDescent="0.3">
      <c r="C55" s="14"/>
      <c r="D55" s="77" t="s">
        <v>375</v>
      </c>
      <c r="E55" s="241"/>
      <c r="F55" s="240"/>
      <c r="G55" s="240"/>
      <c r="H55" s="240"/>
      <c r="I55" s="240"/>
      <c r="J55" s="240"/>
      <c r="K55" s="240"/>
      <c r="L55" s="240"/>
      <c r="M55" s="240"/>
      <c r="N55" s="240"/>
      <c r="O55" s="240"/>
      <c r="P55" s="240"/>
      <c r="Q55" s="240"/>
      <c r="R55" s="240"/>
      <c r="S55" s="41"/>
      <c r="T55" s="51">
        <v>0</v>
      </c>
      <c r="U55" s="52">
        <v>0</v>
      </c>
      <c r="V55" s="52">
        <v>0</v>
      </c>
      <c r="W55" s="52">
        <v>0</v>
      </c>
      <c r="X55" s="52">
        <v>0</v>
      </c>
      <c r="Y55" s="52">
        <v>0</v>
      </c>
      <c r="Z55" s="52">
        <v>0</v>
      </c>
      <c r="AA55" s="52">
        <v>0</v>
      </c>
      <c r="AB55" s="52">
        <v>0</v>
      </c>
      <c r="AC55" s="52">
        <v>0</v>
      </c>
      <c r="AD55" s="52">
        <v>0</v>
      </c>
      <c r="AE55" s="52">
        <v>0</v>
      </c>
      <c r="AF55" s="53">
        <v>0</v>
      </c>
      <c r="AG55" s="41"/>
      <c r="AH55" s="51">
        <v>0</v>
      </c>
      <c r="AI55" s="52">
        <v>0</v>
      </c>
      <c r="AJ55" s="52">
        <v>0</v>
      </c>
      <c r="AK55" s="52">
        <v>0</v>
      </c>
      <c r="AL55" s="52">
        <v>0</v>
      </c>
      <c r="AM55" s="52">
        <v>0</v>
      </c>
      <c r="AN55" s="52">
        <v>0</v>
      </c>
      <c r="AO55" s="52">
        <v>0</v>
      </c>
      <c r="AP55" s="52">
        <v>0</v>
      </c>
      <c r="AQ55" s="52">
        <v>0</v>
      </c>
      <c r="AR55" s="52">
        <v>0</v>
      </c>
      <c r="AS55" s="52">
        <v>0</v>
      </c>
      <c r="AT55" s="53">
        <v>0</v>
      </c>
      <c r="AU55" s="41"/>
      <c r="AV55" s="51">
        <v>0</v>
      </c>
      <c r="AW55" s="52">
        <v>0</v>
      </c>
      <c r="AX55" s="52">
        <v>0</v>
      </c>
      <c r="AY55" s="52">
        <v>0</v>
      </c>
      <c r="AZ55" s="52">
        <v>0</v>
      </c>
      <c r="BA55" s="52">
        <v>0</v>
      </c>
      <c r="BB55" s="52">
        <v>0</v>
      </c>
      <c r="BC55" s="52">
        <v>0</v>
      </c>
      <c r="BD55" s="52">
        <v>0</v>
      </c>
      <c r="BE55" s="52">
        <v>0</v>
      </c>
      <c r="BF55" s="52">
        <v>0</v>
      </c>
      <c r="BG55" s="52">
        <v>0</v>
      </c>
      <c r="BH55" s="53">
        <v>0</v>
      </c>
      <c r="BI55" s="41"/>
      <c r="BJ55" s="51">
        <v>0</v>
      </c>
      <c r="BK55" s="52">
        <v>0</v>
      </c>
      <c r="BL55" s="52">
        <v>0</v>
      </c>
      <c r="BM55" s="52">
        <v>0</v>
      </c>
      <c r="BN55" s="52">
        <v>0</v>
      </c>
      <c r="BO55" s="52">
        <v>0</v>
      </c>
      <c r="BP55" s="52">
        <v>0</v>
      </c>
      <c r="BQ55" s="52">
        <v>0</v>
      </c>
      <c r="BR55" s="52">
        <v>0</v>
      </c>
      <c r="BS55" s="52">
        <v>0</v>
      </c>
      <c r="BT55" s="52">
        <v>0</v>
      </c>
      <c r="BU55" s="52">
        <v>0</v>
      </c>
      <c r="BV55" s="53">
        <v>0</v>
      </c>
      <c r="BW55" s="41"/>
      <c r="BX55" s="51">
        <v>0</v>
      </c>
      <c r="BY55" s="52">
        <v>0</v>
      </c>
      <c r="BZ55" s="52">
        <v>0</v>
      </c>
      <c r="CA55" s="52">
        <v>0</v>
      </c>
      <c r="CB55" s="52">
        <v>0</v>
      </c>
      <c r="CC55" s="52">
        <v>0</v>
      </c>
      <c r="CD55" s="52">
        <v>0</v>
      </c>
      <c r="CE55" s="52">
        <v>0</v>
      </c>
      <c r="CF55" s="52">
        <v>0</v>
      </c>
      <c r="CG55" s="52">
        <v>0</v>
      </c>
      <c r="CH55" s="52">
        <v>0</v>
      </c>
      <c r="CI55" s="52">
        <v>0</v>
      </c>
      <c r="CJ55" s="53">
        <v>0</v>
      </c>
      <c r="CK55" s="15"/>
    </row>
    <row r="56" spans="3:89" outlineLevel="1" x14ac:dyDescent="0.3">
      <c r="C56" s="14"/>
      <c r="D56" s="172" t="s">
        <v>374</v>
      </c>
      <c r="E56" s="241"/>
      <c r="F56" s="240"/>
      <c r="G56" s="240"/>
      <c r="H56" s="240"/>
      <c r="I56" s="240"/>
      <c r="J56" s="240"/>
      <c r="K56" s="240"/>
      <c r="L56" s="240"/>
      <c r="M56" s="240"/>
      <c r="N56" s="240"/>
      <c r="O56" s="240"/>
      <c r="P56" s="240"/>
      <c r="Q56" s="240"/>
      <c r="R56" s="240"/>
      <c r="S56" s="41"/>
      <c r="T56" s="309">
        <v>0</v>
      </c>
      <c r="U56" s="308">
        <v>0</v>
      </c>
      <c r="V56" s="308">
        <v>0</v>
      </c>
      <c r="W56" s="308">
        <v>0</v>
      </c>
      <c r="X56" s="308">
        <v>0</v>
      </c>
      <c r="Y56" s="308">
        <v>0</v>
      </c>
      <c r="Z56" s="308">
        <v>0</v>
      </c>
      <c r="AA56" s="308">
        <v>0</v>
      </c>
      <c r="AB56" s="308">
        <v>0</v>
      </c>
      <c r="AC56" s="308">
        <v>0</v>
      </c>
      <c r="AD56" s="308">
        <v>0</v>
      </c>
      <c r="AE56" s="308">
        <v>0</v>
      </c>
      <c r="AF56" s="307">
        <v>0</v>
      </c>
      <c r="AG56" s="41"/>
      <c r="AH56" s="309">
        <v>0</v>
      </c>
      <c r="AI56" s="308">
        <v>0</v>
      </c>
      <c r="AJ56" s="308">
        <v>0</v>
      </c>
      <c r="AK56" s="308">
        <v>0</v>
      </c>
      <c r="AL56" s="308">
        <v>0</v>
      </c>
      <c r="AM56" s="308">
        <v>0</v>
      </c>
      <c r="AN56" s="308">
        <v>0</v>
      </c>
      <c r="AO56" s="308">
        <v>0</v>
      </c>
      <c r="AP56" s="308">
        <v>0</v>
      </c>
      <c r="AQ56" s="308">
        <v>0</v>
      </c>
      <c r="AR56" s="308">
        <v>0</v>
      </c>
      <c r="AS56" s="308">
        <v>0</v>
      </c>
      <c r="AT56" s="307">
        <v>0</v>
      </c>
      <c r="AU56" s="41"/>
      <c r="AV56" s="309">
        <v>0</v>
      </c>
      <c r="AW56" s="308">
        <v>0</v>
      </c>
      <c r="AX56" s="308">
        <v>0</v>
      </c>
      <c r="AY56" s="308">
        <v>0</v>
      </c>
      <c r="AZ56" s="308">
        <v>0</v>
      </c>
      <c r="BA56" s="308">
        <v>0</v>
      </c>
      <c r="BB56" s="308">
        <v>0</v>
      </c>
      <c r="BC56" s="308">
        <v>0</v>
      </c>
      <c r="BD56" s="308">
        <v>0</v>
      </c>
      <c r="BE56" s="308">
        <v>0</v>
      </c>
      <c r="BF56" s="308">
        <v>0</v>
      </c>
      <c r="BG56" s="308">
        <v>0</v>
      </c>
      <c r="BH56" s="307">
        <v>0</v>
      </c>
      <c r="BI56" s="41"/>
      <c r="BJ56" s="309">
        <v>0</v>
      </c>
      <c r="BK56" s="308">
        <v>0</v>
      </c>
      <c r="BL56" s="308">
        <v>0</v>
      </c>
      <c r="BM56" s="308">
        <v>0</v>
      </c>
      <c r="BN56" s="308">
        <v>0</v>
      </c>
      <c r="BO56" s="308">
        <v>0</v>
      </c>
      <c r="BP56" s="308">
        <v>0</v>
      </c>
      <c r="BQ56" s="308">
        <v>0</v>
      </c>
      <c r="BR56" s="308">
        <v>0</v>
      </c>
      <c r="BS56" s="308">
        <v>0</v>
      </c>
      <c r="BT56" s="308">
        <v>0</v>
      </c>
      <c r="BU56" s="308">
        <v>0</v>
      </c>
      <c r="BV56" s="307">
        <v>0</v>
      </c>
      <c r="BW56" s="41"/>
      <c r="BX56" s="309">
        <v>0</v>
      </c>
      <c r="BY56" s="308">
        <v>0</v>
      </c>
      <c r="BZ56" s="308">
        <v>0</v>
      </c>
      <c r="CA56" s="308">
        <v>0</v>
      </c>
      <c r="CB56" s="308">
        <v>0</v>
      </c>
      <c r="CC56" s="308">
        <v>0</v>
      </c>
      <c r="CD56" s="308">
        <v>0</v>
      </c>
      <c r="CE56" s="308">
        <v>0</v>
      </c>
      <c r="CF56" s="308">
        <v>0</v>
      </c>
      <c r="CG56" s="308">
        <v>0</v>
      </c>
      <c r="CH56" s="308">
        <v>0</v>
      </c>
      <c r="CI56" s="308">
        <v>0</v>
      </c>
      <c r="CJ56" s="307">
        <v>0</v>
      </c>
      <c r="CK56" s="15"/>
    </row>
    <row r="57" spans="3:89" ht="15" thickBot="1" x14ac:dyDescent="0.35">
      <c r="C57" s="14"/>
      <c r="D57" s="61" t="s">
        <v>799</v>
      </c>
      <c r="E57" s="241"/>
      <c r="F57" s="240"/>
      <c r="G57" s="240"/>
      <c r="H57" s="240"/>
      <c r="I57" s="240"/>
      <c r="J57" s="240"/>
      <c r="K57" s="240"/>
      <c r="L57" s="240"/>
      <c r="M57" s="240"/>
      <c r="N57" s="240"/>
      <c r="O57" s="240"/>
      <c r="P57" s="240"/>
      <c r="Q57" s="240"/>
      <c r="R57" s="240"/>
      <c r="S57" s="41"/>
      <c r="T57" s="54">
        <v>1.398809523809524E-7</v>
      </c>
      <c r="U57" s="55">
        <v>1.398809523809524E-7</v>
      </c>
      <c r="V57" s="55">
        <v>1.398809523809524E-7</v>
      </c>
      <c r="W57" s="55">
        <v>1.398809523809524E-7</v>
      </c>
      <c r="X57" s="55">
        <v>1.398809523809524E-7</v>
      </c>
      <c r="Y57" s="55">
        <v>1.398809523809524E-7</v>
      </c>
      <c r="Z57" s="55">
        <v>1.398809523809524E-7</v>
      </c>
      <c r="AA57" s="55">
        <v>1.398809523809524E-7</v>
      </c>
      <c r="AB57" s="55">
        <v>1.398809523809524E-7</v>
      </c>
      <c r="AC57" s="55">
        <v>1.398809523809524E-7</v>
      </c>
      <c r="AD57" s="55">
        <v>1.398809523809524E-7</v>
      </c>
      <c r="AE57" s="55">
        <v>1.398809523809524E-7</v>
      </c>
      <c r="AF57" s="56">
        <v>1.6785714285714284E-6</v>
      </c>
      <c r="AG57" s="41"/>
      <c r="AH57" s="54">
        <v>1.398809523809524E-7</v>
      </c>
      <c r="AI57" s="55">
        <v>1.398809523809524E-7</v>
      </c>
      <c r="AJ57" s="55">
        <v>1.398809523809524E-7</v>
      </c>
      <c r="AK57" s="55">
        <v>1.398809523809524E-7</v>
      </c>
      <c r="AL57" s="55">
        <v>1.398809523809524E-7</v>
      </c>
      <c r="AM57" s="55">
        <v>1.398809523809524E-7</v>
      </c>
      <c r="AN57" s="55">
        <v>1.398809523809524E-7</v>
      </c>
      <c r="AO57" s="55">
        <v>1.398809523809524E-7</v>
      </c>
      <c r="AP57" s="55">
        <v>1.398809523809524E-7</v>
      </c>
      <c r="AQ57" s="55">
        <v>1.398809523809524E-7</v>
      </c>
      <c r="AR57" s="55">
        <v>1.398809523809524E-7</v>
      </c>
      <c r="AS57" s="55">
        <v>1.398809523809524E-7</v>
      </c>
      <c r="AT57" s="56">
        <v>1.6785714285714284E-6</v>
      </c>
      <c r="AU57" s="41"/>
      <c r="AV57" s="54">
        <v>1.398809523809524E-7</v>
      </c>
      <c r="AW57" s="55">
        <v>1.398809523809524E-7</v>
      </c>
      <c r="AX57" s="55">
        <v>1.398809523809524E-7</v>
      </c>
      <c r="AY57" s="55">
        <v>1.398809523809524E-7</v>
      </c>
      <c r="AZ57" s="55">
        <v>1.398809523809524E-7</v>
      </c>
      <c r="BA57" s="55">
        <v>1.398809523809524E-7</v>
      </c>
      <c r="BB57" s="55">
        <v>1.398809523809524E-7</v>
      </c>
      <c r="BC57" s="55">
        <v>1.398809523809524E-7</v>
      </c>
      <c r="BD57" s="55">
        <v>1.398809523809524E-7</v>
      </c>
      <c r="BE57" s="55">
        <v>1.398809523809524E-7</v>
      </c>
      <c r="BF57" s="55">
        <v>1.398809523809524E-7</v>
      </c>
      <c r="BG57" s="55">
        <v>1.398809523809524E-7</v>
      </c>
      <c r="BH57" s="56">
        <v>1.6785714285714284E-6</v>
      </c>
      <c r="BI57" s="41"/>
      <c r="BJ57" s="54">
        <v>1.398809523809524E-7</v>
      </c>
      <c r="BK57" s="55">
        <v>1.398809523809524E-7</v>
      </c>
      <c r="BL57" s="55">
        <v>1.398809523809524E-7</v>
      </c>
      <c r="BM57" s="55">
        <v>1.398809523809524E-7</v>
      </c>
      <c r="BN57" s="55">
        <v>1.398809523809524E-7</v>
      </c>
      <c r="BO57" s="55">
        <v>1.398809523809524E-7</v>
      </c>
      <c r="BP57" s="55">
        <v>1.398809523809524E-7</v>
      </c>
      <c r="BQ57" s="55">
        <v>1.398809523809524E-7</v>
      </c>
      <c r="BR57" s="55">
        <v>1.398809523809524E-7</v>
      </c>
      <c r="BS57" s="55">
        <v>1.398809523809524E-7</v>
      </c>
      <c r="BT57" s="55">
        <v>1.398809523809524E-7</v>
      </c>
      <c r="BU57" s="55">
        <v>1.398809523809524E-7</v>
      </c>
      <c r="BV57" s="56">
        <v>1.6785714285714284E-6</v>
      </c>
      <c r="BW57" s="41"/>
      <c r="BX57" s="54">
        <v>1.398809523809524E-7</v>
      </c>
      <c r="BY57" s="55">
        <v>1.398809523809524E-7</v>
      </c>
      <c r="BZ57" s="55">
        <v>1.398809523809524E-7</v>
      </c>
      <c r="CA57" s="55">
        <v>1.398809523809524E-7</v>
      </c>
      <c r="CB57" s="55">
        <v>1.398809523809524E-7</v>
      </c>
      <c r="CC57" s="55">
        <v>1.398809523809524E-7</v>
      </c>
      <c r="CD57" s="55">
        <v>1.398809523809524E-7</v>
      </c>
      <c r="CE57" s="55">
        <v>1.398809523809524E-7</v>
      </c>
      <c r="CF57" s="55">
        <v>1.398809523809524E-7</v>
      </c>
      <c r="CG57" s="55">
        <v>1.398809523809524E-7</v>
      </c>
      <c r="CH57" s="55">
        <v>1.398809523809524E-7</v>
      </c>
      <c r="CI57" s="55">
        <v>1.398809523809524E-7</v>
      </c>
      <c r="CJ57" s="56">
        <v>1.6785714285714284E-6</v>
      </c>
      <c r="CK57" s="15"/>
    </row>
    <row r="58" spans="3:89" ht="7.95" customHeight="1" thickBot="1" x14ac:dyDescent="0.35">
      <c r="C58" s="14"/>
      <c r="D58" s="240"/>
      <c r="E58" s="16"/>
      <c r="F58" s="23"/>
      <c r="G58" s="23"/>
      <c r="H58" s="23"/>
      <c r="I58" s="23"/>
      <c r="J58" s="23"/>
      <c r="K58" s="23"/>
      <c r="L58" s="23"/>
      <c r="M58" s="23"/>
      <c r="N58" s="23"/>
      <c r="O58" s="23"/>
      <c r="P58" s="23"/>
      <c r="Q58" s="23"/>
      <c r="R58" s="23"/>
      <c r="S58" s="16"/>
      <c r="T58" s="23"/>
      <c r="U58" s="23"/>
      <c r="V58" s="23"/>
      <c r="W58" s="23"/>
      <c r="X58" s="23"/>
      <c r="Y58" s="23"/>
      <c r="Z58" s="23"/>
      <c r="AA58" s="23"/>
      <c r="AB58" s="23"/>
      <c r="AC58" s="23"/>
      <c r="AD58" s="23"/>
      <c r="AE58" s="23"/>
      <c r="AF58" s="23"/>
      <c r="AG58" s="16"/>
      <c r="AH58" s="23"/>
      <c r="AI58" s="23"/>
      <c r="AJ58" s="23"/>
      <c r="AK58" s="23"/>
      <c r="AL58" s="23"/>
      <c r="AM58" s="23"/>
      <c r="AN58" s="23"/>
      <c r="AO58" s="23"/>
      <c r="AP58" s="23"/>
      <c r="AQ58" s="23"/>
      <c r="AR58" s="23"/>
      <c r="AS58" s="23"/>
      <c r="AT58" s="23"/>
      <c r="AU58" s="16"/>
      <c r="AV58" s="23"/>
      <c r="AW58" s="23"/>
      <c r="AX58" s="23"/>
      <c r="AY58" s="23"/>
      <c r="AZ58" s="23"/>
      <c r="BA58" s="23"/>
      <c r="BB58" s="23"/>
      <c r="BC58" s="23"/>
      <c r="BD58" s="23"/>
      <c r="BE58" s="23"/>
      <c r="BF58" s="23"/>
      <c r="BG58" s="23"/>
      <c r="BH58" s="23"/>
      <c r="BI58" s="16"/>
      <c r="BJ58" s="23"/>
      <c r="BK58" s="23"/>
      <c r="BL58" s="23"/>
      <c r="BM58" s="23"/>
      <c r="BN58" s="23"/>
      <c r="BO58" s="23"/>
      <c r="BP58" s="23"/>
      <c r="BQ58" s="23"/>
      <c r="BR58" s="23"/>
      <c r="BS58" s="23"/>
      <c r="BT58" s="23"/>
      <c r="BU58" s="23"/>
      <c r="BV58" s="23"/>
      <c r="BW58" s="16"/>
      <c r="BX58" s="23"/>
      <c r="BY58" s="23"/>
      <c r="BZ58" s="23"/>
      <c r="CA58" s="23"/>
      <c r="CB58" s="23"/>
      <c r="CC58" s="23"/>
      <c r="CD58" s="23"/>
      <c r="CE58" s="23"/>
      <c r="CF58" s="23"/>
      <c r="CG58" s="23"/>
      <c r="CH58" s="23"/>
      <c r="CI58" s="23"/>
      <c r="CJ58" s="23"/>
      <c r="CK58" s="15"/>
    </row>
    <row r="59" spans="3:89" ht="15" thickBot="1" x14ac:dyDescent="0.35">
      <c r="C59" s="14"/>
      <c r="D59" s="58" t="s">
        <v>40</v>
      </c>
      <c r="E59" s="33"/>
      <c r="F59" s="45">
        <v>30994.475000000009</v>
      </c>
      <c r="G59" s="46">
        <v>25067.394999999997</v>
      </c>
      <c r="H59" s="46">
        <v>33337.165000000008</v>
      </c>
      <c r="I59" s="46">
        <v>18020.185000000001</v>
      </c>
      <c r="J59" s="46">
        <v>115592.52499999999</v>
      </c>
      <c r="K59" s="46">
        <v>116864.37499999999</v>
      </c>
      <c r="L59" s="46">
        <v>33975.454999999994</v>
      </c>
      <c r="M59" s="46">
        <v>37952.025000000001</v>
      </c>
      <c r="N59" s="46">
        <v>18710.024999999998</v>
      </c>
      <c r="O59" s="46">
        <v>4714.5350000000008</v>
      </c>
      <c r="P59" s="46">
        <v>20251.905000000006</v>
      </c>
      <c r="Q59" s="46">
        <v>40696.354999999989</v>
      </c>
      <c r="R59" s="47">
        <v>496176.42000000004</v>
      </c>
      <c r="S59" s="33"/>
      <c r="T59" s="45">
        <v>32544.198750139887</v>
      </c>
      <c r="U59" s="46">
        <v>26320.764750139886</v>
      </c>
      <c r="V59" s="46">
        <v>35004.023250139893</v>
      </c>
      <c r="W59" s="46">
        <v>18921.194250139884</v>
      </c>
      <c r="X59" s="46">
        <v>121372.15125013988</v>
      </c>
      <c r="Y59" s="46">
        <v>122707.59375013987</v>
      </c>
      <c r="Z59" s="46">
        <v>35674.227750139878</v>
      </c>
      <c r="AA59" s="46">
        <v>39849.626250139874</v>
      </c>
      <c r="AB59" s="46">
        <v>19645.526250139883</v>
      </c>
      <c r="AC59" s="46">
        <v>4950.2617501398827</v>
      </c>
      <c r="AD59" s="46">
        <v>21264.500250139881</v>
      </c>
      <c r="AE59" s="46">
        <v>42731.172750139878</v>
      </c>
      <c r="AF59" s="47">
        <v>520985.24100167863</v>
      </c>
      <c r="AG59" s="33"/>
      <c r="AH59" s="45">
        <v>34171.408687639887</v>
      </c>
      <c r="AI59" s="46">
        <v>27636.802987639887</v>
      </c>
      <c r="AJ59" s="46">
        <v>36754.224412639887</v>
      </c>
      <c r="AK59" s="46">
        <v>19867.25396263989</v>
      </c>
      <c r="AL59" s="46">
        <v>127440.75881263991</v>
      </c>
      <c r="AM59" s="46">
        <v>128842.97343763987</v>
      </c>
      <c r="AN59" s="46">
        <v>37457.939137639878</v>
      </c>
      <c r="AO59" s="46">
        <v>41842.107562639882</v>
      </c>
      <c r="AP59" s="46">
        <v>20627.802562639885</v>
      </c>
      <c r="AQ59" s="46">
        <v>5197.7748376398822</v>
      </c>
      <c r="AR59" s="46">
        <v>22327.725262639888</v>
      </c>
      <c r="AS59" s="46">
        <v>44867.731387639877</v>
      </c>
      <c r="AT59" s="47">
        <v>547034.50305167853</v>
      </c>
      <c r="AU59" s="33"/>
      <c r="AV59" s="45">
        <v>35879.979122014891</v>
      </c>
      <c r="AW59" s="46">
        <v>29018.643137014889</v>
      </c>
      <c r="AX59" s="46">
        <v>38591.935633264897</v>
      </c>
      <c r="AY59" s="46">
        <v>20860.616660764888</v>
      </c>
      <c r="AZ59" s="46">
        <v>133812.79675326488</v>
      </c>
      <c r="BA59" s="46">
        <v>135285.12210951484</v>
      </c>
      <c r="BB59" s="46">
        <v>39330.836094514882</v>
      </c>
      <c r="BC59" s="46">
        <v>43934.212940764897</v>
      </c>
      <c r="BD59" s="46">
        <v>21659.192690764892</v>
      </c>
      <c r="BE59" s="46">
        <v>5457.6635795148813</v>
      </c>
      <c r="BF59" s="46">
        <v>23444.111525764889</v>
      </c>
      <c r="BG59" s="46">
        <v>47111.117957014874</v>
      </c>
      <c r="BH59" s="47">
        <v>574386.22820417862</v>
      </c>
      <c r="BI59" s="33"/>
      <c r="BJ59" s="45">
        <v>37673.978078108637</v>
      </c>
      <c r="BK59" s="46">
        <v>30469.575293858641</v>
      </c>
      <c r="BL59" s="46">
        <v>40521.532414921152</v>
      </c>
      <c r="BM59" s="46">
        <v>21903.647493796139</v>
      </c>
      <c r="BN59" s="46">
        <v>140503.43659092116</v>
      </c>
      <c r="BO59" s="46">
        <v>142049.37821498362</v>
      </c>
      <c r="BP59" s="46">
        <v>41297.377899233623</v>
      </c>
      <c r="BQ59" s="46">
        <v>46130.923587796133</v>
      </c>
      <c r="BR59" s="46">
        <v>22742.152325296141</v>
      </c>
      <c r="BS59" s="46">
        <v>5730.5467584836306</v>
      </c>
      <c r="BT59" s="46">
        <v>24616.317102046134</v>
      </c>
      <c r="BU59" s="46">
        <v>49466.673854858636</v>
      </c>
      <c r="BV59" s="47">
        <v>603105.53961430362</v>
      </c>
      <c r="BW59" s="33"/>
      <c r="BX59" s="45">
        <v>39557.676982007077</v>
      </c>
      <c r="BY59" s="46">
        <v>31993.054058544578</v>
      </c>
      <c r="BZ59" s="46">
        <v>42547.609035660214</v>
      </c>
      <c r="CA59" s="46">
        <v>22998.829868478952</v>
      </c>
      <c r="CB59" s="46">
        <v>147528.60842046019</v>
      </c>
      <c r="CC59" s="46">
        <v>149151.84712572579</v>
      </c>
      <c r="CD59" s="46">
        <v>43362.24679418833</v>
      </c>
      <c r="CE59" s="46">
        <v>48437.469767178954</v>
      </c>
      <c r="CF59" s="46">
        <v>23879.259941553952</v>
      </c>
      <c r="CG59" s="46">
        <v>6017.074096400821</v>
      </c>
      <c r="CH59" s="46">
        <v>25847.132957141457</v>
      </c>
      <c r="CI59" s="46">
        <v>51940.00754759457</v>
      </c>
      <c r="CJ59" s="47">
        <v>633260.81659493502</v>
      </c>
      <c r="CK59" s="15"/>
    </row>
    <row r="60" spans="3:89" ht="7.95" customHeight="1" thickBot="1" x14ac:dyDescent="0.35">
      <c r="C60" s="14"/>
      <c r="D60" s="242"/>
      <c r="E60" s="239"/>
      <c r="F60" s="23"/>
      <c r="G60" s="23"/>
      <c r="H60" s="23"/>
      <c r="I60" s="23"/>
      <c r="J60" s="23"/>
      <c r="K60" s="23"/>
      <c r="L60" s="23"/>
      <c r="M60" s="23"/>
      <c r="N60" s="23"/>
      <c r="O60" s="23"/>
      <c r="P60" s="23"/>
      <c r="Q60" s="23"/>
      <c r="R60" s="23"/>
      <c r="S60" s="239"/>
      <c r="T60" s="23"/>
      <c r="U60" s="23"/>
      <c r="V60" s="23"/>
      <c r="W60" s="23"/>
      <c r="X60" s="23"/>
      <c r="Y60" s="23"/>
      <c r="Z60" s="23"/>
      <c r="AA60" s="23"/>
      <c r="AB60" s="23"/>
      <c r="AC60" s="23"/>
      <c r="AD60" s="23"/>
      <c r="AE60" s="23"/>
      <c r="AF60" s="23"/>
      <c r="AG60" s="239"/>
      <c r="AH60" s="23"/>
      <c r="AI60" s="23"/>
      <c r="AJ60" s="23"/>
      <c r="AK60" s="23"/>
      <c r="AL60" s="23"/>
      <c r="AM60" s="23"/>
      <c r="AN60" s="23"/>
      <c r="AO60" s="23"/>
      <c r="AP60" s="23"/>
      <c r="AQ60" s="23"/>
      <c r="AR60" s="23"/>
      <c r="AS60" s="23"/>
      <c r="AT60" s="23"/>
      <c r="AU60" s="239"/>
      <c r="AV60" s="23"/>
      <c r="AW60" s="23"/>
      <c r="AX60" s="23"/>
      <c r="AY60" s="23"/>
      <c r="AZ60" s="23"/>
      <c r="BA60" s="23"/>
      <c r="BB60" s="23"/>
      <c r="BC60" s="23"/>
      <c r="BD60" s="23"/>
      <c r="BE60" s="23"/>
      <c r="BF60" s="23"/>
      <c r="BG60" s="23"/>
      <c r="BH60" s="23"/>
      <c r="BI60" s="239"/>
      <c r="BJ60" s="23"/>
      <c r="BK60" s="23"/>
      <c r="BL60" s="23"/>
      <c r="BM60" s="23"/>
      <c r="BN60" s="23"/>
      <c r="BO60" s="23"/>
      <c r="BP60" s="23"/>
      <c r="BQ60" s="23"/>
      <c r="BR60" s="23"/>
      <c r="BS60" s="23"/>
      <c r="BT60" s="23"/>
      <c r="BU60" s="23"/>
      <c r="BV60" s="23"/>
      <c r="BW60" s="239"/>
      <c r="BX60" s="23"/>
      <c r="BY60" s="23"/>
      <c r="BZ60" s="23"/>
      <c r="CA60" s="23"/>
      <c r="CB60" s="23"/>
      <c r="CC60" s="23"/>
      <c r="CD60" s="23"/>
      <c r="CE60" s="23"/>
      <c r="CF60" s="23"/>
      <c r="CG60" s="23"/>
      <c r="CH60" s="23"/>
      <c r="CI60" s="23"/>
      <c r="CJ60" s="23"/>
      <c r="CK60" s="15"/>
    </row>
    <row r="61" spans="3:89" ht="15" thickBot="1" x14ac:dyDescent="0.35">
      <c r="C61" s="14"/>
      <c r="D61" s="58" t="s">
        <v>6</v>
      </c>
      <c r="E61" s="33"/>
      <c r="F61" s="45">
        <v>74746.195000000007</v>
      </c>
      <c r="G61" s="46">
        <v>14301.875</v>
      </c>
      <c r="H61" s="46">
        <v>61367.444999999978</v>
      </c>
      <c r="I61" s="46">
        <v>145417.59500000003</v>
      </c>
      <c r="J61" s="46">
        <v>176880.05500000002</v>
      </c>
      <c r="K61" s="46">
        <v>-109003.92499999999</v>
      </c>
      <c r="L61" s="46">
        <v>103789.655</v>
      </c>
      <c r="M61" s="46">
        <v>107653.56500000003</v>
      </c>
      <c r="N61" s="46">
        <v>29809.045000000002</v>
      </c>
      <c r="O61" s="46">
        <v>72851.154999999999</v>
      </c>
      <c r="P61" s="46">
        <v>-14851.645000000004</v>
      </c>
      <c r="Q61" s="46">
        <v>20813.645000000011</v>
      </c>
      <c r="R61" s="47">
        <v>683774.66000000015</v>
      </c>
      <c r="S61" s="33"/>
      <c r="T61" s="45">
        <v>78483.50474986012</v>
      </c>
      <c r="U61" s="46">
        <v>15016.968749860116</v>
      </c>
      <c r="V61" s="46">
        <v>64435.817249860098</v>
      </c>
      <c r="W61" s="46">
        <v>152688.47474986015</v>
      </c>
      <c r="X61" s="46">
        <v>185724.05774986016</v>
      </c>
      <c r="Y61" s="46">
        <v>-121921.54875013987</v>
      </c>
      <c r="Z61" s="46">
        <v>108979.13774986008</v>
      </c>
      <c r="AA61" s="46">
        <v>113036.2432498601</v>
      </c>
      <c r="AB61" s="46">
        <v>31299.497249860113</v>
      </c>
      <c r="AC61" s="46">
        <v>76493.712749860118</v>
      </c>
      <c r="AD61" s="46">
        <v>-20724.47425013988</v>
      </c>
      <c r="AE61" s="46">
        <v>21854.327249860122</v>
      </c>
      <c r="AF61" s="47">
        <v>705365.71849832137</v>
      </c>
      <c r="AG61" s="33"/>
      <c r="AH61" s="45">
        <v>82407.679987360112</v>
      </c>
      <c r="AI61" s="46">
        <v>15767.817187360117</v>
      </c>
      <c r="AJ61" s="46">
        <v>67657.608112360118</v>
      </c>
      <c r="AK61" s="46">
        <v>160322.8984873601</v>
      </c>
      <c r="AL61" s="46">
        <v>195010.26063735998</v>
      </c>
      <c r="AM61" s="46">
        <v>-128017.62618763986</v>
      </c>
      <c r="AN61" s="46">
        <v>114428.09463736013</v>
      </c>
      <c r="AO61" s="46">
        <v>118688.0554123601</v>
      </c>
      <c r="AP61" s="46">
        <v>32864.472112360105</v>
      </c>
      <c r="AQ61" s="46">
        <v>80318.398387360139</v>
      </c>
      <c r="AR61" s="46">
        <v>-21760.697962639886</v>
      </c>
      <c r="AS61" s="46">
        <v>22947.043612360132</v>
      </c>
      <c r="AT61" s="47">
        <v>740634.00442332122</v>
      </c>
      <c r="AU61" s="33"/>
      <c r="AV61" s="45">
        <v>86528.063986735127</v>
      </c>
      <c r="AW61" s="46">
        <v>16556.208046735122</v>
      </c>
      <c r="AX61" s="46">
        <v>71040.488517985126</v>
      </c>
      <c r="AY61" s="46">
        <v>168339.04341173513</v>
      </c>
      <c r="AZ61" s="46">
        <v>204760.77366923515</v>
      </c>
      <c r="BA61" s="46">
        <v>-134418.50749701483</v>
      </c>
      <c r="BB61" s="46">
        <v>120149.49936923519</v>
      </c>
      <c r="BC61" s="46">
        <v>124622.45818298508</v>
      </c>
      <c r="BD61" s="46">
        <v>34507.695717985102</v>
      </c>
      <c r="BE61" s="46">
        <v>84334.318306735149</v>
      </c>
      <c r="BF61" s="46">
        <v>-22848.732860764889</v>
      </c>
      <c r="BG61" s="46">
        <v>24094.395792985124</v>
      </c>
      <c r="BH61" s="47">
        <v>777665.70464457176</v>
      </c>
      <c r="BI61" s="33"/>
      <c r="BJ61" s="45">
        <v>90854.467186078895</v>
      </c>
      <c r="BK61" s="46">
        <v>17384.018449078871</v>
      </c>
      <c r="BL61" s="46">
        <v>74592.512943891401</v>
      </c>
      <c r="BM61" s="46">
        <v>176755.99558232888</v>
      </c>
      <c r="BN61" s="46">
        <v>214998.81235270386</v>
      </c>
      <c r="BO61" s="46">
        <v>-141139.43287185862</v>
      </c>
      <c r="BP61" s="46">
        <v>126156.97433770387</v>
      </c>
      <c r="BQ61" s="46">
        <v>130853.58109214134</v>
      </c>
      <c r="BR61" s="46">
        <v>36233.080503891368</v>
      </c>
      <c r="BS61" s="46">
        <v>88551.034222078888</v>
      </c>
      <c r="BT61" s="46">
        <v>-23991.169503796133</v>
      </c>
      <c r="BU61" s="46">
        <v>25299.115582641381</v>
      </c>
      <c r="BV61" s="47">
        <v>816548.98987688392</v>
      </c>
      <c r="BW61" s="33"/>
      <c r="BX61" s="45">
        <v>95397.190545389865</v>
      </c>
      <c r="BY61" s="46">
        <v>18253.219371539795</v>
      </c>
      <c r="BZ61" s="46">
        <v>78322.138591092982</v>
      </c>
      <c r="CA61" s="46">
        <v>185593.7953614523</v>
      </c>
      <c r="CB61" s="46">
        <v>225748.75297034596</v>
      </c>
      <c r="CC61" s="46">
        <v>-148196.40451544453</v>
      </c>
      <c r="CD61" s="46">
        <v>132464.82305459614</v>
      </c>
      <c r="CE61" s="46">
        <v>137396.26014675543</v>
      </c>
      <c r="CF61" s="46">
        <v>38044.73452909293</v>
      </c>
      <c r="CG61" s="46">
        <v>92978.585933189839</v>
      </c>
      <c r="CH61" s="46">
        <v>-25190.727978978957</v>
      </c>
      <c r="CI61" s="46">
        <v>26564.07136178045</v>
      </c>
      <c r="CJ61" s="47">
        <v>857376.43937081215</v>
      </c>
      <c r="CK61" s="15"/>
    </row>
    <row r="62" spans="3:89" ht="7.95" customHeight="1" thickBot="1" x14ac:dyDescent="0.35">
      <c r="C62" s="14"/>
      <c r="D62" s="240"/>
      <c r="E62" s="16"/>
      <c r="F62" s="23"/>
      <c r="G62" s="23"/>
      <c r="H62" s="23"/>
      <c r="I62" s="23"/>
      <c r="J62" s="23"/>
      <c r="K62" s="23"/>
      <c r="L62" s="23"/>
      <c r="M62" s="23"/>
      <c r="N62" s="23"/>
      <c r="O62" s="23"/>
      <c r="P62" s="23"/>
      <c r="Q62" s="23"/>
      <c r="R62" s="23"/>
      <c r="S62" s="16"/>
      <c r="T62" s="23"/>
      <c r="U62" s="23"/>
      <c r="V62" s="23"/>
      <c r="W62" s="23"/>
      <c r="X62" s="23"/>
      <c r="Y62" s="23"/>
      <c r="Z62" s="23"/>
      <c r="AA62" s="23"/>
      <c r="AB62" s="23"/>
      <c r="AC62" s="23"/>
      <c r="AD62" s="23"/>
      <c r="AE62" s="23"/>
      <c r="AF62" s="23"/>
      <c r="AG62" s="16"/>
      <c r="AH62" s="23"/>
      <c r="AI62" s="23"/>
      <c r="AJ62" s="23"/>
      <c r="AK62" s="23"/>
      <c r="AL62" s="23"/>
      <c r="AM62" s="23"/>
      <c r="AN62" s="23"/>
      <c r="AO62" s="23"/>
      <c r="AP62" s="23"/>
      <c r="AQ62" s="23"/>
      <c r="AR62" s="23"/>
      <c r="AS62" s="23"/>
      <c r="AT62" s="23"/>
      <c r="AU62" s="16"/>
      <c r="AV62" s="23"/>
      <c r="AW62" s="23"/>
      <c r="AX62" s="23"/>
      <c r="AY62" s="23"/>
      <c r="AZ62" s="23"/>
      <c r="BA62" s="23"/>
      <c r="BB62" s="23"/>
      <c r="BC62" s="23"/>
      <c r="BD62" s="23"/>
      <c r="BE62" s="23"/>
      <c r="BF62" s="23"/>
      <c r="BG62" s="23"/>
      <c r="BH62" s="23"/>
      <c r="BI62" s="16"/>
      <c r="BJ62" s="23"/>
      <c r="BK62" s="23"/>
      <c r="BL62" s="23"/>
      <c r="BM62" s="23"/>
      <c r="BN62" s="23"/>
      <c r="BO62" s="23"/>
      <c r="BP62" s="23"/>
      <c r="BQ62" s="23"/>
      <c r="BR62" s="23"/>
      <c r="BS62" s="23"/>
      <c r="BT62" s="23"/>
      <c r="BU62" s="23"/>
      <c r="BV62" s="23"/>
      <c r="BW62" s="16"/>
      <c r="BX62" s="23"/>
      <c r="BY62" s="23"/>
      <c r="BZ62" s="23"/>
      <c r="CA62" s="23"/>
      <c r="CB62" s="23"/>
      <c r="CC62" s="23"/>
      <c r="CD62" s="23"/>
      <c r="CE62" s="23"/>
      <c r="CF62" s="23"/>
      <c r="CG62" s="23"/>
      <c r="CH62" s="23"/>
      <c r="CI62" s="23"/>
      <c r="CJ62" s="23"/>
      <c r="CK62" s="15"/>
    </row>
    <row r="63" spans="3:89" x14ac:dyDescent="0.3">
      <c r="C63" s="14"/>
      <c r="D63" s="59" t="s">
        <v>78</v>
      </c>
      <c r="E63" s="41"/>
      <c r="F63" s="48">
        <v>0</v>
      </c>
      <c r="G63" s="49">
        <v>0</v>
      </c>
      <c r="H63" s="49">
        <v>0</v>
      </c>
      <c r="I63" s="49">
        <v>0</v>
      </c>
      <c r="J63" s="49">
        <v>0</v>
      </c>
      <c r="K63" s="49">
        <v>0</v>
      </c>
      <c r="L63" s="49">
        <v>0</v>
      </c>
      <c r="M63" s="49">
        <v>0</v>
      </c>
      <c r="N63" s="49">
        <v>0</v>
      </c>
      <c r="O63" s="49">
        <v>0</v>
      </c>
      <c r="P63" s="49">
        <v>0</v>
      </c>
      <c r="Q63" s="49">
        <v>0</v>
      </c>
      <c r="R63" s="50">
        <v>0</v>
      </c>
      <c r="S63" s="41"/>
      <c r="T63" s="64">
        <v>0</v>
      </c>
      <c r="U63" s="65">
        <v>0</v>
      </c>
      <c r="V63" s="65">
        <v>0</v>
      </c>
      <c r="W63" s="65">
        <v>0</v>
      </c>
      <c r="X63" s="65">
        <v>0</v>
      </c>
      <c r="Y63" s="65">
        <v>0</v>
      </c>
      <c r="Z63" s="65">
        <v>0</v>
      </c>
      <c r="AA63" s="65">
        <v>0</v>
      </c>
      <c r="AB63" s="65">
        <v>0</v>
      </c>
      <c r="AC63" s="65">
        <v>0</v>
      </c>
      <c r="AD63" s="65">
        <v>0</v>
      </c>
      <c r="AE63" s="65">
        <v>0</v>
      </c>
      <c r="AF63" s="50">
        <v>0</v>
      </c>
      <c r="AG63" s="41"/>
      <c r="AH63" s="64">
        <v>0</v>
      </c>
      <c r="AI63" s="65">
        <v>0</v>
      </c>
      <c r="AJ63" s="65">
        <v>0</v>
      </c>
      <c r="AK63" s="65">
        <v>0</v>
      </c>
      <c r="AL63" s="65">
        <v>0</v>
      </c>
      <c r="AM63" s="65">
        <v>0</v>
      </c>
      <c r="AN63" s="65">
        <v>0</v>
      </c>
      <c r="AO63" s="65">
        <v>0</v>
      </c>
      <c r="AP63" s="65">
        <v>0</v>
      </c>
      <c r="AQ63" s="65">
        <v>0</v>
      </c>
      <c r="AR63" s="65">
        <v>0</v>
      </c>
      <c r="AS63" s="65">
        <v>0</v>
      </c>
      <c r="AT63" s="50">
        <v>0</v>
      </c>
      <c r="AU63" s="41"/>
      <c r="AV63" s="64">
        <v>0</v>
      </c>
      <c r="AW63" s="65">
        <v>0</v>
      </c>
      <c r="AX63" s="65">
        <v>0</v>
      </c>
      <c r="AY63" s="65">
        <v>0</v>
      </c>
      <c r="AZ63" s="65">
        <v>0</v>
      </c>
      <c r="BA63" s="65">
        <v>0</v>
      </c>
      <c r="BB63" s="65">
        <v>0</v>
      </c>
      <c r="BC63" s="65">
        <v>0</v>
      </c>
      <c r="BD63" s="65">
        <v>0</v>
      </c>
      <c r="BE63" s="65">
        <v>0</v>
      </c>
      <c r="BF63" s="65">
        <v>0</v>
      </c>
      <c r="BG63" s="65">
        <v>0</v>
      </c>
      <c r="BH63" s="50">
        <v>0</v>
      </c>
      <c r="BI63" s="41"/>
      <c r="BJ63" s="64">
        <v>0</v>
      </c>
      <c r="BK63" s="65">
        <v>0</v>
      </c>
      <c r="BL63" s="65">
        <v>0</v>
      </c>
      <c r="BM63" s="65">
        <v>0</v>
      </c>
      <c r="BN63" s="65">
        <v>0</v>
      </c>
      <c r="BO63" s="65">
        <v>0</v>
      </c>
      <c r="BP63" s="65">
        <v>0</v>
      </c>
      <c r="BQ63" s="65">
        <v>0</v>
      </c>
      <c r="BR63" s="65">
        <v>0</v>
      </c>
      <c r="BS63" s="65">
        <v>0</v>
      </c>
      <c r="BT63" s="65">
        <v>0</v>
      </c>
      <c r="BU63" s="65">
        <v>0</v>
      </c>
      <c r="BV63" s="50">
        <v>0</v>
      </c>
      <c r="BW63" s="41"/>
      <c r="BX63" s="64">
        <v>0</v>
      </c>
      <c r="BY63" s="65">
        <v>0</v>
      </c>
      <c r="BZ63" s="65">
        <v>0</v>
      </c>
      <c r="CA63" s="65">
        <v>0</v>
      </c>
      <c r="CB63" s="65">
        <v>0</v>
      </c>
      <c r="CC63" s="65">
        <v>0</v>
      </c>
      <c r="CD63" s="65">
        <v>0</v>
      </c>
      <c r="CE63" s="65">
        <v>0</v>
      </c>
      <c r="CF63" s="65">
        <v>0</v>
      </c>
      <c r="CG63" s="65">
        <v>0</v>
      </c>
      <c r="CH63" s="65">
        <v>0</v>
      </c>
      <c r="CI63" s="65">
        <v>0</v>
      </c>
      <c r="CJ63" s="50">
        <v>0</v>
      </c>
      <c r="CK63" s="15"/>
    </row>
    <row r="64" spans="3:89" ht="15" thickBot="1" x14ac:dyDescent="0.35">
      <c r="C64" s="14"/>
      <c r="D64" s="61" t="s">
        <v>79</v>
      </c>
      <c r="E64" s="41"/>
      <c r="F64" s="54">
        <v>0</v>
      </c>
      <c r="G64" s="55">
        <v>0</v>
      </c>
      <c r="H64" s="55">
        <v>0</v>
      </c>
      <c r="I64" s="55">
        <v>0</v>
      </c>
      <c r="J64" s="55">
        <v>0</v>
      </c>
      <c r="K64" s="55">
        <v>0</v>
      </c>
      <c r="L64" s="55">
        <v>0</v>
      </c>
      <c r="M64" s="55">
        <v>0</v>
      </c>
      <c r="N64" s="55">
        <v>0</v>
      </c>
      <c r="O64" s="55">
        <v>0</v>
      </c>
      <c r="P64" s="55">
        <v>0</v>
      </c>
      <c r="Q64" s="55">
        <v>0</v>
      </c>
      <c r="R64" s="56">
        <v>0</v>
      </c>
      <c r="S64" s="41"/>
      <c r="T64" s="62">
        <v>0</v>
      </c>
      <c r="U64" s="63">
        <v>0</v>
      </c>
      <c r="V64" s="63">
        <v>0</v>
      </c>
      <c r="W64" s="63">
        <v>0</v>
      </c>
      <c r="X64" s="63">
        <v>0</v>
      </c>
      <c r="Y64" s="63">
        <v>0</v>
      </c>
      <c r="Z64" s="63">
        <v>0</v>
      </c>
      <c r="AA64" s="63">
        <v>0</v>
      </c>
      <c r="AB64" s="63">
        <v>0</v>
      </c>
      <c r="AC64" s="63">
        <v>0</v>
      </c>
      <c r="AD64" s="63">
        <v>0</v>
      </c>
      <c r="AE64" s="63">
        <v>0</v>
      </c>
      <c r="AF64" s="56">
        <v>0</v>
      </c>
      <c r="AG64" s="41"/>
      <c r="AH64" s="62">
        <v>0</v>
      </c>
      <c r="AI64" s="63">
        <v>0</v>
      </c>
      <c r="AJ64" s="63">
        <v>0</v>
      </c>
      <c r="AK64" s="63">
        <v>0</v>
      </c>
      <c r="AL64" s="63">
        <v>0</v>
      </c>
      <c r="AM64" s="63">
        <v>0</v>
      </c>
      <c r="AN64" s="63">
        <v>0</v>
      </c>
      <c r="AO64" s="63">
        <v>0</v>
      </c>
      <c r="AP64" s="63">
        <v>0</v>
      </c>
      <c r="AQ64" s="63">
        <v>0</v>
      </c>
      <c r="AR64" s="63">
        <v>0</v>
      </c>
      <c r="AS64" s="63">
        <v>0</v>
      </c>
      <c r="AT64" s="56">
        <v>0</v>
      </c>
      <c r="AU64" s="41"/>
      <c r="AV64" s="62">
        <v>0</v>
      </c>
      <c r="AW64" s="63">
        <v>0</v>
      </c>
      <c r="AX64" s="63">
        <v>0</v>
      </c>
      <c r="AY64" s="63">
        <v>0</v>
      </c>
      <c r="AZ64" s="63">
        <v>0</v>
      </c>
      <c r="BA64" s="63">
        <v>0</v>
      </c>
      <c r="BB64" s="63">
        <v>0</v>
      </c>
      <c r="BC64" s="63">
        <v>0</v>
      </c>
      <c r="BD64" s="63">
        <v>0</v>
      </c>
      <c r="BE64" s="63">
        <v>0</v>
      </c>
      <c r="BF64" s="63">
        <v>0</v>
      </c>
      <c r="BG64" s="63">
        <v>0</v>
      </c>
      <c r="BH64" s="56">
        <v>0</v>
      </c>
      <c r="BI64" s="41"/>
      <c r="BJ64" s="62">
        <v>0</v>
      </c>
      <c r="BK64" s="63">
        <v>0</v>
      </c>
      <c r="BL64" s="63">
        <v>0</v>
      </c>
      <c r="BM64" s="63">
        <v>0</v>
      </c>
      <c r="BN64" s="63">
        <v>0</v>
      </c>
      <c r="BO64" s="63">
        <v>0</v>
      </c>
      <c r="BP64" s="63">
        <v>0</v>
      </c>
      <c r="BQ64" s="63">
        <v>0</v>
      </c>
      <c r="BR64" s="63">
        <v>0</v>
      </c>
      <c r="BS64" s="63">
        <v>0</v>
      </c>
      <c r="BT64" s="63">
        <v>0</v>
      </c>
      <c r="BU64" s="63">
        <v>0</v>
      </c>
      <c r="BV64" s="56">
        <v>0</v>
      </c>
      <c r="BW64" s="41"/>
      <c r="BX64" s="62">
        <v>0</v>
      </c>
      <c r="BY64" s="63">
        <v>0</v>
      </c>
      <c r="BZ64" s="63">
        <v>0</v>
      </c>
      <c r="CA64" s="63">
        <v>0</v>
      </c>
      <c r="CB64" s="63">
        <v>0</v>
      </c>
      <c r="CC64" s="63">
        <v>0</v>
      </c>
      <c r="CD64" s="63">
        <v>0</v>
      </c>
      <c r="CE64" s="63">
        <v>0</v>
      </c>
      <c r="CF64" s="63">
        <v>0</v>
      </c>
      <c r="CG64" s="63">
        <v>0</v>
      </c>
      <c r="CH64" s="63">
        <v>0</v>
      </c>
      <c r="CI64" s="63">
        <v>0</v>
      </c>
      <c r="CJ64" s="56">
        <v>0</v>
      </c>
      <c r="CK64" s="15"/>
    </row>
    <row r="65" spans="3:89" ht="7.95" customHeight="1" thickBot="1" x14ac:dyDescent="0.35">
      <c r="C65" s="14"/>
      <c r="D65" s="243"/>
      <c r="E65" s="241"/>
      <c r="F65" s="241"/>
      <c r="G65" s="241"/>
      <c r="H65" s="241"/>
      <c r="I65" s="241"/>
      <c r="J65" s="241"/>
      <c r="K65" s="241"/>
      <c r="L65" s="241"/>
      <c r="M65" s="241"/>
      <c r="N65" s="241"/>
      <c r="O65" s="241"/>
      <c r="P65" s="241"/>
      <c r="Q65" s="241"/>
      <c r="R65" s="241"/>
      <c r="S65" s="241"/>
      <c r="T65" s="241"/>
      <c r="U65" s="241"/>
      <c r="V65" s="241"/>
      <c r="W65" s="241"/>
      <c r="X65" s="241"/>
      <c r="Y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15"/>
    </row>
    <row r="66" spans="3:89" x14ac:dyDescent="0.3">
      <c r="C66" s="14"/>
      <c r="D66" s="59" t="s">
        <v>152</v>
      </c>
      <c r="E66" s="41"/>
      <c r="F66" s="48">
        <v>0</v>
      </c>
      <c r="G66" s="49">
        <v>0</v>
      </c>
      <c r="H66" s="49">
        <v>0</v>
      </c>
      <c r="I66" s="49">
        <v>0</v>
      </c>
      <c r="J66" s="49">
        <v>0</v>
      </c>
      <c r="K66" s="49">
        <v>0</v>
      </c>
      <c r="L66" s="49">
        <v>0</v>
      </c>
      <c r="M66" s="49">
        <v>0</v>
      </c>
      <c r="N66" s="49">
        <v>0</v>
      </c>
      <c r="O66" s="49">
        <v>0</v>
      </c>
      <c r="P66" s="49">
        <v>0</v>
      </c>
      <c r="Q66" s="49">
        <v>0</v>
      </c>
      <c r="R66" s="50">
        <v>0</v>
      </c>
      <c r="S66" s="41"/>
      <c r="T66" s="64">
        <v>0</v>
      </c>
      <c r="U66" s="65">
        <v>0</v>
      </c>
      <c r="V66" s="65">
        <v>0</v>
      </c>
      <c r="W66" s="65">
        <v>0</v>
      </c>
      <c r="X66" s="65">
        <v>0</v>
      </c>
      <c r="Y66" s="65">
        <v>0</v>
      </c>
      <c r="Z66" s="65">
        <v>0</v>
      </c>
      <c r="AA66" s="65">
        <v>0</v>
      </c>
      <c r="AB66" s="65">
        <v>0</v>
      </c>
      <c r="AC66" s="65">
        <v>0</v>
      </c>
      <c r="AD66" s="65">
        <v>0</v>
      </c>
      <c r="AE66" s="65">
        <v>0</v>
      </c>
      <c r="AF66" s="50">
        <v>0</v>
      </c>
      <c r="AG66" s="41"/>
      <c r="AH66" s="64">
        <v>0</v>
      </c>
      <c r="AI66" s="65">
        <v>0</v>
      </c>
      <c r="AJ66" s="65">
        <v>0</v>
      </c>
      <c r="AK66" s="65">
        <v>0</v>
      </c>
      <c r="AL66" s="65">
        <v>0</v>
      </c>
      <c r="AM66" s="65">
        <v>0</v>
      </c>
      <c r="AN66" s="65">
        <v>0</v>
      </c>
      <c r="AO66" s="65">
        <v>0</v>
      </c>
      <c r="AP66" s="65">
        <v>0</v>
      </c>
      <c r="AQ66" s="65">
        <v>0</v>
      </c>
      <c r="AR66" s="65">
        <v>0</v>
      </c>
      <c r="AS66" s="65">
        <v>0</v>
      </c>
      <c r="AT66" s="50">
        <v>0</v>
      </c>
      <c r="AU66" s="41"/>
      <c r="AV66" s="64">
        <v>0</v>
      </c>
      <c r="AW66" s="65">
        <v>0</v>
      </c>
      <c r="AX66" s="65">
        <v>0</v>
      </c>
      <c r="AY66" s="65">
        <v>0</v>
      </c>
      <c r="AZ66" s="65">
        <v>0</v>
      </c>
      <c r="BA66" s="65">
        <v>0</v>
      </c>
      <c r="BB66" s="65">
        <v>0</v>
      </c>
      <c r="BC66" s="65">
        <v>0</v>
      </c>
      <c r="BD66" s="65">
        <v>0</v>
      </c>
      <c r="BE66" s="65">
        <v>0</v>
      </c>
      <c r="BF66" s="65">
        <v>0</v>
      </c>
      <c r="BG66" s="65">
        <v>0</v>
      </c>
      <c r="BH66" s="50">
        <v>0</v>
      </c>
      <c r="BI66" s="41"/>
      <c r="BJ66" s="64">
        <v>0</v>
      </c>
      <c r="BK66" s="65">
        <v>0</v>
      </c>
      <c r="BL66" s="65">
        <v>0</v>
      </c>
      <c r="BM66" s="65">
        <v>0</v>
      </c>
      <c r="BN66" s="65">
        <v>0</v>
      </c>
      <c r="BO66" s="65">
        <v>0</v>
      </c>
      <c r="BP66" s="65">
        <v>0</v>
      </c>
      <c r="BQ66" s="65">
        <v>0</v>
      </c>
      <c r="BR66" s="65">
        <v>0</v>
      </c>
      <c r="BS66" s="65">
        <v>0</v>
      </c>
      <c r="BT66" s="65">
        <v>0</v>
      </c>
      <c r="BU66" s="65">
        <v>0</v>
      </c>
      <c r="BV66" s="50">
        <v>0</v>
      </c>
      <c r="BW66" s="41"/>
      <c r="BX66" s="64">
        <v>0</v>
      </c>
      <c r="BY66" s="65">
        <v>0</v>
      </c>
      <c r="BZ66" s="65">
        <v>0</v>
      </c>
      <c r="CA66" s="65">
        <v>0</v>
      </c>
      <c r="CB66" s="65">
        <v>0</v>
      </c>
      <c r="CC66" s="65">
        <v>0</v>
      </c>
      <c r="CD66" s="65">
        <v>0</v>
      </c>
      <c r="CE66" s="65">
        <v>0</v>
      </c>
      <c r="CF66" s="65">
        <v>0</v>
      </c>
      <c r="CG66" s="65">
        <v>0</v>
      </c>
      <c r="CH66" s="65">
        <v>0</v>
      </c>
      <c r="CI66" s="65">
        <v>0</v>
      </c>
      <c r="CJ66" s="50">
        <v>0</v>
      </c>
      <c r="CK66" s="15"/>
    </row>
    <row r="67" spans="3:89" outlineLevel="1" x14ac:dyDescent="0.3">
      <c r="C67" s="14"/>
      <c r="D67" s="77" t="s">
        <v>800</v>
      </c>
      <c r="E67" s="41"/>
      <c r="F67" s="51">
        <v>0</v>
      </c>
      <c r="G67" s="52">
        <v>0</v>
      </c>
      <c r="H67" s="52">
        <v>0</v>
      </c>
      <c r="I67" s="52">
        <v>0</v>
      </c>
      <c r="J67" s="52">
        <v>0</v>
      </c>
      <c r="K67" s="52">
        <v>0</v>
      </c>
      <c r="L67" s="52">
        <v>0</v>
      </c>
      <c r="M67" s="52">
        <v>0</v>
      </c>
      <c r="N67" s="52">
        <v>0</v>
      </c>
      <c r="O67" s="52">
        <v>0</v>
      </c>
      <c r="P67" s="52">
        <v>0</v>
      </c>
      <c r="Q67" s="52">
        <v>0</v>
      </c>
      <c r="R67" s="53">
        <v>0</v>
      </c>
      <c r="S67" s="41"/>
      <c r="T67" s="51">
        <v>18770.833333333336</v>
      </c>
      <c r="U67" s="52">
        <v>18671.061932619581</v>
      </c>
      <c r="V67" s="52">
        <v>18570.583817817438</v>
      </c>
      <c r="W67" s="52">
        <v>18469.39398303545</v>
      </c>
      <c r="X67" s="52">
        <v>18367.487386923753</v>
      </c>
      <c r="Y67" s="52">
        <v>18264.858952422936</v>
      </c>
      <c r="Z67" s="52">
        <v>18161.503566511066</v>
      </c>
      <c r="AA67" s="52">
        <v>18057.416079948991</v>
      </c>
      <c r="AB67" s="52">
        <v>17952.591307023766</v>
      </c>
      <c r="AC67" s="52">
        <v>17847.02402529032</v>
      </c>
      <c r="AD67" s="52">
        <v>17740.708975311263</v>
      </c>
      <c r="AE67" s="52">
        <v>17633.640860394855</v>
      </c>
      <c r="AF67" s="53">
        <v>218507.10422063275</v>
      </c>
      <c r="AG67" s="41"/>
      <c r="AH67" s="51">
        <v>17525.814346331121</v>
      </c>
      <c r="AI67" s="52">
        <v>17417.2240611261</v>
      </c>
      <c r="AJ67" s="52">
        <v>17307.864594734212</v>
      </c>
      <c r="AK67" s="52">
        <v>17197.730498788715</v>
      </c>
      <c r="AL67" s="52">
        <v>17086.816286330271</v>
      </c>
      <c r="AM67" s="52">
        <v>16975.116431533581</v>
      </c>
      <c r="AN67" s="52">
        <v>16862.62536943208</v>
      </c>
      <c r="AO67" s="52">
        <v>16749.337495640695</v>
      </c>
      <c r="AP67" s="52">
        <v>16635.247166076617</v>
      </c>
      <c r="AQ67" s="52">
        <v>16520.348696678131</v>
      </c>
      <c r="AR67" s="52">
        <v>16404.636363121404</v>
      </c>
      <c r="AS67" s="52">
        <v>16288.104400535316</v>
      </c>
      <c r="AT67" s="53">
        <v>202970.86571032825</v>
      </c>
      <c r="AU67" s="41"/>
      <c r="AV67" s="51">
        <v>16170.747003214245</v>
      </c>
      <c r="AW67" s="52">
        <v>16052.558324328815</v>
      </c>
      <c r="AX67" s="52">
        <v>15933.532475634614</v>
      </c>
      <c r="AY67" s="52">
        <v>15813.663527178829</v>
      </c>
      <c r="AZ67" s="52">
        <v>15692.945507004815</v>
      </c>
      <c r="BA67" s="52">
        <v>15571.372400854571</v>
      </c>
      <c r="BB67" s="52">
        <v>15448.938151869093</v>
      </c>
      <c r="BC67" s="52">
        <v>15325.636660286636</v>
      </c>
      <c r="BD67" s="52">
        <v>15201.461783138806</v>
      </c>
      <c r="BE67" s="52">
        <v>15076.407333944508</v>
      </c>
      <c r="BF67" s="52">
        <v>14950.467082401748</v>
      </c>
      <c r="BG67" s="52">
        <v>14823.634754077231</v>
      </c>
      <c r="BH67" s="53">
        <v>186061.36500393393</v>
      </c>
      <c r="BI67" s="41"/>
      <c r="BJ67" s="51">
        <v>14695.904030093749</v>
      </c>
      <c r="BK67" s="52">
        <v>14567.268546815381</v>
      </c>
      <c r="BL67" s="52">
        <v>14437.721895530462</v>
      </c>
      <c r="BM67" s="52">
        <v>14307.257622132272</v>
      </c>
      <c r="BN67" s="52">
        <v>14175.869226797513</v>
      </c>
      <c r="BO67" s="52">
        <v>14043.550163662465</v>
      </c>
      <c r="BP67" s="52">
        <v>13910.293840496879</v>
      </c>
      <c r="BQ67" s="52">
        <v>13776.093618375533</v>
      </c>
      <c r="BR67" s="52">
        <v>13640.942811347497</v>
      </c>
      <c r="BS67" s="52">
        <v>13504.834686103011</v>
      </c>
      <c r="BT67" s="52">
        <v>13367.762461638044</v>
      </c>
      <c r="BU67" s="52">
        <v>13229.71930891645</v>
      </c>
      <c r="BV67" s="53">
        <v>167657.21821190926</v>
      </c>
      <c r="BW67" s="41"/>
      <c r="BX67" s="51">
        <v>13090.698350529745</v>
      </c>
      <c r="BY67" s="52">
        <v>12950.692660354467</v>
      </c>
      <c r="BZ67" s="52">
        <v>12809.695263207115</v>
      </c>
      <c r="CA67" s="52">
        <v>12667.699134496635</v>
      </c>
      <c r="CB67" s="52">
        <v>12524.697199874458</v>
      </c>
      <c r="CC67" s="52">
        <v>12380.682334882038</v>
      </c>
      <c r="CD67" s="52">
        <v>12235.647364595921</v>
      </c>
      <c r="CE67" s="52">
        <v>12089.585063270279</v>
      </c>
      <c r="CF67" s="52">
        <v>11942.488153976914</v>
      </c>
      <c r="CG67" s="52">
        <v>11794.349308242719</v>
      </c>
      <c r="CH67" s="52">
        <v>11645.161145684575</v>
      </c>
      <c r="CI67" s="52">
        <v>11494.916233641643</v>
      </c>
      <c r="CJ67" s="53">
        <v>147626.31221275651</v>
      </c>
      <c r="CK67" s="15"/>
    </row>
    <row r="68" spans="3:89" outlineLevel="1" x14ac:dyDescent="0.3">
      <c r="C68" s="14"/>
      <c r="D68" s="77" t="s">
        <v>801</v>
      </c>
      <c r="E68" s="41"/>
      <c r="F68" s="51">
        <v>0</v>
      </c>
      <c r="G68" s="52">
        <v>0</v>
      </c>
      <c r="H68" s="52">
        <v>0</v>
      </c>
      <c r="I68" s="52">
        <v>0</v>
      </c>
      <c r="J68" s="52">
        <v>0</v>
      </c>
      <c r="K68" s="52">
        <v>0</v>
      </c>
      <c r="L68" s="52">
        <v>0</v>
      </c>
      <c r="M68" s="52">
        <v>0</v>
      </c>
      <c r="N68" s="52">
        <v>0</v>
      </c>
      <c r="O68" s="52">
        <v>0</v>
      </c>
      <c r="P68" s="52">
        <v>0</v>
      </c>
      <c r="Q68" s="52">
        <v>0</v>
      </c>
      <c r="R68" s="53">
        <v>0</v>
      </c>
      <c r="S68" s="41"/>
      <c r="T68" s="51">
        <v>2000</v>
      </c>
      <c r="U68" s="52">
        <v>1971.3343969411437</v>
      </c>
      <c r="V68" s="52">
        <v>1942.5254658669937</v>
      </c>
      <c r="W68" s="52">
        <v>1913.5724901374729</v>
      </c>
      <c r="X68" s="52">
        <v>1884.4747495293045</v>
      </c>
      <c r="Y68" s="52">
        <v>1855.2315202180955</v>
      </c>
      <c r="Z68" s="52">
        <v>1825.8420747603302</v>
      </c>
      <c r="AA68" s="52">
        <v>1796.3056820752756</v>
      </c>
      <c r="AB68" s="52">
        <v>1766.6216074267961</v>
      </c>
      <c r="AC68" s="52">
        <v>1736.7891124050741</v>
      </c>
      <c r="AD68" s="52">
        <v>1706.8074549082437</v>
      </c>
      <c r="AE68" s="52">
        <v>1676.6758891239292</v>
      </c>
      <c r="AF68" s="53">
        <v>22076.180443392663</v>
      </c>
      <c r="AG68" s="41"/>
      <c r="AH68" s="51">
        <v>1646.3936655106932</v>
      </c>
      <c r="AI68" s="52">
        <v>1615.960030779391</v>
      </c>
      <c r="AJ68" s="52">
        <v>1585.3742278744321</v>
      </c>
      <c r="AK68" s="52">
        <v>1554.6354959549485</v>
      </c>
      <c r="AL68" s="52">
        <v>1523.7430703758675</v>
      </c>
      <c r="AM68" s="52">
        <v>1492.696182668891</v>
      </c>
      <c r="AN68" s="52">
        <v>1461.4940605233796</v>
      </c>
      <c r="AO68" s="52">
        <v>1430.1359277671406</v>
      </c>
      <c r="AP68" s="52">
        <v>1398.6210043471208</v>
      </c>
      <c r="AQ68" s="52">
        <v>1366.9485063100008</v>
      </c>
      <c r="AR68" s="52">
        <v>1335.117645782695</v>
      </c>
      <c r="AS68" s="52">
        <v>1303.1276309527527</v>
      </c>
      <c r="AT68" s="53">
        <v>17714.247448847309</v>
      </c>
      <c r="AU68" s="41"/>
      <c r="AV68" s="51">
        <v>1270.9776660486607</v>
      </c>
      <c r="AW68" s="52">
        <v>1238.6669513200484</v>
      </c>
      <c r="AX68" s="52">
        <v>1206.1946830177928</v>
      </c>
      <c r="AY68" s="52">
        <v>1173.5600533740258</v>
      </c>
      <c r="AZ68" s="52">
        <v>1140.76225058204</v>
      </c>
      <c r="BA68" s="52">
        <v>1107.8004587760943</v>
      </c>
      <c r="BB68" s="52">
        <v>1074.6738580111191</v>
      </c>
      <c r="BC68" s="52">
        <v>1041.3816242423188</v>
      </c>
      <c r="BD68" s="52">
        <v>1007.9229293046747</v>
      </c>
      <c r="BE68" s="52">
        <v>974.29694089234226</v>
      </c>
      <c r="BF68" s="52">
        <v>940.50282253794808</v>
      </c>
      <c r="BG68" s="52">
        <v>906.53973359178201</v>
      </c>
      <c r="BH68" s="53">
        <v>13083.279971698845</v>
      </c>
      <c r="BI68" s="41"/>
      <c r="BJ68" s="51">
        <v>872.406829200885</v>
      </c>
      <c r="BK68" s="52">
        <v>838.10326028803365</v>
      </c>
      <c r="BL68" s="52">
        <v>803.62817353061791</v>
      </c>
      <c r="BM68" s="52">
        <v>768.98071133941528</v>
      </c>
      <c r="BN68" s="52">
        <v>734.16001183725666</v>
      </c>
      <c r="BO68" s="52">
        <v>699.16520883758699</v>
      </c>
      <c r="BP68" s="52">
        <v>663.99543182291904</v>
      </c>
      <c r="BQ68" s="52">
        <v>628.64980592317784</v>
      </c>
      <c r="BR68" s="52">
        <v>593.12745189393786</v>
      </c>
      <c r="BS68" s="52">
        <v>557.42748609455168</v>
      </c>
      <c r="BT68" s="52">
        <v>521.54902046616871</v>
      </c>
      <c r="BU68" s="52">
        <v>485.49116250964369</v>
      </c>
      <c r="BV68" s="53">
        <v>8166.6845537441959</v>
      </c>
      <c r="BW68" s="41"/>
      <c r="BX68" s="51">
        <v>449.25301526333607</v>
      </c>
      <c r="BY68" s="52">
        <v>412.83367728079691</v>
      </c>
      <c r="BZ68" s="52">
        <v>376.23224260834508</v>
      </c>
      <c r="CA68" s="52">
        <v>339.4478007625309</v>
      </c>
      <c r="CB68" s="52">
        <v>302.47943670748771</v>
      </c>
      <c r="CC68" s="52">
        <v>265.3262308321693</v>
      </c>
      <c r="CD68" s="52">
        <v>227.98725892747433</v>
      </c>
      <c r="CE68" s="52">
        <v>190.46159216325586</v>
      </c>
      <c r="CF68" s="52">
        <v>152.74829706521629</v>
      </c>
      <c r="CG68" s="52">
        <v>114.84643549168653</v>
      </c>
      <c r="CH68" s="52">
        <v>76.755064610289125</v>
      </c>
      <c r="CI68" s="52">
        <v>38.473236874484734</v>
      </c>
      <c r="CJ68" s="53">
        <v>2946.8442885870727</v>
      </c>
      <c r="CK68" s="15"/>
    </row>
    <row r="69" spans="3:89" outlineLevel="1" x14ac:dyDescent="0.3">
      <c r="C69" s="14"/>
      <c r="D69" s="77" t="s">
        <v>802</v>
      </c>
      <c r="E69" s="41"/>
      <c r="F69" s="51">
        <v>0</v>
      </c>
      <c r="G69" s="52">
        <v>0</v>
      </c>
      <c r="H69" s="52">
        <v>0</v>
      </c>
      <c r="I69" s="52">
        <v>0</v>
      </c>
      <c r="J69" s="52">
        <v>0</v>
      </c>
      <c r="K69" s="52">
        <v>0</v>
      </c>
      <c r="L69" s="52">
        <v>0</v>
      </c>
      <c r="M69" s="52">
        <v>0</v>
      </c>
      <c r="N69" s="52">
        <v>0</v>
      </c>
      <c r="O69" s="52">
        <v>0</v>
      </c>
      <c r="P69" s="52">
        <v>0</v>
      </c>
      <c r="Q69" s="52">
        <v>0</v>
      </c>
      <c r="R69" s="53">
        <v>0</v>
      </c>
      <c r="S69" s="41"/>
      <c r="T69" s="51">
        <v>8.3333333333333333E-7</v>
      </c>
      <c r="U69" s="52">
        <v>8.2257190718505417E-7</v>
      </c>
      <c r="V69" s="52">
        <v>8.1172080248553937E-7</v>
      </c>
      <c r="W69" s="52">
        <v>8.0077927191352885E-7</v>
      </c>
      <c r="X69" s="52">
        <v>7.8974656192008462E-7</v>
      </c>
      <c r="Y69" s="52">
        <v>7.7862191267669507E-7</v>
      </c>
      <c r="Z69" s="52">
        <v>7.6740455802294397E-7</v>
      </c>
      <c r="AA69" s="52">
        <v>7.5609372541374484E-7</v>
      </c>
      <c r="AB69" s="52">
        <v>7.4468863586613587E-7</v>
      </c>
      <c r="AC69" s="52">
        <v>7.3318850390563009E-7</v>
      </c>
      <c r="AD69" s="52">
        <v>7.2159253751212029E-7</v>
      </c>
      <c r="AE69" s="52">
        <v>7.0989993806533097E-7</v>
      </c>
      <c r="AF69" s="53">
        <v>9.2696416883001408E-6</v>
      </c>
      <c r="AG69" s="41"/>
      <c r="AH69" s="51">
        <v>6.9810990028981852E-7</v>
      </c>
      <c r="AI69" s="52">
        <v>6.8622161219951007E-7</v>
      </c>
      <c r="AJ69" s="52">
        <v>6.7423425504178244E-7</v>
      </c>
      <c r="AK69" s="52">
        <v>6.6214700324107375E-7</v>
      </c>
      <c r="AL69" s="52">
        <v>6.4995902434202591E-7</v>
      </c>
      <c r="AM69" s="52">
        <v>6.3766947895215247E-7</v>
      </c>
      <c r="AN69" s="52">
        <v>6.252775206840303E-7</v>
      </c>
      <c r="AO69" s="52">
        <v>6.1278229609700701E-7</v>
      </c>
      <c r="AP69" s="52">
        <v>6.0018294463842509E-7</v>
      </c>
      <c r="AQ69" s="52">
        <v>5.8747859858435518E-7</v>
      </c>
      <c r="AR69" s="52">
        <v>5.7466838297983443E-7</v>
      </c>
      <c r="AS69" s="52">
        <v>5.6175141557860949E-7</v>
      </c>
      <c r="AT69" s="53">
        <v>7.5704824326286251E-6</v>
      </c>
      <c r="AU69" s="41"/>
      <c r="AV69" s="51">
        <v>5.4872680678237445E-7</v>
      </c>
      <c r="AW69" s="52">
        <v>5.3559365957950403E-7</v>
      </c>
      <c r="AX69" s="52">
        <v>5.2235106948327637E-7</v>
      </c>
      <c r="AY69" s="52">
        <v>5.0899812446958013E-7</v>
      </c>
      <c r="AZ69" s="52">
        <v>4.9553390491410305E-7</v>
      </c>
      <c r="BA69" s="52">
        <v>4.8195748352899699E-7</v>
      </c>
      <c r="BB69" s="52">
        <v>4.6826792529901516E-7</v>
      </c>
      <c r="BC69" s="52">
        <v>4.5446428741711666E-7</v>
      </c>
      <c r="BD69" s="52">
        <v>4.405456192195358E-7</v>
      </c>
      <c r="BE69" s="52">
        <v>4.265109621203084E-7</v>
      </c>
      <c r="BF69" s="52">
        <v>4.123593495452541E-7</v>
      </c>
      <c r="BG69" s="52">
        <v>3.9808980686540766E-7</v>
      </c>
      <c r="BH69" s="53">
        <v>5.6933989992244721E-6</v>
      </c>
      <c r="BI69" s="41"/>
      <c r="BJ69" s="51">
        <v>3.8370135132989578E-7</v>
      </c>
      <c r="BK69" s="52">
        <v>3.6919299199825473E-7</v>
      </c>
      <c r="BL69" s="52">
        <v>3.5456372967218327E-7</v>
      </c>
      <c r="BM69" s="52">
        <v>3.398125568267279E-7</v>
      </c>
      <c r="BN69" s="52">
        <v>3.249384575408937E-7</v>
      </c>
      <c r="BO69" s="52">
        <v>3.099404074276776E-7</v>
      </c>
      <c r="BP69" s="52">
        <v>2.9481737356351799E-7</v>
      </c>
      <c r="BQ69" s="52">
        <v>2.7956831441715704E-7</v>
      </c>
      <c r="BR69" s="52">
        <v>2.6419217977790977E-7</v>
      </c>
      <c r="BS69" s="52">
        <v>2.4868791068333544E-7</v>
      </c>
      <c r="BT69" s="52">
        <v>2.3305443934630637E-7</v>
      </c>
      <c r="BU69" s="52">
        <v>2.1729068908146868E-7</v>
      </c>
      <c r="BV69" s="53">
        <v>3.6197604016653282E-6</v>
      </c>
      <c r="BW69" s="41"/>
      <c r="BX69" s="51">
        <v>2.0139557423109068E-7</v>
      </c>
      <c r="BY69" s="52">
        <v>1.8536800009029286E-7</v>
      </c>
      <c r="BZ69" s="52">
        <v>1.6920686283165508E-7</v>
      </c>
      <c r="CA69" s="52">
        <v>1.529110494291953E-7</v>
      </c>
      <c r="CB69" s="52">
        <v>1.36479437581715E-7</v>
      </c>
      <c r="CC69" s="52">
        <v>1.1991089563550575E-7</v>
      </c>
      <c r="CD69" s="52">
        <v>1.0320428250641139E-7</v>
      </c>
      <c r="CE69" s="52">
        <v>8.6358447601241249E-8</v>
      </c>
      <c r="CF69" s="52">
        <v>6.9372230738528035E-8</v>
      </c>
      <c r="CG69" s="52">
        <v>5.2244462068625534E-8</v>
      </c>
      <c r="CH69" s="52">
        <v>3.4973961993140509E-8</v>
      </c>
      <c r="CI69" s="52">
        <v>1.7559541083693111E-8</v>
      </c>
      <c r="CJ69" s="53">
        <v>1.3289847457910944E-6</v>
      </c>
      <c r="CK69" s="15"/>
    </row>
    <row r="70" spans="3:89" outlineLevel="1" x14ac:dyDescent="0.3">
      <c r="C70" s="14"/>
      <c r="D70" s="172" t="s">
        <v>803</v>
      </c>
      <c r="E70" s="41"/>
      <c r="F70" s="309">
        <v>0</v>
      </c>
      <c r="G70" s="308">
        <v>0</v>
      </c>
      <c r="H70" s="308">
        <v>0</v>
      </c>
      <c r="I70" s="308">
        <v>0</v>
      </c>
      <c r="J70" s="308">
        <v>0</v>
      </c>
      <c r="K70" s="308">
        <v>0</v>
      </c>
      <c r="L70" s="308">
        <v>0</v>
      </c>
      <c r="M70" s="308">
        <v>0</v>
      </c>
      <c r="N70" s="308">
        <v>0</v>
      </c>
      <c r="O70" s="308">
        <v>0</v>
      </c>
      <c r="P70" s="308">
        <v>0</v>
      </c>
      <c r="Q70" s="308">
        <v>0</v>
      </c>
      <c r="R70" s="307">
        <v>0</v>
      </c>
      <c r="S70" s="41"/>
      <c r="T70" s="309">
        <v>8.3333333333333337E-6</v>
      </c>
      <c r="U70" s="308">
        <v>8.3333333333333337E-6</v>
      </c>
      <c r="V70" s="308">
        <v>8.3333333333333337E-6</v>
      </c>
      <c r="W70" s="308">
        <v>8.3333333333333337E-6</v>
      </c>
      <c r="X70" s="308">
        <v>8.3333333333333337E-6</v>
      </c>
      <c r="Y70" s="308">
        <v>8.3333333333333337E-6</v>
      </c>
      <c r="Z70" s="308">
        <v>8.3333333333333337E-6</v>
      </c>
      <c r="AA70" s="308">
        <v>8.3333333333333337E-6</v>
      </c>
      <c r="AB70" s="308">
        <v>8.3333333333333337E-6</v>
      </c>
      <c r="AC70" s="308">
        <v>8.3333333333333337E-6</v>
      </c>
      <c r="AD70" s="308">
        <v>8.3333333333333337E-6</v>
      </c>
      <c r="AE70" s="308">
        <v>8.3333333333333337E-6</v>
      </c>
      <c r="AF70" s="307">
        <v>1.0000000000000003E-4</v>
      </c>
      <c r="AG70" s="41"/>
      <c r="AH70" s="309">
        <v>8.3333333333333337E-6</v>
      </c>
      <c r="AI70" s="308">
        <v>8.3333333333333337E-6</v>
      </c>
      <c r="AJ70" s="308">
        <v>8.3333333333333337E-6</v>
      </c>
      <c r="AK70" s="308">
        <v>8.3333333333333337E-6</v>
      </c>
      <c r="AL70" s="308">
        <v>8.3333333333333337E-6</v>
      </c>
      <c r="AM70" s="308">
        <v>8.3333333333333337E-6</v>
      </c>
      <c r="AN70" s="308">
        <v>8.3333333333333337E-6</v>
      </c>
      <c r="AO70" s="308">
        <v>8.3333333333333337E-6</v>
      </c>
      <c r="AP70" s="308">
        <v>8.3333333333333337E-6</v>
      </c>
      <c r="AQ70" s="308">
        <v>8.3333333333333337E-6</v>
      </c>
      <c r="AR70" s="308">
        <v>8.3333333333333337E-6</v>
      </c>
      <c r="AS70" s="308">
        <v>8.3333333333333337E-6</v>
      </c>
      <c r="AT70" s="307">
        <v>1.0000000000000003E-4</v>
      </c>
      <c r="AU70" s="41"/>
      <c r="AV70" s="309">
        <v>8.3333333333333337E-6</v>
      </c>
      <c r="AW70" s="308">
        <v>8.3333333333333337E-6</v>
      </c>
      <c r="AX70" s="308">
        <v>8.3333333333333337E-6</v>
      </c>
      <c r="AY70" s="308">
        <v>8.3333333333333337E-6</v>
      </c>
      <c r="AZ70" s="308">
        <v>8.3333333333333337E-6</v>
      </c>
      <c r="BA70" s="308">
        <v>8.3333333333333337E-6</v>
      </c>
      <c r="BB70" s="308">
        <v>8.3333333333333337E-6</v>
      </c>
      <c r="BC70" s="308">
        <v>8.3333333333333337E-6</v>
      </c>
      <c r="BD70" s="308">
        <v>8.3333333333333337E-6</v>
      </c>
      <c r="BE70" s="308">
        <v>8.3333333333333337E-6</v>
      </c>
      <c r="BF70" s="308">
        <v>8.3333333333333337E-6</v>
      </c>
      <c r="BG70" s="308">
        <v>8.3333333333333337E-6</v>
      </c>
      <c r="BH70" s="307">
        <v>1.0000000000000003E-4</v>
      </c>
      <c r="BI70" s="41"/>
      <c r="BJ70" s="309">
        <v>8.3333333333333337E-6</v>
      </c>
      <c r="BK70" s="308">
        <v>8.3333333333333337E-6</v>
      </c>
      <c r="BL70" s="308">
        <v>8.3333333333333337E-6</v>
      </c>
      <c r="BM70" s="308">
        <v>8.3333333333333337E-6</v>
      </c>
      <c r="BN70" s="308">
        <v>8.3333333333333337E-6</v>
      </c>
      <c r="BO70" s="308">
        <v>8.3333333333333337E-6</v>
      </c>
      <c r="BP70" s="308">
        <v>8.3333333333333337E-6</v>
      </c>
      <c r="BQ70" s="308">
        <v>8.3333333333333337E-6</v>
      </c>
      <c r="BR70" s="308">
        <v>8.3333333333333337E-6</v>
      </c>
      <c r="BS70" s="308">
        <v>8.3333333333333337E-6</v>
      </c>
      <c r="BT70" s="308">
        <v>8.3333333333333337E-6</v>
      </c>
      <c r="BU70" s="308">
        <v>8.3333333333333337E-6</v>
      </c>
      <c r="BV70" s="307">
        <v>1.0000000000000003E-4</v>
      </c>
      <c r="BW70" s="41"/>
      <c r="BX70" s="309">
        <v>8.3333333333333337E-6</v>
      </c>
      <c r="BY70" s="308">
        <v>8.3333333333333337E-6</v>
      </c>
      <c r="BZ70" s="308">
        <v>8.3333333333333337E-6</v>
      </c>
      <c r="CA70" s="308">
        <v>8.3333333333333337E-6</v>
      </c>
      <c r="CB70" s="308">
        <v>8.3333333333333337E-6</v>
      </c>
      <c r="CC70" s="308">
        <v>8.3333333333333337E-6</v>
      </c>
      <c r="CD70" s="308">
        <v>8.3333333333333337E-6</v>
      </c>
      <c r="CE70" s="308">
        <v>8.3333333333333337E-6</v>
      </c>
      <c r="CF70" s="308">
        <v>8.3333333333333337E-6</v>
      </c>
      <c r="CG70" s="308">
        <v>8.3333333333333337E-6</v>
      </c>
      <c r="CH70" s="308">
        <v>8.3333333333333337E-6</v>
      </c>
      <c r="CI70" s="308">
        <v>8.3333333333333337E-6</v>
      </c>
      <c r="CJ70" s="307">
        <v>1.0000000000000003E-4</v>
      </c>
      <c r="CK70" s="15"/>
    </row>
    <row r="71" spans="3:89" x14ac:dyDescent="0.3">
      <c r="C71" s="14"/>
      <c r="D71" s="60" t="s">
        <v>153</v>
      </c>
      <c r="E71" s="41"/>
      <c r="F71" s="51">
        <v>0</v>
      </c>
      <c r="G71" s="52">
        <v>0</v>
      </c>
      <c r="H71" s="52">
        <v>0</v>
      </c>
      <c r="I71" s="52">
        <v>0</v>
      </c>
      <c r="J71" s="52">
        <v>0</v>
      </c>
      <c r="K71" s="52">
        <v>0</v>
      </c>
      <c r="L71" s="52">
        <v>0</v>
      </c>
      <c r="M71" s="52">
        <v>0</v>
      </c>
      <c r="N71" s="52">
        <v>0</v>
      </c>
      <c r="O71" s="52">
        <v>0</v>
      </c>
      <c r="P71" s="52">
        <v>0</v>
      </c>
      <c r="Q71" s="52">
        <v>0</v>
      </c>
      <c r="R71" s="53">
        <v>0</v>
      </c>
      <c r="S71" s="41"/>
      <c r="T71" s="51">
        <v>20770.833342500002</v>
      </c>
      <c r="U71" s="52">
        <v>20642.39633871663</v>
      </c>
      <c r="V71" s="52">
        <v>20513.109292829486</v>
      </c>
      <c r="W71" s="52">
        <v>20382.966482307038</v>
      </c>
      <c r="X71" s="52">
        <v>20251.962145576137</v>
      </c>
      <c r="Y71" s="52">
        <v>20120.090481752984</v>
      </c>
      <c r="Z71" s="52">
        <v>19987.345650372135</v>
      </c>
      <c r="AA71" s="52">
        <v>19853.721771113691</v>
      </c>
      <c r="AB71" s="52">
        <v>19719.212923528583</v>
      </c>
      <c r="AC71" s="52">
        <v>19583.813146761913</v>
      </c>
      <c r="AD71" s="52">
        <v>19447.516439274434</v>
      </c>
      <c r="AE71" s="52">
        <v>19310.316758562018</v>
      </c>
      <c r="AF71" s="53">
        <v>240583.28477329505</v>
      </c>
      <c r="AG71" s="41"/>
      <c r="AH71" s="51">
        <v>19172.208020873255</v>
      </c>
      <c r="AI71" s="52">
        <v>19033.184100925046</v>
      </c>
      <c r="AJ71" s="52">
        <v>18893.238831616211</v>
      </c>
      <c r="AK71" s="52">
        <v>18752.366003739146</v>
      </c>
      <c r="AL71" s="52">
        <v>18610.559365689431</v>
      </c>
      <c r="AM71" s="52">
        <v>18467.812623173471</v>
      </c>
      <c r="AN71" s="52">
        <v>18324.119438914069</v>
      </c>
      <c r="AO71" s="52">
        <v>18179.473432353949</v>
      </c>
      <c r="AP71" s="52">
        <v>18033.868179357254</v>
      </c>
      <c r="AQ71" s="52">
        <v>17887.297211908943</v>
      </c>
      <c r="AR71" s="52">
        <v>17739.754017812102</v>
      </c>
      <c r="AS71" s="52">
        <v>17591.232040383151</v>
      </c>
      <c r="AT71" s="53">
        <v>220685.11326674605</v>
      </c>
      <c r="AU71" s="41"/>
      <c r="AV71" s="51">
        <v>17441.724678144965</v>
      </c>
      <c r="AW71" s="52">
        <v>17291.22528451779</v>
      </c>
      <c r="AX71" s="52">
        <v>17139.727167508092</v>
      </c>
      <c r="AY71" s="52">
        <v>16987.223589395184</v>
      </c>
      <c r="AZ71" s="52">
        <v>16833.707766415719</v>
      </c>
      <c r="BA71" s="52">
        <v>16679.172868445952</v>
      </c>
      <c r="BB71" s="52">
        <v>16523.612018681815</v>
      </c>
      <c r="BC71" s="52">
        <v>16367.018293316751</v>
      </c>
      <c r="BD71" s="52">
        <v>16209.384721217359</v>
      </c>
      <c r="BE71" s="52">
        <v>16050.704283596693</v>
      </c>
      <c r="BF71" s="52">
        <v>15890.969913685389</v>
      </c>
      <c r="BG71" s="52">
        <v>15730.174496400436</v>
      </c>
      <c r="BH71" s="53">
        <v>199144.64508132619</v>
      </c>
      <c r="BI71" s="41"/>
      <c r="BJ71" s="51">
        <v>15568.310868011667</v>
      </c>
      <c r="BK71" s="52">
        <v>15405.37181580594</v>
      </c>
      <c r="BL71" s="52">
        <v>15241.350077748975</v>
      </c>
      <c r="BM71" s="52">
        <v>15076.238342144832</v>
      </c>
      <c r="BN71" s="52">
        <v>14910.029247293041</v>
      </c>
      <c r="BO71" s="52">
        <v>14742.715381143325</v>
      </c>
      <c r="BP71" s="52">
        <v>14574.289280947949</v>
      </c>
      <c r="BQ71" s="52">
        <v>14404.743432911611</v>
      </c>
      <c r="BR71" s="52">
        <v>14234.070271838958</v>
      </c>
      <c r="BS71" s="52">
        <v>14062.262180779584</v>
      </c>
      <c r="BT71" s="52">
        <v>13889.3114906706</v>
      </c>
      <c r="BU71" s="52">
        <v>13715.210479976717</v>
      </c>
      <c r="BV71" s="53">
        <v>175823.90286927321</v>
      </c>
      <c r="BW71" s="41"/>
      <c r="BX71" s="51">
        <v>13539.951374327808</v>
      </c>
      <c r="BY71" s="52">
        <v>13363.526346153963</v>
      </c>
      <c r="BZ71" s="52">
        <v>13185.927514317998</v>
      </c>
      <c r="CA71" s="52">
        <v>13007.146943745411</v>
      </c>
      <c r="CB71" s="52">
        <v>12827.176645051757</v>
      </c>
      <c r="CC71" s="52">
        <v>12646.008574167452</v>
      </c>
      <c r="CD71" s="52">
        <v>12463.634631959932</v>
      </c>
      <c r="CE71" s="52">
        <v>12280.046663853225</v>
      </c>
      <c r="CF71" s="52">
        <v>12095.236459444835</v>
      </c>
      <c r="CG71" s="52">
        <v>11909.195752119984</v>
      </c>
      <c r="CH71" s="52">
        <v>11721.916218663171</v>
      </c>
      <c r="CI71" s="52">
        <v>11533.389478867019</v>
      </c>
      <c r="CJ71" s="53">
        <v>150573.15660267259</v>
      </c>
      <c r="CK71" s="15"/>
    </row>
    <row r="72" spans="3:89" ht="15" thickBot="1" x14ac:dyDescent="0.35">
      <c r="C72" s="14"/>
      <c r="D72" s="61" t="s">
        <v>455</v>
      </c>
      <c r="E72" s="41"/>
      <c r="F72" s="54">
        <v>0</v>
      </c>
      <c r="G72" s="55">
        <v>0</v>
      </c>
      <c r="H72" s="55">
        <v>0</v>
      </c>
      <c r="I72" s="55">
        <v>0</v>
      </c>
      <c r="J72" s="55">
        <v>0</v>
      </c>
      <c r="K72" s="55">
        <v>0</v>
      </c>
      <c r="L72" s="55">
        <v>0</v>
      </c>
      <c r="M72" s="55">
        <v>0</v>
      </c>
      <c r="N72" s="55">
        <v>0</v>
      </c>
      <c r="O72" s="55">
        <v>0</v>
      </c>
      <c r="P72" s="55">
        <v>0</v>
      </c>
      <c r="Q72" s="55">
        <v>0</v>
      </c>
      <c r="R72" s="56">
        <v>0</v>
      </c>
      <c r="S72" s="41"/>
      <c r="T72" s="62">
        <v>0</v>
      </c>
      <c r="U72" s="63">
        <v>0</v>
      </c>
      <c r="V72" s="63">
        <v>0</v>
      </c>
      <c r="W72" s="63">
        <v>0</v>
      </c>
      <c r="X72" s="63">
        <v>0</v>
      </c>
      <c r="Y72" s="63">
        <v>0</v>
      </c>
      <c r="Z72" s="63">
        <v>0</v>
      </c>
      <c r="AA72" s="63">
        <v>0</v>
      </c>
      <c r="AB72" s="63">
        <v>0</v>
      </c>
      <c r="AC72" s="63">
        <v>0</v>
      </c>
      <c r="AD72" s="63">
        <v>0</v>
      </c>
      <c r="AE72" s="63">
        <v>0</v>
      </c>
      <c r="AF72" s="56">
        <v>0</v>
      </c>
      <c r="AG72" s="41"/>
      <c r="AH72" s="62">
        <v>0</v>
      </c>
      <c r="AI72" s="63">
        <v>0</v>
      </c>
      <c r="AJ72" s="63">
        <v>0</v>
      </c>
      <c r="AK72" s="63">
        <v>0</v>
      </c>
      <c r="AL72" s="63">
        <v>0</v>
      </c>
      <c r="AM72" s="63">
        <v>0</v>
      </c>
      <c r="AN72" s="63">
        <v>0</v>
      </c>
      <c r="AO72" s="63">
        <v>0</v>
      </c>
      <c r="AP72" s="63">
        <v>0</v>
      </c>
      <c r="AQ72" s="63">
        <v>0</v>
      </c>
      <c r="AR72" s="63">
        <v>0</v>
      </c>
      <c r="AS72" s="63">
        <v>0</v>
      </c>
      <c r="AT72" s="56">
        <v>0</v>
      </c>
      <c r="AU72" s="41"/>
      <c r="AV72" s="62">
        <v>0</v>
      </c>
      <c r="AW72" s="63">
        <v>0</v>
      </c>
      <c r="AX72" s="63">
        <v>0</v>
      </c>
      <c r="AY72" s="63">
        <v>0</v>
      </c>
      <c r="AZ72" s="63">
        <v>0</v>
      </c>
      <c r="BA72" s="63">
        <v>0</v>
      </c>
      <c r="BB72" s="63">
        <v>0</v>
      </c>
      <c r="BC72" s="63">
        <v>0</v>
      </c>
      <c r="BD72" s="63">
        <v>0</v>
      </c>
      <c r="BE72" s="63">
        <v>0</v>
      </c>
      <c r="BF72" s="63">
        <v>0</v>
      </c>
      <c r="BG72" s="63">
        <v>0</v>
      </c>
      <c r="BH72" s="56">
        <v>0</v>
      </c>
      <c r="BI72" s="41"/>
      <c r="BJ72" s="62">
        <v>0</v>
      </c>
      <c r="BK72" s="63">
        <v>0</v>
      </c>
      <c r="BL72" s="63">
        <v>0</v>
      </c>
      <c r="BM72" s="63">
        <v>0</v>
      </c>
      <c r="BN72" s="63">
        <v>0</v>
      </c>
      <c r="BO72" s="63">
        <v>0</v>
      </c>
      <c r="BP72" s="63">
        <v>0</v>
      </c>
      <c r="BQ72" s="63">
        <v>0</v>
      </c>
      <c r="BR72" s="63">
        <v>0</v>
      </c>
      <c r="BS72" s="63">
        <v>0</v>
      </c>
      <c r="BT72" s="63">
        <v>0</v>
      </c>
      <c r="BU72" s="63">
        <v>0</v>
      </c>
      <c r="BV72" s="56">
        <v>0</v>
      </c>
      <c r="BW72" s="41"/>
      <c r="BX72" s="62">
        <v>0</v>
      </c>
      <c r="BY72" s="63">
        <v>0</v>
      </c>
      <c r="BZ72" s="63">
        <v>0</v>
      </c>
      <c r="CA72" s="63">
        <v>0</v>
      </c>
      <c r="CB72" s="63">
        <v>0</v>
      </c>
      <c r="CC72" s="63">
        <v>0</v>
      </c>
      <c r="CD72" s="63">
        <v>0</v>
      </c>
      <c r="CE72" s="63">
        <v>0</v>
      </c>
      <c r="CF72" s="63">
        <v>0</v>
      </c>
      <c r="CG72" s="63">
        <v>0</v>
      </c>
      <c r="CH72" s="63">
        <v>0</v>
      </c>
      <c r="CI72" s="63">
        <v>0</v>
      </c>
      <c r="CJ72" s="56">
        <v>0</v>
      </c>
      <c r="CK72" s="15"/>
    </row>
    <row r="73" spans="3:89" ht="7.95" customHeight="1" thickBot="1" x14ac:dyDescent="0.35">
      <c r="C73" s="14"/>
      <c r="D73" s="240"/>
      <c r="E73" s="16"/>
      <c r="F73" s="23"/>
      <c r="G73" s="23"/>
      <c r="H73" s="23"/>
      <c r="I73" s="23"/>
      <c r="J73" s="23"/>
      <c r="K73" s="23"/>
      <c r="L73" s="23"/>
      <c r="M73" s="23"/>
      <c r="N73" s="23"/>
      <c r="O73" s="23"/>
      <c r="P73" s="23"/>
      <c r="Q73" s="23"/>
      <c r="R73" s="23"/>
      <c r="S73" s="16"/>
      <c r="T73" s="23"/>
      <c r="U73" s="23"/>
      <c r="V73" s="23"/>
      <c r="W73" s="23"/>
      <c r="X73" s="23"/>
      <c r="Y73" s="23"/>
      <c r="Z73" s="23"/>
      <c r="AA73" s="23"/>
      <c r="AB73" s="23"/>
      <c r="AC73" s="23"/>
      <c r="AD73" s="23"/>
      <c r="AE73" s="23"/>
      <c r="AF73" s="23"/>
      <c r="AG73" s="16"/>
      <c r="AH73" s="23"/>
      <c r="AI73" s="23"/>
      <c r="AJ73" s="23"/>
      <c r="AK73" s="23"/>
      <c r="AL73" s="23"/>
      <c r="AM73" s="23"/>
      <c r="AN73" s="23"/>
      <c r="AO73" s="23"/>
      <c r="AP73" s="23"/>
      <c r="AQ73" s="23"/>
      <c r="AR73" s="23"/>
      <c r="AS73" s="23"/>
      <c r="AT73" s="23"/>
      <c r="AU73" s="16"/>
      <c r="AV73" s="23"/>
      <c r="AW73" s="23"/>
      <c r="AX73" s="23"/>
      <c r="AY73" s="23"/>
      <c r="AZ73" s="23"/>
      <c r="BA73" s="23"/>
      <c r="BB73" s="23"/>
      <c r="BC73" s="23"/>
      <c r="BD73" s="23"/>
      <c r="BE73" s="23"/>
      <c r="BF73" s="23"/>
      <c r="BG73" s="23"/>
      <c r="BH73" s="23"/>
      <c r="BI73" s="16"/>
      <c r="BJ73" s="23"/>
      <c r="BK73" s="23"/>
      <c r="BL73" s="23"/>
      <c r="BM73" s="23"/>
      <c r="BN73" s="23"/>
      <c r="BO73" s="23"/>
      <c r="BP73" s="23"/>
      <c r="BQ73" s="23"/>
      <c r="BR73" s="23"/>
      <c r="BS73" s="23"/>
      <c r="BT73" s="23"/>
      <c r="BU73" s="23"/>
      <c r="BV73" s="23"/>
      <c r="BW73" s="16"/>
      <c r="BX73" s="23"/>
      <c r="BY73" s="23"/>
      <c r="BZ73" s="23"/>
      <c r="CA73" s="23"/>
      <c r="CB73" s="23"/>
      <c r="CC73" s="23"/>
      <c r="CD73" s="23"/>
      <c r="CE73" s="23"/>
      <c r="CF73" s="23"/>
      <c r="CG73" s="23"/>
      <c r="CH73" s="23"/>
      <c r="CI73" s="23"/>
      <c r="CJ73" s="23"/>
      <c r="CK73" s="15"/>
    </row>
    <row r="74" spans="3:89" ht="15" thickBot="1" x14ac:dyDescent="0.35">
      <c r="C74" s="14"/>
      <c r="D74" s="58" t="s">
        <v>7</v>
      </c>
      <c r="E74" s="33"/>
      <c r="F74" s="45">
        <v>74746.195000000007</v>
      </c>
      <c r="G74" s="46">
        <v>14301.875</v>
      </c>
      <c r="H74" s="46">
        <v>61367.444999999978</v>
      </c>
      <c r="I74" s="46">
        <v>145417.59500000003</v>
      </c>
      <c r="J74" s="46">
        <v>176880.05500000002</v>
      </c>
      <c r="K74" s="46">
        <v>-109003.92499999999</v>
      </c>
      <c r="L74" s="46">
        <v>103789.655</v>
      </c>
      <c r="M74" s="46">
        <v>107653.56500000003</v>
      </c>
      <c r="N74" s="46">
        <v>29809.045000000002</v>
      </c>
      <c r="O74" s="46">
        <v>72851.154999999999</v>
      </c>
      <c r="P74" s="46">
        <v>-14851.645000000004</v>
      </c>
      <c r="Q74" s="46">
        <v>20813.645000000011</v>
      </c>
      <c r="R74" s="47">
        <v>683774.66000000015</v>
      </c>
      <c r="S74" s="33"/>
      <c r="T74" s="45">
        <v>57712.671407360118</v>
      </c>
      <c r="U74" s="46">
        <v>-5625.4275888565135</v>
      </c>
      <c r="V74" s="46">
        <v>43922.707957030609</v>
      </c>
      <c r="W74" s="46">
        <v>132305.50826755312</v>
      </c>
      <c r="X74" s="46">
        <v>165472.09560428403</v>
      </c>
      <c r="Y74" s="46">
        <v>-142041.63923189286</v>
      </c>
      <c r="Z74" s="46">
        <v>88991.792099487939</v>
      </c>
      <c r="AA74" s="46">
        <v>93182.521478746407</v>
      </c>
      <c r="AB74" s="46">
        <v>11580.28432633153</v>
      </c>
      <c r="AC74" s="46">
        <v>56909.899603098209</v>
      </c>
      <c r="AD74" s="46">
        <v>-40171.990689414313</v>
      </c>
      <c r="AE74" s="46">
        <v>2544.0104912981042</v>
      </c>
      <c r="AF74" s="47">
        <v>464782.43372502632</v>
      </c>
      <c r="AG74" s="33"/>
      <c r="AH74" s="45">
        <v>63235.471966486861</v>
      </c>
      <c r="AI74" s="46">
        <v>-3265.3669135649288</v>
      </c>
      <c r="AJ74" s="46">
        <v>48764.369280743907</v>
      </c>
      <c r="AK74" s="46">
        <v>141570.53248362095</v>
      </c>
      <c r="AL74" s="46">
        <v>176399.70127167055</v>
      </c>
      <c r="AM74" s="46">
        <v>-146485.43881081333</v>
      </c>
      <c r="AN74" s="46">
        <v>96103.97519844606</v>
      </c>
      <c r="AO74" s="46">
        <v>100508.58198000616</v>
      </c>
      <c r="AP74" s="46">
        <v>14830.603933002851</v>
      </c>
      <c r="AQ74" s="46">
        <v>62431.1011754512</v>
      </c>
      <c r="AR74" s="46">
        <v>-39500.451980451988</v>
      </c>
      <c r="AS74" s="46">
        <v>5355.8115719769812</v>
      </c>
      <c r="AT74" s="47">
        <v>519948.89115657518</v>
      </c>
      <c r="AU74" s="33"/>
      <c r="AV74" s="45">
        <v>69086.339308590163</v>
      </c>
      <c r="AW74" s="46">
        <v>-735.01723778266751</v>
      </c>
      <c r="AX74" s="46">
        <v>53900.761350477034</v>
      </c>
      <c r="AY74" s="46">
        <v>151351.81982233995</v>
      </c>
      <c r="AZ74" s="46">
        <v>187927.06590281942</v>
      </c>
      <c r="BA74" s="46">
        <v>-151097.68036546078</v>
      </c>
      <c r="BB74" s="46">
        <v>103625.88735055337</v>
      </c>
      <c r="BC74" s="46">
        <v>108255.43988966833</v>
      </c>
      <c r="BD74" s="46">
        <v>18298.310996767745</v>
      </c>
      <c r="BE74" s="46">
        <v>68283.614023138449</v>
      </c>
      <c r="BF74" s="46">
        <v>-38739.702774450278</v>
      </c>
      <c r="BG74" s="46">
        <v>8364.2212965846884</v>
      </c>
      <c r="BH74" s="47">
        <v>578521.05956324562</v>
      </c>
      <c r="BI74" s="33"/>
      <c r="BJ74" s="45">
        <v>75286.156318067224</v>
      </c>
      <c r="BK74" s="46">
        <v>1978.6466332729306</v>
      </c>
      <c r="BL74" s="46">
        <v>59351.162866142426</v>
      </c>
      <c r="BM74" s="46">
        <v>161679.75724018406</v>
      </c>
      <c r="BN74" s="46">
        <v>200088.78310541081</v>
      </c>
      <c r="BO74" s="46">
        <v>-155882.14825300194</v>
      </c>
      <c r="BP74" s="46">
        <v>111582.68505675592</v>
      </c>
      <c r="BQ74" s="46">
        <v>116448.83765922973</v>
      </c>
      <c r="BR74" s="46">
        <v>21999.010232052409</v>
      </c>
      <c r="BS74" s="46">
        <v>74488.772041299308</v>
      </c>
      <c r="BT74" s="46">
        <v>-37880.480994466736</v>
      </c>
      <c r="BU74" s="46">
        <v>11583.905102664665</v>
      </c>
      <c r="BV74" s="47">
        <v>640725.08700761071</v>
      </c>
      <c r="BW74" s="33"/>
      <c r="BX74" s="45">
        <v>81857.239171062058</v>
      </c>
      <c r="BY74" s="46">
        <v>4889.6930253858318</v>
      </c>
      <c r="BZ74" s="46">
        <v>65136.211076774984</v>
      </c>
      <c r="CA74" s="46">
        <v>172586.64841770689</v>
      </c>
      <c r="CB74" s="46">
        <v>212921.57632529421</v>
      </c>
      <c r="CC74" s="46">
        <v>-160842.41308961198</v>
      </c>
      <c r="CD74" s="46">
        <v>120001.18842263622</v>
      </c>
      <c r="CE74" s="46">
        <v>125116.21348290221</v>
      </c>
      <c r="CF74" s="46">
        <v>25949.498069648092</v>
      </c>
      <c r="CG74" s="46">
        <v>81069.390181069859</v>
      </c>
      <c r="CH74" s="46">
        <v>-36912.644197642127</v>
      </c>
      <c r="CI74" s="46">
        <v>15030.681882913432</v>
      </c>
      <c r="CJ74" s="47">
        <v>706803.28276813962</v>
      </c>
      <c r="CK74" s="15"/>
    </row>
    <row r="75" spans="3:89" ht="6" customHeight="1" thickBot="1" x14ac:dyDescent="0.35">
      <c r="C75" s="17"/>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18"/>
    </row>
    <row r="77" spans="3:89" outlineLevel="1" x14ac:dyDescent="0.3">
      <c r="D77" t="s">
        <v>74</v>
      </c>
      <c r="F77" s="7">
        <v>41663.78</v>
      </c>
      <c r="G77" s="7">
        <v>-108900.6</v>
      </c>
      <c r="H77" s="7">
        <v>27287.619999999981</v>
      </c>
      <c r="I77" s="7">
        <v>112379.18000000002</v>
      </c>
      <c r="J77" s="7">
        <v>143787.01000000004</v>
      </c>
      <c r="K77" s="7">
        <v>-142063.12999999998</v>
      </c>
      <c r="L77" s="7">
        <v>70723.53</v>
      </c>
      <c r="M77" s="7">
        <v>74617.440000000031</v>
      </c>
      <c r="N77" s="7">
        <v>-3226.3399999999965</v>
      </c>
      <c r="O77" s="7">
        <v>37160.43</v>
      </c>
      <c r="P77" s="7">
        <v>-47914.219999999987</v>
      </c>
      <c r="Q77" s="7">
        <v>-12218.829999999987</v>
      </c>
      <c r="R77" s="7">
        <v>193295.87000000014</v>
      </c>
      <c r="S77" s="7"/>
      <c r="T77" s="93"/>
      <c r="U77" s="93"/>
      <c r="V77" s="93"/>
      <c r="W77" s="93"/>
      <c r="X77" s="93"/>
      <c r="Y77" s="93"/>
      <c r="Z77" s="93"/>
      <c r="AA77" s="93"/>
      <c r="AB77" s="93"/>
      <c r="AC77" s="93"/>
      <c r="AD77" s="93"/>
      <c r="AE77" s="93"/>
    </row>
    <row r="78" spans="3:89" outlineLevel="1" x14ac:dyDescent="0.3">
      <c r="D78" t="s">
        <v>20</v>
      </c>
      <c r="F78" s="8">
        <v>-33082.415000000008</v>
      </c>
      <c r="G78" s="8">
        <v>-123202.47500000001</v>
      </c>
      <c r="H78" s="8">
        <v>-34079.824999999997</v>
      </c>
      <c r="I78" s="8">
        <v>-33038.415000000008</v>
      </c>
      <c r="J78" s="8">
        <v>-33093.044999999984</v>
      </c>
      <c r="K78" s="8">
        <v>-33059.204999999987</v>
      </c>
      <c r="L78" s="8">
        <v>-33066.125</v>
      </c>
      <c r="M78" s="8">
        <v>-33036.125</v>
      </c>
      <c r="N78" s="8">
        <v>-33035.384999999995</v>
      </c>
      <c r="O78" s="8">
        <v>-35690.724999999999</v>
      </c>
      <c r="P78" s="8">
        <v>-33062.574999999983</v>
      </c>
      <c r="Q78" s="8">
        <v>-33032.474999999999</v>
      </c>
      <c r="R78" s="8">
        <v>-490478.79000000004</v>
      </c>
      <c r="T78" s="9"/>
      <c r="U78" s="9"/>
      <c r="V78" s="9"/>
      <c r="W78" s="9"/>
      <c r="X78" s="9"/>
      <c r="Y78" s="9"/>
      <c r="Z78" s="9"/>
      <c r="AA78" s="9"/>
      <c r="AB78" s="9"/>
      <c r="AC78" s="9"/>
      <c r="AD78" s="9"/>
      <c r="AE78" s="9"/>
    </row>
    <row r="79" spans="3:89" outlineLevel="1" x14ac:dyDescent="0.3">
      <c r="T79" t="s">
        <v>804</v>
      </c>
    </row>
    <row r="80" spans="3:89" outlineLevel="1" x14ac:dyDescent="0.3">
      <c r="D80" t="s">
        <v>853</v>
      </c>
      <c r="F80" s="7">
        <v>5958.333333333333</v>
      </c>
      <c r="G80" s="7">
        <v>5958.333333333333</v>
      </c>
      <c r="H80" s="7">
        <v>5958.333333333333</v>
      </c>
      <c r="I80" s="7">
        <v>5958.333333333333</v>
      </c>
      <c r="J80" s="7">
        <v>5958.333333333333</v>
      </c>
      <c r="K80" s="7">
        <v>5958.333333333333</v>
      </c>
      <c r="L80" s="7">
        <v>5958.333333333333</v>
      </c>
      <c r="M80" s="7">
        <v>5958.333333333333</v>
      </c>
      <c r="N80" s="7">
        <v>5958.333333333333</v>
      </c>
      <c r="O80" s="7">
        <v>5958.333333333333</v>
      </c>
      <c r="P80" s="7">
        <v>5958.333333333333</v>
      </c>
      <c r="Q80" s="7">
        <v>5958.333333333333</v>
      </c>
      <c r="R80" s="7">
        <v>71500</v>
      </c>
      <c r="T80" t="s">
        <v>513</v>
      </c>
      <c r="AH80" s="8"/>
      <c r="AI80" s="8"/>
      <c r="AJ80" s="8"/>
      <c r="AK80" s="8"/>
      <c r="AL80" s="8"/>
      <c r="AM80" s="8"/>
      <c r="AN80" s="8"/>
      <c r="AO80" s="8"/>
      <c r="AP80" s="8"/>
      <c r="AQ80" s="8"/>
      <c r="AR80" s="8"/>
      <c r="AS80" s="8"/>
    </row>
    <row r="81" spans="4:45" outlineLevel="1" x14ac:dyDescent="0.3">
      <c r="D81" t="s">
        <v>892</v>
      </c>
      <c r="F81" s="7">
        <v>455.8125</v>
      </c>
      <c r="G81" s="7">
        <v>455.8125</v>
      </c>
      <c r="H81" s="7">
        <v>455.8125</v>
      </c>
      <c r="I81" s="7">
        <v>455.8125</v>
      </c>
      <c r="J81" s="7">
        <v>455.8125</v>
      </c>
      <c r="K81" s="7">
        <v>455.8125</v>
      </c>
      <c r="L81" s="7">
        <v>455.8125</v>
      </c>
      <c r="M81" s="7">
        <v>455.8125</v>
      </c>
      <c r="N81" s="7">
        <v>455.8125</v>
      </c>
      <c r="O81" s="7">
        <v>455.8125</v>
      </c>
      <c r="P81" s="7">
        <v>455.8125</v>
      </c>
      <c r="Q81" s="7">
        <v>455.8125</v>
      </c>
      <c r="R81" s="7">
        <v>5469.75</v>
      </c>
      <c r="T81" t="s">
        <v>513</v>
      </c>
      <c r="AH81" s="9"/>
      <c r="AI81" s="9"/>
      <c r="AJ81" s="9"/>
      <c r="AK81" s="9"/>
      <c r="AL81" s="9"/>
      <c r="AM81" s="9"/>
      <c r="AN81" s="9"/>
      <c r="AO81" s="9"/>
      <c r="AP81" s="9"/>
      <c r="AQ81" s="9"/>
      <c r="AR81" s="9"/>
      <c r="AS81" s="9"/>
    </row>
    <row r="82" spans="4:45" outlineLevel="1" x14ac:dyDescent="0.3">
      <c r="D82" t="s">
        <v>855</v>
      </c>
      <c r="F82" s="7">
        <v>18458.333333333332</v>
      </c>
      <c r="G82" s="7">
        <v>18458.333333333332</v>
      </c>
      <c r="H82" s="7">
        <v>18458.333333333332</v>
      </c>
      <c r="I82" s="7">
        <v>18458.333333333332</v>
      </c>
      <c r="J82" s="7">
        <v>18458.333333333332</v>
      </c>
      <c r="K82" s="7">
        <v>18458.333333333332</v>
      </c>
      <c r="L82" s="7">
        <v>18458.333333333332</v>
      </c>
      <c r="M82" s="7">
        <v>18458.333333333332</v>
      </c>
      <c r="N82" s="7">
        <v>18458.333333333332</v>
      </c>
      <c r="O82" s="7">
        <v>18458.333333333332</v>
      </c>
      <c r="P82" s="7">
        <v>18458.333333333332</v>
      </c>
      <c r="Q82" s="7">
        <v>18458.333333333332</v>
      </c>
      <c r="R82" s="7">
        <v>221500.00000000003</v>
      </c>
      <c r="T82" t="s">
        <v>513</v>
      </c>
      <c r="AH82" s="9"/>
      <c r="AI82" s="9"/>
      <c r="AJ82" s="9"/>
      <c r="AK82" s="9"/>
      <c r="AL82" s="9"/>
      <c r="AM82" s="9"/>
      <c r="AN82" s="9"/>
      <c r="AO82" s="9"/>
      <c r="AP82" s="9"/>
      <c r="AQ82" s="9"/>
      <c r="AR82" s="9"/>
      <c r="AS82" s="9"/>
    </row>
    <row r="83" spans="4:45" outlineLevel="1" x14ac:dyDescent="0.3">
      <c r="D83" t="s">
        <v>859</v>
      </c>
      <c r="F83" s="7">
        <v>1177.4958333333334</v>
      </c>
      <c r="G83" s="7">
        <v>1177.4958333333334</v>
      </c>
      <c r="H83" s="7">
        <v>1177.4958333333334</v>
      </c>
      <c r="I83" s="7">
        <v>1177.4958333333334</v>
      </c>
      <c r="J83" s="7">
        <v>1177.4958333333334</v>
      </c>
      <c r="K83" s="7">
        <v>1177.4958333333334</v>
      </c>
      <c r="L83" s="7">
        <v>1177.4958333333334</v>
      </c>
      <c r="M83" s="7">
        <v>1177.4958333333334</v>
      </c>
      <c r="N83" s="7">
        <v>1177.4958333333334</v>
      </c>
      <c r="O83" s="7">
        <v>1177.4958333333334</v>
      </c>
      <c r="P83" s="7">
        <v>1177.4958333333334</v>
      </c>
      <c r="Q83" s="7">
        <v>1177.4958333333334</v>
      </c>
      <c r="R83" s="7">
        <v>14129.950000000004</v>
      </c>
      <c r="T83" t="s">
        <v>513</v>
      </c>
      <c r="AH83" s="9"/>
      <c r="AI83" s="9"/>
      <c r="AJ83" s="9"/>
      <c r="AK83" s="9"/>
      <c r="AL83" s="9"/>
      <c r="AM83" s="9"/>
      <c r="AN83" s="9"/>
      <c r="AO83" s="9"/>
      <c r="AP83" s="9"/>
      <c r="AQ83" s="9"/>
      <c r="AR83" s="9"/>
      <c r="AS83" s="9"/>
    </row>
    <row r="84" spans="4:45" outlineLevel="1" x14ac:dyDescent="0.3">
      <c r="D84" t="s">
        <v>588</v>
      </c>
      <c r="F84" s="7">
        <v>732.5</v>
      </c>
      <c r="G84" s="7">
        <v>732.5</v>
      </c>
      <c r="H84" s="7">
        <v>732.5</v>
      </c>
      <c r="I84" s="7">
        <v>732.5</v>
      </c>
      <c r="J84" s="7">
        <v>732.5</v>
      </c>
      <c r="K84" s="7">
        <v>732.5</v>
      </c>
      <c r="L84" s="7">
        <v>732.5</v>
      </c>
      <c r="M84" s="7">
        <v>732.5</v>
      </c>
      <c r="N84" s="7">
        <v>732.5</v>
      </c>
      <c r="O84" s="7">
        <v>732.5</v>
      </c>
      <c r="P84" s="7">
        <v>732.5</v>
      </c>
      <c r="Q84" s="7">
        <v>732.5</v>
      </c>
      <c r="R84" s="7">
        <v>8790</v>
      </c>
      <c r="T84" t="s">
        <v>513</v>
      </c>
      <c r="AH84" s="9"/>
      <c r="AI84" s="9"/>
      <c r="AJ84" s="9"/>
      <c r="AK84" s="9"/>
      <c r="AL84" s="9"/>
      <c r="AM84" s="9"/>
      <c r="AN84" s="9"/>
      <c r="AO84" s="9"/>
      <c r="AP84" s="9"/>
      <c r="AQ84" s="9"/>
      <c r="AR84" s="9"/>
      <c r="AS84" s="9"/>
    </row>
    <row r="85" spans="4:45" outlineLevel="1" x14ac:dyDescent="0.3">
      <c r="D85" t="s">
        <v>514</v>
      </c>
      <c r="F85" s="7">
        <v>0</v>
      </c>
      <c r="G85" s="7">
        <v>0</v>
      </c>
      <c r="H85" s="7">
        <v>0</v>
      </c>
      <c r="I85" s="7">
        <v>0</v>
      </c>
      <c r="J85" s="7">
        <v>0</v>
      </c>
      <c r="K85" s="7">
        <v>0</v>
      </c>
      <c r="L85" s="7">
        <v>0</v>
      </c>
      <c r="M85" s="7">
        <v>0</v>
      </c>
      <c r="N85" s="7">
        <v>0</v>
      </c>
      <c r="O85" s="7">
        <v>0</v>
      </c>
      <c r="P85" s="7">
        <v>0</v>
      </c>
      <c r="Q85" s="7">
        <v>0</v>
      </c>
      <c r="R85" s="7">
        <v>0</v>
      </c>
      <c r="T85" t="s">
        <v>516</v>
      </c>
    </row>
    <row r="86" spans="4:45" outlineLevel="1" x14ac:dyDescent="0.3">
      <c r="D86" t="s">
        <v>591</v>
      </c>
      <c r="F86" s="7">
        <v>0</v>
      </c>
      <c r="G86" s="7">
        <v>0</v>
      </c>
      <c r="H86" s="7">
        <v>0</v>
      </c>
      <c r="I86" s="7">
        <v>0</v>
      </c>
      <c r="J86" s="7">
        <v>0</v>
      </c>
      <c r="K86" s="7">
        <v>0</v>
      </c>
      <c r="L86" s="7">
        <v>0</v>
      </c>
      <c r="M86" s="7">
        <v>0</v>
      </c>
      <c r="N86" s="7">
        <v>0</v>
      </c>
      <c r="O86" s="7">
        <v>0</v>
      </c>
      <c r="P86" s="7">
        <v>0</v>
      </c>
      <c r="Q86" s="7">
        <v>0</v>
      </c>
      <c r="R86" s="7">
        <v>0</v>
      </c>
      <c r="T86" t="s">
        <v>513</v>
      </c>
    </row>
    <row r="87" spans="4:45" outlineLevel="1" x14ac:dyDescent="0.3">
      <c r="D87" t="s">
        <v>552</v>
      </c>
      <c r="F87" s="7">
        <v>0</v>
      </c>
      <c r="G87" s="7">
        <v>0</v>
      </c>
      <c r="H87" s="7">
        <v>0</v>
      </c>
      <c r="I87" s="7">
        <v>0</v>
      </c>
      <c r="J87" s="7">
        <v>0</v>
      </c>
      <c r="K87" s="7">
        <v>0</v>
      </c>
      <c r="L87" s="7">
        <v>0</v>
      </c>
      <c r="M87" s="7">
        <v>0</v>
      </c>
      <c r="N87" s="7">
        <v>0</v>
      </c>
      <c r="O87" s="7">
        <v>0</v>
      </c>
      <c r="P87" s="7">
        <v>0</v>
      </c>
      <c r="Q87" s="7">
        <v>0</v>
      </c>
      <c r="R87" s="7">
        <v>0</v>
      </c>
      <c r="T87" t="s">
        <v>78</v>
      </c>
    </row>
    <row r="88" spans="4:45" outlineLevel="1" x14ac:dyDescent="0.3">
      <c r="D88" t="s">
        <v>550</v>
      </c>
      <c r="F88" s="7">
        <v>0</v>
      </c>
      <c r="G88" s="7">
        <v>0</v>
      </c>
      <c r="H88" s="7">
        <v>1000</v>
      </c>
      <c r="I88" s="7">
        <v>0</v>
      </c>
      <c r="J88" s="7">
        <v>0</v>
      </c>
      <c r="K88" s="7">
        <v>0</v>
      </c>
      <c r="L88" s="7">
        <v>0</v>
      </c>
      <c r="M88" s="7">
        <v>0</v>
      </c>
      <c r="N88" s="7">
        <v>0</v>
      </c>
      <c r="O88" s="7">
        <v>2500</v>
      </c>
      <c r="P88" s="7">
        <v>0</v>
      </c>
      <c r="Q88" s="7">
        <v>0</v>
      </c>
      <c r="R88" s="7">
        <v>3500</v>
      </c>
      <c r="T88" t="s">
        <v>155</v>
      </c>
    </row>
    <row r="89" spans="4:45" outlineLevel="1" x14ac:dyDescent="0.3">
      <c r="D89" t="s">
        <v>591</v>
      </c>
      <c r="F89" s="7">
        <v>-10416.666666666666</v>
      </c>
      <c r="G89" s="7">
        <v>-10416.666666666666</v>
      </c>
      <c r="H89" s="7">
        <v>-10416.666666666666</v>
      </c>
      <c r="I89" s="7">
        <v>-10416.666666666666</v>
      </c>
      <c r="J89" s="7">
        <v>-10416.666666666666</v>
      </c>
      <c r="K89" s="7">
        <v>-10416.666666666666</v>
      </c>
      <c r="L89" s="7">
        <v>-10416.666666666666</v>
      </c>
      <c r="M89" s="7">
        <v>-10416.666666666666</v>
      </c>
      <c r="N89" s="7">
        <v>-10416.666666666666</v>
      </c>
      <c r="O89" s="7">
        <v>-10416.666666666666</v>
      </c>
      <c r="P89" s="7">
        <v>-10416.666666666666</v>
      </c>
      <c r="Q89" s="7">
        <v>-10416.666666666666</v>
      </c>
      <c r="R89" s="7">
        <v>-125000.00000000001</v>
      </c>
      <c r="T89" t="s">
        <v>503</v>
      </c>
    </row>
    <row r="90" spans="4:45" outlineLevel="1" x14ac:dyDescent="0.3">
      <c r="D90" t="s">
        <v>811</v>
      </c>
      <c r="F90" s="7">
        <v>16666.666666666668</v>
      </c>
      <c r="G90" s="7">
        <v>16666.666666666668</v>
      </c>
      <c r="H90" s="7">
        <v>16666.666666666668</v>
      </c>
      <c r="I90" s="7">
        <v>16666.666666666668</v>
      </c>
      <c r="J90" s="7">
        <v>16666.666666666668</v>
      </c>
      <c r="K90" s="7">
        <v>16666.666666666668</v>
      </c>
      <c r="L90" s="7">
        <v>16666.666666666668</v>
      </c>
      <c r="M90" s="7">
        <v>16666.666666666668</v>
      </c>
      <c r="N90" s="7">
        <v>16666.666666666668</v>
      </c>
      <c r="O90" s="7">
        <v>16666.666666666668</v>
      </c>
      <c r="P90" s="7">
        <v>16666.666666666668</v>
      </c>
      <c r="Q90" s="7">
        <v>16666.666666666668</v>
      </c>
      <c r="R90" s="7">
        <v>199999.99999999997</v>
      </c>
      <c r="T90" t="s">
        <v>503</v>
      </c>
    </row>
    <row r="91" spans="4:45" outlineLevel="1" x14ac:dyDescent="0.3">
      <c r="D91" t="s">
        <v>532</v>
      </c>
      <c r="F91" s="7">
        <v>0</v>
      </c>
      <c r="G91" s="7">
        <v>0</v>
      </c>
      <c r="H91" s="7">
        <v>0</v>
      </c>
      <c r="I91" s="7">
        <v>0</v>
      </c>
      <c r="J91" s="7">
        <v>0</v>
      </c>
      <c r="K91" s="7">
        <v>0</v>
      </c>
      <c r="L91" s="7">
        <v>0</v>
      </c>
      <c r="M91" s="7">
        <v>0</v>
      </c>
      <c r="N91" s="7">
        <v>0</v>
      </c>
      <c r="O91" s="7">
        <v>0</v>
      </c>
      <c r="P91" s="7">
        <v>0</v>
      </c>
      <c r="Q91" s="7">
        <v>0</v>
      </c>
      <c r="R91" s="7">
        <v>0</v>
      </c>
      <c r="T91" t="s">
        <v>533</v>
      </c>
    </row>
    <row r="92" spans="4:45" outlineLevel="1" x14ac:dyDescent="0.3">
      <c r="D92">
        <v>0</v>
      </c>
      <c r="F92" s="7">
        <v>0</v>
      </c>
      <c r="G92" s="7">
        <v>0</v>
      </c>
      <c r="H92" s="7">
        <v>0</v>
      </c>
      <c r="I92" s="7">
        <v>0</v>
      </c>
      <c r="J92" s="7">
        <v>0</v>
      </c>
      <c r="K92" s="7">
        <v>0</v>
      </c>
      <c r="L92" s="7">
        <v>0</v>
      </c>
      <c r="M92" s="7">
        <v>0</v>
      </c>
      <c r="N92" s="7">
        <v>0</v>
      </c>
      <c r="O92" s="7">
        <v>0</v>
      </c>
      <c r="P92" s="7">
        <v>0</v>
      </c>
      <c r="Q92" s="7">
        <v>0</v>
      </c>
      <c r="R92" s="7">
        <v>0</v>
      </c>
    </row>
    <row r="93" spans="4:45" outlineLevel="1" x14ac:dyDescent="0.3">
      <c r="D93">
        <v>0</v>
      </c>
      <c r="F93" s="7">
        <v>0</v>
      </c>
      <c r="G93" s="7">
        <v>0</v>
      </c>
      <c r="H93" s="7">
        <v>0</v>
      </c>
      <c r="I93" s="7">
        <v>0</v>
      </c>
      <c r="J93" s="7">
        <v>0</v>
      </c>
      <c r="K93" s="7">
        <v>0</v>
      </c>
      <c r="L93" s="7">
        <v>0</v>
      </c>
      <c r="M93" s="7">
        <v>0</v>
      </c>
      <c r="N93" s="7">
        <v>0</v>
      </c>
      <c r="O93" s="7">
        <v>0</v>
      </c>
      <c r="P93" s="7">
        <v>0</v>
      </c>
      <c r="Q93" s="7">
        <v>0</v>
      </c>
      <c r="R93" s="7">
        <v>0</v>
      </c>
    </row>
    <row r="94" spans="4:45" outlineLevel="1" x14ac:dyDescent="0.3">
      <c r="D94">
        <v>0</v>
      </c>
      <c r="F94" s="7"/>
      <c r="G94" s="7"/>
      <c r="H94" s="7"/>
      <c r="I94" s="7"/>
      <c r="J94" s="7"/>
      <c r="K94" s="7"/>
      <c r="L94" s="7"/>
      <c r="M94" s="7"/>
      <c r="N94" s="7"/>
      <c r="O94" s="7"/>
      <c r="P94" s="7"/>
      <c r="Q94" s="7"/>
      <c r="R94" s="7"/>
    </row>
    <row r="95" spans="4:45" outlineLevel="1" x14ac:dyDescent="0.3">
      <c r="D95" t="s">
        <v>152</v>
      </c>
      <c r="F95" s="7">
        <v>0</v>
      </c>
      <c r="G95" s="7">
        <v>0</v>
      </c>
      <c r="H95" s="7">
        <v>0</v>
      </c>
      <c r="I95" s="7">
        <v>0</v>
      </c>
      <c r="J95" s="7">
        <v>0</v>
      </c>
      <c r="K95" s="7">
        <v>0</v>
      </c>
      <c r="L95" s="7">
        <v>0</v>
      </c>
      <c r="M95" s="7">
        <v>0</v>
      </c>
      <c r="N95" s="7">
        <v>0</v>
      </c>
      <c r="O95" s="7">
        <v>0</v>
      </c>
      <c r="P95" s="7">
        <v>0</v>
      </c>
      <c r="Q95" s="7">
        <v>0</v>
      </c>
      <c r="R95" s="7">
        <v>0</v>
      </c>
    </row>
    <row r="96" spans="4:45" outlineLevel="1" x14ac:dyDescent="0.3">
      <c r="D96" t="s">
        <v>153</v>
      </c>
      <c r="F96" s="7">
        <v>49.94</v>
      </c>
      <c r="G96" s="7">
        <v>6</v>
      </c>
      <c r="H96" s="7">
        <v>47.35</v>
      </c>
      <c r="I96" s="7">
        <v>5.94</v>
      </c>
      <c r="J96" s="7">
        <v>60.57</v>
      </c>
      <c r="K96" s="7">
        <v>26.63</v>
      </c>
      <c r="L96" s="7">
        <v>33.65</v>
      </c>
      <c r="M96" s="7">
        <v>3.65</v>
      </c>
      <c r="N96" s="7">
        <v>2.91</v>
      </c>
      <c r="O96" s="7">
        <v>158.25</v>
      </c>
      <c r="P96" s="7">
        <v>30</v>
      </c>
      <c r="Q96" s="7">
        <v>0</v>
      </c>
      <c r="R96" s="7">
        <v>424.89</v>
      </c>
    </row>
    <row r="97" spans="4:18" outlineLevel="1" x14ac:dyDescent="0.3">
      <c r="D97" t="s">
        <v>455</v>
      </c>
      <c r="F97" s="7">
        <v>0</v>
      </c>
      <c r="G97" s="7">
        <v>90164</v>
      </c>
      <c r="H97" s="7">
        <v>0</v>
      </c>
      <c r="I97" s="7">
        <v>0</v>
      </c>
      <c r="J97" s="7">
        <v>0</v>
      </c>
      <c r="K97" s="7">
        <v>0</v>
      </c>
      <c r="L97" s="7">
        <v>0</v>
      </c>
      <c r="M97" s="7">
        <v>0</v>
      </c>
      <c r="N97" s="7">
        <v>0</v>
      </c>
      <c r="O97" s="7">
        <v>0</v>
      </c>
      <c r="P97" s="7">
        <v>0</v>
      </c>
      <c r="Q97" s="7">
        <v>0</v>
      </c>
      <c r="R97" s="7">
        <v>90164</v>
      </c>
    </row>
    <row r="98" spans="4:18" outlineLevel="1" x14ac:dyDescent="0.3">
      <c r="D98" t="s">
        <v>507</v>
      </c>
      <c r="F98" s="7">
        <v>0</v>
      </c>
      <c r="G98" s="7">
        <v>0</v>
      </c>
      <c r="H98" s="7">
        <v>0</v>
      </c>
      <c r="I98" s="7">
        <v>0</v>
      </c>
      <c r="J98" s="7">
        <v>0</v>
      </c>
      <c r="K98" s="7">
        <v>0</v>
      </c>
      <c r="L98" s="7">
        <v>0</v>
      </c>
      <c r="M98" s="7">
        <v>0</v>
      </c>
      <c r="N98" s="7">
        <v>0</v>
      </c>
      <c r="O98" s="7">
        <v>0</v>
      </c>
      <c r="P98" s="7">
        <v>0</v>
      </c>
      <c r="Q98" s="7">
        <v>0</v>
      </c>
      <c r="R98" s="7">
        <v>0</v>
      </c>
    </row>
    <row r="99" spans="4:18" outlineLevel="1" x14ac:dyDescent="0.3">
      <c r="D99" t="s">
        <v>508</v>
      </c>
      <c r="F99" s="7">
        <v>0</v>
      </c>
      <c r="G99" s="7">
        <v>0</v>
      </c>
      <c r="H99" s="7">
        <v>0</v>
      </c>
      <c r="I99" s="7">
        <v>0</v>
      </c>
      <c r="J99" s="7">
        <v>0</v>
      </c>
      <c r="K99" s="7">
        <v>0</v>
      </c>
      <c r="L99" s="7">
        <v>0</v>
      </c>
      <c r="M99" s="7">
        <v>0</v>
      </c>
      <c r="N99" s="7">
        <v>0</v>
      </c>
      <c r="O99" s="7">
        <v>0</v>
      </c>
      <c r="P99" s="7">
        <v>0</v>
      </c>
      <c r="Q99" s="7">
        <v>0</v>
      </c>
      <c r="R99" s="7">
        <v>0</v>
      </c>
    </row>
    <row r="100" spans="4:18" outlineLevel="1" x14ac:dyDescent="0.3"/>
    <row r="101" spans="4:18" outlineLevel="1" x14ac:dyDescent="0.3">
      <c r="D101" t="s">
        <v>73</v>
      </c>
      <c r="F101" s="7">
        <v>-9.6065377874765545E-12</v>
      </c>
      <c r="G101" s="7">
        <v>-1.4551915228366852E-11</v>
      </c>
      <c r="H101" s="7">
        <v>1.4566126083082054E-12</v>
      </c>
      <c r="I101" s="7">
        <v>-9.6038732522174541E-12</v>
      </c>
      <c r="J101" s="7">
        <v>1.4843237750028493E-11</v>
      </c>
      <c r="K101" s="7">
        <v>-9.9999999988650501E-2</v>
      </c>
      <c r="L101" s="7">
        <v>-1.4566126083082054E-12</v>
      </c>
      <c r="M101" s="7">
        <v>-1.4552803406786552E-12</v>
      </c>
      <c r="N101" s="7">
        <v>3.7836400679225335E-12</v>
      </c>
      <c r="O101" s="7">
        <v>3.637978807091713E-12</v>
      </c>
      <c r="P101" s="7">
        <v>-9.9999999983992893E-2</v>
      </c>
      <c r="Q101" s="7">
        <v>0</v>
      </c>
      <c r="R101" s="7">
        <v>-0.20000000005529728</v>
      </c>
    </row>
    <row r="103" spans="4:18" x14ac:dyDescent="0.3">
      <c r="R103" s="8" t="s">
        <v>158</v>
      </c>
    </row>
    <row r="105" spans="4:18" x14ac:dyDescent="0.3">
      <c r="R105" t="s">
        <v>158</v>
      </c>
    </row>
  </sheetData>
  <mergeCells count="12">
    <mergeCell ref="BJ3:BK3"/>
    <mergeCell ref="BJ10:BV10"/>
    <mergeCell ref="BX3:BY3"/>
    <mergeCell ref="BX10:CJ10"/>
    <mergeCell ref="C7:CK8"/>
    <mergeCell ref="F10:R10"/>
    <mergeCell ref="T10:AF10"/>
    <mergeCell ref="T3:U3"/>
    <mergeCell ref="AV3:AW3"/>
    <mergeCell ref="AV10:BH10"/>
    <mergeCell ref="AH3:AI3"/>
    <mergeCell ref="AH10:AT10"/>
  </mergeCells>
  <conditionalFormatting sqref="R103">
    <cfRule type="containsText" dxfId="3" priority="1" operator="containsText" text="Outage">
      <formula>NOT(ISERROR(SEARCH("Outage",R103)))</formula>
    </cfRule>
  </conditionalFormatting>
  <conditionalFormatting sqref="R105">
    <cfRule type="containsText" dxfId="2" priority="3" operator="containsText" text="Check">
      <formula>NOT(ISERROR(SEARCH("Check",R105)))</formula>
    </cfRule>
  </conditionalFormatting>
  <conditionalFormatting sqref="T80:T97">
    <cfRule type="expression" dxfId="1" priority="2">
      <formula>_xlfn.ISFORMULA(T80)</formula>
    </cfRule>
  </conditionalFormatting>
  <dataValidations disablePrompts="1" count="1">
    <dataValidation type="list" allowBlank="1" showInputMessage="1" showErrorMessage="1" sqref="D11" xr:uid="{C9649734-2CEF-4B4D-B989-04E6DC9705E0}">
      <formula1>"Tax Basis,Financial Basis"</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4B93A-4C0B-4DC9-A50C-2894F689A36F}">
  <sheetPr>
    <tabColor theme="4" tint="0.39997558519241921"/>
  </sheetPr>
  <dimension ref="B1:BV68"/>
  <sheetViews>
    <sheetView showGridLines="0" zoomScaleNormal="100" workbookViewId="0">
      <pane xSplit="3" ySplit="8" topLeftCell="D9" activePane="bottomRight" state="frozen"/>
      <selection activeCell="D26" sqref="D26:J38"/>
      <selection pane="topRight" activeCell="D26" sqref="D26:J38"/>
      <selection pane="bottomLeft" activeCell="D26" sqref="D26:J38"/>
      <selection pane="bottomRight" activeCell="A2" sqref="A2"/>
    </sheetView>
  </sheetViews>
  <sheetFormatPr defaultRowHeight="14.4" outlineLevelRow="1" outlineLevelCol="1" x14ac:dyDescent="0.3"/>
  <cols>
    <col min="1" max="1" width="2.33203125" customWidth="1"/>
    <col min="2" max="2" width="2.6640625" customWidth="1"/>
    <col min="3" max="3" width="49.33203125" customWidth="1"/>
    <col min="4" max="4" width="1.6640625" customWidth="1"/>
    <col min="5" max="5" width="18.6640625" customWidth="1" outlineLevel="1"/>
    <col min="6" max="9" width="11.6640625" customWidth="1" outlineLevel="1"/>
    <col min="10" max="10" width="11" customWidth="1" outlineLevel="1"/>
    <col min="11" max="12" width="11.6640625" customWidth="1" outlineLevel="1"/>
    <col min="13" max="14" width="11" customWidth="1" outlineLevel="1"/>
    <col min="15" max="16" width="11.6640625" customWidth="1" outlineLevel="1"/>
    <col min="17" max="17" width="19.44140625" customWidth="1"/>
    <col min="18" max="18" width="1.6640625" customWidth="1"/>
    <col min="19" max="19" width="18.6640625" customWidth="1" outlineLevel="1"/>
    <col min="20" max="23" width="11.6640625" customWidth="1" outlineLevel="1"/>
    <col min="24" max="24" width="11" customWidth="1" outlineLevel="1"/>
    <col min="25" max="26" width="11.6640625" customWidth="1" outlineLevel="1"/>
    <col min="27" max="27" width="11" customWidth="1" outlineLevel="1"/>
    <col min="28" max="28" width="10" customWidth="1" outlineLevel="1"/>
    <col min="29" max="30" width="11.6640625" customWidth="1" outlineLevel="1"/>
    <col min="31" max="31" width="19.44140625" customWidth="1"/>
    <col min="32" max="32" width="1.6640625" customWidth="1"/>
    <col min="33" max="33" width="18.6640625" customWidth="1" outlineLevel="1"/>
    <col min="34" max="37" width="11.6640625" customWidth="1" outlineLevel="1"/>
    <col min="38" max="38" width="11" customWidth="1" outlineLevel="1"/>
    <col min="39" max="40" width="11.6640625" customWidth="1" outlineLevel="1"/>
    <col min="41" max="41" width="11" customWidth="1" outlineLevel="1"/>
    <col min="42" max="42" width="10" customWidth="1" outlineLevel="1"/>
    <col min="43" max="44" width="11.6640625" customWidth="1" outlineLevel="1"/>
    <col min="45" max="45" width="19.44140625" customWidth="1"/>
    <col min="46" max="46" width="1.6640625" customWidth="1"/>
    <col min="47" max="47" width="18.6640625" customWidth="1" outlineLevel="1"/>
    <col min="48" max="51" width="11.6640625" customWidth="1" outlineLevel="1"/>
    <col min="52" max="52" width="11" customWidth="1" outlineLevel="1"/>
    <col min="53" max="54" width="11.6640625" customWidth="1" outlineLevel="1"/>
    <col min="55" max="55" width="11" customWidth="1" outlineLevel="1"/>
    <col min="56" max="56" width="10" customWidth="1" outlineLevel="1"/>
    <col min="57" max="58" width="11.6640625" customWidth="1" outlineLevel="1"/>
    <col min="59" max="59" width="19.44140625" customWidth="1"/>
    <col min="60" max="60" width="1.6640625" customWidth="1"/>
    <col min="61" max="61" width="18.6640625" customWidth="1" outlineLevel="1"/>
    <col min="62" max="65" width="11.6640625" customWidth="1" outlineLevel="1"/>
    <col min="66" max="66" width="11" customWidth="1" outlineLevel="1"/>
    <col min="67" max="68" width="11.6640625" customWidth="1" outlineLevel="1"/>
    <col min="69" max="69" width="11" customWidth="1" outlineLevel="1"/>
    <col min="70" max="70" width="10" customWidth="1" outlineLevel="1"/>
    <col min="71" max="72" width="11.6640625" customWidth="1" outlineLevel="1"/>
    <col min="73" max="73" width="19.44140625" customWidth="1"/>
    <col min="74" max="74" width="1.6640625" customWidth="1"/>
  </cols>
  <sheetData>
    <row r="1" spans="2:74" hidden="1" outlineLevel="1" x14ac:dyDescent="0.3">
      <c r="D1">
        <v>0</v>
      </c>
      <c r="E1">
        <v>1</v>
      </c>
      <c r="F1">
        <v>2</v>
      </c>
      <c r="G1">
        <v>3</v>
      </c>
      <c r="H1">
        <v>4</v>
      </c>
      <c r="I1">
        <v>5</v>
      </c>
      <c r="J1">
        <v>6</v>
      </c>
      <c r="K1">
        <v>7</v>
      </c>
      <c r="L1">
        <v>8</v>
      </c>
      <c r="M1">
        <v>9</v>
      </c>
      <c r="N1">
        <v>10</v>
      </c>
      <c r="O1">
        <v>11</v>
      </c>
      <c r="P1">
        <v>12</v>
      </c>
      <c r="S1">
        <v>13</v>
      </c>
      <c r="T1">
        <v>14</v>
      </c>
      <c r="U1">
        <v>15</v>
      </c>
      <c r="V1">
        <v>16</v>
      </c>
      <c r="W1">
        <v>17</v>
      </c>
      <c r="X1">
        <v>18</v>
      </c>
      <c r="Y1">
        <v>19</v>
      </c>
      <c r="Z1">
        <v>20</v>
      </c>
      <c r="AA1">
        <v>21</v>
      </c>
      <c r="AB1">
        <v>22</v>
      </c>
      <c r="AC1">
        <v>23</v>
      </c>
      <c r="AD1">
        <v>24</v>
      </c>
      <c r="AG1">
        <v>25</v>
      </c>
      <c r="AH1">
        <v>26</v>
      </c>
      <c r="AI1">
        <v>27</v>
      </c>
      <c r="AJ1">
        <v>28</v>
      </c>
      <c r="AK1">
        <v>29</v>
      </c>
      <c r="AL1">
        <v>30</v>
      </c>
      <c r="AM1">
        <v>31</v>
      </c>
      <c r="AN1">
        <v>32</v>
      </c>
      <c r="AO1">
        <v>33</v>
      </c>
      <c r="AP1">
        <v>34</v>
      </c>
      <c r="AQ1">
        <v>35</v>
      </c>
      <c r="AR1">
        <v>36</v>
      </c>
      <c r="AU1">
        <v>37</v>
      </c>
      <c r="AV1">
        <v>38</v>
      </c>
      <c r="AW1">
        <v>39</v>
      </c>
      <c r="AX1">
        <v>40</v>
      </c>
      <c r="AY1">
        <v>41</v>
      </c>
      <c r="AZ1">
        <v>42</v>
      </c>
      <c r="BA1">
        <v>43</v>
      </c>
      <c r="BB1">
        <v>44</v>
      </c>
      <c r="BC1">
        <v>45</v>
      </c>
      <c r="BD1">
        <v>46</v>
      </c>
      <c r="BE1">
        <v>47</v>
      </c>
      <c r="BF1">
        <v>48</v>
      </c>
      <c r="BI1">
        <v>49</v>
      </c>
      <c r="BJ1">
        <v>50</v>
      </c>
      <c r="BK1">
        <v>51</v>
      </c>
      <c r="BL1">
        <v>52</v>
      </c>
      <c r="BM1">
        <v>53</v>
      </c>
      <c r="BN1">
        <v>54</v>
      </c>
      <c r="BO1">
        <v>55</v>
      </c>
      <c r="BP1">
        <v>56</v>
      </c>
      <c r="BQ1">
        <v>57</v>
      </c>
      <c r="BR1">
        <v>58</v>
      </c>
      <c r="BS1">
        <v>59</v>
      </c>
      <c r="BT1">
        <v>60</v>
      </c>
    </row>
    <row r="2" spans="2:74" collapsed="1" x14ac:dyDescent="0.3"/>
    <row r="3" spans="2:74" ht="15" thickBot="1" x14ac:dyDescent="0.35"/>
    <row r="4" spans="2:74" x14ac:dyDescent="0.3">
      <c r="B4" s="652" t="s">
        <v>108</v>
      </c>
      <c r="C4" s="653"/>
      <c r="D4" s="653"/>
      <c r="E4" s="653"/>
      <c r="F4" s="653"/>
      <c r="G4" s="653"/>
      <c r="H4" s="653"/>
      <c r="I4" s="653"/>
      <c r="J4" s="653"/>
      <c r="K4" s="653"/>
      <c r="L4" s="653"/>
      <c r="M4" s="653"/>
      <c r="N4" s="653"/>
      <c r="O4" s="653"/>
      <c r="P4" s="653"/>
      <c r="Q4" s="653"/>
      <c r="R4" s="653"/>
      <c r="S4" s="653"/>
      <c r="T4" s="653"/>
      <c r="U4" s="653"/>
      <c r="V4" s="653"/>
      <c r="W4" s="653"/>
      <c r="X4" s="653"/>
      <c r="Y4" s="653"/>
      <c r="Z4" s="653"/>
      <c r="AA4" s="653"/>
      <c r="AB4" s="653"/>
      <c r="AC4" s="653"/>
      <c r="AD4" s="653"/>
      <c r="AE4" s="653"/>
      <c r="AF4" s="653"/>
      <c r="AG4" s="653"/>
      <c r="AH4" s="653"/>
      <c r="AI4" s="653"/>
      <c r="AJ4" s="653"/>
      <c r="AK4" s="653"/>
      <c r="AL4" s="653"/>
      <c r="AM4" s="653"/>
      <c r="AN4" s="653"/>
      <c r="AO4" s="653"/>
      <c r="AP4" s="653"/>
      <c r="AQ4" s="653"/>
      <c r="AR4" s="653"/>
      <c r="AS4" s="653"/>
      <c r="AT4" s="653"/>
      <c r="AU4" s="653"/>
      <c r="AV4" s="653"/>
      <c r="AW4" s="653"/>
      <c r="AX4" s="653"/>
      <c r="AY4" s="653"/>
      <c r="AZ4" s="653"/>
      <c r="BA4" s="653"/>
      <c r="BB4" s="653"/>
      <c r="BC4" s="653"/>
      <c r="BD4" s="653"/>
      <c r="BE4" s="653"/>
      <c r="BF4" s="653"/>
      <c r="BG4" s="653"/>
      <c r="BH4" s="653"/>
      <c r="BI4" s="653"/>
      <c r="BJ4" s="653"/>
      <c r="BK4" s="653"/>
      <c r="BL4" s="653"/>
      <c r="BM4" s="653"/>
      <c r="BN4" s="653"/>
      <c r="BO4" s="653"/>
      <c r="BP4" s="653"/>
      <c r="BQ4" s="653"/>
      <c r="BR4" s="653"/>
      <c r="BS4" s="653"/>
      <c r="BT4" s="653"/>
      <c r="BU4" s="653"/>
      <c r="BV4" s="654"/>
    </row>
    <row r="5" spans="2:74" x14ac:dyDescent="0.3">
      <c r="B5" s="658"/>
      <c r="C5" s="659"/>
      <c r="D5" s="659"/>
      <c r="E5" s="659"/>
      <c r="F5" s="659"/>
      <c r="G5" s="659"/>
      <c r="H5" s="659"/>
      <c r="I5" s="659"/>
      <c r="J5" s="659"/>
      <c r="K5" s="659"/>
      <c r="L5" s="659"/>
      <c r="M5" s="659"/>
      <c r="N5" s="659"/>
      <c r="O5" s="659"/>
      <c r="P5" s="659"/>
      <c r="Q5" s="659"/>
      <c r="R5" s="659"/>
      <c r="S5" s="659"/>
      <c r="T5" s="659"/>
      <c r="U5" s="659"/>
      <c r="V5" s="659"/>
      <c r="W5" s="659"/>
      <c r="X5" s="659"/>
      <c r="Y5" s="659"/>
      <c r="Z5" s="659"/>
      <c r="AA5" s="659"/>
      <c r="AB5" s="659"/>
      <c r="AC5" s="659"/>
      <c r="AD5" s="659"/>
      <c r="AE5" s="659"/>
      <c r="AF5" s="659"/>
      <c r="AG5" s="659"/>
      <c r="AH5" s="659"/>
      <c r="AI5" s="659"/>
      <c r="AJ5" s="659"/>
      <c r="AK5" s="659"/>
      <c r="AL5" s="659"/>
      <c r="AM5" s="659"/>
      <c r="AN5" s="659"/>
      <c r="AO5" s="659"/>
      <c r="AP5" s="659"/>
      <c r="AQ5" s="659"/>
      <c r="AR5" s="659"/>
      <c r="AS5" s="659"/>
      <c r="AT5" s="659"/>
      <c r="AU5" s="659"/>
      <c r="AV5" s="659"/>
      <c r="AW5" s="659"/>
      <c r="AX5" s="659"/>
      <c r="AY5" s="659"/>
      <c r="AZ5" s="659"/>
      <c r="BA5" s="659"/>
      <c r="BB5" s="659"/>
      <c r="BC5" s="659"/>
      <c r="BD5" s="659"/>
      <c r="BE5" s="659"/>
      <c r="BF5" s="659"/>
      <c r="BG5" s="659"/>
      <c r="BH5" s="659"/>
      <c r="BI5" s="659"/>
      <c r="BJ5" s="659"/>
      <c r="BK5" s="659"/>
      <c r="BL5" s="659"/>
      <c r="BM5" s="659"/>
      <c r="BN5" s="659"/>
      <c r="BO5" s="659"/>
      <c r="BP5" s="659"/>
      <c r="BQ5" s="659"/>
      <c r="BR5" s="659"/>
      <c r="BS5" s="659"/>
      <c r="BT5" s="659"/>
      <c r="BU5" s="659"/>
      <c r="BV5" s="660"/>
    </row>
    <row r="6" spans="2:74" ht="5.4" customHeight="1" thickBot="1" x14ac:dyDescent="0.35">
      <c r="B6" s="14"/>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5"/>
    </row>
    <row r="7" spans="2:74" x14ac:dyDescent="0.3">
      <c r="B7" s="14"/>
      <c r="C7" s="661" t="s">
        <v>120</v>
      </c>
      <c r="D7" s="15"/>
      <c r="E7" s="649" t="s">
        <v>806</v>
      </c>
      <c r="F7" s="650"/>
      <c r="G7" s="650"/>
      <c r="H7" s="650"/>
      <c r="I7" s="650"/>
      <c r="J7" s="650"/>
      <c r="K7" s="650"/>
      <c r="L7" s="650"/>
      <c r="M7" s="650"/>
      <c r="N7" s="650"/>
      <c r="O7" s="650"/>
      <c r="P7" s="650"/>
      <c r="Q7" s="651"/>
      <c r="R7" s="15"/>
      <c r="S7" s="649" t="s">
        <v>807</v>
      </c>
      <c r="T7" s="650"/>
      <c r="U7" s="650"/>
      <c r="V7" s="650"/>
      <c r="W7" s="650"/>
      <c r="X7" s="650"/>
      <c r="Y7" s="650"/>
      <c r="Z7" s="650"/>
      <c r="AA7" s="650"/>
      <c r="AB7" s="650"/>
      <c r="AC7" s="650"/>
      <c r="AD7" s="650"/>
      <c r="AE7" s="651"/>
      <c r="AF7" s="15"/>
      <c r="AG7" s="649" t="s">
        <v>808</v>
      </c>
      <c r="AH7" s="650"/>
      <c r="AI7" s="650"/>
      <c r="AJ7" s="650"/>
      <c r="AK7" s="650"/>
      <c r="AL7" s="650"/>
      <c r="AM7" s="650"/>
      <c r="AN7" s="650"/>
      <c r="AO7" s="650"/>
      <c r="AP7" s="650"/>
      <c r="AQ7" s="650"/>
      <c r="AR7" s="650"/>
      <c r="AS7" s="651"/>
      <c r="AT7" s="15"/>
      <c r="AU7" s="649" t="s">
        <v>809</v>
      </c>
      <c r="AV7" s="650"/>
      <c r="AW7" s="650"/>
      <c r="AX7" s="650"/>
      <c r="AY7" s="650"/>
      <c r="AZ7" s="650"/>
      <c r="BA7" s="650"/>
      <c r="BB7" s="650"/>
      <c r="BC7" s="650"/>
      <c r="BD7" s="650"/>
      <c r="BE7" s="650"/>
      <c r="BF7" s="650"/>
      <c r="BG7" s="651"/>
      <c r="BH7" s="15"/>
      <c r="BI7" s="649" t="s">
        <v>810</v>
      </c>
      <c r="BJ7" s="650"/>
      <c r="BK7" s="650"/>
      <c r="BL7" s="650"/>
      <c r="BM7" s="650"/>
      <c r="BN7" s="650"/>
      <c r="BO7" s="650"/>
      <c r="BP7" s="650"/>
      <c r="BQ7" s="650"/>
      <c r="BR7" s="650"/>
      <c r="BS7" s="650"/>
      <c r="BT7" s="650"/>
      <c r="BU7" s="651"/>
      <c r="BV7" s="15"/>
    </row>
    <row r="8" spans="2:74" ht="15" thickBot="1" x14ac:dyDescent="0.35">
      <c r="B8" s="14"/>
      <c r="C8" s="661"/>
      <c r="D8" s="15"/>
      <c r="E8" s="139">
        <v>46265</v>
      </c>
      <c r="F8" s="138">
        <v>46295</v>
      </c>
      <c r="G8" s="138">
        <v>46325</v>
      </c>
      <c r="H8" s="138">
        <v>46356</v>
      </c>
      <c r="I8" s="138">
        <v>46386</v>
      </c>
      <c r="J8" s="138">
        <v>46417</v>
      </c>
      <c r="K8" s="138">
        <v>46446</v>
      </c>
      <c r="L8" s="138">
        <v>46474</v>
      </c>
      <c r="M8" s="138">
        <v>46505</v>
      </c>
      <c r="N8" s="138">
        <v>46535</v>
      </c>
      <c r="O8" s="138">
        <v>46566</v>
      </c>
      <c r="P8" s="138">
        <v>46596</v>
      </c>
      <c r="Q8" s="57" t="s">
        <v>75</v>
      </c>
      <c r="R8" s="15"/>
      <c r="S8" s="139">
        <v>46627</v>
      </c>
      <c r="T8" s="138">
        <v>46658</v>
      </c>
      <c r="U8" s="138">
        <v>46688</v>
      </c>
      <c r="V8" s="138">
        <v>46719</v>
      </c>
      <c r="W8" s="138">
        <v>46749</v>
      </c>
      <c r="X8" s="138">
        <v>46780</v>
      </c>
      <c r="Y8" s="138">
        <v>46811</v>
      </c>
      <c r="Z8" s="138">
        <v>46840</v>
      </c>
      <c r="AA8" s="138">
        <v>46871</v>
      </c>
      <c r="AB8" s="138">
        <v>46901</v>
      </c>
      <c r="AC8" s="138">
        <v>46932</v>
      </c>
      <c r="AD8" s="138">
        <v>46962</v>
      </c>
      <c r="AE8" s="57" t="s">
        <v>75</v>
      </c>
      <c r="AF8" s="15"/>
      <c r="AG8" s="139">
        <v>46993</v>
      </c>
      <c r="AH8" s="138">
        <v>47024</v>
      </c>
      <c r="AI8" s="138">
        <v>47054</v>
      </c>
      <c r="AJ8" s="138">
        <v>47085</v>
      </c>
      <c r="AK8" s="138">
        <v>47115</v>
      </c>
      <c r="AL8" s="138">
        <v>47146</v>
      </c>
      <c r="AM8" s="138">
        <v>47177</v>
      </c>
      <c r="AN8" s="138">
        <v>47205</v>
      </c>
      <c r="AO8" s="138">
        <v>47236</v>
      </c>
      <c r="AP8" s="138">
        <v>47266</v>
      </c>
      <c r="AQ8" s="138">
        <v>47297</v>
      </c>
      <c r="AR8" s="138">
        <v>47327</v>
      </c>
      <c r="AS8" s="57" t="s">
        <v>75</v>
      </c>
      <c r="AT8" s="15"/>
      <c r="AU8" s="139">
        <v>47358</v>
      </c>
      <c r="AV8" s="138">
        <v>47389</v>
      </c>
      <c r="AW8" s="138">
        <v>47419</v>
      </c>
      <c r="AX8" s="138">
        <v>47450</v>
      </c>
      <c r="AY8" s="138">
        <v>47480</v>
      </c>
      <c r="AZ8" s="138">
        <v>47511</v>
      </c>
      <c r="BA8" s="138">
        <v>47542</v>
      </c>
      <c r="BB8" s="138">
        <v>47570</v>
      </c>
      <c r="BC8" s="138">
        <v>47601</v>
      </c>
      <c r="BD8" s="138">
        <v>47631</v>
      </c>
      <c r="BE8" s="138">
        <v>47662</v>
      </c>
      <c r="BF8" s="138">
        <v>47692</v>
      </c>
      <c r="BG8" s="57" t="s">
        <v>75</v>
      </c>
      <c r="BH8" s="15"/>
      <c r="BI8" s="139">
        <v>47723</v>
      </c>
      <c r="BJ8" s="138">
        <v>47754</v>
      </c>
      <c r="BK8" s="138">
        <v>47784</v>
      </c>
      <c r="BL8" s="138">
        <v>47815</v>
      </c>
      <c r="BM8" s="138">
        <v>47845</v>
      </c>
      <c r="BN8" s="138">
        <v>47876</v>
      </c>
      <c r="BO8" s="138">
        <v>47907</v>
      </c>
      <c r="BP8" s="138">
        <v>47935</v>
      </c>
      <c r="BQ8" s="138">
        <v>47966</v>
      </c>
      <c r="BR8" s="138">
        <v>47996</v>
      </c>
      <c r="BS8" s="138">
        <v>48027</v>
      </c>
      <c r="BT8" s="138">
        <v>48057</v>
      </c>
      <c r="BU8" s="57" t="s">
        <v>75</v>
      </c>
      <c r="BV8" s="15"/>
    </row>
    <row r="9" spans="2:74" ht="5.4" customHeight="1" thickBot="1" x14ac:dyDescent="0.35">
      <c r="B9" s="14"/>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5"/>
    </row>
    <row r="10" spans="2:74" ht="15" thickBot="1" x14ac:dyDescent="0.35">
      <c r="B10" s="14"/>
      <c r="C10" s="58" t="s">
        <v>7</v>
      </c>
      <c r="D10" s="33"/>
      <c r="E10" s="45">
        <v>57712.671407360118</v>
      </c>
      <c r="F10" s="46">
        <v>-5625.4275888565135</v>
      </c>
      <c r="G10" s="46">
        <v>43922.707957030609</v>
      </c>
      <c r="H10" s="46">
        <v>132305.50826755312</v>
      </c>
      <c r="I10" s="46">
        <v>165472.09560428403</v>
      </c>
      <c r="J10" s="46">
        <v>-142041.63923189286</v>
      </c>
      <c r="K10" s="46">
        <v>88991.792099487939</v>
      </c>
      <c r="L10" s="46">
        <v>93182.521478746407</v>
      </c>
      <c r="M10" s="46">
        <v>11580.28432633153</v>
      </c>
      <c r="N10" s="46">
        <v>56909.899603098209</v>
      </c>
      <c r="O10" s="46">
        <v>-40171.990689414313</v>
      </c>
      <c r="P10" s="46">
        <v>2544.0104912981042</v>
      </c>
      <c r="Q10" s="47">
        <v>464782.43372502638</v>
      </c>
      <c r="R10" s="33"/>
      <c r="S10" s="45">
        <v>63235.471966486861</v>
      </c>
      <c r="T10" s="46">
        <v>-3265.3669135649288</v>
      </c>
      <c r="U10" s="46">
        <v>48764.369280743907</v>
      </c>
      <c r="V10" s="46">
        <v>141570.53248362095</v>
      </c>
      <c r="W10" s="46">
        <v>176399.70127167055</v>
      </c>
      <c r="X10" s="46">
        <v>-146485.43881081333</v>
      </c>
      <c r="Y10" s="46">
        <v>96103.97519844606</v>
      </c>
      <c r="Z10" s="46">
        <v>100508.58198000616</v>
      </c>
      <c r="AA10" s="46">
        <v>14830.603933002851</v>
      </c>
      <c r="AB10" s="46">
        <v>62431.1011754512</v>
      </c>
      <c r="AC10" s="46">
        <v>-39500.451980451988</v>
      </c>
      <c r="AD10" s="46">
        <v>5355.8115719769812</v>
      </c>
      <c r="AE10" s="47">
        <v>519948.89115657518</v>
      </c>
      <c r="AF10" s="33"/>
      <c r="AG10" s="45">
        <v>69086.339308590163</v>
      </c>
      <c r="AH10" s="46">
        <v>-735.01723778266751</v>
      </c>
      <c r="AI10" s="46">
        <v>53900.761350477034</v>
      </c>
      <c r="AJ10" s="46">
        <v>151351.81982233995</v>
      </c>
      <c r="AK10" s="46">
        <v>187927.06590281942</v>
      </c>
      <c r="AL10" s="46">
        <v>-151097.68036546078</v>
      </c>
      <c r="AM10" s="46">
        <v>103625.88735055337</v>
      </c>
      <c r="AN10" s="46">
        <v>108255.43988966833</v>
      </c>
      <c r="AO10" s="46">
        <v>18298.310996767745</v>
      </c>
      <c r="AP10" s="46">
        <v>68283.614023138449</v>
      </c>
      <c r="AQ10" s="46">
        <v>-38739.702774450278</v>
      </c>
      <c r="AR10" s="46">
        <v>8364.2212965846884</v>
      </c>
      <c r="AS10" s="47">
        <v>578521.05956324562</v>
      </c>
      <c r="AT10" s="33"/>
      <c r="AU10" s="45">
        <v>75286.156318067224</v>
      </c>
      <c r="AV10" s="46">
        <v>1978.6466332729306</v>
      </c>
      <c r="AW10" s="46">
        <v>59351.162866142426</v>
      </c>
      <c r="AX10" s="46">
        <v>161679.75724018406</v>
      </c>
      <c r="AY10" s="46">
        <v>200088.78310541081</v>
      </c>
      <c r="AZ10" s="46">
        <v>-155882.14825300194</v>
      </c>
      <c r="BA10" s="46">
        <v>111582.68505675592</v>
      </c>
      <c r="BB10" s="46">
        <v>116448.83765922973</v>
      </c>
      <c r="BC10" s="46">
        <v>21999.010232052409</v>
      </c>
      <c r="BD10" s="46">
        <v>74488.772041299308</v>
      </c>
      <c r="BE10" s="46">
        <v>-37880.480994466736</v>
      </c>
      <c r="BF10" s="46">
        <v>11583.905102664665</v>
      </c>
      <c r="BG10" s="47">
        <v>640725.08700761071</v>
      </c>
      <c r="BH10" s="33"/>
      <c r="BI10" s="45">
        <v>81857.239171062058</v>
      </c>
      <c r="BJ10" s="46">
        <v>4889.6930253858318</v>
      </c>
      <c r="BK10" s="46">
        <v>65136.211076774984</v>
      </c>
      <c r="BL10" s="46">
        <v>172586.64841770689</v>
      </c>
      <c r="BM10" s="46">
        <v>212921.57632529421</v>
      </c>
      <c r="BN10" s="46">
        <v>-160842.41308961198</v>
      </c>
      <c r="BO10" s="46">
        <v>120001.18842263622</v>
      </c>
      <c r="BP10" s="46">
        <v>125116.21348290221</v>
      </c>
      <c r="BQ10" s="46">
        <v>25949.498069648092</v>
      </c>
      <c r="BR10" s="46">
        <v>81069.390181069859</v>
      </c>
      <c r="BS10" s="46">
        <v>-36912.644197642127</v>
      </c>
      <c r="BT10" s="46">
        <v>15030.681882913432</v>
      </c>
      <c r="BU10" s="47">
        <v>706803.28276813962</v>
      </c>
      <c r="BV10" s="15"/>
    </row>
    <row r="11" spans="2:74" ht="5.4" customHeight="1" thickBot="1" x14ac:dyDescent="0.35">
      <c r="B11" s="14"/>
      <c r="C11" s="240"/>
      <c r="D11" s="16"/>
      <c r="E11" s="23"/>
      <c r="F11" s="23"/>
      <c r="G11" s="23"/>
      <c r="H11" s="23"/>
      <c r="I11" s="23"/>
      <c r="J11" s="23"/>
      <c r="K11" s="23"/>
      <c r="L11" s="23"/>
      <c r="M11" s="23"/>
      <c r="N11" s="23"/>
      <c r="O11" s="23"/>
      <c r="P11" s="23"/>
      <c r="Q11" s="23"/>
      <c r="R11" s="16"/>
      <c r="S11" s="23"/>
      <c r="T11" s="23"/>
      <c r="U11" s="23"/>
      <c r="V11" s="23"/>
      <c r="W11" s="23"/>
      <c r="X11" s="23"/>
      <c r="Y11" s="23"/>
      <c r="Z11" s="23"/>
      <c r="AA11" s="23"/>
      <c r="AB11" s="23"/>
      <c r="AC11" s="23"/>
      <c r="AD11" s="23"/>
      <c r="AE11" s="23"/>
      <c r="AF11" s="16"/>
      <c r="AG11" s="23"/>
      <c r="AH11" s="23"/>
      <c r="AI11" s="23"/>
      <c r="AJ11" s="23"/>
      <c r="AK11" s="23"/>
      <c r="AL11" s="23"/>
      <c r="AM11" s="23"/>
      <c r="AN11" s="23"/>
      <c r="AO11" s="23"/>
      <c r="AP11" s="23"/>
      <c r="AQ11" s="23"/>
      <c r="AR11" s="23"/>
      <c r="AS11" s="23"/>
      <c r="AT11" s="16"/>
      <c r="AU11" s="23"/>
      <c r="AV11" s="23"/>
      <c r="AW11" s="23"/>
      <c r="AX11" s="23"/>
      <c r="AY11" s="23"/>
      <c r="AZ11" s="23"/>
      <c r="BA11" s="23"/>
      <c r="BB11" s="23"/>
      <c r="BC11" s="23"/>
      <c r="BD11" s="23"/>
      <c r="BE11" s="23"/>
      <c r="BF11" s="23"/>
      <c r="BG11" s="23"/>
      <c r="BH11" s="16"/>
      <c r="BI11" s="23"/>
      <c r="BJ11" s="23"/>
      <c r="BK11" s="23"/>
      <c r="BL11" s="23"/>
      <c r="BM11" s="23"/>
      <c r="BN11" s="23"/>
      <c r="BO11" s="23"/>
      <c r="BP11" s="23"/>
      <c r="BQ11" s="23"/>
      <c r="BR11" s="23"/>
      <c r="BS11" s="23"/>
      <c r="BT11" s="23"/>
      <c r="BU11" s="23"/>
      <c r="BV11" s="15"/>
    </row>
    <row r="12" spans="2:74" ht="15" thickBot="1" x14ac:dyDescent="0.35">
      <c r="B12" s="14"/>
      <c r="C12" s="74" t="s">
        <v>63</v>
      </c>
      <c r="D12" s="16"/>
      <c r="E12" s="23"/>
      <c r="F12" s="23"/>
      <c r="G12" s="23"/>
      <c r="H12" s="23"/>
      <c r="I12" s="23"/>
      <c r="J12" s="23"/>
      <c r="K12" s="23"/>
      <c r="L12" s="23"/>
      <c r="M12" s="23"/>
      <c r="N12" s="23"/>
      <c r="O12" s="23"/>
      <c r="P12" s="23"/>
      <c r="Q12" s="23"/>
      <c r="R12" s="16"/>
      <c r="S12" s="23"/>
      <c r="T12" s="23"/>
      <c r="U12" s="23"/>
      <c r="V12" s="23"/>
      <c r="W12" s="23"/>
      <c r="X12" s="23"/>
      <c r="Y12" s="23"/>
      <c r="Z12" s="23"/>
      <c r="AA12" s="23"/>
      <c r="AB12" s="23"/>
      <c r="AC12" s="23"/>
      <c r="AD12" s="23"/>
      <c r="AE12" s="23"/>
      <c r="AF12" s="16"/>
      <c r="AG12" s="23"/>
      <c r="AH12" s="23"/>
      <c r="AI12" s="23"/>
      <c r="AJ12" s="23"/>
      <c r="AK12" s="23"/>
      <c r="AL12" s="23"/>
      <c r="AM12" s="23"/>
      <c r="AN12" s="23"/>
      <c r="AO12" s="23"/>
      <c r="AP12" s="23"/>
      <c r="AQ12" s="23"/>
      <c r="AR12" s="23"/>
      <c r="AS12" s="23"/>
      <c r="AT12" s="16"/>
      <c r="AU12" s="23"/>
      <c r="AV12" s="23"/>
      <c r="AW12" s="23"/>
      <c r="AX12" s="23"/>
      <c r="AY12" s="23"/>
      <c r="AZ12" s="23"/>
      <c r="BA12" s="23"/>
      <c r="BB12" s="23"/>
      <c r="BC12" s="23"/>
      <c r="BD12" s="23"/>
      <c r="BE12" s="23"/>
      <c r="BF12" s="23"/>
      <c r="BG12" s="23"/>
      <c r="BH12" s="16"/>
      <c r="BI12" s="23"/>
      <c r="BJ12" s="23"/>
      <c r="BK12" s="23"/>
      <c r="BL12" s="23"/>
      <c r="BM12" s="23"/>
      <c r="BN12" s="23"/>
      <c r="BO12" s="23"/>
      <c r="BP12" s="23"/>
      <c r="BQ12" s="23"/>
      <c r="BR12" s="23"/>
      <c r="BS12" s="23"/>
      <c r="BT12" s="23"/>
      <c r="BU12" s="23"/>
      <c r="BV12" s="15"/>
    </row>
    <row r="13" spans="2:74" ht="5.4" customHeight="1" thickBot="1" x14ac:dyDescent="0.35">
      <c r="B13" s="14"/>
      <c r="C13" s="415"/>
      <c r="D13" s="16"/>
      <c r="E13" s="417"/>
      <c r="F13" s="417"/>
      <c r="G13" s="417"/>
      <c r="H13" s="417"/>
      <c r="I13" s="417"/>
      <c r="J13" s="417"/>
      <c r="K13" s="417"/>
      <c r="L13" s="417"/>
      <c r="M13" s="417"/>
      <c r="N13" s="417"/>
      <c r="O13" s="417"/>
      <c r="P13" s="417"/>
      <c r="Q13" s="417"/>
      <c r="R13" s="16"/>
      <c r="S13" s="417"/>
      <c r="T13" s="417"/>
      <c r="U13" s="417"/>
      <c r="V13" s="417"/>
      <c r="W13" s="417"/>
      <c r="X13" s="417"/>
      <c r="Y13" s="417"/>
      <c r="Z13" s="417"/>
      <c r="AA13" s="417"/>
      <c r="AB13" s="417"/>
      <c r="AC13" s="417"/>
      <c r="AD13" s="417"/>
      <c r="AE13" s="417"/>
      <c r="AF13" s="16"/>
      <c r="AG13" s="417"/>
      <c r="AH13" s="417"/>
      <c r="AI13" s="417"/>
      <c r="AJ13" s="417"/>
      <c r="AK13" s="417"/>
      <c r="AL13" s="417"/>
      <c r="AM13" s="417"/>
      <c r="AN13" s="417"/>
      <c r="AO13" s="417"/>
      <c r="AP13" s="417"/>
      <c r="AQ13" s="417"/>
      <c r="AR13" s="417"/>
      <c r="AS13" s="417"/>
      <c r="AT13" s="16"/>
      <c r="AU13" s="417"/>
      <c r="AV13" s="417"/>
      <c r="AW13" s="417"/>
      <c r="AX13" s="417"/>
      <c r="AY13" s="417"/>
      <c r="AZ13" s="417"/>
      <c r="BA13" s="417"/>
      <c r="BB13" s="417"/>
      <c r="BC13" s="417"/>
      <c r="BD13" s="417"/>
      <c r="BE13" s="417"/>
      <c r="BF13" s="417"/>
      <c r="BG13" s="417"/>
      <c r="BH13" s="16"/>
      <c r="BI13" s="417"/>
      <c r="BJ13" s="417"/>
      <c r="BK13" s="417"/>
      <c r="BL13" s="417"/>
      <c r="BM13" s="417"/>
      <c r="BN13" s="417"/>
      <c r="BO13" s="417"/>
      <c r="BP13" s="417"/>
      <c r="BQ13" s="417"/>
      <c r="BR13" s="417"/>
      <c r="BS13" s="417"/>
      <c r="BT13" s="417"/>
      <c r="BU13" s="417"/>
      <c r="BV13" s="15"/>
    </row>
    <row r="14" spans="2:74" hidden="1" outlineLevel="1" x14ac:dyDescent="0.3">
      <c r="B14" s="14"/>
      <c r="C14" s="418" t="s">
        <v>377</v>
      </c>
      <c r="D14" s="41"/>
      <c r="E14" s="48">
        <v>1.1904761904761906E-7</v>
      </c>
      <c r="F14" s="49">
        <v>1.1904761904761906E-7</v>
      </c>
      <c r="G14" s="49">
        <v>1.1904761904761906E-7</v>
      </c>
      <c r="H14" s="49">
        <v>1.1904761904761906E-7</v>
      </c>
      <c r="I14" s="49">
        <v>1.1904761904761906E-7</v>
      </c>
      <c r="J14" s="49">
        <v>1.1904761904761906E-7</v>
      </c>
      <c r="K14" s="49">
        <v>1.1904761904761906E-7</v>
      </c>
      <c r="L14" s="49">
        <v>1.1904761904761906E-7</v>
      </c>
      <c r="M14" s="49">
        <v>1.1904761904761906E-7</v>
      </c>
      <c r="N14" s="49">
        <v>1.1904761904761906E-7</v>
      </c>
      <c r="O14" s="49">
        <v>1.1904761904761906E-7</v>
      </c>
      <c r="P14" s="49">
        <v>1.1904761904761906E-7</v>
      </c>
      <c r="Q14" s="50">
        <v>1.4285714285714284E-6</v>
      </c>
      <c r="R14" s="41"/>
      <c r="S14" s="48">
        <v>1.1904761904761906E-7</v>
      </c>
      <c r="T14" s="49">
        <v>1.1904761904761906E-7</v>
      </c>
      <c r="U14" s="49">
        <v>1.1904761904761906E-7</v>
      </c>
      <c r="V14" s="49">
        <v>1.1904761904761906E-7</v>
      </c>
      <c r="W14" s="49">
        <v>1.1904761904761906E-7</v>
      </c>
      <c r="X14" s="49">
        <v>1.1904761904761906E-7</v>
      </c>
      <c r="Y14" s="49">
        <v>1.1904761904761906E-7</v>
      </c>
      <c r="Z14" s="49">
        <v>1.1904761904761906E-7</v>
      </c>
      <c r="AA14" s="49">
        <v>1.1904761904761906E-7</v>
      </c>
      <c r="AB14" s="49">
        <v>1.1904761904761906E-7</v>
      </c>
      <c r="AC14" s="49">
        <v>1.1904761904761906E-7</v>
      </c>
      <c r="AD14" s="49">
        <v>1.1904761904761906E-7</v>
      </c>
      <c r="AE14" s="50">
        <v>1.4285714285714284E-6</v>
      </c>
      <c r="AF14" s="41"/>
      <c r="AG14" s="48">
        <v>1.1904761904761906E-7</v>
      </c>
      <c r="AH14" s="49">
        <v>1.1904761904761906E-7</v>
      </c>
      <c r="AI14" s="49">
        <v>1.1904761904761906E-7</v>
      </c>
      <c r="AJ14" s="49">
        <v>1.1904761904761906E-7</v>
      </c>
      <c r="AK14" s="49">
        <v>1.1904761904761906E-7</v>
      </c>
      <c r="AL14" s="49">
        <v>1.1904761904761906E-7</v>
      </c>
      <c r="AM14" s="49">
        <v>1.1904761904761906E-7</v>
      </c>
      <c r="AN14" s="49">
        <v>1.1904761904761906E-7</v>
      </c>
      <c r="AO14" s="49">
        <v>1.1904761904761906E-7</v>
      </c>
      <c r="AP14" s="49">
        <v>1.1904761904761906E-7</v>
      </c>
      <c r="AQ14" s="49">
        <v>1.1904761904761906E-7</v>
      </c>
      <c r="AR14" s="49">
        <v>1.1904761904761906E-7</v>
      </c>
      <c r="AS14" s="50">
        <v>1.4285714285714284E-6</v>
      </c>
      <c r="AT14" s="41"/>
      <c r="AU14" s="48">
        <v>1.1904761904761906E-7</v>
      </c>
      <c r="AV14" s="49">
        <v>1.1904761904761906E-7</v>
      </c>
      <c r="AW14" s="49">
        <v>1.1904761904761906E-7</v>
      </c>
      <c r="AX14" s="49">
        <v>1.1904761904761906E-7</v>
      </c>
      <c r="AY14" s="49">
        <v>1.1904761904761906E-7</v>
      </c>
      <c r="AZ14" s="49">
        <v>1.1904761904761906E-7</v>
      </c>
      <c r="BA14" s="49">
        <v>1.1904761904761906E-7</v>
      </c>
      <c r="BB14" s="49">
        <v>1.1904761904761906E-7</v>
      </c>
      <c r="BC14" s="49">
        <v>1.1904761904761906E-7</v>
      </c>
      <c r="BD14" s="49">
        <v>1.1904761904761906E-7</v>
      </c>
      <c r="BE14" s="49">
        <v>1.1904761904761906E-7</v>
      </c>
      <c r="BF14" s="49">
        <v>1.1904761904761906E-7</v>
      </c>
      <c r="BG14" s="50">
        <v>1.4285714285714284E-6</v>
      </c>
      <c r="BH14" s="41"/>
      <c r="BI14" s="48">
        <v>1.1904761904761906E-7</v>
      </c>
      <c r="BJ14" s="49">
        <v>1.1904761904761906E-7</v>
      </c>
      <c r="BK14" s="49">
        <v>1.1904761904761906E-7</v>
      </c>
      <c r="BL14" s="49">
        <v>1.1904761904761906E-7</v>
      </c>
      <c r="BM14" s="49">
        <v>1.1904761904761906E-7</v>
      </c>
      <c r="BN14" s="49">
        <v>1.1904761904761906E-7</v>
      </c>
      <c r="BO14" s="49">
        <v>1.1904761904761906E-7</v>
      </c>
      <c r="BP14" s="49">
        <v>1.1904761904761906E-7</v>
      </c>
      <c r="BQ14" s="49">
        <v>1.1904761904761906E-7</v>
      </c>
      <c r="BR14" s="49">
        <v>1.1904761904761906E-7</v>
      </c>
      <c r="BS14" s="49">
        <v>1.1904761904761906E-7</v>
      </c>
      <c r="BT14" s="49">
        <v>1.1904761904761906E-7</v>
      </c>
      <c r="BU14" s="50">
        <v>1.4285714285714284E-6</v>
      </c>
      <c r="BV14" s="15"/>
    </row>
    <row r="15" spans="2:74" hidden="1" outlineLevel="1" x14ac:dyDescent="0.3">
      <c r="B15" s="14"/>
      <c r="C15" s="419" t="s">
        <v>376</v>
      </c>
      <c r="D15" s="41"/>
      <c r="E15" s="51">
        <v>2.0833333333333335E-8</v>
      </c>
      <c r="F15" s="52">
        <v>2.0833333333333335E-8</v>
      </c>
      <c r="G15" s="52">
        <v>2.0833333333333335E-8</v>
      </c>
      <c r="H15" s="52">
        <v>2.0833333333333335E-8</v>
      </c>
      <c r="I15" s="52">
        <v>2.0833333333333335E-8</v>
      </c>
      <c r="J15" s="52">
        <v>2.0833333333333335E-8</v>
      </c>
      <c r="K15" s="52">
        <v>2.0833333333333335E-8</v>
      </c>
      <c r="L15" s="52">
        <v>2.0833333333333335E-8</v>
      </c>
      <c r="M15" s="52">
        <v>2.0833333333333335E-8</v>
      </c>
      <c r="N15" s="52">
        <v>2.0833333333333335E-8</v>
      </c>
      <c r="O15" s="52">
        <v>2.0833333333333335E-8</v>
      </c>
      <c r="P15" s="52">
        <v>2.0833333333333335E-8</v>
      </c>
      <c r="Q15" s="53">
        <v>2.4999999999999999E-7</v>
      </c>
      <c r="R15" s="41"/>
      <c r="S15" s="51">
        <v>2.0833333333333335E-8</v>
      </c>
      <c r="T15" s="52">
        <v>2.0833333333333335E-8</v>
      </c>
      <c r="U15" s="52">
        <v>2.0833333333333335E-8</v>
      </c>
      <c r="V15" s="52">
        <v>2.0833333333333335E-8</v>
      </c>
      <c r="W15" s="52">
        <v>2.0833333333333335E-8</v>
      </c>
      <c r="X15" s="52">
        <v>2.0833333333333335E-8</v>
      </c>
      <c r="Y15" s="52">
        <v>2.0833333333333335E-8</v>
      </c>
      <c r="Z15" s="52">
        <v>2.0833333333333335E-8</v>
      </c>
      <c r="AA15" s="52">
        <v>2.0833333333333335E-8</v>
      </c>
      <c r="AB15" s="52">
        <v>2.0833333333333335E-8</v>
      </c>
      <c r="AC15" s="52">
        <v>2.0833333333333335E-8</v>
      </c>
      <c r="AD15" s="52">
        <v>2.0833333333333335E-8</v>
      </c>
      <c r="AE15" s="53">
        <v>2.4999999999999999E-7</v>
      </c>
      <c r="AF15" s="41"/>
      <c r="AG15" s="51">
        <v>2.0833333333333335E-8</v>
      </c>
      <c r="AH15" s="52">
        <v>2.0833333333333335E-8</v>
      </c>
      <c r="AI15" s="52">
        <v>2.0833333333333335E-8</v>
      </c>
      <c r="AJ15" s="52">
        <v>2.0833333333333335E-8</v>
      </c>
      <c r="AK15" s="52">
        <v>2.0833333333333335E-8</v>
      </c>
      <c r="AL15" s="52">
        <v>2.0833333333333335E-8</v>
      </c>
      <c r="AM15" s="52">
        <v>2.0833333333333335E-8</v>
      </c>
      <c r="AN15" s="52">
        <v>2.0833333333333335E-8</v>
      </c>
      <c r="AO15" s="52">
        <v>2.0833333333333335E-8</v>
      </c>
      <c r="AP15" s="52">
        <v>2.0833333333333335E-8</v>
      </c>
      <c r="AQ15" s="52">
        <v>2.0833333333333335E-8</v>
      </c>
      <c r="AR15" s="52">
        <v>2.0833333333333335E-8</v>
      </c>
      <c r="AS15" s="53">
        <v>2.4999999999999999E-7</v>
      </c>
      <c r="AT15" s="41"/>
      <c r="AU15" s="51">
        <v>2.0833333333333335E-8</v>
      </c>
      <c r="AV15" s="52">
        <v>2.0833333333333335E-8</v>
      </c>
      <c r="AW15" s="52">
        <v>2.0833333333333335E-8</v>
      </c>
      <c r="AX15" s="52">
        <v>2.0833333333333335E-8</v>
      </c>
      <c r="AY15" s="52">
        <v>2.0833333333333335E-8</v>
      </c>
      <c r="AZ15" s="52">
        <v>2.0833333333333335E-8</v>
      </c>
      <c r="BA15" s="52">
        <v>2.0833333333333335E-8</v>
      </c>
      <c r="BB15" s="52">
        <v>2.0833333333333335E-8</v>
      </c>
      <c r="BC15" s="52">
        <v>2.0833333333333335E-8</v>
      </c>
      <c r="BD15" s="52">
        <v>2.0833333333333335E-8</v>
      </c>
      <c r="BE15" s="52">
        <v>2.0833333333333335E-8</v>
      </c>
      <c r="BF15" s="52">
        <v>2.0833333333333335E-8</v>
      </c>
      <c r="BG15" s="53">
        <v>2.4999999999999999E-7</v>
      </c>
      <c r="BH15" s="41"/>
      <c r="BI15" s="51">
        <v>2.0833333333333335E-8</v>
      </c>
      <c r="BJ15" s="52">
        <v>2.0833333333333335E-8</v>
      </c>
      <c r="BK15" s="52">
        <v>2.0833333333333335E-8</v>
      </c>
      <c r="BL15" s="52">
        <v>2.0833333333333335E-8</v>
      </c>
      <c r="BM15" s="52">
        <v>2.0833333333333335E-8</v>
      </c>
      <c r="BN15" s="52">
        <v>2.0833333333333335E-8</v>
      </c>
      <c r="BO15" s="52">
        <v>2.0833333333333335E-8</v>
      </c>
      <c r="BP15" s="52">
        <v>2.0833333333333335E-8</v>
      </c>
      <c r="BQ15" s="52">
        <v>2.0833333333333335E-8</v>
      </c>
      <c r="BR15" s="52">
        <v>2.0833333333333335E-8</v>
      </c>
      <c r="BS15" s="52">
        <v>2.0833333333333335E-8</v>
      </c>
      <c r="BT15" s="52">
        <v>2.0833333333333335E-8</v>
      </c>
      <c r="BU15" s="53">
        <v>2.4999999999999999E-7</v>
      </c>
      <c r="BV15" s="15"/>
    </row>
    <row r="16" spans="2:74" hidden="1" outlineLevel="1" x14ac:dyDescent="0.3">
      <c r="B16" s="14"/>
      <c r="C16" s="419" t="s">
        <v>375</v>
      </c>
      <c r="D16" s="41"/>
      <c r="E16" s="51">
        <v>0</v>
      </c>
      <c r="F16" s="52">
        <v>0</v>
      </c>
      <c r="G16" s="52">
        <v>0</v>
      </c>
      <c r="H16" s="52">
        <v>0</v>
      </c>
      <c r="I16" s="52">
        <v>0</v>
      </c>
      <c r="J16" s="52">
        <v>0</v>
      </c>
      <c r="K16" s="52">
        <v>0</v>
      </c>
      <c r="L16" s="52">
        <v>0</v>
      </c>
      <c r="M16" s="52">
        <v>0</v>
      </c>
      <c r="N16" s="52">
        <v>0</v>
      </c>
      <c r="O16" s="52">
        <v>0</v>
      </c>
      <c r="P16" s="52">
        <v>0</v>
      </c>
      <c r="Q16" s="53">
        <v>0</v>
      </c>
      <c r="R16" s="41"/>
      <c r="S16" s="51">
        <v>0</v>
      </c>
      <c r="T16" s="52">
        <v>0</v>
      </c>
      <c r="U16" s="52">
        <v>0</v>
      </c>
      <c r="V16" s="52">
        <v>0</v>
      </c>
      <c r="W16" s="52">
        <v>0</v>
      </c>
      <c r="X16" s="52">
        <v>0</v>
      </c>
      <c r="Y16" s="52">
        <v>0</v>
      </c>
      <c r="Z16" s="52">
        <v>0</v>
      </c>
      <c r="AA16" s="52">
        <v>0</v>
      </c>
      <c r="AB16" s="52">
        <v>0</v>
      </c>
      <c r="AC16" s="52">
        <v>0</v>
      </c>
      <c r="AD16" s="52">
        <v>0</v>
      </c>
      <c r="AE16" s="53">
        <v>0</v>
      </c>
      <c r="AF16" s="41"/>
      <c r="AG16" s="51">
        <v>0</v>
      </c>
      <c r="AH16" s="52">
        <v>0</v>
      </c>
      <c r="AI16" s="52">
        <v>0</v>
      </c>
      <c r="AJ16" s="52">
        <v>0</v>
      </c>
      <c r="AK16" s="52">
        <v>0</v>
      </c>
      <c r="AL16" s="52">
        <v>0</v>
      </c>
      <c r="AM16" s="52">
        <v>0</v>
      </c>
      <c r="AN16" s="52">
        <v>0</v>
      </c>
      <c r="AO16" s="52">
        <v>0</v>
      </c>
      <c r="AP16" s="52">
        <v>0</v>
      </c>
      <c r="AQ16" s="52">
        <v>0</v>
      </c>
      <c r="AR16" s="52">
        <v>0</v>
      </c>
      <c r="AS16" s="53">
        <v>0</v>
      </c>
      <c r="AT16" s="41"/>
      <c r="AU16" s="51">
        <v>0</v>
      </c>
      <c r="AV16" s="52">
        <v>0</v>
      </c>
      <c r="AW16" s="52">
        <v>0</v>
      </c>
      <c r="AX16" s="52">
        <v>0</v>
      </c>
      <c r="AY16" s="52">
        <v>0</v>
      </c>
      <c r="AZ16" s="52">
        <v>0</v>
      </c>
      <c r="BA16" s="52">
        <v>0</v>
      </c>
      <c r="BB16" s="52">
        <v>0</v>
      </c>
      <c r="BC16" s="52">
        <v>0</v>
      </c>
      <c r="BD16" s="52">
        <v>0</v>
      </c>
      <c r="BE16" s="52">
        <v>0</v>
      </c>
      <c r="BF16" s="52">
        <v>0</v>
      </c>
      <c r="BG16" s="53">
        <v>0</v>
      </c>
      <c r="BH16" s="41"/>
      <c r="BI16" s="51">
        <v>0</v>
      </c>
      <c r="BJ16" s="52">
        <v>0</v>
      </c>
      <c r="BK16" s="52">
        <v>0</v>
      </c>
      <c r="BL16" s="52">
        <v>0</v>
      </c>
      <c r="BM16" s="52">
        <v>0</v>
      </c>
      <c r="BN16" s="52">
        <v>0</v>
      </c>
      <c r="BO16" s="52">
        <v>0</v>
      </c>
      <c r="BP16" s="52">
        <v>0</v>
      </c>
      <c r="BQ16" s="52">
        <v>0</v>
      </c>
      <c r="BR16" s="52">
        <v>0</v>
      </c>
      <c r="BS16" s="52">
        <v>0</v>
      </c>
      <c r="BT16" s="52">
        <v>0</v>
      </c>
      <c r="BU16" s="53">
        <v>0</v>
      </c>
      <c r="BV16" s="15"/>
    </row>
    <row r="17" spans="2:74" hidden="1" outlineLevel="1" x14ac:dyDescent="0.3">
      <c r="B17" s="14"/>
      <c r="C17" s="420" t="s">
        <v>374</v>
      </c>
      <c r="D17" s="41"/>
      <c r="E17" s="309">
        <v>0</v>
      </c>
      <c r="F17" s="308">
        <v>0</v>
      </c>
      <c r="G17" s="308">
        <v>0</v>
      </c>
      <c r="H17" s="308">
        <v>0</v>
      </c>
      <c r="I17" s="308">
        <v>0</v>
      </c>
      <c r="J17" s="308">
        <v>0</v>
      </c>
      <c r="K17" s="308">
        <v>0</v>
      </c>
      <c r="L17" s="308">
        <v>0</v>
      </c>
      <c r="M17" s="308">
        <v>0</v>
      </c>
      <c r="N17" s="308">
        <v>0</v>
      </c>
      <c r="O17" s="308">
        <v>0</v>
      </c>
      <c r="P17" s="308">
        <v>0</v>
      </c>
      <c r="Q17" s="307">
        <v>0</v>
      </c>
      <c r="R17" s="41"/>
      <c r="S17" s="309">
        <v>0</v>
      </c>
      <c r="T17" s="308">
        <v>0</v>
      </c>
      <c r="U17" s="308">
        <v>0</v>
      </c>
      <c r="V17" s="308">
        <v>0</v>
      </c>
      <c r="W17" s="308">
        <v>0</v>
      </c>
      <c r="X17" s="308">
        <v>0</v>
      </c>
      <c r="Y17" s="308">
        <v>0</v>
      </c>
      <c r="Z17" s="308">
        <v>0</v>
      </c>
      <c r="AA17" s="308">
        <v>0</v>
      </c>
      <c r="AB17" s="308">
        <v>0</v>
      </c>
      <c r="AC17" s="308">
        <v>0</v>
      </c>
      <c r="AD17" s="308">
        <v>0</v>
      </c>
      <c r="AE17" s="307">
        <v>0</v>
      </c>
      <c r="AF17" s="41"/>
      <c r="AG17" s="309">
        <v>0</v>
      </c>
      <c r="AH17" s="308">
        <v>0</v>
      </c>
      <c r="AI17" s="308">
        <v>0</v>
      </c>
      <c r="AJ17" s="308">
        <v>0</v>
      </c>
      <c r="AK17" s="308">
        <v>0</v>
      </c>
      <c r="AL17" s="308">
        <v>0</v>
      </c>
      <c r="AM17" s="308">
        <v>0</v>
      </c>
      <c r="AN17" s="308">
        <v>0</v>
      </c>
      <c r="AO17" s="308">
        <v>0</v>
      </c>
      <c r="AP17" s="308">
        <v>0</v>
      </c>
      <c r="AQ17" s="308">
        <v>0</v>
      </c>
      <c r="AR17" s="308">
        <v>0</v>
      </c>
      <c r="AS17" s="307">
        <v>0</v>
      </c>
      <c r="AT17" s="41"/>
      <c r="AU17" s="309">
        <v>0</v>
      </c>
      <c r="AV17" s="308">
        <v>0</v>
      </c>
      <c r="AW17" s="308">
        <v>0</v>
      </c>
      <c r="AX17" s="308">
        <v>0</v>
      </c>
      <c r="AY17" s="308">
        <v>0</v>
      </c>
      <c r="AZ17" s="308">
        <v>0</v>
      </c>
      <c r="BA17" s="308">
        <v>0</v>
      </c>
      <c r="BB17" s="308">
        <v>0</v>
      </c>
      <c r="BC17" s="308">
        <v>0</v>
      </c>
      <c r="BD17" s="308">
        <v>0</v>
      </c>
      <c r="BE17" s="308">
        <v>0</v>
      </c>
      <c r="BF17" s="308">
        <v>0</v>
      </c>
      <c r="BG17" s="307">
        <v>0</v>
      </c>
      <c r="BH17" s="41"/>
      <c r="BI17" s="309">
        <v>0</v>
      </c>
      <c r="BJ17" s="308">
        <v>0</v>
      </c>
      <c r="BK17" s="308">
        <v>0</v>
      </c>
      <c r="BL17" s="308">
        <v>0</v>
      </c>
      <c r="BM17" s="308">
        <v>0</v>
      </c>
      <c r="BN17" s="308">
        <v>0</v>
      </c>
      <c r="BO17" s="308">
        <v>0</v>
      </c>
      <c r="BP17" s="308">
        <v>0</v>
      </c>
      <c r="BQ17" s="308">
        <v>0</v>
      </c>
      <c r="BR17" s="308">
        <v>0</v>
      </c>
      <c r="BS17" s="308">
        <v>0</v>
      </c>
      <c r="BT17" s="308">
        <v>0</v>
      </c>
      <c r="BU17" s="307">
        <v>0</v>
      </c>
      <c r="BV17" s="15"/>
    </row>
    <row r="18" spans="2:74" collapsed="1" x14ac:dyDescent="0.3">
      <c r="B18" s="14"/>
      <c r="C18" s="77" t="s">
        <v>799</v>
      </c>
      <c r="D18" s="41"/>
      <c r="E18" s="51">
        <v>1.398809523809524E-7</v>
      </c>
      <c r="F18" s="52">
        <v>1.398809523809524E-7</v>
      </c>
      <c r="G18" s="52">
        <v>1.398809523809524E-7</v>
      </c>
      <c r="H18" s="52">
        <v>1.398809523809524E-7</v>
      </c>
      <c r="I18" s="52">
        <v>1.398809523809524E-7</v>
      </c>
      <c r="J18" s="52">
        <v>1.398809523809524E-7</v>
      </c>
      <c r="K18" s="52">
        <v>1.398809523809524E-7</v>
      </c>
      <c r="L18" s="52">
        <v>1.398809523809524E-7</v>
      </c>
      <c r="M18" s="52">
        <v>1.398809523809524E-7</v>
      </c>
      <c r="N18" s="52">
        <v>1.398809523809524E-7</v>
      </c>
      <c r="O18" s="52">
        <v>1.398809523809524E-7</v>
      </c>
      <c r="P18" s="52">
        <v>1.398809523809524E-7</v>
      </c>
      <c r="Q18" s="53">
        <v>1.6785714285714284E-6</v>
      </c>
      <c r="R18" s="41"/>
      <c r="S18" s="51">
        <v>1.398809523809524E-7</v>
      </c>
      <c r="T18" s="52">
        <v>1.398809523809524E-7</v>
      </c>
      <c r="U18" s="52">
        <v>1.398809523809524E-7</v>
      </c>
      <c r="V18" s="52">
        <v>1.398809523809524E-7</v>
      </c>
      <c r="W18" s="52">
        <v>1.398809523809524E-7</v>
      </c>
      <c r="X18" s="52">
        <v>1.398809523809524E-7</v>
      </c>
      <c r="Y18" s="52">
        <v>1.398809523809524E-7</v>
      </c>
      <c r="Z18" s="52">
        <v>1.398809523809524E-7</v>
      </c>
      <c r="AA18" s="52">
        <v>1.398809523809524E-7</v>
      </c>
      <c r="AB18" s="52">
        <v>1.398809523809524E-7</v>
      </c>
      <c r="AC18" s="52">
        <v>1.398809523809524E-7</v>
      </c>
      <c r="AD18" s="52">
        <v>1.398809523809524E-7</v>
      </c>
      <c r="AE18" s="53">
        <v>1.6785714285714284E-6</v>
      </c>
      <c r="AF18" s="41"/>
      <c r="AG18" s="51">
        <v>1.398809523809524E-7</v>
      </c>
      <c r="AH18" s="52">
        <v>1.398809523809524E-7</v>
      </c>
      <c r="AI18" s="52">
        <v>1.398809523809524E-7</v>
      </c>
      <c r="AJ18" s="52">
        <v>1.398809523809524E-7</v>
      </c>
      <c r="AK18" s="52">
        <v>1.398809523809524E-7</v>
      </c>
      <c r="AL18" s="52">
        <v>1.398809523809524E-7</v>
      </c>
      <c r="AM18" s="52">
        <v>1.398809523809524E-7</v>
      </c>
      <c r="AN18" s="52">
        <v>1.398809523809524E-7</v>
      </c>
      <c r="AO18" s="52">
        <v>1.398809523809524E-7</v>
      </c>
      <c r="AP18" s="52">
        <v>1.398809523809524E-7</v>
      </c>
      <c r="AQ18" s="52">
        <v>1.398809523809524E-7</v>
      </c>
      <c r="AR18" s="52">
        <v>1.398809523809524E-7</v>
      </c>
      <c r="AS18" s="53">
        <v>1.6785714285714284E-6</v>
      </c>
      <c r="AT18" s="41"/>
      <c r="AU18" s="51">
        <v>1.398809523809524E-7</v>
      </c>
      <c r="AV18" s="52">
        <v>1.398809523809524E-7</v>
      </c>
      <c r="AW18" s="52">
        <v>1.398809523809524E-7</v>
      </c>
      <c r="AX18" s="52">
        <v>1.398809523809524E-7</v>
      </c>
      <c r="AY18" s="52">
        <v>1.398809523809524E-7</v>
      </c>
      <c r="AZ18" s="52">
        <v>1.398809523809524E-7</v>
      </c>
      <c r="BA18" s="52">
        <v>1.398809523809524E-7</v>
      </c>
      <c r="BB18" s="52">
        <v>1.398809523809524E-7</v>
      </c>
      <c r="BC18" s="52">
        <v>1.398809523809524E-7</v>
      </c>
      <c r="BD18" s="52">
        <v>1.398809523809524E-7</v>
      </c>
      <c r="BE18" s="52">
        <v>1.398809523809524E-7</v>
      </c>
      <c r="BF18" s="52">
        <v>1.398809523809524E-7</v>
      </c>
      <c r="BG18" s="53">
        <v>1.6785714285714284E-6</v>
      </c>
      <c r="BH18" s="41"/>
      <c r="BI18" s="51">
        <v>1.398809523809524E-7</v>
      </c>
      <c r="BJ18" s="52">
        <v>1.398809523809524E-7</v>
      </c>
      <c r="BK18" s="52">
        <v>1.398809523809524E-7</v>
      </c>
      <c r="BL18" s="52">
        <v>1.398809523809524E-7</v>
      </c>
      <c r="BM18" s="52">
        <v>1.398809523809524E-7</v>
      </c>
      <c r="BN18" s="52">
        <v>1.398809523809524E-7</v>
      </c>
      <c r="BO18" s="52">
        <v>1.398809523809524E-7</v>
      </c>
      <c r="BP18" s="52">
        <v>1.398809523809524E-7</v>
      </c>
      <c r="BQ18" s="52">
        <v>1.398809523809524E-7</v>
      </c>
      <c r="BR18" s="52">
        <v>1.398809523809524E-7</v>
      </c>
      <c r="BS18" s="52">
        <v>1.398809523809524E-7</v>
      </c>
      <c r="BT18" s="52">
        <v>1.398809523809524E-7</v>
      </c>
      <c r="BU18" s="53">
        <v>1.6785714285714284E-6</v>
      </c>
      <c r="BV18" s="15"/>
    </row>
    <row r="19" spans="2:74" x14ac:dyDescent="0.3">
      <c r="B19" s="14"/>
      <c r="C19" s="77" t="s">
        <v>812</v>
      </c>
      <c r="D19" s="41"/>
      <c r="E19" s="66">
        <v>0</v>
      </c>
      <c r="F19" s="42">
        <v>0</v>
      </c>
      <c r="G19" s="42">
        <v>0</v>
      </c>
      <c r="H19" s="42">
        <v>0</v>
      </c>
      <c r="I19" s="42">
        <v>0</v>
      </c>
      <c r="J19" s="42">
        <v>0</v>
      </c>
      <c r="K19" s="42">
        <v>0</v>
      </c>
      <c r="L19" s="42">
        <v>0</v>
      </c>
      <c r="M19" s="42">
        <v>0</v>
      </c>
      <c r="N19" s="42">
        <v>0</v>
      </c>
      <c r="O19" s="42">
        <v>0</v>
      </c>
      <c r="P19" s="42">
        <v>0</v>
      </c>
      <c r="Q19" s="53">
        <v>0</v>
      </c>
      <c r="R19" s="41"/>
      <c r="S19" s="66">
        <v>0</v>
      </c>
      <c r="T19" s="42">
        <v>0</v>
      </c>
      <c r="U19" s="42">
        <v>0</v>
      </c>
      <c r="V19" s="42">
        <v>0</v>
      </c>
      <c r="W19" s="42">
        <v>0</v>
      </c>
      <c r="X19" s="42">
        <v>0</v>
      </c>
      <c r="Y19" s="42">
        <v>0</v>
      </c>
      <c r="Z19" s="42">
        <v>0</v>
      </c>
      <c r="AA19" s="42">
        <v>0</v>
      </c>
      <c r="AB19" s="42">
        <v>0</v>
      </c>
      <c r="AC19" s="42">
        <v>0</v>
      </c>
      <c r="AD19" s="42">
        <v>0</v>
      </c>
      <c r="AE19" s="53">
        <v>0</v>
      </c>
      <c r="AF19" s="41"/>
      <c r="AG19" s="66">
        <v>0</v>
      </c>
      <c r="AH19" s="42">
        <v>0</v>
      </c>
      <c r="AI19" s="42">
        <v>0</v>
      </c>
      <c r="AJ19" s="42">
        <v>0</v>
      </c>
      <c r="AK19" s="42">
        <v>0</v>
      </c>
      <c r="AL19" s="42">
        <v>0</v>
      </c>
      <c r="AM19" s="42">
        <v>0</v>
      </c>
      <c r="AN19" s="42">
        <v>0</v>
      </c>
      <c r="AO19" s="42">
        <v>0</v>
      </c>
      <c r="AP19" s="42">
        <v>0</v>
      </c>
      <c r="AQ19" s="42">
        <v>0</v>
      </c>
      <c r="AR19" s="42">
        <v>0</v>
      </c>
      <c r="AS19" s="53">
        <v>0</v>
      </c>
      <c r="AT19" s="41"/>
      <c r="AU19" s="66">
        <v>0</v>
      </c>
      <c r="AV19" s="42">
        <v>0</v>
      </c>
      <c r="AW19" s="42">
        <v>0</v>
      </c>
      <c r="AX19" s="42">
        <v>0</v>
      </c>
      <c r="AY19" s="42">
        <v>0</v>
      </c>
      <c r="AZ19" s="42">
        <v>0</v>
      </c>
      <c r="BA19" s="42">
        <v>0</v>
      </c>
      <c r="BB19" s="42">
        <v>0</v>
      </c>
      <c r="BC19" s="42">
        <v>0</v>
      </c>
      <c r="BD19" s="42">
        <v>0</v>
      </c>
      <c r="BE19" s="42">
        <v>0</v>
      </c>
      <c r="BF19" s="42">
        <v>0</v>
      </c>
      <c r="BG19" s="53">
        <v>0</v>
      </c>
      <c r="BH19" s="41"/>
      <c r="BI19" s="66">
        <v>0</v>
      </c>
      <c r="BJ19" s="42">
        <v>0</v>
      </c>
      <c r="BK19" s="42">
        <v>0</v>
      </c>
      <c r="BL19" s="42">
        <v>0</v>
      </c>
      <c r="BM19" s="42">
        <v>0</v>
      </c>
      <c r="BN19" s="42">
        <v>0</v>
      </c>
      <c r="BO19" s="42">
        <v>0</v>
      </c>
      <c r="BP19" s="42">
        <v>0</v>
      </c>
      <c r="BQ19" s="42">
        <v>0</v>
      </c>
      <c r="BR19" s="42">
        <v>0</v>
      </c>
      <c r="BS19" s="42">
        <v>0</v>
      </c>
      <c r="BT19" s="42">
        <v>0</v>
      </c>
      <c r="BU19" s="53">
        <v>0</v>
      </c>
      <c r="BV19" s="15"/>
    </row>
    <row r="20" spans="2:74" x14ac:dyDescent="0.3">
      <c r="B20" s="14"/>
      <c r="C20" s="77" t="s">
        <v>813</v>
      </c>
      <c r="D20" s="41"/>
      <c r="E20" s="66">
        <v>0</v>
      </c>
      <c r="F20" s="42">
        <v>0</v>
      </c>
      <c r="G20" s="42">
        <v>0</v>
      </c>
      <c r="H20" s="42">
        <v>0</v>
      </c>
      <c r="I20" s="42">
        <v>0</v>
      </c>
      <c r="J20" s="42">
        <v>0</v>
      </c>
      <c r="K20" s="42">
        <v>0</v>
      </c>
      <c r="L20" s="42">
        <v>0</v>
      </c>
      <c r="M20" s="42">
        <v>0</v>
      </c>
      <c r="N20" s="42">
        <v>0</v>
      </c>
      <c r="O20" s="42">
        <v>0</v>
      </c>
      <c r="P20" s="42">
        <v>0</v>
      </c>
      <c r="Q20" s="53">
        <v>0</v>
      </c>
      <c r="R20" s="41"/>
      <c r="S20" s="66">
        <v>0</v>
      </c>
      <c r="T20" s="42">
        <v>0</v>
      </c>
      <c r="U20" s="42">
        <v>0</v>
      </c>
      <c r="V20" s="42">
        <v>0</v>
      </c>
      <c r="W20" s="42">
        <v>0</v>
      </c>
      <c r="X20" s="42">
        <v>0</v>
      </c>
      <c r="Y20" s="42">
        <v>0</v>
      </c>
      <c r="Z20" s="42">
        <v>0</v>
      </c>
      <c r="AA20" s="42">
        <v>0</v>
      </c>
      <c r="AB20" s="42">
        <v>0</v>
      </c>
      <c r="AC20" s="42">
        <v>0</v>
      </c>
      <c r="AD20" s="42">
        <v>0</v>
      </c>
      <c r="AE20" s="53">
        <v>0</v>
      </c>
      <c r="AF20" s="41"/>
      <c r="AG20" s="66">
        <v>0</v>
      </c>
      <c r="AH20" s="42">
        <v>0</v>
      </c>
      <c r="AI20" s="42">
        <v>0</v>
      </c>
      <c r="AJ20" s="42">
        <v>0</v>
      </c>
      <c r="AK20" s="42">
        <v>0</v>
      </c>
      <c r="AL20" s="42">
        <v>0</v>
      </c>
      <c r="AM20" s="42">
        <v>0</v>
      </c>
      <c r="AN20" s="42">
        <v>0</v>
      </c>
      <c r="AO20" s="42">
        <v>0</v>
      </c>
      <c r="AP20" s="42">
        <v>0</v>
      </c>
      <c r="AQ20" s="42">
        <v>0</v>
      </c>
      <c r="AR20" s="42">
        <v>0</v>
      </c>
      <c r="AS20" s="53">
        <v>0</v>
      </c>
      <c r="AT20" s="41"/>
      <c r="AU20" s="66">
        <v>0</v>
      </c>
      <c r="AV20" s="42">
        <v>0</v>
      </c>
      <c r="AW20" s="42">
        <v>0</v>
      </c>
      <c r="AX20" s="42">
        <v>0</v>
      </c>
      <c r="AY20" s="42">
        <v>0</v>
      </c>
      <c r="AZ20" s="42">
        <v>0</v>
      </c>
      <c r="BA20" s="42">
        <v>0</v>
      </c>
      <c r="BB20" s="42">
        <v>0</v>
      </c>
      <c r="BC20" s="42">
        <v>0</v>
      </c>
      <c r="BD20" s="42">
        <v>0</v>
      </c>
      <c r="BE20" s="42">
        <v>0</v>
      </c>
      <c r="BF20" s="42">
        <v>0</v>
      </c>
      <c r="BG20" s="53">
        <v>0</v>
      </c>
      <c r="BH20" s="41"/>
      <c r="BI20" s="66">
        <v>0</v>
      </c>
      <c r="BJ20" s="42">
        <v>0</v>
      </c>
      <c r="BK20" s="42">
        <v>0</v>
      </c>
      <c r="BL20" s="42">
        <v>0</v>
      </c>
      <c r="BM20" s="42">
        <v>0</v>
      </c>
      <c r="BN20" s="42">
        <v>0</v>
      </c>
      <c r="BO20" s="42">
        <v>0</v>
      </c>
      <c r="BP20" s="42">
        <v>0</v>
      </c>
      <c r="BQ20" s="42">
        <v>0</v>
      </c>
      <c r="BR20" s="42">
        <v>0</v>
      </c>
      <c r="BS20" s="42">
        <v>0</v>
      </c>
      <c r="BT20" s="42">
        <v>0</v>
      </c>
      <c r="BU20" s="53">
        <v>0</v>
      </c>
      <c r="BV20" s="15"/>
    </row>
    <row r="21" spans="2:74" x14ac:dyDescent="0.3">
      <c r="B21" s="14"/>
      <c r="C21" s="77" t="s">
        <v>814</v>
      </c>
      <c r="D21" s="41"/>
      <c r="E21" s="66">
        <v>0</v>
      </c>
      <c r="F21" s="42">
        <v>0</v>
      </c>
      <c r="G21" s="42">
        <v>0</v>
      </c>
      <c r="H21" s="42">
        <v>0</v>
      </c>
      <c r="I21" s="42">
        <v>0</v>
      </c>
      <c r="J21" s="42">
        <v>0</v>
      </c>
      <c r="K21" s="42">
        <v>0</v>
      </c>
      <c r="L21" s="42">
        <v>0</v>
      </c>
      <c r="M21" s="42">
        <v>0</v>
      </c>
      <c r="N21" s="42">
        <v>0</v>
      </c>
      <c r="O21" s="42">
        <v>0</v>
      </c>
      <c r="P21" s="42">
        <v>0</v>
      </c>
      <c r="Q21" s="53">
        <v>0</v>
      </c>
      <c r="R21" s="41"/>
      <c r="S21" s="66">
        <v>0</v>
      </c>
      <c r="T21" s="42">
        <v>0</v>
      </c>
      <c r="U21" s="42">
        <v>0</v>
      </c>
      <c r="V21" s="42">
        <v>0</v>
      </c>
      <c r="W21" s="42">
        <v>0</v>
      </c>
      <c r="X21" s="42">
        <v>0</v>
      </c>
      <c r="Y21" s="42">
        <v>0</v>
      </c>
      <c r="Z21" s="42">
        <v>0</v>
      </c>
      <c r="AA21" s="42">
        <v>0</v>
      </c>
      <c r="AB21" s="42">
        <v>0</v>
      </c>
      <c r="AC21" s="42">
        <v>0</v>
      </c>
      <c r="AD21" s="42">
        <v>0</v>
      </c>
      <c r="AE21" s="53">
        <v>0</v>
      </c>
      <c r="AF21" s="41"/>
      <c r="AG21" s="66">
        <v>0</v>
      </c>
      <c r="AH21" s="42">
        <v>0</v>
      </c>
      <c r="AI21" s="42">
        <v>0</v>
      </c>
      <c r="AJ21" s="42">
        <v>0</v>
      </c>
      <c r="AK21" s="42">
        <v>0</v>
      </c>
      <c r="AL21" s="42">
        <v>0</v>
      </c>
      <c r="AM21" s="42">
        <v>0</v>
      </c>
      <c r="AN21" s="42">
        <v>0</v>
      </c>
      <c r="AO21" s="42">
        <v>0</v>
      </c>
      <c r="AP21" s="42">
        <v>0</v>
      </c>
      <c r="AQ21" s="42">
        <v>0</v>
      </c>
      <c r="AR21" s="42">
        <v>0</v>
      </c>
      <c r="AS21" s="53">
        <v>0</v>
      </c>
      <c r="AT21" s="41"/>
      <c r="AU21" s="66">
        <v>0</v>
      </c>
      <c r="AV21" s="42">
        <v>0</v>
      </c>
      <c r="AW21" s="42">
        <v>0</v>
      </c>
      <c r="AX21" s="42">
        <v>0</v>
      </c>
      <c r="AY21" s="42">
        <v>0</v>
      </c>
      <c r="AZ21" s="42">
        <v>0</v>
      </c>
      <c r="BA21" s="42">
        <v>0</v>
      </c>
      <c r="BB21" s="42">
        <v>0</v>
      </c>
      <c r="BC21" s="42">
        <v>0</v>
      </c>
      <c r="BD21" s="42">
        <v>0</v>
      </c>
      <c r="BE21" s="42">
        <v>0</v>
      </c>
      <c r="BF21" s="42">
        <v>0</v>
      </c>
      <c r="BG21" s="53">
        <v>0</v>
      </c>
      <c r="BH21" s="41"/>
      <c r="BI21" s="66">
        <v>0</v>
      </c>
      <c r="BJ21" s="42">
        <v>0</v>
      </c>
      <c r="BK21" s="42">
        <v>0</v>
      </c>
      <c r="BL21" s="42">
        <v>0</v>
      </c>
      <c r="BM21" s="42">
        <v>0</v>
      </c>
      <c r="BN21" s="42">
        <v>0</v>
      </c>
      <c r="BO21" s="42">
        <v>0</v>
      </c>
      <c r="BP21" s="42">
        <v>0</v>
      </c>
      <c r="BQ21" s="42">
        <v>0</v>
      </c>
      <c r="BR21" s="42">
        <v>0</v>
      </c>
      <c r="BS21" s="42">
        <v>0</v>
      </c>
      <c r="BT21" s="42">
        <v>0</v>
      </c>
      <c r="BU21" s="53">
        <v>0</v>
      </c>
      <c r="BV21" s="15"/>
    </row>
    <row r="22" spans="2:74" hidden="1" outlineLevel="1" x14ac:dyDescent="0.3">
      <c r="B22" s="14"/>
      <c r="C22" s="419" t="s">
        <v>368</v>
      </c>
      <c r="D22" s="41"/>
      <c r="E22" s="51">
        <v>0</v>
      </c>
      <c r="F22" s="52">
        <v>0</v>
      </c>
      <c r="G22" s="52">
        <v>0</v>
      </c>
      <c r="H22" s="52">
        <v>0</v>
      </c>
      <c r="I22" s="52">
        <v>0</v>
      </c>
      <c r="J22" s="52">
        <v>0</v>
      </c>
      <c r="K22" s="52">
        <v>0</v>
      </c>
      <c r="L22" s="52">
        <v>0</v>
      </c>
      <c r="M22" s="52">
        <v>0</v>
      </c>
      <c r="N22" s="52">
        <v>0</v>
      </c>
      <c r="O22" s="52">
        <v>0</v>
      </c>
      <c r="P22" s="52">
        <v>0</v>
      </c>
      <c r="Q22" s="53">
        <v>0</v>
      </c>
      <c r="R22" s="41"/>
      <c r="S22" s="51">
        <v>0</v>
      </c>
      <c r="T22" s="52">
        <v>0</v>
      </c>
      <c r="U22" s="52">
        <v>0</v>
      </c>
      <c r="V22" s="52">
        <v>0</v>
      </c>
      <c r="W22" s="52">
        <v>0</v>
      </c>
      <c r="X22" s="52">
        <v>0</v>
      </c>
      <c r="Y22" s="52">
        <v>0</v>
      </c>
      <c r="Z22" s="52">
        <v>0</v>
      </c>
      <c r="AA22" s="52">
        <v>0</v>
      </c>
      <c r="AB22" s="52">
        <v>0</v>
      </c>
      <c r="AC22" s="52">
        <v>0</v>
      </c>
      <c r="AD22" s="52">
        <v>0</v>
      </c>
      <c r="AE22" s="53">
        <v>0</v>
      </c>
      <c r="AF22" s="41"/>
      <c r="AG22" s="51">
        <v>0</v>
      </c>
      <c r="AH22" s="52">
        <v>0</v>
      </c>
      <c r="AI22" s="52">
        <v>0</v>
      </c>
      <c r="AJ22" s="52">
        <v>0</v>
      </c>
      <c r="AK22" s="52">
        <v>0</v>
      </c>
      <c r="AL22" s="52">
        <v>0</v>
      </c>
      <c r="AM22" s="52">
        <v>0</v>
      </c>
      <c r="AN22" s="52">
        <v>0</v>
      </c>
      <c r="AO22" s="52">
        <v>0</v>
      </c>
      <c r="AP22" s="52">
        <v>0</v>
      </c>
      <c r="AQ22" s="52">
        <v>0</v>
      </c>
      <c r="AR22" s="52">
        <v>0</v>
      </c>
      <c r="AS22" s="53">
        <v>0</v>
      </c>
      <c r="AT22" s="41"/>
      <c r="AU22" s="51">
        <v>0</v>
      </c>
      <c r="AV22" s="52">
        <v>0</v>
      </c>
      <c r="AW22" s="52">
        <v>0</v>
      </c>
      <c r="AX22" s="52">
        <v>0</v>
      </c>
      <c r="AY22" s="52">
        <v>0</v>
      </c>
      <c r="AZ22" s="52">
        <v>0</v>
      </c>
      <c r="BA22" s="52">
        <v>0</v>
      </c>
      <c r="BB22" s="52">
        <v>0</v>
      </c>
      <c r="BC22" s="52">
        <v>0</v>
      </c>
      <c r="BD22" s="52">
        <v>0</v>
      </c>
      <c r="BE22" s="52">
        <v>0</v>
      </c>
      <c r="BF22" s="52">
        <v>0</v>
      </c>
      <c r="BG22" s="53">
        <v>0</v>
      </c>
      <c r="BH22" s="41"/>
      <c r="BI22" s="51">
        <v>0</v>
      </c>
      <c r="BJ22" s="52">
        <v>0</v>
      </c>
      <c r="BK22" s="52">
        <v>0</v>
      </c>
      <c r="BL22" s="52">
        <v>0</v>
      </c>
      <c r="BM22" s="52">
        <v>0</v>
      </c>
      <c r="BN22" s="52">
        <v>0</v>
      </c>
      <c r="BO22" s="52">
        <v>0</v>
      </c>
      <c r="BP22" s="52">
        <v>0</v>
      </c>
      <c r="BQ22" s="52">
        <v>0</v>
      </c>
      <c r="BR22" s="52">
        <v>0</v>
      </c>
      <c r="BS22" s="52">
        <v>0</v>
      </c>
      <c r="BT22" s="52">
        <v>0</v>
      </c>
      <c r="BU22" s="53">
        <v>0</v>
      </c>
      <c r="BV22" s="15"/>
    </row>
    <row r="23" spans="2:74" hidden="1" outlineLevel="1" x14ac:dyDescent="0.3">
      <c r="B23" s="14"/>
      <c r="C23" s="419" t="s">
        <v>367</v>
      </c>
      <c r="D23" s="41"/>
      <c r="E23" s="51">
        <v>0</v>
      </c>
      <c r="F23" s="52">
        <v>0</v>
      </c>
      <c r="G23" s="52">
        <v>0</v>
      </c>
      <c r="H23" s="52">
        <v>0</v>
      </c>
      <c r="I23" s="52">
        <v>0</v>
      </c>
      <c r="J23" s="52">
        <v>0</v>
      </c>
      <c r="K23" s="52">
        <v>0</v>
      </c>
      <c r="L23" s="52">
        <v>0</v>
      </c>
      <c r="M23" s="52">
        <v>0</v>
      </c>
      <c r="N23" s="52">
        <v>0</v>
      </c>
      <c r="O23" s="52">
        <v>0</v>
      </c>
      <c r="P23" s="52">
        <v>0</v>
      </c>
      <c r="Q23" s="53">
        <v>0</v>
      </c>
      <c r="R23" s="41"/>
      <c r="S23" s="51">
        <v>0</v>
      </c>
      <c r="T23" s="52">
        <v>0</v>
      </c>
      <c r="U23" s="52">
        <v>0</v>
      </c>
      <c r="V23" s="52">
        <v>0</v>
      </c>
      <c r="W23" s="52">
        <v>0</v>
      </c>
      <c r="X23" s="52">
        <v>0</v>
      </c>
      <c r="Y23" s="52">
        <v>0</v>
      </c>
      <c r="Z23" s="52">
        <v>0</v>
      </c>
      <c r="AA23" s="52">
        <v>0</v>
      </c>
      <c r="AB23" s="52">
        <v>0</v>
      </c>
      <c r="AC23" s="52">
        <v>0</v>
      </c>
      <c r="AD23" s="52">
        <v>0</v>
      </c>
      <c r="AE23" s="53">
        <v>0</v>
      </c>
      <c r="AF23" s="41"/>
      <c r="AG23" s="51">
        <v>0</v>
      </c>
      <c r="AH23" s="52">
        <v>0</v>
      </c>
      <c r="AI23" s="52">
        <v>0</v>
      </c>
      <c r="AJ23" s="52">
        <v>0</v>
      </c>
      <c r="AK23" s="52">
        <v>0</v>
      </c>
      <c r="AL23" s="52">
        <v>0</v>
      </c>
      <c r="AM23" s="52">
        <v>0</v>
      </c>
      <c r="AN23" s="52">
        <v>0</v>
      </c>
      <c r="AO23" s="52">
        <v>0</v>
      </c>
      <c r="AP23" s="52">
        <v>0</v>
      </c>
      <c r="AQ23" s="52">
        <v>0</v>
      </c>
      <c r="AR23" s="52">
        <v>0</v>
      </c>
      <c r="AS23" s="53">
        <v>0</v>
      </c>
      <c r="AT23" s="41"/>
      <c r="AU23" s="51">
        <v>0</v>
      </c>
      <c r="AV23" s="52">
        <v>0</v>
      </c>
      <c r="AW23" s="52">
        <v>0</v>
      </c>
      <c r="AX23" s="52">
        <v>0</v>
      </c>
      <c r="AY23" s="52">
        <v>0</v>
      </c>
      <c r="AZ23" s="52">
        <v>0</v>
      </c>
      <c r="BA23" s="52">
        <v>0</v>
      </c>
      <c r="BB23" s="52">
        <v>0</v>
      </c>
      <c r="BC23" s="52">
        <v>0</v>
      </c>
      <c r="BD23" s="52">
        <v>0</v>
      </c>
      <c r="BE23" s="52">
        <v>0</v>
      </c>
      <c r="BF23" s="52">
        <v>0</v>
      </c>
      <c r="BG23" s="53">
        <v>0</v>
      </c>
      <c r="BH23" s="41"/>
      <c r="BI23" s="51">
        <v>0</v>
      </c>
      <c r="BJ23" s="52">
        <v>0</v>
      </c>
      <c r="BK23" s="52">
        <v>0</v>
      </c>
      <c r="BL23" s="52">
        <v>0</v>
      </c>
      <c r="BM23" s="52">
        <v>0</v>
      </c>
      <c r="BN23" s="52">
        <v>0</v>
      </c>
      <c r="BO23" s="52">
        <v>0</v>
      </c>
      <c r="BP23" s="52">
        <v>0</v>
      </c>
      <c r="BQ23" s="52">
        <v>0</v>
      </c>
      <c r="BR23" s="52">
        <v>0</v>
      </c>
      <c r="BS23" s="52">
        <v>0</v>
      </c>
      <c r="BT23" s="52">
        <v>0</v>
      </c>
      <c r="BU23" s="53">
        <v>0</v>
      </c>
      <c r="BV23" s="15"/>
    </row>
    <row r="24" spans="2:74" hidden="1" outlineLevel="1" x14ac:dyDescent="0.3">
      <c r="B24" s="14"/>
      <c r="C24" s="420" t="s">
        <v>366</v>
      </c>
      <c r="D24" s="41"/>
      <c r="E24" s="309">
        <v>0</v>
      </c>
      <c r="F24" s="308">
        <v>0</v>
      </c>
      <c r="G24" s="308">
        <v>0</v>
      </c>
      <c r="H24" s="308">
        <v>0</v>
      </c>
      <c r="I24" s="308">
        <v>0</v>
      </c>
      <c r="J24" s="308">
        <v>0</v>
      </c>
      <c r="K24" s="308">
        <v>0</v>
      </c>
      <c r="L24" s="308">
        <v>0</v>
      </c>
      <c r="M24" s="308">
        <v>0</v>
      </c>
      <c r="N24" s="308">
        <v>0</v>
      </c>
      <c r="O24" s="308">
        <v>0</v>
      </c>
      <c r="P24" s="308">
        <v>0</v>
      </c>
      <c r="Q24" s="307">
        <v>0</v>
      </c>
      <c r="R24" s="41"/>
      <c r="S24" s="309">
        <v>0</v>
      </c>
      <c r="T24" s="308">
        <v>0</v>
      </c>
      <c r="U24" s="308">
        <v>0</v>
      </c>
      <c r="V24" s="308">
        <v>0</v>
      </c>
      <c r="W24" s="308">
        <v>0</v>
      </c>
      <c r="X24" s="308">
        <v>0</v>
      </c>
      <c r="Y24" s="308">
        <v>0</v>
      </c>
      <c r="Z24" s="308">
        <v>0</v>
      </c>
      <c r="AA24" s="308">
        <v>0</v>
      </c>
      <c r="AB24" s="308">
        <v>0</v>
      </c>
      <c r="AC24" s="308">
        <v>0</v>
      </c>
      <c r="AD24" s="308">
        <v>0</v>
      </c>
      <c r="AE24" s="307">
        <v>0</v>
      </c>
      <c r="AF24" s="41"/>
      <c r="AG24" s="309">
        <v>0</v>
      </c>
      <c r="AH24" s="308">
        <v>0</v>
      </c>
      <c r="AI24" s="308">
        <v>0</v>
      </c>
      <c r="AJ24" s="308">
        <v>0</v>
      </c>
      <c r="AK24" s="308">
        <v>0</v>
      </c>
      <c r="AL24" s="308">
        <v>0</v>
      </c>
      <c r="AM24" s="308">
        <v>0</v>
      </c>
      <c r="AN24" s="308">
        <v>0</v>
      </c>
      <c r="AO24" s="308">
        <v>0</v>
      </c>
      <c r="AP24" s="308">
        <v>0</v>
      </c>
      <c r="AQ24" s="308">
        <v>0</v>
      </c>
      <c r="AR24" s="308">
        <v>0</v>
      </c>
      <c r="AS24" s="307">
        <v>0</v>
      </c>
      <c r="AT24" s="41"/>
      <c r="AU24" s="309">
        <v>0</v>
      </c>
      <c r="AV24" s="308">
        <v>0</v>
      </c>
      <c r="AW24" s="308">
        <v>0</v>
      </c>
      <c r="AX24" s="308">
        <v>0</v>
      </c>
      <c r="AY24" s="308">
        <v>0</v>
      </c>
      <c r="AZ24" s="308">
        <v>0</v>
      </c>
      <c r="BA24" s="308">
        <v>0</v>
      </c>
      <c r="BB24" s="308">
        <v>0</v>
      </c>
      <c r="BC24" s="308">
        <v>0</v>
      </c>
      <c r="BD24" s="308">
        <v>0</v>
      </c>
      <c r="BE24" s="308">
        <v>0</v>
      </c>
      <c r="BF24" s="308">
        <v>0</v>
      </c>
      <c r="BG24" s="307">
        <v>0</v>
      </c>
      <c r="BH24" s="41"/>
      <c r="BI24" s="309">
        <v>0</v>
      </c>
      <c r="BJ24" s="308">
        <v>0</v>
      </c>
      <c r="BK24" s="308">
        <v>0</v>
      </c>
      <c r="BL24" s="308">
        <v>0</v>
      </c>
      <c r="BM24" s="308">
        <v>0</v>
      </c>
      <c r="BN24" s="308">
        <v>0</v>
      </c>
      <c r="BO24" s="308">
        <v>0</v>
      </c>
      <c r="BP24" s="308">
        <v>0</v>
      </c>
      <c r="BQ24" s="308">
        <v>0</v>
      </c>
      <c r="BR24" s="308">
        <v>0</v>
      </c>
      <c r="BS24" s="308">
        <v>0</v>
      </c>
      <c r="BT24" s="308">
        <v>0</v>
      </c>
      <c r="BU24" s="307">
        <v>0</v>
      </c>
      <c r="BV24" s="15"/>
    </row>
    <row r="25" spans="2:74" collapsed="1" x14ac:dyDescent="0.3">
      <c r="B25" s="14"/>
      <c r="C25" s="77" t="s">
        <v>365</v>
      </c>
      <c r="D25" s="41"/>
      <c r="E25" s="51">
        <v>0</v>
      </c>
      <c r="F25" s="52">
        <v>0</v>
      </c>
      <c r="G25" s="52">
        <v>0</v>
      </c>
      <c r="H25" s="52">
        <v>0</v>
      </c>
      <c r="I25" s="52">
        <v>0</v>
      </c>
      <c r="J25" s="52">
        <v>0</v>
      </c>
      <c r="K25" s="52">
        <v>0</v>
      </c>
      <c r="L25" s="52">
        <v>0</v>
      </c>
      <c r="M25" s="52">
        <v>0</v>
      </c>
      <c r="N25" s="52">
        <v>0</v>
      </c>
      <c r="O25" s="52">
        <v>0</v>
      </c>
      <c r="P25" s="52">
        <v>0</v>
      </c>
      <c r="Q25" s="53">
        <v>0</v>
      </c>
      <c r="R25" s="41"/>
      <c r="S25" s="51">
        <v>0</v>
      </c>
      <c r="T25" s="52">
        <v>0</v>
      </c>
      <c r="U25" s="52">
        <v>0</v>
      </c>
      <c r="V25" s="52">
        <v>0</v>
      </c>
      <c r="W25" s="52">
        <v>0</v>
      </c>
      <c r="X25" s="52">
        <v>0</v>
      </c>
      <c r="Y25" s="52">
        <v>0</v>
      </c>
      <c r="Z25" s="52">
        <v>0</v>
      </c>
      <c r="AA25" s="52">
        <v>0</v>
      </c>
      <c r="AB25" s="52">
        <v>0</v>
      </c>
      <c r="AC25" s="52">
        <v>0</v>
      </c>
      <c r="AD25" s="52">
        <v>0</v>
      </c>
      <c r="AE25" s="53">
        <v>0</v>
      </c>
      <c r="AF25" s="41"/>
      <c r="AG25" s="51">
        <v>0</v>
      </c>
      <c r="AH25" s="52">
        <v>0</v>
      </c>
      <c r="AI25" s="52">
        <v>0</v>
      </c>
      <c r="AJ25" s="52">
        <v>0</v>
      </c>
      <c r="AK25" s="52">
        <v>0</v>
      </c>
      <c r="AL25" s="52">
        <v>0</v>
      </c>
      <c r="AM25" s="52">
        <v>0</v>
      </c>
      <c r="AN25" s="52">
        <v>0</v>
      </c>
      <c r="AO25" s="52">
        <v>0</v>
      </c>
      <c r="AP25" s="52">
        <v>0</v>
      </c>
      <c r="AQ25" s="52">
        <v>0</v>
      </c>
      <c r="AR25" s="52">
        <v>0</v>
      </c>
      <c r="AS25" s="53">
        <v>0</v>
      </c>
      <c r="AT25" s="41"/>
      <c r="AU25" s="51">
        <v>0</v>
      </c>
      <c r="AV25" s="52">
        <v>0</v>
      </c>
      <c r="AW25" s="52">
        <v>0</v>
      </c>
      <c r="AX25" s="52">
        <v>0</v>
      </c>
      <c r="AY25" s="52">
        <v>0</v>
      </c>
      <c r="AZ25" s="52">
        <v>0</v>
      </c>
      <c r="BA25" s="52">
        <v>0</v>
      </c>
      <c r="BB25" s="52">
        <v>0</v>
      </c>
      <c r="BC25" s="52">
        <v>0</v>
      </c>
      <c r="BD25" s="52">
        <v>0</v>
      </c>
      <c r="BE25" s="52">
        <v>0</v>
      </c>
      <c r="BF25" s="52">
        <v>0</v>
      </c>
      <c r="BG25" s="53">
        <v>0</v>
      </c>
      <c r="BH25" s="41"/>
      <c r="BI25" s="51">
        <v>0</v>
      </c>
      <c r="BJ25" s="52">
        <v>0</v>
      </c>
      <c r="BK25" s="52">
        <v>0</v>
      </c>
      <c r="BL25" s="52">
        <v>0</v>
      </c>
      <c r="BM25" s="52">
        <v>0</v>
      </c>
      <c r="BN25" s="52">
        <v>0</v>
      </c>
      <c r="BO25" s="52">
        <v>0</v>
      </c>
      <c r="BP25" s="52">
        <v>0</v>
      </c>
      <c r="BQ25" s="52">
        <v>0</v>
      </c>
      <c r="BR25" s="52">
        <v>0</v>
      </c>
      <c r="BS25" s="52">
        <v>0</v>
      </c>
      <c r="BT25" s="52">
        <v>0</v>
      </c>
      <c r="BU25" s="53">
        <v>0</v>
      </c>
      <c r="BV25" s="15"/>
    </row>
    <row r="26" spans="2:74" ht="15" thickBot="1" x14ac:dyDescent="0.35">
      <c r="B26" s="14"/>
      <c r="C26" s="78" t="s">
        <v>815</v>
      </c>
      <c r="D26" s="41"/>
      <c r="E26" s="62">
        <v>0</v>
      </c>
      <c r="F26" s="63">
        <v>0</v>
      </c>
      <c r="G26" s="63">
        <v>0</v>
      </c>
      <c r="H26" s="63">
        <v>0</v>
      </c>
      <c r="I26" s="63">
        <v>0</v>
      </c>
      <c r="J26" s="63">
        <v>0</v>
      </c>
      <c r="K26" s="63">
        <v>0</v>
      </c>
      <c r="L26" s="63">
        <v>0</v>
      </c>
      <c r="M26" s="63">
        <v>0</v>
      </c>
      <c r="N26" s="63">
        <v>0</v>
      </c>
      <c r="O26" s="63">
        <v>0</v>
      </c>
      <c r="P26" s="63">
        <v>0</v>
      </c>
      <c r="Q26" s="56">
        <v>0</v>
      </c>
      <c r="R26" s="41"/>
      <c r="S26" s="62">
        <v>0</v>
      </c>
      <c r="T26" s="63">
        <v>0</v>
      </c>
      <c r="U26" s="63">
        <v>0</v>
      </c>
      <c r="V26" s="63">
        <v>0</v>
      </c>
      <c r="W26" s="63">
        <v>0</v>
      </c>
      <c r="X26" s="63">
        <v>0</v>
      </c>
      <c r="Y26" s="63">
        <v>0</v>
      </c>
      <c r="Z26" s="63">
        <v>0</v>
      </c>
      <c r="AA26" s="63">
        <v>0</v>
      </c>
      <c r="AB26" s="63">
        <v>0</v>
      </c>
      <c r="AC26" s="63">
        <v>0</v>
      </c>
      <c r="AD26" s="63">
        <v>0</v>
      </c>
      <c r="AE26" s="56">
        <v>0</v>
      </c>
      <c r="AF26" s="41"/>
      <c r="AG26" s="62">
        <v>0</v>
      </c>
      <c r="AH26" s="63">
        <v>0</v>
      </c>
      <c r="AI26" s="63">
        <v>0</v>
      </c>
      <c r="AJ26" s="63">
        <v>0</v>
      </c>
      <c r="AK26" s="63">
        <v>0</v>
      </c>
      <c r="AL26" s="63">
        <v>0</v>
      </c>
      <c r="AM26" s="63">
        <v>0</v>
      </c>
      <c r="AN26" s="63">
        <v>0</v>
      </c>
      <c r="AO26" s="63">
        <v>0</v>
      </c>
      <c r="AP26" s="63">
        <v>0</v>
      </c>
      <c r="AQ26" s="63">
        <v>0</v>
      </c>
      <c r="AR26" s="63">
        <v>0</v>
      </c>
      <c r="AS26" s="56">
        <v>0</v>
      </c>
      <c r="AT26" s="41"/>
      <c r="AU26" s="62">
        <v>0</v>
      </c>
      <c r="AV26" s="63">
        <v>0</v>
      </c>
      <c r="AW26" s="63">
        <v>0</v>
      </c>
      <c r="AX26" s="63">
        <v>0</v>
      </c>
      <c r="AY26" s="63">
        <v>0</v>
      </c>
      <c r="AZ26" s="63">
        <v>0</v>
      </c>
      <c r="BA26" s="63">
        <v>0</v>
      </c>
      <c r="BB26" s="63">
        <v>0</v>
      </c>
      <c r="BC26" s="63">
        <v>0</v>
      </c>
      <c r="BD26" s="63">
        <v>0</v>
      </c>
      <c r="BE26" s="63">
        <v>0</v>
      </c>
      <c r="BF26" s="63">
        <v>0</v>
      </c>
      <c r="BG26" s="56">
        <v>0</v>
      </c>
      <c r="BH26" s="41"/>
      <c r="BI26" s="62">
        <v>0</v>
      </c>
      <c r="BJ26" s="63">
        <v>0</v>
      </c>
      <c r="BK26" s="63">
        <v>0</v>
      </c>
      <c r="BL26" s="63">
        <v>0</v>
      </c>
      <c r="BM26" s="63">
        <v>0</v>
      </c>
      <c r="BN26" s="63">
        <v>0</v>
      </c>
      <c r="BO26" s="63">
        <v>0</v>
      </c>
      <c r="BP26" s="63">
        <v>0</v>
      </c>
      <c r="BQ26" s="63">
        <v>0</v>
      </c>
      <c r="BR26" s="63">
        <v>0</v>
      </c>
      <c r="BS26" s="63">
        <v>0</v>
      </c>
      <c r="BT26" s="63">
        <v>0</v>
      </c>
      <c r="BU26" s="56">
        <v>0</v>
      </c>
      <c r="BV26" s="15"/>
    </row>
    <row r="27" spans="2:74" ht="5.4" customHeight="1" thickBot="1" x14ac:dyDescent="0.35">
      <c r="B27" s="14"/>
      <c r="C27" s="243"/>
      <c r="D27" s="16"/>
      <c r="E27" s="23"/>
      <c r="F27" s="23"/>
      <c r="G27" s="23"/>
      <c r="H27" s="23"/>
      <c r="I27" s="23"/>
      <c r="J27" s="23"/>
      <c r="K27" s="23"/>
      <c r="L27" s="23"/>
      <c r="M27" s="23"/>
      <c r="N27" s="23"/>
      <c r="O27" s="23"/>
      <c r="P27" s="23"/>
      <c r="Q27" s="23"/>
      <c r="R27" s="16"/>
      <c r="S27" s="23"/>
      <c r="T27" s="23"/>
      <c r="U27" s="23"/>
      <c r="V27" s="23"/>
      <c r="W27" s="23"/>
      <c r="X27" s="23"/>
      <c r="Y27" s="23"/>
      <c r="Z27" s="23"/>
      <c r="AA27" s="23"/>
      <c r="AB27" s="23"/>
      <c r="AC27" s="23"/>
      <c r="AD27" s="23"/>
      <c r="AE27" s="23"/>
      <c r="AF27" s="16"/>
      <c r="AG27" s="23"/>
      <c r="AH27" s="23"/>
      <c r="AI27" s="23"/>
      <c r="AJ27" s="23"/>
      <c r="AK27" s="23"/>
      <c r="AL27" s="23"/>
      <c r="AM27" s="23"/>
      <c r="AN27" s="23"/>
      <c r="AO27" s="23"/>
      <c r="AP27" s="23"/>
      <c r="AQ27" s="23"/>
      <c r="AR27" s="23"/>
      <c r="AS27" s="23"/>
      <c r="AT27" s="16"/>
      <c r="AU27" s="23"/>
      <c r="AV27" s="23"/>
      <c r="AW27" s="23"/>
      <c r="AX27" s="23"/>
      <c r="AY27" s="23"/>
      <c r="AZ27" s="23"/>
      <c r="BA27" s="23"/>
      <c r="BB27" s="23"/>
      <c r="BC27" s="23"/>
      <c r="BD27" s="23"/>
      <c r="BE27" s="23"/>
      <c r="BF27" s="23"/>
      <c r="BG27" s="23"/>
      <c r="BH27" s="16"/>
      <c r="BI27" s="23"/>
      <c r="BJ27" s="23"/>
      <c r="BK27" s="23"/>
      <c r="BL27" s="23"/>
      <c r="BM27" s="23"/>
      <c r="BN27" s="23"/>
      <c r="BO27" s="23"/>
      <c r="BP27" s="23"/>
      <c r="BQ27" s="23"/>
      <c r="BR27" s="23"/>
      <c r="BS27" s="23"/>
      <c r="BT27" s="23"/>
      <c r="BU27" s="23"/>
      <c r="BV27" s="15"/>
    </row>
    <row r="28" spans="2:74" s="34" customFormat="1" ht="15" thickBot="1" x14ac:dyDescent="0.35">
      <c r="B28" s="32"/>
      <c r="C28" s="74" t="s">
        <v>46</v>
      </c>
      <c r="D28" s="33"/>
      <c r="E28" s="84">
        <v>1.398809523809524E-7</v>
      </c>
      <c r="F28" s="85">
        <v>1.398809523809524E-7</v>
      </c>
      <c r="G28" s="85">
        <v>1.398809523809524E-7</v>
      </c>
      <c r="H28" s="85">
        <v>1.398809523809524E-7</v>
      </c>
      <c r="I28" s="85">
        <v>1.398809523809524E-7</v>
      </c>
      <c r="J28" s="85">
        <v>1.398809523809524E-7</v>
      </c>
      <c r="K28" s="85">
        <v>1.398809523809524E-7</v>
      </c>
      <c r="L28" s="85">
        <v>1.398809523809524E-7</v>
      </c>
      <c r="M28" s="85">
        <v>1.398809523809524E-7</v>
      </c>
      <c r="N28" s="85">
        <v>1.398809523809524E-7</v>
      </c>
      <c r="O28" s="85">
        <v>1.398809523809524E-7</v>
      </c>
      <c r="P28" s="85">
        <v>1.398809523809524E-7</v>
      </c>
      <c r="Q28" s="83">
        <v>1.6785714285714284E-6</v>
      </c>
      <c r="R28" s="33"/>
      <c r="S28" s="84">
        <v>1.398809523809524E-7</v>
      </c>
      <c r="T28" s="85">
        <v>1.398809523809524E-7</v>
      </c>
      <c r="U28" s="85">
        <v>1.398809523809524E-7</v>
      </c>
      <c r="V28" s="85">
        <v>1.398809523809524E-7</v>
      </c>
      <c r="W28" s="85">
        <v>1.398809523809524E-7</v>
      </c>
      <c r="X28" s="85">
        <v>1.398809523809524E-7</v>
      </c>
      <c r="Y28" s="85">
        <v>1.398809523809524E-7</v>
      </c>
      <c r="Z28" s="85">
        <v>1.398809523809524E-7</v>
      </c>
      <c r="AA28" s="85">
        <v>1.398809523809524E-7</v>
      </c>
      <c r="AB28" s="85">
        <v>1.398809523809524E-7</v>
      </c>
      <c r="AC28" s="85">
        <v>1.398809523809524E-7</v>
      </c>
      <c r="AD28" s="85">
        <v>1.398809523809524E-7</v>
      </c>
      <c r="AE28" s="83">
        <v>1.6785714285714284E-6</v>
      </c>
      <c r="AF28" s="33"/>
      <c r="AG28" s="84">
        <v>1.398809523809524E-7</v>
      </c>
      <c r="AH28" s="85">
        <v>1.398809523809524E-7</v>
      </c>
      <c r="AI28" s="85">
        <v>1.398809523809524E-7</v>
      </c>
      <c r="AJ28" s="85">
        <v>1.398809523809524E-7</v>
      </c>
      <c r="AK28" s="85">
        <v>1.398809523809524E-7</v>
      </c>
      <c r="AL28" s="85">
        <v>1.398809523809524E-7</v>
      </c>
      <c r="AM28" s="85">
        <v>1.398809523809524E-7</v>
      </c>
      <c r="AN28" s="85">
        <v>1.398809523809524E-7</v>
      </c>
      <c r="AO28" s="85">
        <v>1.398809523809524E-7</v>
      </c>
      <c r="AP28" s="85">
        <v>1.398809523809524E-7</v>
      </c>
      <c r="AQ28" s="85">
        <v>1.398809523809524E-7</v>
      </c>
      <c r="AR28" s="85">
        <v>1.398809523809524E-7</v>
      </c>
      <c r="AS28" s="83">
        <v>1.6785714285714284E-6</v>
      </c>
      <c r="AT28" s="33"/>
      <c r="AU28" s="84">
        <v>1.398809523809524E-7</v>
      </c>
      <c r="AV28" s="85">
        <v>1.398809523809524E-7</v>
      </c>
      <c r="AW28" s="85">
        <v>1.398809523809524E-7</v>
      </c>
      <c r="AX28" s="85">
        <v>1.398809523809524E-7</v>
      </c>
      <c r="AY28" s="85">
        <v>1.398809523809524E-7</v>
      </c>
      <c r="AZ28" s="85">
        <v>1.398809523809524E-7</v>
      </c>
      <c r="BA28" s="85">
        <v>1.398809523809524E-7</v>
      </c>
      <c r="BB28" s="85">
        <v>1.398809523809524E-7</v>
      </c>
      <c r="BC28" s="85">
        <v>1.398809523809524E-7</v>
      </c>
      <c r="BD28" s="85">
        <v>1.398809523809524E-7</v>
      </c>
      <c r="BE28" s="85">
        <v>1.398809523809524E-7</v>
      </c>
      <c r="BF28" s="85">
        <v>1.398809523809524E-7</v>
      </c>
      <c r="BG28" s="83">
        <v>1.6785714285714284E-6</v>
      </c>
      <c r="BH28" s="33"/>
      <c r="BI28" s="84">
        <v>1.398809523809524E-7</v>
      </c>
      <c r="BJ28" s="85">
        <v>1.398809523809524E-7</v>
      </c>
      <c r="BK28" s="85">
        <v>1.398809523809524E-7</v>
      </c>
      <c r="BL28" s="85">
        <v>1.398809523809524E-7</v>
      </c>
      <c r="BM28" s="85">
        <v>1.398809523809524E-7</v>
      </c>
      <c r="BN28" s="85">
        <v>1.398809523809524E-7</v>
      </c>
      <c r="BO28" s="85">
        <v>1.398809523809524E-7</v>
      </c>
      <c r="BP28" s="85">
        <v>1.398809523809524E-7</v>
      </c>
      <c r="BQ28" s="85">
        <v>1.398809523809524E-7</v>
      </c>
      <c r="BR28" s="85">
        <v>1.398809523809524E-7</v>
      </c>
      <c r="BS28" s="85">
        <v>1.398809523809524E-7</v>
      </c>
      <c r="BT28" s="85">
        <v>1.398809523809524E-7</v>
      </c>
      <c r="BU28" s="83">
        <v>1.6785714285714284E-6</v>
      </c>
      <c r="BV28" s="33"/>
    </row>
    <row r="29" spans="2:74" ht="5.4" customHeight="1" thickBot="1" x14ac:dyDescent="0.35">
      <c r="B29" s="14"/>
      <c r="C29" s="242"/>
      <c r="D29" s="239"/>
      <c r="E29" s="23"/>
      <c r="F29" s="23"/>
      <c r="G29" s="23"/>
      <c r="H29" s="23"/>
      <c r="I29" s="23"/>
      <c r="J29" s="23"/>
      <c r="K29" s="23"/>
      <c r="L29" s="23"/>
      <c r="M29" s="23"/>
      <c r="N29" s="23"/>
      <c r="O29" s="23"/>
      <c r="P29" s="23"/>
      <c r="Q29" s="23"/>
      <c r="R29" s="239"/>
      <c r="S29" s="23"/>
      <c r="T29" s="23"/>
      <c r="U29" s="23"/>
      <c r="V29" s="23"/>
      <c r="W29" s="23"/>
      <c r="X29" s="23"/>
      <c r="Y29" s="23"/>
      <c r="Z29" s="23"/>
      <c r="AA29" s="23"/>
      <c r="AB29" s="23"/>
      <c r="AC29" s="23"/>
      <c r="AD29" s="23"/>
      <c r="AE29" s="23"/>
      <c r="AF29" s="239"/>
      <c r="AG29" s="23"/>
      <c r="AH29" s="23"/>
      <c r="AI29" s="23"/>
      <c r="AJ29" s="23"/>
      <c r="AK29" s="23"/>
      <c r="AL29" s="23"/>
      <c r="AM29" s="23"/>
      <c r="AN29" s="23"/>
      <c r="AO29" s="23"/>
      <c r="AP29" s="23"/>
      <c r="AQ29" s="23"/>
      <c r="AR29" s="23"/>
      <c r="AS29" s="23"/>
      <c r="AT29" s="239"/>
      <c r="AU29" s="23"/>
      <c r="AV29" s="23"/>
      <c r="AW29" s="23"/>
      <c r="AX29" s="23"/>
      <c r="AY29" s="23"/>
      <c r="AZ29" s="23"/>
      <c r="BA29" s="23"/>
      <c r="BB29" s="23"/>
      <c r="BC29" s="23"/>
      <c r="BD29" s="23"/>
      <c r="BE29" s="23"/>
      <c r="BF29" s="23"/>
      <c r="BG29" s="23"/>
      <c r="BH29" s="239"/>
      <c r="BI29" s="23"/>
      <c r="BJ29" s="23"/>
      <c r="BK29" s="23"/>
      <c r="BL29" s="23"/>
      <c r="BM29" s="23"/>
      <c r="BN29" s="23"/>
      <c r="BO29" s="23"/>
      <c r="BP29" s="23"/>
      <c r="BQ29" s="23"/>
      <c r="BR29" s="23"/>
      <c r="BS29" s="23"/>
      <c r="BT29" s="23"/>
      <c r="BU29" s="23"/>
      <c r="BV29" s="15"/>
    </row>
    <row r="30" spans="2:74" s="34" customFormat="1" ht="15" thickBot="1" x14ac:dyDescent="0.35">
      <c r="B30" s="32"/>
      <c r="C30" s="58" t="s">
        <v>47</v>
      </c>
      <c r="D30" s="33"/>
      <c r="E30" s="84">
        <v>57712.671407499998</v>
      </c>
      <c r="F30" s="85">
        <v>-5625.4275887166323</v>
      </c>
      <c r="G30" s="85">
        <v>43922.707957170489</v>
      </c>
      <c r="H30" s="85">
        <v>132305.50826769299</v>
      </c>
      <c r="I30" s="85">
        <v>165472.0956044239</v>
      </c>
      <c r="J30" s="85">
        <v>-142041.63923175298</v>
      </c>
      <c r="K30" s="85">
        <v>88991.792099627826</v>
      </c>
      <c r="L30" s="85">
        <v>93182.521478886294</v>
      </c>
      <c r="M30" s="85">
        <v>11580.28432647141</v>
      </c>
      <c r="N30" s="85">
        <v>56909.899603238089</v>
      </c>
      <c r="O30" s="85">
        <v>-40171.990689274433</v>
      </c>
      <c r="P30" s="85">
        <v>2544.0104914379849</v>
      </c>
      <c r="Q30" s="83">
        <v>464782.43372670491</v>
      </c>
      <c r="R30" s="33"/>
      <c r="S30" s="84">
        <v>63235.471966626741</v>
      </c>
      <c r="T30" s="85">
        <v>-3265.3669134250481</v>
      </c>
      <c r="U30" s="85">
        <v>48764.369280883788</v>
      </c>
      <c r="V30" s="85">
        <v>141570.53248376082</v>
      </c>
      <c r="W30" s="85">
        <v>176399.70127181042</v>
      </c>
      <c r="X30" s="85">
        <v>-146485.43881067346</v>
      </c>
      <c r="Y30" s="85">
        <v>96103.975198585948</v>
      </c>
      <c r="Z30" s="85">
        <v>100508.58198014605</v>
      </c>
      <c r="AA30" s="85">
        <v>14830.603933142731</v>
      </c>
      <c r="AB30" s="85">
        <v>62431.10117559108</v>
      </c>
      <c r="AC30" s="85">
        <v>-39500.451980312107</v>
      </c>
      <c r="AD30" s="85">
        <v>5355.8115721168624</v>
      </c>
      <c r="AE30" s="83">
        <v>519948.89115825383</v>
      </c>
      <c r="AF30" s="33"/>
      <c r="AG30" s="84">
        <v>69086.33930873005</v>
      </c>
      <c r="AH30" s="85">
        <v>-735.01723764278654</v>
      </c>
      <c r="AI30" s="85">
        <v>53900.761350616915</v>
      </c>
      <c r="AJ30" s="85">
        <v>151351.81982247983</v>
      </c>
      <c r="AK30" s="85">
        <v>187927.06590295929</v>
      </c>
      <c r="AL30" s="85">
        <v>-151097.68036532091</v>
      </c>
      <c r="AM30" s="85">
        <v>103625.88735069326</v>
      </c>
      <c r="AN30" s="85">
        <v>108255.43988980821</v>
      </c>
      <c r="AO30" s="85">
        <v>18298.310996907625</v>
      </c>
      <c r="AP30" s="85">
        <v>68283.614023278336</v>
      </c>
      <c r="AQ30" s="85">
        <v>-38739.702774310397</v>
      </c>
      <c r="AR30" s="85">
        <v>8364.2212967245687</v>
      </c>
      <c r="AS30" s="83">
        <v>578521.05956492398</v>
      </c>
      <c r="AT30" s="33"/>
      <c r="AU30" s="84">
        <v>75286.156318207111</v>
      </c>
      <c r="AV30" s="85">
        <v>1978.6466334128115</v>
      </c>
      <c r="AW30" s="85">
        <v>59351.162866282306</v>
      </c>
      <c r="AX30" s="85">
        <v>161679.75724032393</v>
      </c>
      <c r="AY30" s="85">
        <v>200088.78310555068</v>
      </c>
      <c r="AZ30" s="85">
        <v>-155882.14825286207</v>
      </c>
      <c r="BA30" s="85">
        <v>111582.6850568958</v>
      </c>
      <c r="BB30" s="85">
        <v>116448.83765936962</v>
      </c>
      <c r="BC30" s="85">
        <v>21999.01023219229</v>
      </c>
      <c r="BD30" s="85">
        <v>74488.772041439195</v>
      </c>
      <c r="BE30" s="85">
        <v>-37880.480994326856</v>
      </c>
      <c r="BF30" s="85">
        <v>11583.905102804545</v>
      </c>
      <c r="BG30" s="83">
        <v>640725.0870092893</v>
      </c>
      <c r="BH30" s="33"/>
      <c r="BI30" s="84">
        <v>81857.239171201945</v>
      </c>
      <c r="BJ30" s="85">
        <v>4889.693025525713</v>
      </c>
      <c r="BK30" s="85">
        <v>65136.211076914864</v>
      </c>
      <c r="BL30" s="85">
        <v>172586.64841784677</v>
      </c>
      <c r="BM30" s="85">
        <v>212921.57632543409</v>
      </c>
      <c r="BN30" s="85">
        <v>-160842.4130894721</v>
      </c>
      <c r="BO30" s="85">
        <v>120001.1884227761</v>
      </c>
      <c r="BP30" s="85">
        <v>125116.2134830421</v>
      </c>
      <c r="BQ30" s="85">
        <v>25949.498069787973</v>
      </c>
      <c r="BR30" s="85">
        <v>81069.390181209747</v>
      </c>
      <c r="BS30" s="85">
        <v>-36912.644197502246</v>
      </c>
      <c r="BT30" s="85">
        <v>15030.681883053312</v>
      </c>
      <c r="BU30" s="83">
        <v>706803.28276981821</v>
      </c>
      <c r="BV30" s="33"/>
    </row>
    <row r="31" spans="2:74" ht="5.4" customHeight="1" thickBot="1" x14ac:dyDescent="0.35">
      <c r="B31" s="14"/>
      <c r="C31" s="242"/>
      <c r="D31" s="239"/>
      <c r="E31" s="23"/>
      <c r="F31" s="23"/>
      <c r="G31" s="23"/>
      <c r="H31" s="23"/>
      <c r="I31" s="23"/>
      <c r="J31" s="23"/>
      <c r="K31" s="23"/>
      <c r="L31" s="23"/>
      <c r="M31" s="23"/>
      <c r="N31" s="23"/>
      <c r="O31" s="23"/>
      <c r="P31" s="23"/>
      <c r="Q31" s="23"/>
      <c r="R31" s="239"/>
      <c r="S31" s="23"/>
      <c r="T31" s="23"/>
      <c r="U31" s="23"/>
      <c r="V31" s="23"/>
      <c r="W31" s="23"/>
      <c r="X31" s="23"/>
      <c r="Y31" s="23"/>
      <c r="Z31" s="23"/>
      <c r="AA31" s="23"/>
      <c r="AB31" s="23"/>
      <c r="AC31" s="23"/>
      <c r="AD31" s="23"/>
      <c r="AE31" s="23"/>
      <c r="AF31" s="239"/>
      <c r="AG31" s="23"/>
      <c r="AH31" s="23"/>
      <c r="AI31" s="23"/>
      <c r="AJ31" s="23"/>
      <c r="AK31" s="23"/>
      <c r="AL31" s="23"/>
      <c r="AM31" s="23"/>
      <c r="AN31" s="23"/>
      <c r="AO31" s="23"/>
      <c r="AP31" s="23"/>
      <c r="AQ31" s="23"/>
      <c r="AR31" s="23"/>
      <c r="AS31" s="23"/>
      <c r="AT31" s="239"/>
      <c r="AU31" s="23"/>
      <c r="AV31" s="23"/>
      <c r="AW31" s="23"/>
      <c r="AX31" s="23"/>
      <c r="AY31" s="23"/>
      <c r="AZ31" s="23"/>
      <c r="BA31" s="23"/>
      <c r="BB31" s="23"/>
      <c r="BC31" s="23"/>
      <c r="BD31" s="23"/>
      <c r="BE31" s="23"/>
      <c r="BF31" s="23"/>
      <c r="BG31" s="23"/>
      <c r="BH31" s="239"/>
      <c r="BI31" s="23"/>
      <c r="BJ31" s="23"/>
      <c r="BK31" s="23"/>
      <c r="BL31" s="23"/>
      <c r="BM31" s="23"/>
      <c r="BN31" s="23"/>
      <c r="BO31" s="23"/>
      <c r="BP31" s="23"/>
      <c r="BQ31" s="23"/>
      <c r="BR31" s="23"/>
      <c r="BS31" s="23"/>
      <c r="BT31" s="23"/>
      <c r="BU31" s="23"/>
      <c r="BV31" s="15"/>
    </row>
    <row r="32" spans="2:74" ht="15" thickBot="1" x14ac:dyDescent="0.35">
      <c r="B32" s="14"/>
      <c r="C32" s="58" t="s">
        <v>32</v>
      </c>
      <c r="D32" s="239"/>
      <c r="E32" s="23"/>
      <c r="F32" s="23"/>
      <c r="G32" s="23"/>
      <c r="H32" s="23"/>
      <c r="I32" s="23"/>
      <c r="J32" s="23"/>
      <c r="K32" s="23"/>
      <c r="L32" s="23"/>
      <c r="M32" s="23"/>
      <c r="N32" s="23"/>
      <c r="O32" s="23"/>
      <c r="P32" s="23"/>
      <c r="Q32" s="23"/>
      <c r="R32" s="239"/>
      <c r="S32" s="23"/>
      <c r="T32" s="23"/>
      <c r="U32" s="23"/>
      <c r="V32" s="23"/>
      <c r="W32" s="23"/>
      <c r="X32" s="23"/>
      <c r="Y32" s="23"/>
      <c r="Z32" s="23"/>
      <c r="AA32" s="23"/>
      <c r="AB32" s="23"/>
      <c r="AC32" s="23"/>
      <c r="AD32" s="23"/>
      <c r="AE32" s="23"/>
      <c r="AF32" s="239"/>
      <c r="AG32" s="23"/>
      <c r="AH32" s="23"/>
      <c r="AI32" s="23"/>
      <c r="AJ32" s="23"/>
      <c r="AK32" s="23"/>
      <c r="AL32" s="23"/>
      <c r="AM32" s="23"/>
      <c r="AN32" s="23"/>
      <c r="AO32" s="23"/>
      <c r="AP32" s="23"/>
      <c r="AQ32" s="23"/>
      <c r="AR32" s="23"/>
      <c r="AS32" s="23"/>
      <c r="AT32" s="239"/>
      <c r="AU32" s="23"/>
      <c r="AV32" s="23"/>
      <c r="AW32" s="23"/>
      <c r="AX32" s="23"/>
      <c r="AY32" s="23"/>
      <c r="AZ32" s="23"/>
      <c r="BA32" s="23"/>
      <c r="BB32" s="23"/>
      <c r="BC32" s="23"/>
      <c r="BD32" s="23"/>
      <c r="BE32" s="23"/>
      <c r="BF32" s="23"/>
      <c r="BG32" s="23"/>
      <c r="BH32" s="239"/>
      <c r="BI32" s="23"/>
      <c r="BJ32" s="23"/>
      <c r="BK32" s="23"/>
      <c r="BL32" s="23"/>
      <c r="BM32" s="23"/>
      <c r="BN32" s="23"/>
      <c r="BO32" s="23"/>
      <c r="BP32" s="23"/>
      <c r="BQ32" s="23"/>
      <c r="BR32" s="23"/>
      <c r="BS32" s="23"/>
      <c r="BT32" s="23"/>
      <c r="BU32" s="23"/>
      <c r="BV32" s="15"/>
    </row>
    <row r="33" spans="2:74" ht="5.4" customHeight="1" thickBot="1" x14ac:dyDescent="0.35">
      <c r="B33" s="14"/>
      <c r="C33" s="240"/>
      <c r="D33" s="16"/>
      <c r="E33" s="23"/>
      <c r="F33" s="23"/>
      <c r="G33" s="23"/>
      <c r="H33" s="23"/>
      <c r="I33" s="23"/>
      <c r="J33" s="23"/>
      <c r="K33" s="23"/>
      <c r="L33" s="23"/>
      <c r="M33" s="23"/>
      <c r="N33" s="23"/>
      <c r="O33" s="23"/>
      <c r="P33" s="23"/>
      <c r="Q33" s="23"/>
      <c r="R33" s="16"/>
      <c r="S33" s="23"/>
      <c r="T33" s="23"/>
      <c r="U33" s="23"/>
      <c r="V33" s="23"/>
      <c r="W33" s="23"/>
      <c r="X33" s="23"/>
      <c r="Y33" s="23"/>
      <c r="Z33" s="23"/>
      <c r="AA33" s="23"/>
      <c r="AB33" s="23"/>
      <c r="AC33" s="23"/>
      <c r="AD33" s="23"/>
      <c r="AE33" s="23"/>
      <c r="AF33" s="16"/>
      <c r="AG33" s="23"/>
      <c r="AH33" s="23"/>
      <c r="AI33" s="23"/>
      <c r="AJ33" s="23"/>
      <c r="AK33" s="23"/>
      <c r="AL33" s="23"/>
      <c r="AM33" s="23"/>
      <c r="AN33" s="23"/>
      <c r="AO33" s="23"/>
      <c r="AP33" s="23"/>
      <c r="AQ33" s="23"/>
      <c r="AR33" s="23"/>
      <c r="AS33" s="23"/>
      <c r="AT33" s="16"/>
      <c r="AU33" s="23"/>
      <c r="AV33" s="23"/>
      <c r="AW33" s="23"/>
      <c r="AX33" s="23"/>
      <c r="AY33" s="23"/>
      <c r="AZ33" s="23"/>
      <c r="BA33" s="23"/>
      <c r="BB33" s="23"/>
      <c r="BC33" s="23"/>
      <c r="BD33" s="23"/>
      <c r="BE33" s="23"/>
      <c r="BF33" s="23"/>
      <c r="BG33" s="23"/>
      <c r="BH33" s="16"/>
      <c r="BI33" s="23"/>
      <c r="BJ33" s="23"/>
      <c r="BK33" s="23"/>
      <c r="BL33" s="23"/>
      <c r="BM33" s="23"/>
      <c r="BN33" s="23"/>
      <c r="BO33" s="23"/>
      <c r="BP33" s="23"/>
      <c r="BQ33" s="23"/>
      <c r="BR33" s="23"/>
      <c r="BS33" s="23"/>
      <c r="BT33" s="23"/>
      <c r="BU33" s="23"/>
      <c r="BV33" s="15"/>
    </row>
    <row r="34" spans="2:74" ht="15" thickBot="1" x14ac:dyDescent="0.35">
      <c r="B34" s="14"/>
      <c r="C34" s="73" t="s">
        <v>816</v>
      </c>
      <c r="D34" s="41"/>
      <c r="E34" s="81">
        <v>0</v>
      </c>
      <c r="F34" s="82">
        <v>0</v>
      </c>
      <c r="G34" s="82">
        <v>0</v>
      </c>
      <c r="H34" s="82">
        <v>0</v>
      </c>
      <c r="I34" s="82">
        <v>0</v>
      </c>
      <c r="J34" s="82">
        <v>0</v>
      </c>
      <c r="K34" s="82">
        <v>0</v>
      </c>
      <c r="L34" s="82">
        <v>0</v>
      </c>
      <c r="M34" s="82">
        <v>0</v>
      </c>
      <c r="N34" s="82">
        <v>0</v>
      </c>
      <c r="O34" s="82">
        <v>0</v>
      </c>
      <c r="P34" s="82">
        <v>0</v>
      </c>
      <c r="Q34" s="47">
        <v>0</v>
      </c>
      <c r="R34" s="41"/>
      <c r="S34" s="81">
        <v>0</v>
      </c>
      <c r="T34" s="82">
        <v>0</v>
      </c>
      <c r="U34" s="82">
        <v>0</v>
      </c>
      <c r="V34" s="82">
        <v>0</v>
      </c>
      <c r="W34" s="82">
        <v>0</v>
      </c>
      <c r="X34" s="82">
        <v>0</v>
      </c>
      <c r="Y34" s="82">
        <v>0</v>
      </c>
      <c r="Z34" s="82">
        <v>0</v>
      </c>
      <c r="AA34" s="82">
        <v>0</v>
      </c>
      <c r="AB34" s="82">
        <v>0</v>
      </c>
      <c r="AC34" s="82">
        <v>0</v>
      </c>
      <c r="AD34" s="82">
        <v>0</v>
      </c>
      <c r="AE34" s="47">
        <v>0</v>
      </c>
      <c r="AF34" s="41"/>
      <c r="AG34" s="81">
        <v>0</v>
      </c>
      <c r="AH34" s="82">
        <v>0</v>
      </c>
      <c r="AI34" s="82">
        <v>0</v>
      </c>
      <c r="AJ34" s="82">
        <v>0</v>
      </c>
      <c r="AK34" s="82">
        <v>0</v>
      </c>
      <c r="AL34" s="82">
        <v>0</v>
      </c>
      <c r="AM34" s="82">
        <v>0</v>
      </c>
      <c r="AN34" s="82">
        <v>0</v>
      </c>
      <c r="AO34" s="82">
        <v>0</v>
      </c>
      <c r="AP34" s="82">
        <v>0</v>
      </c>
      <c r="AQ34" s="82">
        <v>0</v>
      </c>
      <c r="AR34" s="82">
        <v>0</v>
      </c>
      <c r="AS34" s="47">
        <v>0</v>
      </c>
      <c r="AT34" s="41"/>
      <c r="AU34" s="81">
        <v>0</v>
      </c>
      <c r="AV34" s="82">
        <v>0</v>
      </c>
      <c r="AW34" s="82">
        <v>0</v>
      </c>
      <c r="AX34" s="82">
        <v>0</v>
      </c>
      <c r="AY34" s="82">
        <v>0</v>
      </c>
      <c r="AZ34" s="82">
        <v>0</v>
      </c>
      <c r="BA34" s="82">
        <v>0</v>
      </c>
      <c r="BB34" s="82">
        <v>0</v>
      </c>
      <c r="BC34" s="82">
        <v>0</v>
      </c>
      <c r="BD34" s="82">
        <v>0</v>
      </c>
      <c r="BE34" s="82">
        <v>0</v>
      </c>
      <c r="BF34" s="82">
        <v>0</v>
      </c>
      <c r="BG34" s="47">
        <v>0</v>
      </c>
      <c r="BH34" s="41"/>
      <c r="BI34" s="81">
        <v>0</v>
      </c>
      <c r="BJ34" s="82">
        <v>0</v>
      </c>
      <c r="BK34" s="82">
        <v>0</v>
      </c>
      <c r="BL34" s="82">
        <v>0</v>
      </c>
      <c r="BM34" s="82">
        <v>0</v>
      </c>
      <c r="BN34" s="82">
        <v>0</v>
      </c>
      <c r="BO34" s="82">
        <v>0</v>
      </c>
      <c r="BP34" s="82">
        <v>0</v>
      </c>
      <c r="BQ34" s="82">
        <v>0</v>
      </c>
      <c r="BR34" s="82">
        <v>0</v>
      </c>
      <c r="BS34" s="82">
        <v>0</v>
      </c>
      <c r="BT34" s="82">
        <v>0</v>
      </c>
      <c r="BU34" s="47">
        <v>0</v>
      </c>
      <c r="BV34" s="15"/>
    </row>
    <row r="35" spans="2:74" ht="5.4" customHeight="1" thickBot="1" x14ac:dyDescent="0.35">
      <c r="B35" s="14"/>
      <c r="C35" s="242"/>
      <c r="D35" s="239"/>
      <c r="E35" s="23"/>
      <c r="F35" s="23"/>
      <c r="G35" s="23"/>
      <c r="H35" s="23"/>
      <c r="I35" s="23"/>
      <c r="J35" s="23"/>
      <c r="K35" s="23"/>
      <c r="L35" s="23"/>
      <c r="M35" s="23"/>
      <c r="N35" s="23"/>
      <c r="O35" s="23"/>
      <c r="P35" s="23"/>
      <c r="Q35" s="23"/>
      <c r="R35" s="239"/>
      <c r="S35" s="23"/>
      <c r="T35" s="23"/>
      <c r="U35" s="23"/>
      <c r="V35" s="23"/>
      <c r="W35" s="23"/>
      <c r="X35" s="23"/>
      <c r="Y35" s="23"/>
      <c r="Z35" s="23"/>
      <c r="AA35" s="23"/>
      <c r="AB35" s="23"/>
      <c r="AC35" s="23"/>
      <c r="AD35" s="23"/>
      <c r="AE35" s="23"/>
      <c r="AF35" s="239"/>
      <c r="AG35" s="23"/>
      <c r="AH35" s="23"/>
      <c r="AI35" s="23"/>
      <c r="AJ35" s="23"/>
      <c r="AK35" s="23"/>
      <c r="AL35" s="23"/>
      <c r="AM35" s="23"/>
      <c r="AN35" s="23"/>
      <c r="AO35" s="23"/>
      <c r="AP35" s="23"/>
      <c r="AQ35" s="23"/>
      <c r="AR35" s="23"/>
      <c r="AS35" s="23"/>
      <c r="AT35" s="239"/>
      <c r="AU35" s="23"/>
      <c r="AV35" s="23"/>
      <c r="AW35" s="23"/>
      <c r="AX35" s="23"/>
      <c r="AY35" s="23"/>
      <c r="AZ35" s="23"/>
      <c r="BA35" s="23"/>
      <c r="BB35" s="23"/>
      <c r="BC35" s="23"/>
      <c r="BD35" s="23"/>
      <c r="BE35" s="23"/>
      <c r="BF35" s="23"/>
      <c r="BG35" s="23"/>
      <c r="BH35" s="239"/>
      <c r="BI35" s="23"/>
      <c r="BJ35" s="23"/>
      <c r="BK35" s="23"/>
      <c r="BL35" s="23"/>
      <c r="BM35" s="23"/>
      <c r="BN35" s="23"/>
      <c r="BO35" s="23"/>
      <c r="BP35" s="23"/>
      <c r="BQ35" s="23"/>
      <c r="BR35" s="23"/>
      <c r="BS35" s="23"/>
      <c r="BT35" s="23"/>
      <c r="BU35" s="23"/>
      <c r="BV35" s="15"/>
    </row>
    <row r="36" spans="2:74" s="34" customFormat="1" ht="15" thickBot="1" x14ac:dyDescent="0.35">
      <c r="B36" s="32"/>
      <c r="C36" s="58" t="s">
        <v>61</v>
      </c>
      <c r="D36" s="33"/>
      <c r="E36" s="84">
        <v>0</v>
      </c>
      <c r="F36" s="85">
        <v>0</v>
      </c>
      <c r="G36" s="85">
        <v>0</v>
      </c>
      <c r="H36" s="85">
        <v>0</v>
      </c>
      <c r="I36" s="85">
        <v>0</v>
      </c>
      <c r="J36" s="85">
        <v>0</v>
      </c>
      <c r="K36" s="85">
        <v>0</v>
      </c>
      <c r="L36" s="85">
        <v>0</v>
      </c>
      <c r="M36" s="85">
        <v>0</v>
      </c>
      <c r="N36" s="85">
        <v>0</v>
      </c>
      <c r="O36" s="85">
        <v>0</v>
      </c>
      <c r="P36" s="85">
        <v>0</v>
      </c>
      <c r="Q36" s="83">
        <v>0</v>
      </c>
      <c r="R36" s="33"/>
      <c r="S36" s="84">
        <v>0</v>
      </c>
      <c r="T36" s="85">
        <v>0</v>
      </c>
      <c r="U36" s="85">
        <v>0</v>
      </c>
      <c r="V36" s="85">
        <v>0</v>
      </c>
      <c r="W36" s="85">
        <v>0</v>
      </c>
      <c r="X36" s="85">
        <v>0</v>
      </c>
      <c r="Y36" s="85">
        <v>0</v>
      </c>
      <c r="Z36" s="85">
        <v>0</v>
      </c>
      <c r="AA36" s="85">
        <v>0</v>
      </c>
      <c r="AB36" s="85">
        <v>0</v>
      </c>
      <c r="AC36" s="85">
        <v>0</v>
      </c>
      <c r="AD36" s="85">
        <v>0</v>
      </c>
      <c r="AE36" s="83">
        <v>0</v>
      </c>
      <c r="AF36" s="33"/>
      <c r="AG36" s="84">
        <v>0</v>
      </c>
      <c r="AH36" s="85">
        <v>0</v>
      </c>
      <c r="AI36" s="85">
        <v>0</v>
      </c>
      <c r="AJ36" s="85">
        <v>0</v>
      </c>
      <c r="AK36" s="85">
        <v>0</v>
      </c>
      <c r="AL36" s="85">
        <v>0</v>
      </c>
      <c r="AM36" s="85">
        <v>0</v>
      </c>
      <c r="AN36" s="85">
        <v>0</v>
      </c>
      <c r="AO36" s="85">
        <v>0</v>
      </c>
      <c r="AP36" s="85">
        <v>0</v>
      </c>
      <c r="AQ36" s="85">
        <v>0</v>
      </c>
      <c r="AR36" s="85">
        <v>0</v>
      </c>
      <c r="AS36" s="83">
        <v>0</v>
      </c>
      <c r="AT36" s="33"/>
      <c r="AU36" s="84">
        <v>0</v>
      </c>
      <c r="AV36" s="85">
        <v>0</v>
      </c>
      <c r="AW36" s="85">
        <v>0</v>
      </c>
      <c r="AX36" s="85">
        <v>0</v>
      </c>
      <c r="AY36" s="85">
        <v>0</v>
      </c>
      <c r="AZ36" s="85">
        <v>0</v>
      </c>
      <c r="BA36" s="85">
        <v>0</v>
      </c>
      <c r="BB36" s="85">
        <v>0</v>
      </c>
      <c r="BC36" s="85">
        <v>0</v>
      </c>
      <c r="BD36" s="85">
        <v>0</v>
      </c>
      <c r="BE36" s="85">
        <v>0</v>
      </c>
      <c r="BF36" s="85">
        <v>0</v>
      </c>
      <c r="BG36" s="83">
        <v>0</v>
      </c>
      <c r="BH36" s="33"/>
      <c r="BI36" s="84">
        <v>0</v>
      </c>
      <c r="BJ36" s="85">
        <v>0</v>
      </c>
      <c r="BK36" s="85">
        <v>0</v>
      </c>
      <c r="BL36" s="85">
        <v>0</v>
      </c>
      <c r="BM36" s="85">
        <v>0</v>
      </c>
      <c r="BN36" s="85">
        <v>0</v>
      </c>
      <c r="BO36" s="85">
        <v>0</v>
      </c>
      <c r="BP36" s="85">
        <v>0</v>
      </c>
      <c r="BQ36" s="85">
        <v>0</v>
      </c>
      <c r="BR36" s="85">
        <v>0</v>
      </c>
      <c r="BS36" s="85">
        <v>0</v>
      </c>
      <c r="BT36" s="85">
        <v>0</v>
      </c>
      <c r="BU36" s="83">
        <v>0</v>
      </c>
      <c r="BV36" s="33"/>
    </row>
    <row r="37" spans="2:74" ht="5.4" customHeight="1" thickBot="1" x14ac:dyDescent="0.35">
      <c r="B37" s="14"/>
      <c r="C37" s="242"/>
      <c r="D37" s="239"/>
      <c r="E37" s="23"/>
      <c r="F37" s="23"/>
      <c r="G37" s="23"/>
      <c r="H37" s="23"/>
      <c r="I37" s="23"/>
      <c r="J37" s="23"/>
      <c r="K37" s="23"/>
      <c r="L37" s="23"/>
      <c r="M37" s="23"/>
      <c r="N37" s="23"/>
      <c r="O37" s="23"/>
      <c r="P37" s="23"/>
      <c r="Q37" s="23"/>
      <c r="R37" s="239"/>
      <c r="S37" s="23"/>
      <c r="T37" s="23"/>
      <c r="U37" s="23"/>
      <c r="V37" s="23"/>
      <c r="W37" s="23"/>
      <c r="X37" s="23"/>
      <c r="Y37" s="23"/>
      <c r="Z37" s="23"/>
      <c r="AA37" s="23"/>
      <c r="AB37" s="23"/>
      <c r="AC37" s="23"/>
      <c r="AD37" s="23"/>
      <c r="AE37" s="23"/>
      <c r="AF37" s="239"/>
      <c r="AG37" s="23"/>
      <c r="AH37" s="23"/>
      <c r="AI37" s="23"/>
      <c r="AJ37" s="23"/>
      <c r="AK37" s="23"/>
      <c r="AL37" s="23"/>
      <c r="AM37" s="23"/>
      <c r="AN37" s="23"/>
      <c r="AO37" s="23"/>
      <c r="AP37" s="23"/>
      <c r="AQ37" s="23"/>
      <c r="AR37" s="23"/>
      <c r="AS37" s="23"/>
      <c r="AT37" s="239"/>
      <c r="AU37" s="23"/>
      <c r="AV37" s="23"/>
      <c r="AW37" s="23"/>
      <c r="AX37" s="23"/>
      <c r="AY37" s="23"/>
      <c r="AZ37" s="23"/>
      <c r="BA37" s="23"/>
      <c r="BB37" s="23"/>
      <c r="BC37" s="23"/>
      <c r="BD37" s="23"/>
      <c r="BE37" s="23"/>
      <c r="BF37" s="23"/>
      <c r="BG37" s="23"/>
      <c r="BH37" s="239"/>
      <c r="BI37" s="23"/>
      <c r="BJ37" s="23"/>
      <c r="BK37" s="23"/>
      <c r="BL37" s="23"/>
      <c r="BM37" s="23"/>
      <c r="BN37" s="23"/>
      <c r="BO37" s="23"/>
      <c r="BP37" s="23"/>
      <c r="BQ37" s="23"/>
      <c r="BR37" s="23"/>
      <c r="BS37" s="23"/>
      <c r="BT37" s="23"/>
      <c r="BU37" s="23"/>
      <c r="BV37" s="15"/>
    </row>
    <row r="38" spans="2:74" ht="15" thickBot="1" x14ac:dyDescent="0.35">
      <c r="B38" s="14"/>
      <c r="C38" s="58" t="s">
        <v>49</v>
      </c>
      <c r="D38" s="239"/>
      <c r="E38" s="23"/>
      <c r="F38" s="23"/>
      <c r="G38" s="23"/>
      <c r="H38" s="23"/>
      <c r="I38" s="23"/>
      <c r="J38" s="23"/>
      <c r="K38" s="23"/>
      <c r="L38" s="23"/>
      <c r="M38" s="23"/>
      <c r="N38" s="23"/>
      <c r="O38" s="23"/>
      <c r="P38" s="23"/>
      <c r="Q38" s="23"/>
      <c r="R38" s="239"/>
      <c r="S38" s="23"/>
      <c r="T38" s="23"/>
      <c r="U38" s="23"/>
      <c r="V38" s="23"/>
      <c r="W38" s="23"/>
      <c r="X38" s="23"/>
      <c r="Y38" s="23"/>
      <c r="Z38" s="23"/>
      <c r="AA38" s="23"/>
      <c r="AB38" s="23"/>
      <c r="AC38" s="23"/>
      <c r="AD38" s="23"/>
      <c r="AE38" s="23"/>
      <c r="AF38" s="239"/>
      <c r="AG38" s="23"/>
      <c r="AH38" s="23"/>
      <c r="AI38" s="23"/>
      <c r="AJ38" s="23"/>
      <c r="AK38" s="23"/>
      <c r="AL38" s="23"/>
      <c r="AM38" s="23"/>
      <c r="AN38" s="23"/>
      <c r="AO38" s="23"/>
      <c r="AP38" s="23"/>
      <c r="AQ38" s="23"/>
      <c r="AR38" s="23"/>
      <c r="AS38" s="23"/>
      <c r="AT38" s="239"/>
      <c r="AU38" s="23"/>
      <c r="AV38" s="23"/>
      <c r="AW38" s="23"/>
      <c r="AX38" s="23"/>
      <c r="AY38" s="23"/>
      <c r="AZ38" s="23"/>
      <c r="BA38" s="23"/>
      <c r="BB38" s="23"/>
      <c r="BC38" s="23"/>
      <c r="BD38" s="23"/>
      <c r="BE38" s="23"/>
      <c r="BF38" s="23"/>
      <c r="BG38" s="23"/>
      <c r="BH38" s="239"/>
      <c r="BI38" s="23"/>
      <c r="BJ38" s="23"/>
      <c r="BK38" s="23"/>
      <c r="BL38" s="23"/>
      <c r="BM38" s="23"/>
      <c r="BN38" s="23"/>
      <c r="BO38" s="23"/>
      <c r="BP38" s="23"/>
      <c r="BQ38" s="23"/>
      <c r="BR38" s="23"/>
      <c r="BS38" s="23"/>
      <c r="BT38" s="23"/>
      <c r="BU38" s="23"/>
      <c r="BV38" s="15"/>
    </row>
    <row r="39" spans="2:74" ht="5.4" customHeight="1" thickBot="1" x14ac:dyDescent="0.35">
      <c r="B39" s="14"/>
      <c r="C39" s="240"/>
      <c r="D39" s="16"/>
      <c r="E39" s="23"/>
      <c r="F39" s="23"/>
      <c r="G39" s="23"/>
      <c r="H39" s="23"/>
      <c r="I39" s="23"/>
      <c r="J39" s="23"/>
      <c r="K39" s="23"/>
      <c r="L39" s="23"/>
      <c r="M39" s="23"/>
      <c r="N39" s="23"/>
      <c r="O39" s="23"/>
      <c r="P39" s="23"/>
      <c r="Q39" s="23"/>
      <c r="R39" s="16"/>
      <c r="S39" s="23"/>
      <c r="T39" s="23"/>
      <c r="U39" s="23"/>
      <c r="V39" s="23"/>
      <c r="W39" s="23"/>
      <c r="X39" s="23"/>
      <c r="Y39" s="23"/>
      <c r="Z39" s="23"/>
      <c r="AA39" s="23"/>
      <c r="AB39" s="23"/>
      <c r="AC39" s="23"/>
      <c r="AD39" s="23"/>
      <c r="AE39" s="23"/>
      <c r="AF39" s="16"/>
      <c r="AG39" s="23"/>
      <c r="AH39" s="23"/>
      <c r="AI39" s="23"/>
      <c r="AJ39" s="23"/>
      <c r="AK39" s="23"/>
      <c r="AL39" s="23"/>
      <c r="AM39" s="23"/>
      <c r="AN39" s="23"/>
      <c r="AO39" s="23"/>
      <c r="AP39" s="23"/>
      <c r="AQ39" s="23"/>
      <c r="AR39" s="23"/>
      <c r="AS39" s="23"/>
      <c r="AT39" s="16"/>
      <c r="AU39" s="23"/>
      <c r="AV39" s="23"/>
      <c r="AW39" s="23"/>
      <c r="AX39" s="23"/>
      <c r="AY39" s="23"/>
      <c r="AZ39" s="23"/>
      <c r="BA39" s="23"/>
      <c r="BB39" s="23"/>
      <c r="BC39" s="23"/>
      <c r="BD39" s="23"/>
      <c r="BE39" s="23"/>
      <c r="BF39" s="23"/>
      <c r="BG39" s="23"/>
      <c r="BH39" s="16"/>
      <c r="BI39" s="23"/>
      <c r="BJ39" s="23"/>
      <c r="BK39" s="23"/>
      <c r="BL39" s="23"/>
      <c r="BM39" s="23"/>
      <c r="BN39" s="23"/>
      <c r="BO39" s="23"/>
      <c r="BP39" s="23"/>
      <c r="BQ39" s="23"/>
      <c r="BR39" s="23"/>
      <c r="BS39" s="23"/>
      <c r="BT39" s="23"/>
      <c r="BU39" s="23"/>
      <c r="BV39" s="15"/>
    </row>
    <row r="40" spans="2:74" x14ac:dyDescent="0.3">
      <c r="B40" s="14"/>
      <c r="C40" s="59" t="s">
        <v>50</v>
      </c>
      <c r="D40" s="41"/>
      <c r="E40" s="64">
        <v>0</v>
      </c>
      <c r="F40" s="65">
        <v>0</v>
      </c>
      <c r="G40" s="65">
        <v>0</v>
      </c>
      <c r="H40" s="65">
        <v>0</v>
      </c>
      <c r="I40" s="65">
        <v>0</v>
      </c>
      <c r="J40" s="65">
        <v>0</v>
      </c>
      <c r="K40" s="65">
        <v>0</v>
      </c>
      <c r="L40" s="65">
        <v>0</v>
      </c>
      <c r="M40" s="65">
        <v>0</v>
      </c>
      <c r="N40" s="65">
        <v>0</v>
      </c>
      <c r="O40" s="65">
        <v>0</v>
      </c>
      <c r="P40" s="65">
        <v>0</v>
      </c>
      <c r="Q40" s="50">
        <v>0</v>
      </c>
      <c r="R40" s="41"/>
      <c r="S40" s="64">
        <v>0</v>
      </c>
      <c r="T40" s="65">
        <v>0</v>
      </c>
      <c r="U40" s="65">
        <v>0</v>
      </c>
      <c r="V40" s="65">
        <v>0</v>
      </c>
      <c r="W40" s="65">
        <v>0</v>
      </c>
      <c r="X40" s="65">
        <v>0</v>
      </c>
      <c r="Y40" s="65">
        <v>0</v>
      </c>
      <c r="Z40" s="65">
        <v>0</v>
      </c>
      <c r="AA40" s="65">
        <v>0</v>
      </c>
      <c r="AB40" s="65">
        <v>0</v>
      </c>
      <c r="AC40" s="65">
        <v>0</v>
      </c>
      <c r="AD40" s="65">
        <v>0</v>
      </c>
      <c r="AE40" s="50">
        <v>0</v>
      </c>
      <c r="AF40" s="41"/>
      <c r="AG40" s="64">
        <v>0</v>
      </c>
      <c r="AH40" s="65">
        <v>0</v>
      </c>
      <c r="AI40" s="65">
        <v>0</v>
      </c>
      <c r="AJ40" s="65">
        <v>0</v>
      </c>
      <c r="AK40" s="65">
        <v>0</v>
      </c>
      <c r="AL40" s="65">
        <v>0</v>
      </c>
      <c r="AM40" s="65">
        <v>0</v>
      </c>
      <c r="AN40" s="65">
        <v>0</v>
      </c>
      <c r="AO40" s="65">
        <v>0</v>
      </c>
      <c r="AP40" s="65">
        <v>0</v>
      </c>
      <c r="AQ40" s="65">
        <v>0</v>
      </c>
      <c r="AR40" s="65">
        <v>0</v>
      </c>
      <c r="AS40" s="50">
        <v>0</v>
      </c>
      <c r="AT40" s="41"/>
      <c r="AU40" s="64">
        <v>0</v>
      </c>
      <c r="AV40" s="65">
        <v>0</v>
      </c>
      <c r="AW40" s="65">
        <v>0</v>
      </c>
      <c r="AX40" s="65">
        <v>0</v>
      </c>
      <c r="AY40" s="65">
        <v>0</v>
      </c>
      <c r="AZ40" s="65">
        <v>0</v>
      </c>
      <c r="BA40" s="65">
        <v>0</v>
      </c>
      <c r="BB40" s="65">
        <v>0</v>
      </c>
      <c r="BC40" s="65">
        <v>0</v>
      </c>
      <c r="BD40" s="65">
        <v>0</v>
      </c>
      <c r="BE40" s="65">
        <v>0</v>
      </c>
      <c r="BF40" s="65">
        <v>0</v>
      </c>
      <c r="BG40" s="50">
        <v>0</v>
      </c>
      <c r="BH40" s="41"/>
      <c r="BI40" s="64">
        <v>0</v>
      </c>
      <c r="BJ40" s="65">
        <v>0</v>
      </c>
      <c r="BK40" s="65">
        <v>0</v>
      </c>
      <c r="BL40" s="65">
        <v>0</v>
      </c>
      <c r="BM40" s="65">
        <v>0</v>
      </c>
      <c r="BN40" s="65">
        <v>0</v>
      </c>
      <c r="BO40" s="65">
        <v>0</v>
      </c>
      <c r="BP40" s="65">
        <v>0</v>
      </c>
      <c r="BQ40" s="65">
        <v>0</v>
      </c>
      <c r="BR40" s="65">
        <v>0</v>
      </c>
      <c r="BS40" s="65">
        <v>0</v>
      </c>
      <c r="BT40" s="65">
        <v>0</v>
      </c>
      <c r="BU40" s="50">
        <v>0</v>
      </c>
      <c r="BV40" s="15"/>
    </row>
    <row r="41" spans="2:74" x14ac:dyDescent="0.3">
      <c r="B41" s="14"/>
      <c r="C41" s="60" t="s">
        <v>51</v>
      </c>
      <c r="D41" s="41"/>
      <c r="E41" s="66">
        <v>0</v>
      </c>
      <c r="F41" s="42">
        <v>0</v>
      </c>
      <c r="G41" s="42">
        <v>0</v>
      </c>
      <c r="H41" s="42">
        <v>0</v>
      </c>
      <c r="I41" s="42">
        <v>0</v>
      </c>
      <c r="J41" s="42">
        <v>0</v>
      </c>
      <c r="K41" s="42">
        <v>0</v>
      </c>
      <c r="L41" s="42">
        <v>0</v>
      </c>
      <c r="M41" s="42">
        <v>0</v>
      </c>
      <c r="N41" s="42">
        <v>0</v>
      </c>
      <c r="O41" s="42">
        <v>0</v>
      </c>
      <c r="P41" s="42">
        <v>0</v>
      </c>
      <c r="Q41" s="53">
        <v>0</v>
      </c>
      <c r="R41" s="41"/>
      <c r="S41" s="66">
        <v>0</v>
      </c>
      <c r="T41" s="42">
        <v>0</v>
      </c>
      <c r="U41" s="42">
        <v>0</v>
      </c>
      <c r="V41" s="42">
        <v>0</v>
      </c>
      <c r="W41" s="42">
        <v>0</v>
      </c>
      <c r="X41" s="42">
        <v>0</v>
      </c>
      <c r="Y41" s="42">
        <v>0</v>
      </c>
      <c r="Z41" s="42">
        <v>0</v>
      </c>
      <c r="AA41" s="42">
        <v>0</v>
      </c>
      <c r="AB41" s="42">
        <v>0</v>
      </c>
      <c r="AC41" s="42">
        <v>0</v>
      </c>
      <c r="AD41" s="42">
        <v>0</v>
      </c>
      <c r="AE41" s="53">
        <v>0</v>
      </c>
      <c r="AF41" s="41"/>
      <c r="AG41" s="66">
        <v>0</v>
      </c>
      <c r="AH41" s="42">
        <v>0</v>
      </c>
      <c r="AI41" s="42">
        <v>0</v>
      </c>
      <c r="AJ41" s="42">
        <v>0</v>
      </c>
      <c r="AK41" s="42">
        <v>0</v>
      </c>
      <c r="AL41" s="42">
        <v>0</v>
      </c>
      <c r="AM41" s="42">
        <v>0</v>
      </c>
      <c r="AN41" s="42">
        <v>0</v>
      </c>
      <c r="AO41" s="42">
        <v>0</v>
      </c>
      <c r="AP41" s="42">
        <v>0</v>
      </c>
      <c r="AQ41" s="42">
        <v>0</v>
      </c>
      <c r="AR41" s="42">
        <v>0</v>
      </c>
      <c r="AS41" s="53">
        <v>0</v>
      </c>
      <c r="AT41" s="41"/>
      <c r="AU41" s="66">
        <v>0</v>
      </c>
      <c r="AV41" s="42">
        <v>0</v>
      </c>
      <c r="AW41" s="42">
        <v>0</v>
      </c>
      <c r="AX41" s="42">
        <v>0</v>
      </c>
      <c r="AY41" s="42">
        <v>0</v>
      </c>
      <c r="AZ41" s="42">
        <v>0</v>
      </c>
      <c r="BA41" s="42">
        <v>0</v>
      </c>
      <c r="BB41" s="42">
        <v>0</v>
      </c>
      <c r="BC41" s="42">
        <v>0</v>
      </c>
      <c r="BD41" s="42">
        <v>0</v>
      </c>
      <c r="BE41" s="42">
        <v>0</v>
      </c>
      <c r="BF41" s="42">
        <v>0</v>
      </c>
      <c r="BG41" s="53">
        <v>0</v>
      </c>
      <c r="BH41" s="41"/>
      <c r="BI41" s="66">
        <v>0</v>
      </c>
      <c r="BJ41" s="42">
        <v>0</v>
      </c>
      <c r="BK41" s="42">
        <v>0</v>
      </c>
      <c r="BL41" s="42">
        <v>0</v>
      </c>
      <c r="BM41" s="42">
        <v>0</v>
      </c>
      <c r="BN41" s="42">
        <v>0</v>
      </c>
      <c r="BO41" s="42">
        <v>0</v>
      </c>
      <c r="BP41" s="42">
        <v>0</v>
      </c>
      <c r="BQ41" s="42">
        <v>0</v>
      </c>
      <c r="BR41" s="42">
        <v>0</v>
      </c>
      <c r="BS41" s="42">
        <v>0</v>
      </c>
      <c r="BT41" s="42">
        <v>0</v>
      </c>
      <c r="BU41" s="53">
        <v>0</v>
      </c>
      <c r="BV41" s="15"/>
    </row>
    <row r="42" spans="2:74" x14ac:dyDescent="0.3">
      <c r="B42" s="14"/>
      <c r="C42" s="60" t="s">
        <v>105</v>
      </c>
      <c r="D42" s="41"/>
      <c r="E42" s="66">
        <v>0</v>
      </c>
      <c r="F42" s="42">
        <v>0</v>
      </c>
      <c r="G42" s="42">
        <v>0</v>
      </c>
      <c r="H42" s="42">
        <v>0</v>
      </c>
      <c r="I42" s="42">
        <v>0</v>
      </c>
      <c r="J42" s="42">
        <v>0</v>
      </c>
      <c r="K42" s="42">
        <v>0</v>
      </c>
      <c r="L42" s="42">
        <v>0</v>
      </c>
      <c r="M42" s="42">
        <v>0</v>
      </c>
      <c r="N42" s="42">
        <v>0</v>
      </c>
      <c r="O42" s="42">
        <v>0</v>
      </c>
      <c r="P42" s="42">
        <v>0</v>
      </c>
      <c r="Q42" s="53">
        <v>0</v>
      </c>
      <c r="R42" s="41"/>
      <c r="S42" s="66">
        <v>0</v>
      </c>
      <c r="T42" s="42">
        <v>0</v>
      </c>
      <c r="U42" s="42">
        <v>0</v>
      </c>
      <c r="V42" s="42">
        <v>0</v>
      </c>
      <c r="W42" s="42">
        <v>0</v>
      </c>
      <c r="X42" s="42">
        <v>0</v>
      </c>
      <c r="Y42" s="42">
        <v>0</v>
      </c>
      <c r="Z42" s="42">
        <v>0</v>
      </c>
      <c r="AA42" s="42">
        <v>0</v>
      </c>
      <c r="AB42" s="42">
        <v>0</v>
      </c>
      <c r="AC42" s="42">
        <v>0</v>
      </c>
      <c r="AD42" s="42">
        <v>0</v>
      </c>
      <c r="AE42" s="53">
        <v>0</v>
      </c>
      <c r="AF42" s="41"/>
      <c r="AG42" s="66">
        <v>0</v>
      </c>
      <c r="AH42" s="42">
        <v>0</v>
      </c>
      <c r="AI42" s="42">
        <v>0</v>
      </c>
      <c r="AJ42" s="42">
        <v>0</v>
      </c>
      <c r="AK42" s="42">
        <v>0</v>
      </c>
      <c r="AL42" s="42">
        <v>0</v>
      </c>
      <c r="AM42" s="42">
        <v>0</v>
      </c>
      <c r="AN42" s="42">
        <v>0</v>
      </c>
      <c r="AO42" s="42">
        <v>0</v>
      </c>
      <c r="AP42" s="42">
        <v>0</v>
      </c>
      <c r="AQ42" s="42">
        <v>0</v>
      </c>
      <c r="AR42" s="42">
        <v>0</v>
      </c>
      <c r="AS42" s="53">
        <v>0</v>
      </c>
      <c r="AT42" s="41"/>
      <c r="AU42" s="66">
        <v>0</v>
      </c>
      <c r="AV42" s="42">
        <v>0</v>
      </c>
      <c r="AW42" s="42">
        <v>0</v>
      </c>
      <c r="AX42" s="42">
        <v>0</v>
      </c>
      <c r="AY42" s="42">
        <v>0</v>
      </c>
      <c r="AZ42" s="42">
        <v>0</v>
      </c>
      <c r="BA42" s="42">
        <v>0</v>
      </c>
      <c r="BB42" s="42">
        <v>0</v>
      </c>
      <c r="BC42" s="42">
        <v>0</v>
      </c>
      <c r="BD42" s="42">
        <v>0</v>
      </c>
      <c r="BE42" s="42">
        <v>0</v>
      </c>
      <c r="BF42" s="42">
        <v>0</v>
      </c>
      <c r="BG42" s="53">
        <v>0</v>
      </c>
      <c r="BH42" s="41"/>
      <c r="BI42" s="66">
        <v>0</v>
      </c>
      <c r="BJ42" s="42">
        <v>0</v>
      </c>
      <c r="BK42" s="42">
        <v>0</v>
      </c>
      <c r="BL42" s="42">
        <v>0</v>
      </c>
      <c r="BM42" s="42">
        <v>0</v>
      </c>
      <c r="BN42" s="42">
        <v>0</v>
      </c>
      <c r="BO42" s="42">
        <v>0</v>
      </c>
      <c r="BP42" s="42">
        <v>0</v>
      </c>
      <c r="BQ42" s="42">
        <v>0</v>
      </c>
      <c r="BR42" s="42">
        <v>0</v>
      </c>
      <c r="BS42" s="42">
        <v>0</v>
      </c>
      <c r="BT42" s="42">
        <v>0</v>
      </c>
      <c r="BU42" s="53">
        <v>0</v>
      </c>
      <c r="BV42" s="15"/>
    </row>
    <row r="43" spans="2:74" hidden="1" outlineLevel="1" x14ac:dyDescent="0.3">
      <c r="B43" s="14"/>
      <c r="C43" s="77" t="s">
        <v>372</v>
      </c>
      <c r="D43" s="41"/>
      <c r="E43" s="51">
        <v>-14085.374218412109</v>
      </c>
      <c r="F43" s="52">
        <v>-14185.145619125862</v>
      </c>
      <c r="G43" s="52">
        <v>-14285.623733928003</v>
      </c>
      <c r="H43" s="52">
        <v>-14386.813568709993</v>
      </c>
      <c r="I43" s="52">
        <v>-14488.720164821687</v>
      </c>
      <c r="J43" s="52">
        <v>-14591.348599322509</v>
      </c>
      <c r="K43" s="52">
        <v>-14694.703985234379</v>
      </c>
      <c r="L43" s="52">
        <v>-14798.791471796452</v>
      </c>
      <c r="M43" s="52">
        <v>-14903.616244721678</v>
      </c>
      <c r="N43" s="52">
        <v>-15009.183526455123</v>
      </c>
      <c r="O43" s="52">
        <v>-15115.498576434182</v>
      </c>
      <c r="P43" s="52">
        <v>-15222.56669135059</v>
      </c>
      <c r="Q43" s="53">
        <v>-175767.38640031256</v>
      </c>
      <c r="R43" s="41"/>
      <c r="S43" s="51">
        <v>-15330.393205414322</v>
      </c>
      <c r="T43" s="52">
        <v>-15438.983490619341</v>
      </c>
      <c r="U43" s="52">
        <v>-15548.342957011228</v>
      </c>
      <c r="V43" s="52">
        <v>-15658.477052956723</v>
      </c>
      <c r="W43" s="52">
        <v>-15769.391265415166</v>
      </c>
      <c r="X43" s="52">
        <v>-15881.091120211859</v>
      </c>
      <c r="Y43" s="52">
        <v>-15993.582182313357</v>
      </c>
      <c r="Z43" s="52">
        <v>-16106.870056104744</v>
      </c>
      <c r="AA43" s="52">
        <v>-16220.960385668819</v>
      </c>
      <c r="AB43" s="52">
        <v>-16335.858855067308</v>
      </c>
      <c r="AC43" s="52">
        <v>-16451.571188624035</v>
      </c>
      <c r="AD43" s="52">
        <v>-16568.103151210122</v>
      </c>
      <c r="AE43" s="53">
        <v>-191303.62491061704</v>
      </c>
      <c r="AF43" s="41"/>
      <c r="AG43" s="51">
        <v>-16685.460548531195</v>
      </c>
      <c r="AH43" s="52">
        <v>-16803.649227416619</v>
      </c>
      <c r="AI43" s="52">
        <v>-16922.675076110823</v>
      </c>
      <c r="AJ43" s="52">
        <v>-17042.544024566607</v>
      </c>
      <c r="AK43" s="52">
        <v>-17163.262044740619</v>
      </c>
      <c r="AL43" s="52">
        <v>-17284.835150890867</v>
      </c>
      <c r="AM43" s="52">
        <v>-17407.269399876343</v>
      </c>
      <c r="AN43" s="52">
        <v>-17530.570891458799</v>
      </c>
      <c r="AO43" s="52">
        <v>-17654.745768606637</v>
      </c>
      <c r="AP43" s="52">
        <v>-17779.800217800934</v>
      </c>
      <c r="AQ43" s="52">
        <v>-17905.740469343687</v>
      </c>
      <c r="AR43" s="52">
        <v>-18032.572797668206</v>
      </c>
      <c r="AS43" s="53">
        <v>-208213.12561701133</v>
      </c>
      <c r="AT43" s="41"/>
      <c r="AU43" s="51">
        <v>-18160.303521651691</v>
      </c>
      <c r="AV43" s="52">
        <v>-18288.939004930056</v>
      </c>
      <c r="AW43" s="52">
        <v>-18418.485656214976</v>
      </c>
      <c r="AX43" s="52">
        <v>-18548.949929613165</v>
      </c>
      <c r="AY43" s="52">
        <v>-18680.338324947923</v>
      </c>
      <c r="AZ43" s="52">
        <v>-18812.657388082975</v>
      </c>
      <c r="BA43" s="52">
        <v>-18945.913711248562</v>
      </c>
      <c r="BB43" s="52">
        <v>-19080.113933369903</v>
      </c>
      <c r="BC43" s="52">
        <v>-19215.264740397943</v>
      </c>
      <c r="BD43" s="52">
        <v>-19351.372865642428</v>
      </c>
      <c r="BE43" s="52">
        <v>-19488.445090107394</v>
      </c>
      <c r="BF43" s="52">
        <v>-19626.488242828989</v>
      </c>
      <c r="BG43" s="53">
        <v>-226617.272409036</v>
      </c>
      <c r="BH43" s="41"/>
      <c r="BI43" s="51">
        <v>-19765.509201215689</v>
      </c>
      <c r="BJ43" s="52">
        <v>-19905.514891390976</v>
      </c>
      <c r="BK43" s="52">
        <v>-20046.512288538324</v>
      </c>
      <c r="BL43" s="52">
        <v>-20188.50841724881</v>
      </c>
      <c r="BM43" s="52">
        <v>-20331.510351870984</v>
      </c>
      <c r="BN43" s="52">
        <v>-20475.525216863407</v>
      </c>
      <c r="BO43" s="52">
        <v>-20620.560187149516</v>
      </c>
      <c r="BP43" s="52">
        <v>-20766.622488475165</v>
      </c>
      <c r="BQ43" s="52">
        <v>-20913.719397768527</v>
      </c>
      <c r="BR43" s="52">
        <v>-21061.85824350272</v>
      </c>
      <c r="BS43" s="52">
        <v>-21211.046406060868</v>
      </c>
      <c r="BT43" s="52">
        <v>-21361.291318103795</v>
      </c>
      <c r="BU43" s="53">
        <v>-246648.17840818875</v>
      </c>
      <c r="BV43" s="15"/>
    </row>
    <row r="44" spans="2:74" hidden="1" outlineLevel="1" x14ac:dyDescent="0.3">
      <c r="B44" s="14"/>
      <c r="C44" s="77" t="s">
        <v>371</v>
      </c>
      <c r="D44" s="41"/>
      <c r="E44" s="51">
        <v>-5733.1206117711663</v>
      </c>
      <c r="F44" s="52">
        <v>-5761.7862148300219</v>
      </c>
      <c r="G44" s="52">
        <v>-5790.5951459041717</v>
      </c>
      <c r="H44" s="52">
        <v>-5819.548121633693</v>
      </c>
      <c r="I44" s="52">
        <v>-5848.6458622418613</v>
      </c>
      <c r="J44" s="52">
        <v>-5877.889091553071</v>
      </c>
      <c r="K44" s="52">
        <v>-5907.2785370108359</v>
      </c>
      <c r="L44" s="52">
        <v>-5936.8149296958891</v>
      </c>
      <c r="M44" s="52">
        <v>-5966.4990043443695</v>
      </c>
      <c r="N44" s="52">
        <v>-5996.3314993660915</v>
      </c>
      <c r="O44" s="52">
        <v>-6026.3131568629215</v>
      </c>
      <c r="P44" s="52">
        <v>-6056.4447226472375</v>
      </c>
      <c r="Q44" s="53">
        <v>-70721.266897861322</v>
      </c>
      <c r="R44" s="41"/>
      <c r="S44" s="51">
        <v>-6086.7269462604736</v>
      </c>
      <c r="T44" s="52">
        <v>-6117.1605809917746</v>
      </c>
      <c r="U44" s="52">
        <v>-6147.7463838967342</v>
      </c>
      <c r="V44" s="52">
        <v>-6178.4851158162173</v>
      </c>
      <c r="W44" s="52">
        <v>-6209.377541395299</v>
      </c>
      <c r="X44" s="52">
        <v>-6240.4244291022751</v>
      </c>
      <c r="Y44" s="52">
        <v>-6271.6265512477876</v>
      </c>
      <c r="Z44" s="52">
        <v>-6302.9846840040254</v>
      </c>
      <c r="AA44" s="52">
        <v>-6334.4996074240453</v>
      </c>
      <c r="AB44" s="52">
        <v>-6366.1721054611662</v>
      </c>
      <c r="AC44" s="52">
        <v>-6398.0029659884722</v>
      </c>
      <c r="AD44" s="52">
        <v>-6429.9929808184152</v>
      </c>
      <c r="AE44" s="53">
        <v>-75083.199892406687</v>
      </c>
      <c r="AF44" s="41"/>
      <c r="AG44" s="51">
        <v>-6462.1429457225067</v>
      </c>
      <c r="AH44" s="52">
        <v>-6494.4536604511195</v>
      </c>
      <c r="AI44" s="52">
        <v>-6526.9259287533732</v>
      </c>
      <c r="AJ44" s="52">
        <v>-6559.5605583971419</v>
      </c>
      <c r="AK44" s="52">
        <v>-6592.3583611891281</v>
      </c>
      <c r="AL44" s="52">
        <v>-6625.320152995072</v>
      </c>
      <c r="AM44" s="52">
        <v>-6658.4467537600494</v>
      </c>
      <c r="AN44" s="52">
        <v>-6691.7389875288491</v>
      </c>
      <c r="AO44" s="52">
        <v>-6725.1976824664935</v>
      </c>
      <c r="AP44" s="52">
        <v>-6758.8236708788245</v>
      </c>
      <c r="AQ44" s="52">
        <v>-6792.617789233218</v>
      </c>
      <c r="AR44" s="52">
        <v>-6826.5808781793858</v>
      </c>
      <c r="AS44" s="53">
        <v>-79714.167369555173</v>
      </c>
      <c r="AT44" s="41"/>
      <c r="AU44" s="51">
        <v>-6860.7137825702821</v>
      </c>
      <c r="AV44" s="52">
        <v>-6895.017351483134</v>
      </c>
      <c r="AW44" s="52">
        <v>-6929.4924382405497</v>
      </c>
      <c r="AX44" s="52">
        <v>-6964.1399004317518</v>
      </c>
      <c r="AY44" s="52">
        <v>-6998.960599933911</v>
      </c>
      <c r="AZ44" s="52">
        <v>-7033.9554029335795</v>
      </c>
      <c r="BA44" s="52">
        <v>-7069.1251799482488</v>
      </c>
      <c r="BB44" s="52">
        <v>-7104.4708058479901</v>
      </c>
      <c r="BC44" s="52">
        <v>-7139.99315987723</v>
      </c>
      <c r="BD44" s="52">
        <v>-7175.6931256766165</v>
      </c>
      <c r="BE44" s="52">
        <v>-7211.5715913049989</v>
      </c>
      <c r="BF44" s="52">
        <v>-7247.6294492615243</v>
      </c>
      <c r="BG44" s="53">
        <v>-84630.762787509811</v>
      </c>
      <c r="BH44" s="41"/>
      <c r="BI44" s="51">
        <v>-7283.867596507831</v>
      </c>
      <c r="BJ44" s="52">
        <v>-7320.2869344903711</v>
      </c>
      <c r="BK44" s="52">
        <v>-7356.8883691628225</v>
      </c>
      <c r="BL44" s="52">
        <v>-7393.6728110086369</v>
      </c>
      <c r="BM44" s="52">
        <v>-7430.6411750636789</v>
      </c>
      <c r="BN44" s="52">
        <v>-7467.7943809389981</v>
      </c>
      <c r="BO44" s="52">
        <v>-7505.1333528436935</v>
      </c>
      <c r="BP44" s="52">
        <v>-7542.6590196079123</v>
      </c>
      <c r="BQ44" s="52">
        <v>-7580.3723147059509</v>
      </c>
      <c r="BR44" s="52">
        <v>-7618.2741762794813</v>
      </c>
      <c r="BS44" s="52">
        <v>-7656.365547160879</v>
      </c>
      <c r="BT44" s="52">
        <v>-7694.6473748966837</v>
      </c>
      <c r="BU44" s="53">
        <v>-89850.603052666935</v>
      </c>
      <c r="BV44" s="15"/>
    </row>
    <row r="45" spans="2:74" hidden="1" outlineLevel="1" collapsed="1" x14ac:dyDescent="0.3">
      <c r="B45" s="14"/>
      <c r="C45" s="172" t="s">
        <v>370</v>
      </c>
      <c r="D45" s="41"/>
      <c r="E45" s="309">
        <v>-1.2913711377934946E-6</v>
      </c>
      <c r="F45" s="308">
        <v>-1.3021325639417736E-6</v>
      </c>
      <c r="G45" s="308">
        <v>-1.3129836686412884E-6</v>
      </c>
      <c r="H45" s="308">
        <v>-1.323925199213299E-6</v>
      </c>
      <c r="I45" s="308">
        <v>-1.3349579092067432E-6</v>
      </c>
      <c r="J45" s="308">
        <v>-1.3460825584501327E-6</v>
      </c>
      <c r="K45" s="308">
        <v>-1.3572999131038838E-6</v>
      </c>
      <c r="L45" s="308">
        <v>-1.3686107457130828E-6</v>
      </c>
      <c r="M45" s="308">
        <v>-1.3800158352606918E-6</v>
      </c>
      <c r="N45" s="308">
        <v>-1.3915159672211975E-6</v>
      </c>
      <c r="O45" s="308">
        <v>-1.4031119336147074E-6</v>
      </c>
      <c r="P45" s="308">
        <v>-1.4148045330614967E-6</v>
      </c>
      <c r="Q45" s="307">
        <v>-1.6226811965221791E-5</v>
      </c>
      <c r="R45" s="41"/>
      <c r="S45" s="309">
        <v>-1.4265945708370094E-6</v>
      </c>
      <c r="T45" s="308">
        <v>-1.4384828589273178E-6</v>
      </c>
      <c r="U45" s="308">
        <v>-1.4504702160850454E-6</v>
      </c>
      <c r="V45" s="308">
        <v>-1.462557467885754E-6</v>
      </c>
      <c r="W45" s="308">
        <v>-1.474745446784802E-6</v>
      </c>
      <c r="X45" s="308">
        <v>-1.4870349921746756E-6</v>
      </c>
      <c r="Y45" s="308">
        <v>-1.4994269504427976E-6</v>
      </c>
      <c r="Z45" s="308">
        <v>-1.5119221750298208E-6</v>
      </c>
      <c r="AA45" s="308">
        <v>-1.5245215264884027E-6</v>
      </c>
      <c r="AB45" s="308">
        <v>-1.5372258725424731E-6</v>
      </c>
      <c r="AC45" s="308">
        <v>-1.5500360881469937E-6</v>
      </c>
      <c r="AD45" s="308">
        <v>-1.5629530555482183E-6</v>
      </c>
      <c r="AE45" s="307">
        <v>-1.7925971220893312E-5</v>
      </c>
      <c r="AF45" s="41"/>
      <c r="AG45" s="309">
        <v>-1.5759776643444539E-6</v>
      </c>
      <c r="AH45" s="308">
        <v>-1.589110811547324E-6</v>
      </c>
      <c r="AI45" s="308">
        <v>-1.6023534016435519E-6</v>
      </c>
      <c r="AJ45" s="308">
        <v>-1.615706346657248E-6</v>
      </c>
      <c r="AK45" s="308">
        <v>-1.6291705662127251E-6</v>
      </c>
      <c r="AL45" s="308">
        <v>-1.642746987597831E-6</v>
      </c>
      <c r="AM45" s="308">
        <v>-1.6564365458278134E-6</v>
      </c>
      <c r="AN45" s="308">
        <v>-1.6702401837097116E-6</v>
      </c>
      <c r="AO45" s="308">
        <v>-1.6841588519072926E-6</v>
      </c>
      <c r="AP45" s="308">
        <v>-1.6981935090065198E-6</v>
      </c>
      <c r="AQ45" s="308">
        <v>-1.7123451215815741E-6</v>
      </c>
      <c r="AR45" s="308">
        <v>-1.7266146642614208E-6</v>
      </c>
      <c r="AS45" s="307">
        <v>-1.9803054654297465E-5</v>
      </c>
      <c r="AT45" s="41"/>
      <c r="AU45" s="309">
        <v>-1.7410031197969323E-6</v>
      </c>
      <c r="AV45" s="308">
        <v>-1.7555114791285735E-6</v>
      </c>
      <c r="AW45" s="308">
        <v>-1.770140741454645E-6</v>
      </c>
      <c r="AX45" s="308">
        <v>-1.7848919143001005E-6</v>
      </c>
      <c r="AY45" s="308">
        <v>-1.7997660135859346E-6</v>
      </c>
      <c r="AZ45" s="308">
        <v>-1.8147640636991507E-6</v>
      </c>
      <c r="BA45" s="308">
        <v>-1.8298870975633103E-6</v>
      </c>
      <c r="BB45" s="308">
        <v>-1.8451361567096711E-6</v>
      </c>
      <c r="BC45" s="308">
        <v>-1.8605122913489185E-6</v>
      </c>
      <c r="BD45" s="308">
        <v>-1.8760165604434927E-6</v>
      </c>
      <c r="BE45" s="308">
        <v>-1.8916500317805217E-6</v>
      </c>
      <c r="BF45" s="308">
        <v>-1.9074137820453594E-6</v>
      </c>
      <c r="BG45" s="307">
        <v>-2.1876693251856615E-5</v>
      </c>
      <c r="BH45" s="41"/>
      <c r="BI45" s="309">
        <v>-1.9233088968957373E-6</v>
      </c>
      <c r="BJ45" s="308">
        <v>-1.9393364710365356E-6</v>
      </c>
      <c r="BK45" s="308">
        <v>-1.9554976082951732E-6</v>
      </c>
      <c r="BL45" s="308">
        <v>-1.9717934216976329E-6</v>
      </c>
      <c r="BM45" s="308">
        <v>-1.9882250335451131E-6</v>
      </c>
      <c r="BN45" s="308">
        <v>-2.0047935754913227E-6</v>
      </c>
      <c r="BO45" s="308">
        <v>-2.0215001886204164E-6</v>
      </c>
      <c r="BP45" s="308">
        <v>-2.0383460235255867E-6</v>
      </c>
      <c r="BQ45" s="308">
        <v>-2.0553322403882999E-6</v>
      </c>
      <c r="BR45" s="308">
        <v>-2.0724600090582028E-6</v>
      </c>
      <c r="BS45" s="308">
        <v>-2.0897305091336877E-6</v>
      </c>
      <c r="BT45" s="308">
        <v>-2.107144930043135E-6</v>
      </c>
      <c r="BU45" s="307">
        <v>-2.4167468907730841E-5</v>
      </c>
      <c r="BV45" s="15"/>
    </row>
    <row r="46" spans="2:74" ht="15" collapsed="1" thickBot="1" x14ac:dyDescent="0.35">
      <c r="B46" s="14"/>
      <c r="C46" s="61" t="s">
        <v>369</v>
      </c>
      <c r="D46" s="41"/>
      <c r="E46" s="54">
        <v>-19818.494831474647</v>
      </c>
      <c r="F46" s="55">
        <v>-19946.931835258016</v>
      </c>
      <c r="G46" s="55">
        <v>-20076.218881145156</v>
      </c>
      <c r="H46" s="55">
        <v>-20206.361691667611</v>
      </c>
      <c r="I46" s="55">
        <v>-20337.366028398505</v>
      </c>
      <c r="J46" s="55">
        <v>-20469.237692221661</v>
      </c>
      <c r="K46" s="55">
        <v>-20601.982523602514</v>
      </c>
      <c r="L46" s="55">
        <v>-20735.606402860951</v>
      </c>
      <c r="M46" s="55">
        <v>-20870.115250446062</v>
      </c>
      <c r="N46" s="55">
        <v>-21005.515027212732</v>
      </c>
      <c r="O46" s="55">
        <v>-21141.811734700212</v>
      </c>
      <c r="P46" s="55">
        <v>-21279.011415412635</v>
      </c>
      <c r="Q46" s="56">
        <v>-246488.6533144007</v>
      </c>
      <c r="R46" s="41"/>
      <c r="S46" s="54">
        <v>-21417.12015310139</v>
      </c>
      <c r="T46" s="55">
        <v>-21556.1440730496</v>
      </c>
      <c r="U46" s="55">
        <v>-21696.089342358431</v>
      </c>
      <c r="V46" s="55">
        <v>-21836.9621702355</v>
      </c>
      <c r="W46" s="55">
        <v>-21978.768808285211</v>
      </c>
      <c r="X46" s="55">
        <v>-22121.51555080117</v>
      </c>
      <c r="Y46" s="55">
        <v>-22265.208735060569</v>
      </c>
      <c r="Z46" s="55">
        <v>-22409.854741620693</v>
      </c>
      <c r="AA46" s="55">
        <v>-22555.459994617384</v>
      </c>
      <c r="AB46" s="55">
        <v>-22702.030962065699</v>
      </c>
      <c r="AC46" s="55">
        <v>-22849.574156162544</v>
      </c>
      <c r="AD46" s="55">
        <v>-22998.096133591487</v>
      </c>
      <c r="AE46" s="56">
        <v>-266386.8248209497</v>
      </c>
      <c r="AF46" s="41"/>
      <c r="AG46" s="54">
        <v>-23147.603495829677</v>
      </c>
      <c r="AH46" s="55">
        <v>-23298.102889456848</v>
      </c>
      <c r="AI46" s="55">
        <v>-23449.601006466553</v>
      </c>
      <c r="AJ46" s="55">
        <v>-23602.104584579454</v>
      </c>
      <c r="AK46" s="55">
        <v>-23755.620407558916</v>
      </c>
      <c r="AL46" s="55">
        <v>-23910.155305528686</v>
      </c>
      <c r="AM46" s="55">
        <v>-24065.71615529283</v>
      </c>
      <c r="AN46" s="55">
        <v>-24222.309880657889</v>
      </c>
      <c r="AO46" s="55">
        <v>-24379.943452757288</v>
      </c>
      <c r="AP46" s="55">
        <v>-24538.623890377952</v>
      </c>
      <c r="AQ46" s="55">
        <v>-24698.358260289249</v>
      </c>
      <c r="AR46" s="55">
        <v>-24859.153677574206</v>
      </c>
      <c r="AS46" s="56">
        <v>-287927.29300636955</v>
      </c>
      <c r="AT46" s="41"/>
      <c r="AU46" s="54">
        <v>-25021.017305962974</v>
      </c>
      <c r="AV46" s="55">
        <v>-25183.9563581687</v>
      </c>
      <c r="AW46" s="55">
        <v>-25347.978096225666</v>
      </c>
      <c r="AX46" s="55">
        <v>-25513.08983182981</v>
      </c>
      <c r="AY46" s="55">
        <v>-25679.2989266816</v>
      </c>
      <c r="AZ46" s="55">
        <v>-25846.612792831318</v>
      </c>
      <c r="BA46" s="55">
        <v>-26015.0388930267</v>
      </c>
      <c r="BB46" s="55">
        <v>-26184.584741063027</v>
      </c>
      <c r="BC46" s="55">
        <v>-26355.257902135687</v>
      </c>
      <c r="BD46" s="55">
        <v>-26527.065993195065</v>
      </c>
      <c r="BE46" s="55">
        <v>-26700.016683304046</v>
      </c>
      <c r="BF46" s="55">
        <v>-26874.117693997927</v>
      </c>
      <c r="BG46" s="56">
        <v>-311248.03521842253</v>
      </c>
      <c r="BH46" s="41"/>
      <c r="BI46" s="54">
        <v>-27049.376799646827</v>
      </c>
      <c r="BJ46" s="55">
        <v>-27225.801827820684</v>
      </c>
      <c r="BK46" s="55">
        <v>-27403.400659656643</v>
      </c>
      <c r="BL46" s="55">
        <v>-27582.181230229238</v>
      </c>
      <c r="BM46" s="55">
        <v>-27762.151528922888</v>
      </c>
      <c r="BN46" s="55">
        <v>-27943.319599807197</v>
      </c>
      <c r="BO46" s="55">
        <v>-28125.693542014713</v>
      </c>
      <c r="BP46" s="55">
        <v>-28309.281510121422</v>
      </c>
      <c r="BQ46" s="55">
        <v>-28494.091714529808</v>
      </c>
      <c r="BR46" s="55">
        <v>-28680.132421854662</v>
      </c>
      <c r="BS46" s="55">
        <v>-28867.41195531148</v>
      </c>
      <c r="BT46" s="55">
        <v>-29055.938695107623</v>
      </c>
      <c r="BU46" s="56">
        <v>-336498.78148502315</v>
      </c>
      <c r="BV46" s="15"/>
    </row>
    <row r="47" spans="2:74" ht="5.4" customHeight="1" thickBot="1" x14ac:dyDescent="0.35">
      <c r="B47" s="14"/>
      <c r="C47" s="240"/>
      <c r="D47" s="16"/>
      <c r="E47" s="23"/>
      <c r="F47" s="23"/>
      <c r="G47" s="23"/>
      <c r="H47" s="23"/>
      <c r="I47" s="23"/>
      <c r="J47" s="23"/>
      <c r="K47" s="23"/>
      <c r="L47" s="23"/>
      <c r="M47" s="23"/>
      <c r="N47" s="23"/>
      <c r="O47" s="23"/>
      <c r="P47" s="23"/>
      <c r="Q47" s="23"/>
      <c r="R47" s="16"/>
      <c r="S47" s="23"/>
      <c r="T47" s="23"/>
      <c r="U47" s="23"/>
      <c r="V47" s="23"/>
      <c r="W47" s="23"/>
      <c r="X47" s="23"/>
      <c r="Y47" s="23"/>
      <c r="Z47" s="23"/>
      <c r="AA47" s="23"/>
      <c r="AB47" s="23"/>
      <c r="AC47" s="23"/>
      <c r="AD47" s="23"/>
      <c r="AE47" s="23"/>
      <c r="AF47" s="16"/>
      <c r="AG47" s="23"/>
      <c r="AH47" s="23"/>
      <c r="AI47" s="23"/>
      <c r="AJ47" s="23"/>
      <c r="AK47" s="23"/>
      <c r="AL47" s="23"/>
      <c r="AM47" s="23"/>
      <c r="AN47" s="23"/>
      <c r="AO47" s="23"/>
      <c r="AP47" s="23"/>
      <c r="AQ47" s="23"/>
      <c r="AR47" s="23"/>
      <c r="AS47" s="23"/>
      <c r="AT47" s="16"/>
      <c r="AU47" s="23"/>
      <c r="AV47" s="23"/>
      <c r="AW47" s="23"/>
      <c r="AX47" s="23"/>
      <c r="AY47" s="23"/>
      <c r="AZ47" s="23"/>
      <c r="BA47" s="23"/>
      <c r="BB47" s="23"/>
      <c r="BC47" s="23"/>
      <c r="BD47" s="23"/>
      <c r="BE47" s="23"/>
      <c r="BF47" s="23"/>
      <c r="BG47" s="23"/>
      <c r="BH47" s="16"/>
      <c r="BI47" s="23"/>
      <c r="BJ47" s="23"/>
      <c r="BK47" s="23"/>
      <c r="BL47" s="23"/>
      <c r="BM47" s="23"/>
      <c r="BN47" s="23"/>
      <c r="BO47" s="23"/>
      <c r="BP47" s="23"/>
      <c r="BQ47" s="23"/>
      <c r="BR47" s="23"/>
      <c r="BS47" s="23"/>
      <c r="BT47" s="23"/>
      <c r="BU47" s="23"/>
      <c r="BV47" s="15"/>
    </row>
    <row r="48" spans="2:74" s="34" customFormat="1" ht="15" thickBot="1" x14ac:dyDescent="0.35">
      <c r="B48" s="32"/>
      <c r="C48" s="58" t="s">
        <v>62</v>
      </c>
      <c r="D48" s="33"/>
      <c r="E48" s="84">
        <v>-19818.494831474647</v>
      </c>
      <c r="F48" s="85">
        <v>-19946.931835258016</v>
      </c>
      <c r="G48" s="85">
        <v>-20076.218881145156</v>
      </c>
      <c r="H48" s="85">
        <v>-20206.361691667611</v>
      </c>
      <c r="I48" s="85">
        <v>-20337.366028398505</v>
      </c>
      <c r="J48" s="85">
        <v>-20469.237692221661</v>
      </c>
      <c r="K48" s="85">
        <v>-20601.982523602514</v>
      </c>
      <c r="L48" s="85">
        <v>-20735.606402860951</v>
      </c>
      <c r="M48" s="85">
        <v>-20870.115250446062</v>
      </c>
      <c r="N48" s="85">
        <v>-21005.515027212732</v>
      </c>
      <c r="O48" s="85">
        <v>-21141.811734700212</v>
      </c>
      <c r="P48" s="85">
        <v>-21279.011415412635</v>
      </c>
      <c r="Q48" s="83">
        <v>-246488.6533144007</v>
      </c>
      <c r="R48" s="33"/>
      <c r="S48" s="84">
        <v>-21417.12015310139</v>
      </c>
      <c r="T48" s="85">
        <v>-21556.1440730496</v>
      </c>
      <c r="U48" s="85">
        <v>-21696.089342358431</v>
      </c>
      <c r="V48" s="85">
        <v>-21836.9621702355</v>
      </c>
      <c r="W48" s="85">
        <v>-21978.768808285211</v>
      </c>
      <c r="X48" s="85">
        <v>-22121.51555080117</v>
      </c>
      <c r="Y48" s="85">
        <v>-22265.208735060569</v>
      </c>
      <c r="Z48" s="85">
        <v>-22409.854741620693</v>
      </c>
      <c r="AA48" s="85">
        <v>-22555.459994617384</v>
      </c>
      <c r="AB48" s="85">
        <v>-22702.030962065699</v>
      </c>
      <c r="AC48" s="85">
        <v>-22849.574156162544</v>
      </c>
      <c r="AD48" s="85">
        <v>-22998.096133591487</v>
      </c>
      <c r="AE48" s="83">
        <v>-266386.8248209497</v>
      </c>
      <c r="AF48" s="33"/>
      <c r="AG48" s="84">
        <v>-23147.603495829677</v>
      </c>
      <c r="AH48" s="85">
        <v>-23298.102889456848</v>
      </c>
      <c r="AI48" s="85">
        <v>-23449.601006466553</v>
      </c>
      <c r="AJ48" s="85">
        <v>-23602.104584579454</v>
      </c>
      <c r="AK48" s="85">
        <v>-23755.620407558916</v>
      </c>
      <c r="AL48" s="85">
        <v>-23910.155305528686</v>
      </c>
      <c r="AM48" s="85">
        <v>-24065.71615529283</v>
      </c>
      <c r="AN48" s="85">
        <v>-24222.309880657889</v>
      </c>
      <c r="AO48" s="85">
        <v>-24379.943452757288</v>
      </c>
      <c r="AP48" s="85">
        <v>-24538.623890377952</v>
      </c>
      <c r="AQ48" s="85">
        <v>-24698.358260289249</v>
      </c>
      <c r="AR48" s="85">
        <v>-24859.153677574206</v>
      </c>
      <c r="AS48" s="83">
        <v>-287927.29300636955</v>
      </c>
      <c r="AT48" s="33"/>
      <c r="AU48" s="84">
        <v>-25021.017305962974</v>
      </c>
      <c r="AV48" s="85">
        <v>-25183.9563581687</v>
      </c>
      <c r="AW48" s="85">
        <v>-25347.978096225666</v>
      </c>
      <c r="AX48" s="85">
        <v>-25513.08983182981</v>
      </c>
      <c r="AY48" s="85">
        <v>-25679.2989266816</v>
      </c>
      <c r="AZ48" s="85">
        <v>-25846.612792831318</v>
      </c>
      <c r="BA48" s="85">
        <v>-26015.0388930267</v>
      </c>
      <c r="BB48" s="85">
        <v>-26184.584741063027</v>
      </c>
      <c r="BC48" s="85">
        <v>-26355.257902135687</v>
      </c>
      <c r="BD48" s="85">
        <v>-26527.065993195065</v>
      </c>
      <c r="BE48" s="85">
        <v>-26700.016683304046</v>
      </c>
      <c r="BF48" s="85">
        <v>-26874.117693997927</v>
      </c>
      <c r="BG48" s="83">
        <v>-311248.03521842253</v>
      </c>
      <c r="BH48" s="33"/>
      <c r="BI48" s="84">
        <v>-27049.376799646827</v>
      </c>
      <c r="BJ48" s="85">
        <v>-27225.801827820684</v>
      </c>
      <c r="BK48" s="85">
        <v>-27403.400659656643</v>
      </c>
      <c r="BL48" s="85">
        <v>-27582.181230229238</v>
      </c>
      <c r="BM48" s="85">
        <v>-27762.151528922888</v>
      </c>
      <c r="BN48" s="85">
        <v>-27943.319599807197</v>
      </c>
      <c r="BO48" s="85">
        <v>-28125.693542014713</v>
      </c>
      <c r="BP48" s="85">
        <v>-28309.281510121422</v>
      </c>
      <c r="BQ48" s="85">
        <v>-28494.091714529808</v>
      </c>
      <c r="BR48" s="85">
        <v>-28680.132421854662</v>
      </c>
      <c r="BS48" s="85">
        <v>-28867.41195531148</v>
      </c>
      <c r="BT48" s="85">
        <v>-29055.938695107623</v>
      </c>
      <c r="BU48" s="83">
        <v>-336498.78148502315</v>
      </c>
      <c r="BV48" s="33"/>
    </row>
    <row r="49" spans="2:74" ht="5.4" customHeight="1" thickBot="1" x14ac:dyDescent="0.35">
      <c r="B49" s="14"/>
      <c r="C49" s="240"/>
      <c r="D49" s="16"/>
      <c r="E49" s="23"/>
      <c r="F49" s="23"/>
      <c r="G49" s="23"/>
      <c r="H49" s="23"/>
      <c r="I49" s="23"/>
      <c r="J49" s="23"/>
      <c r="K49" s="23"/>
      <c r="L49" s="23"/>
      <c r="M49" s="23"/>
      <c r="N49" s="23"/>
      <c r="O49" s="23"/>
      <c r="P49" s="23"/>
      <c r="Q49" s="23"/>
      <c r="R49" s="16"/>
      <c r="S49" s="23"/>
      <c r="T49" s="23"/>
      <c r="U49" s="23"/>
      <c r="V49" s="23"/>
      <c r="W49" s="23"/>
      <c r="X49" s="23"/>
      <c r="Y49" s="23"/>
      <c r="Z49" s="23"/>
      <c r="AA49" s="23"/>
      <c r="AB49" s="23"/>
      <c r="AC49" s="23"/>
      <c r="AD49" s="23"/>
      <c r="AE49" s="23"/>
      <c r="AF49" s="16"/>
      <c r="AG49" s="23"/>
      <c r="AH49" s="23"/>
      <c r="AI49" s="23"/>
      <c r="AJ49" s="23"/>
      <c r="AK49" s="23"/>
      <c r="AL49" s="23"/>
      <c r="AM49" s="23"/>
      <c r="AN49" s="23"/>
      <c r="AO49" s="23"/>
      <c r="AP49" s="23"/>
      <c r="AQ49" s="23"/>
      <c r="AR49" s="23"/>
      <c r="AS49" s="23"/>
      <c r="AT49" s="16"/>
      <c r="AU49" s="23"/>
      <c r="AV49" s="23"/>
      <c r="AW49" s="23"/>
      <c r="AX49" s="23"/>
      <c r="AY49" s="23"/>
      <c r="AZ49" s="23"/>
      <c r="BA49" s="23"/>
      <c r="BB49" s="23"/>
      <c r="BC49" s="23"/>
      <c r="BD49" s="23"/>
      <c r="BE49" s="23"/>
      <c r="BF49" s="23"/>
      <c r="BG49" s="23"/>
      <c r="BH49" s="16"/>
      <c r="BI49" s="23"/>
      <c r="BJ49" s="23"/>
      <c r="BK49" s="23"/>
      <c r="BL49" s="23"/>
      <c r="BM49" s="23"/>
      <c r="BN49" s="23"/>
      <c r="BO49" s="23"/>
      <c r="BP49" s="23"/>
      <c r="BQ49" s="23"/>
      <c r="BR49" s="23"/>
      <c r="BS49" s="23"/>
      <c r="BT49" s="23"/>
      <c r="BU49" s="23"/>
      <c r="BV49" s="15"/>
    </row>
    <row r="50" spans="2:74" s="34" customFormat="1" ht="15" thickBot="1" x14ac:dyDescent="0.35">
      <c r="B50" s="32"/>
      <c r="C50" s="58" t="s">
        <v>33</v>
      </c>
      <c r="D50" s="33"/>
      <c r="E50" s="84">
        <v>37894.176576025347</v>
      </c>
      <c r="F50" s="85">
        <v>-25572.359423974649</v>
      </c>
      <c r="G50" s="85">
        <v>23846.489076025333</v>
      </c>
      <c r="H50" s="85">
        <v>112099.14657602538</v>
      </c>
      <c r="I50" s="85">
        <v>145134.72957602539</v>
      </c>
      <c r="J50" s="85">
        <v>-162510.87692397463</v>
      </c>
      <c r="K50" s="85">
        <v>68389.80957602532</v>
      </c>
      <c r="L50" s="85">
        <v>72446.91507602534</v>
      </c>
      <c r="M50" s="85">
        <v>-9289.8309239746523</v>
      </c>
      <c r="N50" s="85">
        <v>35904.384576025361</v>
      </c>
      <c r="O50" s="85">
        <v>-61313.802423974645</v>
      </c>
      <c r="P50" s="85">
        <v>-18735.000923974651</v>
      </c>
      <c r="Q50" s="83">
        <v>218293.78041230427</v>
      </c>
      <c r="R50" s="33"/>
      <c r="S50" s="84">
        <v>41818.351813525354</v>
      </c>
      <c r="T50" s="85">
        <v>-24821.510986474648</v>
      </c>
      <c r="U50" s="85">
        <v>27068.279938525357</v>
      </c>
      <c r="V50" s="85">
        <v>119733.57031352533</v>
      </c>
      <c r="W50" s="85">
        <v>154420.93246352521</v>
      </c>
      <c r="X50" s="85">
        <v>-168606.95436147464</v>
      </c>
      <c r="Y50" s="85">
        <v>73838.766463525375</v>
      </c>
      <c r="Z50" s="85">
        <v>78098.727238525345</v>
      </c>
      <c r="AA50" s="85">
        <v>-7724.856061474653</v>
      </c>
      <c r="AB50" s="85">
        <v>39729.070213525381</v>
      </c>
      <c r="AC50" s="85">
        <v>-62350.026136474655</v>
      </c>
      <c r="AD50" s="85">
        <v>-17642.284561474626</v>
      </c>
      <c r="AE50" s="83">
        <v>253562.06633730413</v>
      </c>
      <c r="AF50" s="33"/>
      <c r="AG50" s="84">
        <v>45938.73581290037</v>
      </c>
      <c r="AH50" s="85">
        <v>-24033.120127099635</v>
      </c>
      <c r="AI50" s="85">
        <v>30451.160344150361</v>
      </c>
      <c r="AJ50" s="85">
        <v>127749.71523790037</v>
      </c>
      <c r="AK50" s="85">
        <v>164171.44549540037</v>
      </c>
      <c r="AL50" s="85">
        <v>-175007.8356708496</v>
      </c>
      <c r="AM50" s="85">
        <v>79560.171195400428</v>
      </c>
      <c r="AN50" s="85">
        <v>84033.130009150322</v>
      </c>
      <c r="AO50" s="85">
        <v>-6081.6324558496635</v>
      </c>
      <c r="AP50" s="85">
        <v>43744.990132900384</v>
      </c>
      <c r="AQ50" s="85">
        <v>-63438.061034599647</v>
      </c>
      <c r="AR50" s="85">
        <v>-16494.932380849637</v>
      </c>
      <c r="AS50" s="83">
        <v>290593.76655855437</v>
      </c>
      <c r="AT50" s="33"/>
      <c r="AU50" s="84">
        <v>50265.139012244137</v>
      </c>
      <c r="AV50" s="85">
        <v>-23205.309724755887</v>
      </c>
      <c r="AW50" s="85">
        <v>34003.184770056643</v>
      </c>
      <c r="AX50" s="85">
        <v>136166.66740849413</v>
      </c>
      <c r="AY50" s="85">
        <v>174409.48417886908</v>
      </c>
      <c r="AZ50" s="85">
        <v>-181728.76104569339</v>
      </c>
      <c r="BA50" s="85">
        <v>85567.646163869096</v>
      </c>
      <c r="BB50" s="85">
        <v>90264.252918306593</v>
      </c>
      <c r="BC50" s="85">
        <v>-4356.2476699433973</v>
      </c>
      <c r="BD50" s="85">
        <v>47961.70604824413</v>
      </c>
      <c r="BE50" s="85">
        <v>-64580.497677630905</v>
      </c>
      <c r="BF50" s="85">
        <v>-15290.212591193382</v>
      </c>
      <c r="BG50" s="83">
        <v>329477.05179086683</v>
      </c>
      <c r="BH50" s="33"/>
      <c r="BI50" s="84">
        <v>54807.862371555122</v>
      </c>
      <c r="BJ50" s="85">
        <v>-22336.10880229497</v>
      </c>
      <c r="BK50" s="85">
        <v>37732.810417258224</v>
      </c>
      <c r="BL50" s="85">
        <v>145004.46718761753</v>
      </c>
      <c r="BM50" s="85">
        <v>185159.42479651119</v>
      </c>
      <c r="BN50" s="85">
        <v>-188785.73268927931</v>
      </c>
      <c r="BO50" s="85">
        <v>91875.494880761398</v>
      </c>
      <c r="BP50" s="85">
        <v>96806.931972920676</v>
      </c>
      <c r="BQ50" s="85">
        <v>-2544.5936447418353</v>
      </c>
      <c r="BR50" s="85">
        <v>52389.257759355081</v>
      </c>
      <c r="BS50" s="85">
        <v>-65780.056152813719</v>
      </c>
      <c r="BT50" s="85">
        <v>-14025.256812054311</v>
      </c>
      <c r="BU50" s="83">
        <v>370304.50128479506</v>
      </c>
      <c r="BV50" s="33"/>
    </row>
    <row r="51" spans="2:74" ht="5.4" customHeight="1" thickBot="1" x14ac:dyDescent="0.35">
      <c r="B51" s="14"/>
      <c r="C51" s="240"/>
      <c r="D51" s="16"/>
      <c r="E51" s="23"/>
      <c r="F51" s="23"/>
      <c r="G51" s="23"/>
      <c r="H51" s="23"/>
      <c r="I51" s="23"/>
      <c r="J51" s="23"/>
      <c r="K51" s="23"/>
      <c r="L51" s="23"/>
      <c r="M51" s="23"/>
      <c r="N51" s="23"/>
      <c r="O51" s="23"/>
      <c r="P51" s="23"/>
      <c r="Q51" s="23"/>
      <c r="R51" s="16"/>
      <c r="S51" s="23"/>
      <c r="T51" s="23"/>
      <c r="U51" s="23"/>
      <c r="V51" s="23"/>
      <c r="W51" s="23"/>
      <c r="X51" s="23"/>
      <c r="Y51" s="23"/>
      <c r="Z51" s="23"/>
      <c r="AA51" s="23"/>
      <c r="AB51" s="23"/>
      <c r="AC51" s="23"/>
      <c r="AD51" s="23"/>
      <c r="AE51" s="23"/>
      <c r="AF51" s="16"/>
      <c r="AG51" s="23"/>
      <c r="AH51" s="23"/>
      <c r="AI51" s="23"/>
      <c r="AJ51" s="23"/>
      <c r="AK51" s="23"/>
      <c r="AL51" s="23"/>
      <c r="AM51" s="23"/>
      <c r="AN51" s="23"/>
      <c r="AO51" s="23"/>
      <c r="AP51" s="23"/>
      <c r="AQ51" s="23"/>
      <c r="AR51" s="23"/>
      <c r="AS51" s="23"/>
      <c r="AT51" s="16"/>
      <c r="AU51" s="23"/>
      <c r="AV51" s="23"/>
      <c r="AW51" s="23"/>
      <c r="AX51" s="23"/>
      <c r="AY51" s="23"/>
      <c r="AZ51" s="23"/>
      <c r="BA51" s="23"/>
      <c r="BB51" s="23"/>
      <c r="BC51" s="23"/>
      <c r="BD51" s="23"/>
      <c r="BE51" s="23"/>
      <c r="BF51" s="23"/>
      <c r="BG51" s="23"/>
      <c r="BH51" s="16"/>
      <c r="BI51" s="23"/>
      <c r="BJ51" s="23"/>
      <c r="BK51" s="23"/>
      <c r="BL51" s="23"/>
      <c r="BM51" s="23"/>
      <c r="BN51" s="23"/>
      <c r="BO51" s="23"/>
      <c r="BP51" s="23"/>
      <c r="BQ51" s="23"/>
      <c r="BR51" s="23"/>
      <c r="BS51" s="23"/>
      <c r="BT51" s="23"/>
      <c r="BU51" s="23"/>
      <c r="BV51" s="15"/>
    </row>
    <row r="52" spans="2:74" s="34" customFormat="1" x14ac:dyDescent="0.3">
      <c r="B52" s="32"/>
      <c r="C52" s="79" t="s">
        <v>52</v>
      </c>
      <c r="D52" s="41"/>
      <c r="E52" s="153">
        <v>155000</v>
      </c>
      <c r="F52" s="87">
        <v>192894.17657602535</v>
      </c>
      <c r="G52" s="87">
        <v>167321.8171520507</v>
      </c>
      <c r="H52" s="87">
        <v>191168.30622807605</v>
      </c>
      <c r="I52" s="87">
        <v>303267.4528041014</v>
      </c>
      <c r="J52" s="87">
        <v>448402.18238012679</v>
      </c>
      <c r="K52" s="87">
        <v>285891.30545615219</v>
      </c>
      <c r="L52" s="87">
        <v>354281.11503217753</v>
      </c>
      <c r="M52" s="87">
        <v>426728.03010820289</v>
      </c>
      <c r="N52" s="87">
        <v>417438.19918422826</v>
      </c>
      <c r="O52" s="87">
        <v>453342.58376025362</v>
      </c>
      <c r="P52" s="87">
        <v>392028.781336279</v>
      </c>
      <c r="Q52" s="75">
        <v>155000</v>
      </c>
      <c r="R52" s="44"/>
      <c r="S52" s="86">
        <v>373293.78041230433</v>
      </c>
      <c r="T52" s="87">
        <v>415112.1322258297</v>
      </c>
      <c r="U52" s="87">
        <v>390290.62123935507</v>
      </c>
      <c r="V52" s="87">
        <v>417358.90117788041</v>
      </c>
      <c r="W52" s="87">
        <v>537092.47149140574</v>
      </c>
      <c r="X52" s="87">
        <v>691513.40395493095</v>
      </c>
      <c r="Y52" s="87">
        <v>522906.44959345635</v>
      </c>
      <c r="Z52" s="87">
        <v>596745.21605698171</v>
      </c>
      <c r="AA52" s="87">
        <v>674843.94329550699</v>
      </c>
      <c r="AB52" s="87">
        <v>667119.08723403234</v>
      </c>
      <c r="AC52" s="87">
        <v>706848.15744755766</v>
      </c>
      <c r="AD52" s="87">
        <v>644498.13131108298</v>
      </c>
      <c r="AE52" s="75">
        <v>373293.78041230433</v>
      </c>
      <c r="AF52" s="44"/>
      <c r="AG52" s="86">
        <v>626855.8467496084</v>
      </c>
      <c r="AH52" s="87">
        <v>672794.58256250876</v>
      </c>
      <c r="AI52" s="87">
        <v>648761.46243540908</v>
      </c>
      <c r="AJ52" s="87">
        <v>679212.62277955946</v>
      </c>
      <c r="AK52" s="87">
        <v>806962.33801745984</v>
      </c>
      <c r="AL52" s="87">
        <v>971133.78351286019</v>
      </c>
      <c r="AM52" s="87">
        <v>796125.94784201053</v>
      </c>
      <c r="AN52" s="87">
        <v>875686.11903741094</v>
      </c>
      <c r="AO52" s="87">
        <v>959719.24904656131</v>
      </c>
      <c r="AP52" s="87">
        <v>953637.61659071164</v>
      </c>
      <c r="AQ52" s="87">
        <v>997382.60672361206</v>
      </c>
      <c r="AR52" s="87">
        <v>933944.54568901239</v>
      </c>
      <c r="AS52" s="75">
        <v>626855.8467496084</v>
      </c>
      <c r="AT52" s="44"/>
      <c r="AU52" s="86">
        <v>917449.61330816278</v>
      </c>
      <c r="AV52" s="87">
        <v>967714.75232040696</v>
      </c>
      <c r="AW52" s="87">
        <v>944509.44259565102</v>
      </c>
      <c r="AX52" s="87">
        <v>978512.62736570765</v>
      </c>
      <c r="AY52" s="87">
        <v>1114679.2947742017</v>
      </c>
      <c r="AZ52" s="87">
        <v>1289088.7789530708</v>
      </c>
      <c r="BA52" s="87">
        <v>1107360.0179073773</v>
      </c>
      <c r="BB52" s="87">
        <v>1192927.6640712465</v>
      </c>
      <c r="BC52" s="87">
        <v>1283191.916989553</v>
      </c>
      <c r="BD52" s="87">
        <v>1278835.6693196096</v>
      </c>
      <c r="BE52" s="87">
        <v>1326797.3753678538</v>
      </c>
      <c r="BF52" s="87">
        <v>1262216.8776902228</v>
      </c>
      <c r="BG52" s="75">
        <v>917449.61330816278</v>
      </c>
      <c r="BH52" s="44"/>
      <c r="BI52" s="86">
        <v>1246926.6650990294</v>
      </c>
      <c r="BJ52" s="87">
        <v>1301734.5274705845</v>
      </c>
      <c r="BK52" s="87">
        <v>1279398.4186682894</v>
      </c>
      <c r="BL52" s="87">
        <v>1317131.2290855476</v>
      </c>
      <c r="BM52" s="87">
        <v>1462135.6962731651</v>
      </c>
      <c r="BN52" s="87">
        <v>1647295.1210696762</v>
      </c>
      <c r="BO52" s="87">
        <v>1458509.3883803969</v>
      </c>
      <c r="BP52" s="87">
        <v>1550384.8832611584</v>
      </c>
      <c r="BQ52" s="87">
        <v>1647191.815234079</v>
      </c>
      <c r="BR52" s="87">
        <v>1644647.2215893371</v>
      </c>
      <c r="BS52" s="87">
        <v>1697036.4793486921</v>
      </c>
      <c r="BT52" s="87">
        <v>1631256.4231958785</v>
      </c>
      <c r="BU52" s="75">
        <v>1246926.6650990294</v>
      </c>
      <c r="BV52" s="33"/>
    </row>
    <row r="53" spans="2:74" s="34" customFormat="1" ht="15" thickBot="1" x14ac:dyDescent="0.35">
      <c r="B53" s="32"/>
      <c r="C53" s="80" t="s">
        <v>53</v>
      </c>
      <c r="D53" s="41"/>
      <c r="E53" s="88">
        <v>192894.17657602535</v>
      </c>
      <c r="F53" s="89">
        <v>167321.8171520507</v>
      </c>
      <c r="G53" s="89">
        <v>191168.30622807605</v>
      </c>
      <c r="H53" s="89">
        <v>303267.4528041014</v>
      </c>
      <c r="I53" s="89">
        <v>448402.18238012679</v>
      </c>
      <c r="J53" s="89">
        <v>285891.30545615219</v>
      </c>
      <c r="K53" s="89">
        <v>354281.11503217753</v>
      </c>
      <c r="L53" s="89">
        <v>426728.03010820289</v>
      </c>
      <c r="M53" s="89">
        <v>417438.19918422826</v>
      </c>
      <c r="N53" s="89">
        <v>453342.58376025362</v>
      </c>
      <c r="O53" s="89">
        <v>392028.781336279</v>
      </c>
      <c r="P53" s="89">
        <v>373293.78041230433</v>
      </c>
      <c r="Q53" s="90">
        <v>373293.78041230433</v>
      </c>
      <c r="R53" s="44"/>
      <c r="S53" s="88">
        <v>415112.1322258297</v>
      </c>
      <c r="T53" s="89">
        <v>390290.62123935507</v>
      </c>
      <c r="U53" s="89">
        <v>417358.90117788041</v>
      </c>
      <c r="V53" s="89">
        <v>537092.47149140574</v>
      </c>
      <c r="W53" s="89">
        <v>691513.40395493095</v>
      </c>
      <c r="X53" s="89">
        <v>522906.44959345635</v>
      </c>
      <c r="Y53" s="89">
        <v>596745.21605698171</v>
      </c>
      <c r="Z53" s="89">
        <v>674843.94329550699</v>
      </c>
      <c r="AA53" s="89">
        <v>667119.08723403234</v>
      </c>
      <c r="AB53" s="89">
        <v>706848.15744755766</v>
      </c>
      <c r="AC53" s="89">
        <v>644498.13131108298</v>
      </c>
      <c r="AD53" s="89">
        <v>626855.8467496084</v>
      </c>
      <c r="AE53" s="90">
        <v>626855.8467496084</v>
      </c>
      <c r="AF53" s="44"/>
      <c r="AG53" s="88">
        <v>672794.58256250876</v>
      </c>
      <c r="AH53" s="89">
        <v>648761.46243540908</v>
      </c>
      <c r="AI53" s="89">
        <v>679212.62277955946</v>
      </c>
      <c r="AJ53" s="89">
        <v>806962.33801745984</v>
      </c>
      <c r="AK53" s="89">
        <v>971133.78351286019</v>
      </c>
      <c r="AL53" s="89">
        <v>796125.94784201053</v>
      </c>
      <c r="AM53" s="89">
        <v>875686.11903741094</v>
      </c>
      <c r="AN53" s="89">
        <v>959719.24904656131</v>
      </c>
      <c r="AO53" s="89">
        <v>953637.61659071164</v>
      </c>
      <c r="AP53" s="89">
        <v>997382.60672361206</v>
      </c>
      <c r="AQ53" s="89">
        <v>933944.54568901239</v>
      </c>
      <c r="AR53" s="89">
        <v>917449.61330816278</v>
      </c>
      <c r="AS53" s="90">
        <v>917449.61330816278</v>
      </c>
      <c r="AT53" s="44"/>
      <c r="AU53" s="88">
        <v>967714.75232040696</v>
      </c>
      <c r="AV53" s="89">
        <v>944509.44259565102</v>
      </c>
      <c r="AW53" s="89">
        <v>978512.62736570765</v>
      </c>
      <c r="AX53" s="89">
        <v>1114679.2947742017</v>
      </c>
      <c r="AY53" s="89">
        <v>1289088.7789530708</v>
      </c>
      <c r="AZ53" s="89">
        <v>1107360.0179073773</v>
      </c>
      <c r="BA53" s="89">
        <v>1192927.6640712465</v>
      </c>
      <c r="BB53" s="89">
        <v>1283191.916989553</v>
      </c>
      <c r="BC53" s="89">
        <v>1278835.6693196096</v>
      </c>
      <c r="BD53" s="89">
        <v>1326797.3753678538</v>
      </c>
      <c r="BE53" s="89">
        <v>1262216.8776902228</v>
      </c>
      <c r="BF53" s="89">
        <v>1246926.6650990294</v>
      </c>
      <c r="BG53" s="90">
        <v>1246926.6650990294</v>
      </c>
      <c r="BH53" s="44"/>
      <c r="BI53" s="88">
        <v>1301734.5274705845</v>
      </c>
      <c r="BJ53" s="89">
        <v>1279398.4186682894</v>
      </c>
      <c r="BK53" s="89">
        <v>1317131.2290855476</v>
      </c>
      <c r="BL53" s="89">
        <v>1462135.6962731651</v>
      </c>
      <c r="BM53" s="89">
        <v>1647295.1210696762</v>
      </c>
      <c r="BN53" s="89">
        <v>1458509.3883803969</v>
      </c>
      <c r="BO53" s="89">
        <v>1550384.8832611584</v>
      </c>
      <c r="BP53" s="89">
        <v>1647191.815234079</v>
      </c>
      <c r="BQ53" s="89">
        <v>1644647.2215893371</v>
      </c>
      <c r="BR53" s="89">
        <v>1697036.4793486921</v>
      </c>
      <c r="BS53" s="89">
        <v>1631256.4231958785</v>
      </c>
      <c r="BT53" s="89">
        <v>1617231.1663838243</v>
      </c>
      <c r="BU53" s="90">
        <v>1617231.1663838243</v>
      </c>
      <c r="BV53" s="33"/>
    </row>
    <row r="54" spans="2:74" ht="5.4" customHeight="1" thickBot="1" x14ac:dyDescent="0.35">
      <c r="B54" s="14"/>
      <c r="C54" s="240"/>
      <c r="D54" s="16"/>
      <c r="E54" s="23"/>
      <c r="F54" s="23"/>
      <c r="G54" s="23"/>
      <c r="H54" s="23"/>
      <c r="I54" s="23"/>
      <c r="J54" s="23"/>
      <c r="K54" s="23"/>
      <c r="L54" s="23"/>
      <c r="M54" s="23"/>
      <c r="N54" s="23"/>
      <c r="O54" s="23"/>
      <c r="P54" s="23"/>
      <c r="Q54" s="23"/>
      <c r="R54" s="16"/>
      <c r="S54" s="23"/>
      <c r="T54" s="23"/>
      <c r="U54" s="23"/>
      <c r="V54" s="23"/>
      <c r="W54" s="23"/>
      <c r="X54" s="23"/>
      <c r="Y54" s="23"/>
      <c r="Z54" s="23"/>
      <c r="AA54" s="23"/>
      <c r="AB54" s="23"/>
      <c r="AC54" s="23"/>
      <c r="AD54" s="23"/>
      <c r="AE54" s="23"/>
      <c r="AF54" s="16"/>
      <c r="AG54" s="23"/>
      <c r="AH54" s="23"/>
      <c r="AI54" s="23"/>
      <c r="AJ54" s="23"/>
      <c r="AK54" s="23"/>
      <c r="AL54" s="23"/>
      <c r="AM54" s="23"/>
      <c r="AN54" s="23"/>
      <c r="AO54" s="23"/>
      <c r="AP54" s="23"/>
      <c r="AQ54" s="23"/>
      <c r="AR54" s="23"/>
      <c r="AS54" s="23"/>
      <c r="AT54" s="16"/>
      <c r="AU54" s="23"/>
      <c r="AV54" s="23"/>
      <c r="AW54" s="23"/>
      <c r="AX54" s="23"/>
      <c r="AY54" s="23"/>
      <c r="AZ54" s="23"/>
      <c r="BA54" s="23"/>
      <c r="BB54" s="23"/>
      <c r="BC54" s="23"/>
      <c r="BD54" s="23"/>
      <c r="BE54" s="23"/>
      <c r="BF54" s="23"/>
      <c r="BG54" s="23"/>
      <c r="BH54" s="16"/>
      <c r="BI54" s="23"/>
      <c r="BJ54" s="23"/>
      <c r="BK54" s="23"/>
      <c r="BL54" s="23"/>
      <c r="BM54" s="23"/>
      <c r="BN54" s="23"/>
      <c r="BO54" s="23"/>
      <c r="BP54" s="23"/>
      <c r="BQ54" s="23"/>
      <c r="BR54" s="23"/>
      <c r="BS54" s="23"/>
      <c r="BT54" s="23"/>
      <c r="BU54" s="23"/>
      <c r="BV54" s="15"/>
    </row>
    <row r="55" spans="2:74" s="34" customFormat="1" ht="15" thickBot="1" x14ac:dyDescent="0.35">
      <c r="B55" s="32"/>
      <c r="C55" s="58" t="s">
        <v>30</v>
      </c>
      <c r="D55" s="33"/>
      <c r="E55" s="84">
        <v>0</v>
      </c>
      <c r="F55" s="85">
        <v>0</v>
      </c>
      <c r="G55" s="85">
        <v>0</v>
      </c>
      <c r="H55" s="85">
        <v>0</v>
      </c>
      <c r="I55" s="85">
        <v>0</v>
      </c>
      <c r="J55" s="85">
        <v>0</v>
      </c>
      <c r="K55" s="85">
        <v>0</v>
      </c>
      <c r="L55" s="85">
        <v>0</v>
      </c>
      <c r="M55" s="85">
        <v>-2.1827872842550278E-11</v>
      </c>
      <c r="N55" s="85">
        <v>0</v>
      </c>
      <c r="O55" s="85">
        <v>0</v>
      </c>
      <c r="P55" s="85">
        <v>0</v>
      </c>
      <c r="Q55" s="83">
        <v>0</v>
      </c>
      <c r="R55" s="33"/>
      <c r="S55" s="84">
        <v>0</v>
      </c>
      <c r="T55" s="85">
        <v>0</v>
      </c>
      <c r="U55" s="85">
        <v>0</v>
      </c>
      <c r="V55" s="85">
        <v>0</v>
      </c>
      <c r="W55" s="85">
        <v>0</v>
      </c>
      <c r="X55" s="85">
        <v>0</v>
      </c>
      <c r="Y55" s="85">
        <v>0</v>
      </c>
      <c r="Z55" s="85">
        <v>0</v>
      </c>
      <c r="AA55" s="85">
        <v>0</v>
      </c>
      <c r="AB55" s="85">
        <v>5.8207660913467407E-11</v>
      </c>
      <c r="AC55" s="85">
        <v>0</v>
      </c>
      <c r="AD55" s="85">
        <v>-5.0931703299283981E-11</v>
      </c>
      <c r="AE55" s="83">
        <v>0</v>
      </c>
      <c r="AF55" s="33"/>
      <c r="AG55" s="84">
        <v>0</v>
      </c>
      <c r="AH55" s="85">
        <v>4.7293724492192268E-11</v>
      </c>
      <c r="AI55" s="85">
        <v>0</v>
      </c>
      <c r="AJ55" s="85">
        <v>0</v>
      </c>
      <c r="AK55" s="85">
        <v>0</v>
      </c>
      <c r="AL55" s="85">
        <v>0</v>
      </c>
      <c r="AM55" s="85">
        <v>0</v>
      </c>
      <c r="AN55" s="85">
        <v>0</v>
      </c>
      <c r="AO55" s="85">
        <v>7.2759576141834259E-12</v>
      </c>
      <c r="AP55" s="85">
        <v>0</v>
      </c>
      <c r="AQ55" s="85">
        <v>0</v>
      </c>
      <c r="AR55" s="85">
        <v>0</v>
      </c>
      <c r="AS55" s="83">
        <v>0</v>
      </c>
      <c r="AT55" s="33"/>
      <c r="AU55" s="84">
        <v>0</v>
      </c>
      <c r="AV55" s="85">
        <v>4.7293724492192268E-11</v>
      </c>
      <c r="AW55" s="85">
        <v>0</v>
      </c>
      <c r="AX55" s="85">
        <v>0</v>
      </c>
      <c r="AY55" s="85">
        <v>0</v>
      </c>
      <c r="AZ55" s="85">
        <v>0</v>
      </c>
      <c r="BA55" s="85">
        <v>0</v>
      </c>
      <c r="BB55" s="85">
        <v>0</v>
      </c>
      <c r="BC55" s="85">
        <v>-2.1827872842550278E-11</v>
      </c>
      <c r="BD55" s="85">
        <v>0</v>
      </c>
      <c r="BE55" s="85">
        <v>7.2759576141834259E-11</v>
      </c>
      <c r="BF55" s="85">
        <v>0</v>
      </c>
      <c r="BG55" s="83">
        <v>0</v>
      </c>
      <c r="BH55" s="33"/>
      <c r="BI55" s="84">
        <v>5.8207660913467407E-11</v>
      </c>
      <c r="BJ55" s="85">
        <v>8.7311491370201111E-11</v>
      </c>
      <c r="BK55" s="85">
        <v>0</v>
      </c>
      <c r="BL55" s="85">
        <v>0</v>
      </c>
      <c r="BM55" s="85">
        <v>0</v>
      </c>
      <c r="BN55" s="85">
        <v>0</v>
      </c>
      <c r="BO55" s="85">
        <v>0</v>
      </c>
      <c r="BP55" s="85">
        <v>0</v>
      </c>
      <c r="BQ55" s="85">
        <v>8.7311491370201111E-11</v>
      </c>
      <c r="BR55" s="85">
        <v>7.2759576141834259E-11</v>
      </c>
      <c r="BS55" s="85">
        <v>-1.1641532182693481E-10</v>
      </c>
      <c r="BT55" s="85">
        <v>-1.127773430198431E-10</v>
      </c>
      <c r="BU55" s="83">
        <v>0</v>
      </c>
      <c r="BV55" s="33"/>
    </row>
    <row r="56" spans="2:74" ht="5.4" customHeight="1" thickBot="1" x14ac:dyDescent="0.35">
      <c r="B56" s="17"/>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18"/>
    </row>
    <row r="58" spans="2:74" x14ac:dyDescent="0.3">
      <c r="S58" s="93"/>
      <c r="T58" s="93"/>
    </row>
    <row r="59" spans="2:74" x14ac:dyDescent="0.3">
      <c r="E59" s="8"/>
      <c r="F59" s="8"/>
      <c r="G59" s="8"/>
      <c r="H59" s="8"/>
      <c r="I59" s="8"/>
      <c r="J59" s="8"/>
      <c r="K59" s="8"/>
      <c r="L59" s="8"/>
      <c r="M59" s="8"/>
      <c r="N59" s="8"/>
      <c r="O59" s="8"/>
      <c r="P59" s="8"/>
      <c r="Q59" s="8"/>
    </row>
    <row r="61" spans="2:74" x14ac:dyDescent="0.3">
      <c r="F61" s="8"/>
      <c r="G61" s="8"/>
      <c r="H61" s="8"/>
      <c r="I61" s="8"/>
      <c r="J61" s="8"/>
      <c r="K61" s="8"/>
      <c r="L61" s="8"/>
      <c r="M61" s="8"/>
      <c r="N61" s="8"/>
      <c r="O61" s="8"/>
      <c r="P61" s="8"/>
    </row>
    <row r="62" spans="2:74" x14ac:dyDescent="0.3">
      <c r="E62" s="8"/>
      <c r="F62" s="8"/>
      <c r="G62" s="8"/>
      <c r="H62" s="8"/>
      <c r="I62" s="8"/>
      <c r="J62" s="8"/>
      <c r="K62" s="8"/>
      <c r="L62" s="8"/>
      <c r="M62" s="8"/>
      <c r="N62" s="8"/>
      <c r="O62" s="8"/>
      <c r="P62" s="8"/>
      <c r="S62" s="8"/>
      <c r="T62" s="8"/>
      <c r="U62" s="8"/>
      <c r="V62" s="8"/>
      <c r="W62" s="8"/>
      <c r="X62" s="8"/>
      <c r="Y62" s="8"/>
      <c r="Z62" s="8"/>
      <c r="AA62" s="8"/>
      <c r="AB62" s="8"/>
      <c r="AC62" s="8"/>
      <c r="AD62" s="8"/>
      <c r="AG62" s="8"/>
      <c r="AH62" s="8"/>
      <c r="AI62" s="8"/>
      <c r="AJ62" s="8"/>
      <c r="AK62" s="8"/>
      <c r="AL62" s="8"/>
      <c r="AM62" s="8"/>
      <c r="AN62" s="8"/>
      <c r="AO62" s="8"/>
      <c r="AP62" s="8"/>
      <c r="AQ62" s="8"/>
      <c r="AR62" s="8"/>
      <c r="AU62" s="8"/>
      <c r="AV62" s="8"/>
      <c r="AW62" s="8"/>
      <c r="AX62" s="8"/>
      <c r="AY62" s="8"/>
      <c r="AZ62" s="8"/>
      <c r="BA62" s="8"/>
      <c r="BB62" s="8"/>
      <c r="BC62" s="8"/>
      <c r="BD62" s="8"/>
      <c r="BE62" s="8"/>
      <c r="BF62" s="8"/>
      <c r="BI62" s="8"/>
      <c r="BJ62" s="8"/>
      <c r="BK62" s="8"/>
      <c r="BL62" s="8"/>
      <c r="BM62" s="8"/>
      <c r="BN62" s="8"/>
      <c r="BO62" s="8"/>
      <c r="BP62" s="8"/>
      <c r="BQ62" s="8"/>
      <c r="BR62" s="8"/>
      <c r="BS62" s="8"/>
      <c r="BT62" s="8"/>
    </row>
    <row r="63" spans="2:74" x14ac:dyDescent="0.3">
      <c r="E63" s="8"/>
      <c r="F63" s="8"/>
      <c r="G63" s="8"/>
      <c r="H63" s="8"/>
      <c r="I63" s="8"/>
      <c r="J63" s="8"/>
      <c r="K63" s="8"/>
      <c r="L63" s="8"/>
      <c r="M63" s="8"/>
      <c r="N63" s="8"/>
      <c r="O63" s="8"/>
      <c r="P63" s="8"/>
      <c r="S63" s="8"/>
      <c r="T63" s="8"/>
      <c r="U63" s="8"/>
      <c r="V63" s="8"/>
      <c r="W63" s="8"/>
      <c r="X63" s="8"/>
      <c r="Y63" s="8"/>
      <c r="Z63" s="8"/>
      <c r="AA63" s="8"/>
      <c r="AB63" s="8"/>
      <c r="AC63" s="8"/>
      <c r="AD63" s="8"/>
    </row>
    <row r="64" spans="2:74" x14ac:dyDescent="0.3">
      <c r="T64" s="8"/>
      <c r="U64" s="8"/>
      <c r="V64" s="8"/>
      <c r="W64" s="8"/>
      <c r="X64" s="8"/>
      <c r="Y64" s="8"/>
      <c r="Z64" s="8"/>
      <c r="AA64" s="8"/>
      <c r="AB64" s="8"/>
      <c r="AC64" s="8"/>
      <c r="AD64" s="8"/>
      <c r="AG64" s="8"/>
      <c r="AH64" s="8"/>
      <c r="AI64" s="8"/>
      <c r="AJ64" s="8"/>
      <c r="AK64" s="8"/>
      <c r="AL64" s="8"/>
      <c r="AM64" s="8"/>
      <c r="AN64" s="8"/>
      <c r="AO64" s="8"/>
      <c r="AP64" s="8"/>
      <c r="AQ64" s="8"/>
      <c r="AR64" s="8"/>
      <c r="AU64" s="8"/>
      <c r="AV64" s="8"/>
      <c r="AW64" s="8"/>
      <c r="AX64" s="8"/>
      <c r="AY64" s="8"/>
      <c r="AZ64" s="8"/>
      <c r="BA64" s="8"/>
      <c r="BB64" s="8"/>
      <c r="BC64" s="8"/>
      <c r="BD64" s="8"/>
      <c r="BE64" s="8"/>
      <c r="BF64" s="8"/>
      <c r="BI64" s="8"/>
      <c r="BJ64" s="8"/>
      <c r="BK64" s="8"/>
      <c r="BL64" s="8"/>
      <c r="BM64" s="8"/>
      <c r="BN64" s="8"/>
      <c r="BO64" s="8"/>
      <c r="BP64" s="8"/>
      <c r="BQ64" s="8"/>
      <c r="BR64" s="8"/>
      <c r="BS64" s="8"/>
      <c r="BT64" s="8"/>
    </row>
    <row r="65" spans="33:72" x14ac:dyDescent="0.3">
      <c r="AG65" s="8"/>
      <c r="AH65" s="8"/>
      <c r="AI65" s="8"/>
      <c r="AJ65" s="8"/>
      <c r="AK65" s="8"/>
      <c r="AL65" s="8"/>
      <c r="AM65" s="8"/>
      <c r="AN65" s="8"/>
      <c r="AO65" s="8"/>
      <c r="AP65" s="8"/>
      <c r="AQ65" s="8"/>
      <c r="AR65" s="8"/>
      <c r="AU65" s="8"/>
      <c r="AV65" s="8"/>
      <c r="AW65" s="8"/>
      <c r="AX65" s="8"/>
      <c r="AY65" s="8"/>
      <c r="AZ65" s="8"/>
      <c r="BA65" s="8"/>
      <c r="BB65" s="8"/>
      <c r="BC65" s="8"/>
      <c r="BD65" s="8"/>
      <c r="BE65" s="8"/>
      <c r="BF65" s="8"/>
      <c r="BI65" s="8"/>
      <c r="BJ65" s="8"/>
      <c r="BK65" s="8"/>
      <c r="BL65" s="8"/>
      <c r="BM65" s="8"/>
      <c r="BN65" s="8"/>
      <c r="BO65" s="8"/>
      <c r="BP65" s="8"/>
      <c r="BQ65" s="8"/>
      <c r="BR65" s="8"/>
      <c r="BS65" s="8"/>
      <c r="BT65" s="8"/>
    </row>
    <row r="67" spans="33:72" x14ac:dyDescent="0.3">
      <c r="AG67" s="9"/>
      <c r="AU67" s="9"/>
      <c r="BI67" s="9"/>
    </row>
    <row r="68" spans="33:72" x14ac:dyDescent="0.3">
      <c r="AG68" s="93"/>
      <c r="AH68" s="93"/>
      <c r="AI68" s="93"/>
      <c r="AJ68" s="93"/>
      <c r="AK68" s="93"/>
      <c r="AL68" s="93"/>
      <c r="AM68" s="93"/>
      <c r="AN68" s="93"/>
      <c r="AO68" s="93"/>
      <c r="AP68" s="93"/>
      <c r="AQ68" s="93"/>
      <c r="AR68" s="93"/>
      <c r="AU68" s="93"/>
      <c r="AV68" s="93"/>
      <c r="AW68" s="93"/>
      <c r="AX68" s="93"/>
      <c r="AY68" s="93"/>
      <c r="AZ68" s="93"/>
      <c r="BA68" s="93"/>
      <c r="BB68" s="93"/>
      <c r="BC68" s="93"/>
      <c r="BD68" s="93"/>
      <c r="BE68" s="93"/>
      <c r="BF68" s="93"/>
      <c r="BI68" s="93"/>
      <c r="BJ68" s="93"/>
      <c r="BK68" s="93"/>
      <c r="BL68" s="93"/>
      <c r="BM68" s="93"/>
      <c r="BN68" s="93"/>
      <c r="BO68" s="93"/>
      <c r="BP68" s="93"/>
      <c r="BQ68" s="93"/>
      <c r="BR68" s="93"/>
      <c r="BS68" s="93"/>
      <c r="BT68" s="93"/>
    </row>
  </sheetData>
  <mergeCells count="7">
    <mergeCell ref="BI7:BU7"/>
    <mergeCell ref="B4:BV5"/>
    <mergeCell ref="E7:Q7"/>
    <mergeCell ref="AG7:AS7"/>
    <mergeCell ref="C7:C8"/>
    <mergeCell ref="S7:AE7"/>
    <mergeCell ref="AU7:BG7"/>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DFBC4-407E-49C9-97B2-9E366C0DC2A9}">
  <sheetPr>
    <tabColor theme="4" tint="0.39997558519241921"/>
  </sheetPr>
  <dimension ref="B1:BW63"/>
  <sheetViews>
    <sheetView showGridLines="0" zoomScaleNormal="100" workbookViewId="0">
      <pane xSplit="3" ySplit="8" topLeftCell="D9" activePane="bottomRight" state="frozen"/>
      <selection activeCell="D26" sqref="D26:J38"/>
      <selection pane="topRight" activeCell="D26" sqref="D26:J38"/>
      <selection pane="bottomLeft" activeCell="D26" sqref="D26:J38"/>
      <selection pane="bottomRight" activeCell="A2" sqref="A2"/>
    </sheetView>
  </sheetViews>
  <sheetFormatPr defaultRowHeight="14.4" outlineLevelRow="1" outlineLevelCol="1" x14ac:dyDescent="0.3"/>
  <cols>
    <col min="1" max="1" width="7" customWidth="1"/>
    <col min="2" max="2" width="2.6640625" customWidth="1"/>
    <col min="3" max="3" width="36.6640625" bestFit="1" customWidth="1"/>
    <col min="4" max="4" width="1.6640625" customWidth="1"/>
    <col min="5" max="5" width="18.6640625" customWidth="1"/>
    <col min="6" max="6" width="1.6640625" customWidth="1"/>
    <col min="7" max="7" width="18.6640625" customWidth="1" outlineLevel="1"/>
    <col min="8" max="11" width="11.6640625" customWidth="1" outlineLevel="1"/>
    <col min="12" max="12" width="11" customWidth="1" outlineLevel="1"/>
    <col min="13" max="14" width="11.6640625" customWidth="1" outlineLevel="1"/>
    <col min="15" max="16" width="11" customWidth="1" outlineLevel="1"/>
    <col min="17" max="17" width="11.6640625" customWidth="1" outlineLevel="1"/>
    <col min="18" max="18" width="13" bestFit="1" customWidth="1"/>
    <col min="19" max="20" width="0.6640625" customWidth="1"/>
    <col min="21" max="21" width="18.6640625" customWidth="1" outlineLevel="1"/>
    <col min="22" max="23" width="11.6640625" customWidth="1" outlineLevel="1"/>
    <col min="24" max="24" width="13" customWidth="1" outlineLevel="1"/>
    <col min="25" max="25" width="11.6640625" customWidth="1" outlineLevel="1"/>
    <col min="26" max="26" width="11" customWidth="1" outlineLevel="1"/>
    <col min="27" max="28" width="11.6640625" customWidth="1" outlineLevel="1"/>
    <col min="29" max="29" width="11" customWidth="1" outlineLevel="1"/>
    <col min="30" max="30" width="10" customWidth="1" outlineLevel="1"/>
    <col min="31" max="31" width="11.6640625" customWidth="1" outlineLevel="1"/>
    <col min="32" max="32" width="14.6640625" bestFit="1" customWidth="1"/>
    <col min="33" max="34" width="0.6640625" customWidth="1"/>
    <col min="35" max="35" width="18.6640625" customWidth="1" outlineLevel="1"/>
    <col min="36" max="37" width="11.6640625" customWidth="1" outlineLevel="1"/>
    <col min="38" max="38" width="13" customWidth="1" outlineLevel="1"/>
    <col min="39" max="39" width="11.6640625" customWidth="1" outlineLevel="1"/>
    <col min="40" max="40" width="11" customWidth="1" outlineLevel="1"/>
    <col min="41" max="42" width="11.6640625" customWidth="1" outlineLevel="1"/>
    <col min="43" max="43" width="11" customWidth="1" outlineLevel="1"/>
    <col min="44" max="44" width="10" customWidth="1" outlineLevel="1"/>
    <col min="45" max="45" width="11.6640625" customWidth="1" outlineLevel="1"/>
    <col min="46" max="46" width="14.6640625" bestFit="1" customWidth="1"/>
    <col min="47" max="48" width="0.6640625" customWidth="1"/>
    <col min="49" max="49" width="18.6640625" customWidth="1" outlineLevel="1"/>
    <col min="50" max="51" width="11.6640625" customWidth="1" outlineLevel="1"/>
    <col min="52" max="52" width="13" customWidth="1" outlineLevel="1"/>
    <col min="53" max="53" width="11.6640625" customWidth="1" outlineLevel="1"/>
    <col min="54" max="54" width="11" customWidth="1" outlineLevel="1"/>
    <col min="55" max="56" width="11.6640625" customWidth="1" outlineLevel="1"/>
    <col min="57" max="57" width="11" customWidth="1" outlineLevel="1"/>
    <col min="58" max="58" width="10" customWidth="1" outlineLevel="1"/>
    <col min="59" max="59" width="11.6640625" customWidth="1" outlineLevel="1"/>
    <col min="60" max="60" width="14.6640625" bestFit="1" customWidth="1"/>
    <col min="61" max="62" width="0.6640625" customWidth="1"/>
    <col min="63" max="63" width="18.6640625" customWidth="1" outlineLevel="1"/>
    <col min="64" max="65" width="11.6640625" customWidth="1" outlineLevel="1"/>
    <col min="66" max="66" width="13" customWidth="1" outlineLevel="1"/>
    <col min="67" max="67" width="11.6640625" customWidth="1" outlineLevel="1"/>
    <col min="68" max="68" width="11" customWidth="1" outlineLevel="1"/>
    <col min="69" max="70" width="11.6640625" customWidth="1" outlineLevel="1"/>
    <col min="71" max="71" width="11" customWidth="1" outlineLevel="1"/>
    <col min="72" max="72" width="10" customWidth="1" outlineLevel="1"/>
    <col min="73" max="73" width="11.6640625" customWidth="1" outlineLevel="1"/>
    <col min="74" max="74" width="14.6640625" bestFit="1" customWidth="1"/>
    <col min="75" max="75" width="1.6640625" customWidth="1"/>
  </cols>
  <sheetData>
    <row r="1" spans="2:75" hidden="1" outlineLevel="1" x14ac:dyDescent="0.3">
      <c r="E1">
        <v>0</v>
      </c>
      <c r="G1">
        <v>1</v>
      </c>
      <c r="H1">
        <v>2</v>
      </c>
      <c r="I1">
        <v>3</v>
      </c>
      <c r="J1">
        <v>4</v>
      </c>
      <c r="K1">
        <v>5</v>
      </c>
      <c r="L1">
        <v>6</v>
      </c>
      <c r="M1">
        <v>7</v>
      </c>
      <c r="N1">
        <v>8</v>
      </c>
      <c r="O1">
        <v>9</v>
      </c>
      <c r="P1">
        <v>10</v>
      </c>
      <c r="Q1">
        <v>11</v>
      </c>
      <c r="R1">
        <v>12</v>
      </c>
      <c r="U1">
        <v>13</v>
      </c>
      <c r="V1">
        <v>14</v>
      </c>
      <c r="W1">
        <v>15</v>
      </c>
      <c r="X1">
        <v>16</v>
      </c>
      <c r="Y1">
        <v>17</v>
      </c>
      <c r="Z1">
        <v>18</v>
      </c>
      <c r="AA1">
        <v>19</v>
      </c>
      <c r="AB1">
        <v>20</v>
      </c>
      <c r="AC1">
        <v>21</v>
      </c>
      <c r="AD1">
        <v>22</v>
      </c>
      <c r="AE1">
        <v>23</v>
      </c>
      <c r="AF1">
        <v>24</v>
      </c>
      <c r="AI1">
        <v>25</v>
      </c>
      <c r="AJ1">
        <v>26</v>
      </c>
      <c r="AK1">
        <v>27</v>
      </c>
      <c r="AL1">
        <v>28</v>
      </c>
      <c r="AM1">
        <v>29</v>
      </c>
      <c r="AN1">
        <v>30</v>
      </c>
      <c r="AO1">
        <v>31</v>
      </c>
      <c r="AP1">
        <v>32</v>
      </c>
      <c r="AQ1">
        <v>33</v>
      </c>
      <c r="AR1">
        <v>34</v>
      </c>
      <c r="AS1">
        <v>35</v>
      </c>
      <c r="AT1">
        <v>36</v>
      </c>
      <c r="AW1">
        <v>37</v>
      </c>
      <c r="AX1">
        <v>38</v>
      </c>
      <c r="AY1">
        <v>39</v>
      </c>
      <c r="AZ1">
        <v>40</v>
      </c>
      <c r="BA1">
        <v>41</v>
      </c>
      <c r="BB1">
        <v>42</v>
      </c>
      <c r="BC1">
        <v>43</v>
      </c>
      <c r="BD1">
        <v>44</v>
      </c>
      <c r="BE1">
        <v>45</v>
      </c>
      <c r="BF1">
        <v>46</v>
      </c>
      <c r="BG1">
        <v>47</v>
      </c>
      <c r="BH1">
        <v>48</v>
      </c>
      <c r="BK1">
        <v>49</v>
      </c>
      <c r="BL1">
        <v>50</v>
      </c>
      <c r="BM1">
        <v>51</v>
      </c>
      <c r="BN1">
        <v>52</v>
      </c>
      <c r="BO1">
        <v>53</v>
      </c>
      <c r="BP1">
        <v>54</v>
      </c>
      <c r="BQ1">
        <v>55</v>
      </c>
      <c r="BR1">
        <v>56</v>
      </c>
      <c r="BS1">
        <v>57</v>
      </c>
      <c r="BT1">
        <v>58</v>
      </c>
      <c r="BU1">
        <v>59</v>
      </c>
      <c r="BV1">
        <v>60</v>
      </c>
    </row>
    <row r="2" spans="2:75" ht="6.6" customHeight="1" collapsed="1" x14ac:dyDescent="0.3"/>
    <row r="3" spans="2:75" ht="6.6" customHeight="1" thickBot="1" x14ac:dyDescent="0.35"/>
    <row r="4" spans="2:75" x14ac:dyDescent="0.3">
      <c r="B4" s="652" t="s">
        <v>109</v>
      </c>
      <c r="C4" s="653"/>
      <c r="D4" s="653"/>
      <c r="E4" s="653"/>
      <c r="F4" s="653"/>
      <c r="G4" s="653"/>
      <c r="H4" s="653"/>
      <c r="I4" s="653"/>
      <c r="J4" s="653"/>
      <c r="K4" s="653"/>
      <c r="L4" s="653"/>
      <c r="M4" s="653"/>
      <c r="N4" s="653"/>
      <c r="O4" s="653"/>
      <c r="P4" s="653"/>
      <c r="Q4" s="653"/>
      <c r="R4" s="653"/>
      <c r="S4" s="653"/>
      <c r="T4" s="653"/>
      <c r="U4" s="653"/>
      <c r="V4" s="653"/>
      <c r="W4" s="653"/>
      <c r="X4" s="653"/>
      <c r="Y4" s="653"/>
      <c r="Z4" s="653"/>
      <c r="AA4" s="653"/>
      <c r="AB4" s="653"/>
      <c r="AC4" s="653"/>
      <c r="AD4" s="653"/>
      <c r="AE4" s="653"/>
      <c r="AF4" s="653"/>
      <c r="AG4" s="653"/>
      <c r="AH4" s="653"/>
      <c r="AI4" s="653"/>
      <c r="AJ4" s="653"/>
      <c r="AK4" s="653"/>
      <c r="AL4" s="653"/>
      <c r="AM4" s="653"/>
      <c r="AN4" s="653"/>
      <c r="AO4" s="653"/>
      <c r="AP4" s="653"/>
      <c r="AQ4" s="653"/>
      <c r="AR4" s="653"/>
      <c r="AS4" s="653"/>
      <c r="AT4" s="653"/>
      <c r="AU4" s="653"/>
      <c r="AV4" s="653"/>
      <c r="AW4" s="653"/>
      <c r="AX4" s="653"/>
      <c r="AY4" s="653"/>
      <c r="AZ4" s="653"/>
      <c r="BA4" s="653"/>
      <c r="BB4" s="653"/>
      <c r="BC4" s="653"/>
      <c r="BD4" s="653"/>
      <c r="BE4" s="653"/>
      <c r="BF4" s="653"/>
      <c r="BG4" s="653"/>
      <c r="BH4" s="653"/>
      <c r="BI4" s="653"/>
      <c r="BJ4" s="653"/>
      <c r="BK4" s="653"/>
      <c r="BL4" s="653"/>
      <c r="BM4" s="653"/>
      <c r="BN4" s="653"/>
      <c r="BO4" s="653"/>
      <c r="BP4" s="653"/>
      <c r="BQ4" s="653"/>
      <c r="BR4" s="653"/>
      <c r="BS4" s="653"/>
      <c r="BT4" s="653"/>
      <c r="BU4" s="653"/>
      <c r="BV4" s="653"/>
      <c r="BW4" s="654"/>
    </row>
    <row r="5" spans="2:75" x14ac:dyDescent="0.3">
      <c r="B5" s="658"/>
      <c r="C5" s="659"/>
      <c r="D5" s="659"/>
      <c r="E5" s="659"/>
      <c r="F5" s="659"/>
      <c r="G5" s="659"/>
      <c r="H5" s="659"/>
      <c r="I5" s="659"/>
      <c r="J5" s="659"/>
      <c r="K5" s="659"/>
      <c r="L5" s="659"/>
      <c r="M5" s="659"/>
      <c r="N5" s="659"/>
      <c r="O5" s="659"/>
      <c r="P5" s="659"/>
      <c r="Q5" s="659"/>
      <c r="R5" s="659"/>
      <c r="S5" s="659"/>
      <c r="T5" s="659"/>
      <c r="U5" s="659"/>
      <c r="V5" s="659"/>
      <c r="W5" s="659"/>
      <c r="X5" s="659"/>
      <c r="Y5" s="659"/>
      <c r="Z5" s="659"/>
      <c r="AA5" s="659"/>
      <c r="AB5" s="659"/>
      <c r="AC5" s="659"/>
      <c r="AD5" s="659"/>
      <c r="AE5" s="659"/>
      <c r="AF5" s="659"/>
      <c r="AG5" s="659"/>
      <c r="AH5" s="659"/>
      <c r="AI5" s="659"/>
      <c r="AJ5" s="659"/>
      <c r="AK5" s="659"/>
      <c r="AL5" s="659"/>
      <c r="AM5" s="659"/>
      <c r="AN5" s="659"/>
      <c r="AO5" s="659"/>
      <c r="AP5" s="659"/>
      <c r="AQ5" s="659"/>
      <c r="AR5" s="659"/>
      <c r="AS5" s="659"/>
      <c r="AT5" s="659"/>
      <c r="AU5" s="659"/>
      <c r="AV5" s="659"/>
      <c r="AW5" s="659"/>
      <c r="AX5" s="659"/>
      <c r="AY5" s="659"/>
      <c r="AZ5" s="659"/>
      <c r="BA5" s="659"/>
      <c r="BB5" s="659"/>
      <c r="BC5" s="659"/>
      <c r="BD5" s="659"/>
      <c r="BE5" s="659"/>
      <c r="BF5" s="659"/>
      <c r="BG5" s="659"/>
      <c r="BH5" s="659"/>
      <c r="BI5" s="659"/>
      <c r="BJ5" s="659"/>
      <c r="BK5" s="659"/>
      <c r="BL5" s="659"/>
      <c r="BM5" s="659"/>
      <c r="BN5" s="659"/>
      <c r="BO5" s="659"/>
      <c r="BP5" s="659"/>
      <c r="BQ5" s="659"/>
      <c r="BR5" s="659"/>
      <c r="BS5" s="659"/>
      <c r="BT5" s="659"/>
      <c r="BU5" s="659"/>
      <c r="BV5" s="659"/>
      <c r="BW5" s="660"/>
    </row>
    <row r="6" spans="2:75" ht="6.6" customHeight="1" thickBot="1" x14ac:dyDescent="0.35">
      <c r="B6" s="14"/>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5"/>
    </row>
    <row r="7" spans="2:75" x14ac:dyDescent="0.3">
      <c r="B7" s="14"/>
      <c r="C7" s="16"/>
      <c r="D7" s="15"/>
      <c r="E7" s="156" t="s">
        <v>110</v>
      </c>
      <c r="F7" s="43"/>
      <c r="G7" s="649" t="s">
        <v>806</v>
      </c>
      <c r="H7" s="650"/>
      <c r="I7" s="650"/>
      <c r="J7" s="650"/>
      <c r="K7" s="650"/>
      <c r="L7" s="650"/>
      <c r="M7" s="650"/>
      <c r="N7" s="650"/>
      <c r="O7" s="650"/>
      <c r="P7" s="650"/>
      <c r="Q7" s="650"/>
      <c r="R7" s="651"/>
      <c r="S7" s="16"/>
      <c r="T7" s="15"/>
      <c r="U7" s="649" t="s">
        <v>807</v>
      </c>
      <c r="V7" s="650"/>
      <c r="W7" s="650"/>
      <c r="X7" s="650"/>
      <c r="Y7" s="650"/>
      <c r="Z7" s="650"/>
      <c r="AA7" s="650"/>
      <c r="AB7" s="650"/>
      <c r="AC7" s="650"/>
      <c r="AD7" s="650"/>
      <c r="AE7" s="650"/>
      <c r="AF7" s="651"/>
      <c r="AG7" s="16"/>
      <c r="AH7" s="15"/>
      <c r="AI7" s="649" t="s">
        <v>808</v>
      </c>
      <c r="AJ7" s="650"/>
      <c r="AK7" s="650"/>
      <c r="AL7" s="650"/>
      <c r="AM7" s="650"/>
      <c r="AN7" s="650"/>
      <c r="AO7" s="650"/>
      <c r="AP7" s="650"/>
      <c r="AQ7" s="650"/>
      <c r="AR7" s="650"/>
      <c r="AS7" s="650"/>
      <c r="AT7" s="651"/>
      <c r="AU7" s="16"/>
      <c r="AV7" s="15"/>
      <c r="AW7" s="649" t="s">
        <v>809</v>
      </c>
      <c r="AX7" s="650"/>
      <c r="AY7" s="650"/>
      <c r="AZ7" s="650"/>
      <c r="BA7" s="650"/>
      <c r="BB7" s="650"/>
      <c r="BC7" s="650"/>
      <c r="BD7" s="650"/>
      <c r="BE7" s="650"/>
      <c r="BF7" s="650"/>
      <c r="BG7" s="650"/>
      <c r="BH7" s="651"/>
      <c r="BI7" s="16"/>
      <c r="BJ7" s="15"/>
      <c r="BK7" s="649" t="s">
        <v>810</v>
      </c>
      <c r="BL7" s="650"/>
      <c r="BM7" s="650"/>
      <c r="BN7" s="650"/>
      <c r="BO7" s="650"/>
      <c r="BP7" s="650"/>
      <c r="BQ7" s="650"/>
      <c r="BR7" s="650"/>
      <c r="BS7" s="650"/>
      <c r="BT7" s="650"/>
      <c r="BU7" s="650"/>
      <c r="BV7" s="651"/>
      <c r="BW7" s="15"/>
    </row>
    <row r="8" spans="2:75" ht="15" thickBot="1" x14ac:dyDescent="0.35">
      <c r="B8" s="14"/>
      <c r="C8" s="16"/>
      <c r="D8" s="15"/>
      <c r="E8" s="155" t="s">
        <v>111</v>
      </c>
      <c r="F8" s="43"/>
      <c r="G8" s="139">
        <v>46265</v>
      </c>
      <c r="H8" s="138">
        <v>46295</v>
      </c>
      <c r="I8" s="138">
        <v>46325</v>
      </c>
      <c r="J8" s="138">
        <v>46356</v>
      </c>
      <c r="K8" s="138">
        <v>46386</v>
      </c>
      <c r="L8" s="138">
        <v>46417</v>
      </c>
      <c r="M8" s="138">
        <v>46446</v>
      </c>
      <c r="N8" s="138">
        <v>46474</v>
      </c>
      <c r="O8" s="138">
        <v>46505</v>
      </c>
      <c r="P8" s="138">
        <v>46535</v>
      </c>
      <c r="Q8" s="138">
        <v>46566</v>
      </c>
      <c r="R8" s="235">
        <v>46596</v>
      </c>
      <c r="S8" s="16"/>
      <c r="T8" s="15"/>
      <c r="U8" s="139">
        <v>46627</v>
      </c>
      <c r="V8" s="138">
        <v>46658</v>
      </c>
      <c r="W8" s="138">
        <v>46688</v>
      </c>
      <c r="X8" s="138">
        <v>46719</v>
      </c>
      <c r="Y8" s="138">
        <v>46749</v>
      </c>
      <c r="Z8" s="138">
        <v>46780</v>
      </c>
      <c r="AA8" s="138">
        <v>46811</v>
      </c>
      <c r="AB8" s="138">
        <v>46840</v>
      </c>
      <c r="AC8" s="138">
        <v>46871</v>
      </c>
      <c r="AD8" s="138">
        <v>46901</v>
      </c>
      <c r="AE8" s="138">
        <v>46932</v>
      </c>
      <c r="AF8" s="235">
        <v>46962</v>
      </c>
      <c r="AG8" s="16"/>
      <c r="AH8" s="15"/>
      <c r="AI8" s="139">
        <v>46993</v>
      </c>
      <c r="AJ8" s="138">
        <v>47024</v>
      </c>
      <c r="AK8" s="138">
        <v>47054</v>
      </c>
      <c r="AL8" s="138">
        <v>47085</v>
      </c>
      <c r="AM8" s="138">
        <v>47115</v>
      </c>
      <c r="AN8" s="138">
        <v>47146</v>
      </c>
      <c r="AO8" s="138">
        <v>47177</v>
      </c>
      <c r="AP8" s="138">
        <v>47205</v>
      </c>
      <c r="AQ8" s="138">
        <v>47236</v>
      </c>
      <c r="AR8" s="138">
        <v>47266</v>
      </c>
      <c r="AS8" s="138">
        <v>47297</v>
      </c>
      <c r="AT8" s="235">
        <v>47327</v>
      </c>
      <c r="AU8" s="16"/>
      <c r="AV8" s="15"/>
      <c r="AW8" s="139">
        <v>47358</v>
      </c>
      <c r="AX8" s="138">
        <v>47389</v>
      </c>
      <c r="AY8" s="138">
        <v>47419</v>
      </c>
      <c r="AZ8" s="138">
        <v>47450</v>
      </c>
      <c r="BA8" s="138">
        <v>47480</v>
      </c>
      <c r="BB8" s="138">
        <v>47511</v>
      </c>
      <c r="BC8" s="138">
        <v>47542</v>
      </c>
      <c r="BD8" s="138">
        <v>47570</v>
      </c>
      <c r="BE8" s="138">
        <v>47601</v>
      </c>
      <c r="BF8" s="138">
        <v>47631</v>
      </c>
      <c r="BG8" s="138">
        <v>47662</v>
      </c>
      <c r="BH8" s="235">
        <v>47692</v>
      </c>
      <c r="BI8" s="16"/>
      <c r="BJ8" s="15"/>
      <c r="BK8" s="139">
        <v>47723</v>
      </c>
      <c r="BL8" s="138">
        <v>47754</v>
      </c>
      <c r="BM8" s="138">
        <v>47784</v>
      </c>
      <c r="BN8" s="138">
        <v>47815</v>
      </c>
      <c r="BO8" s="138">
        <v>47845</v>
      </c>
      <c r="BP8" s="138">
        <v>47876</v>
      </c>
      <c r="BQ8" s="138">
        <v>47907</v>
      </c>
      <c r="BR8" s="138">
        <v>47935</v>
      </c>
      <c r="BS8" s="138">
        <v>47966</v>
      </c>
      <c r="BT8" s="138">
        <v>47996</v>
      </c>
      <c r="BU8" s="138">
        <v>48027</v>
      </c>
      <c r="BV8" s="235">
        <v>48057</v>
      </c>
      <c r="BW8" s="15"/>
    </row>
    <row r="9" spans="2:75" ht="6.6" customHeight="1" thickBot="1" x14ac:dyDescent="0.35">
      <c r="B9" s="14"/>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5"/>
    </row>
    <row r="10" spans="2:75" x14ac:dyDescent="0.3">
      <c r="B10" s="14"/>
      <c r="C10" s="76" t="s">
        <v>8</v>
      </c>
      <c r="D10" s="15"/>
      <c r="E10" s="160">
        <v>155000</v>
      </c>
      <c r="F10" s="43"/>
      <c r="G10" s="161">
        <v>192894.17657602535</v>
      </c>
      <c r="H10" s="162">
        <v>167321.8171520507</v>
      </c>
      <c r="I10" s="162">
        <v>191168.30622807605</v>
      </c>
      <c r="J10" s="162">
        <v>303267.4528041014</v>
      </c>
      <c r="K10" s="162">
        <v>448402.18238012679</v>
      </c>
      <c r="L10" s="162">
        <v>285891.30545615219</v>
      </c>
      <c r="M10" s="162">
        <v>354281.11503217748</v>
      </c>
      <c r="N10" s="162">
        <v>426728.03010820283</v>
      </c>
      <c r="O10" s="162">
        <v>417438.1991842282</v>
      </c>
      <c r="P10" s="162">
        <v>453342.58376025356</v>
      </c>
      <c r="Q10" s="162">
        <v>392028.78133627889</v>
      </c>
      <c r="R10" s="163">
        <v>373293.78041230422</v>
      </c>
      <c r="S10" s="14"/>
      <c r="T10" s="15"/>
      <c r="U10" s="161">
        <v>415112.13222582958</v>
      </c>
      <c r="V10" s="162">
        <v>390290.62123935495</v>
      </c>
      <c r="W10" s="162">
        <v>417358.9011778803</v>
      </c>
      <c r="X10" s="162">
        <v>537092.47149140562</v>
      </c>
      <c r="Y10" s="162">
        <v>691513.40395493084</v>
      </c>
      <c r="Z10" s="162">
        <v>522906.44959345623</v>
      </c>
      <c r="AA10" s="162">
        <v>596745.21605698159</v>
      </c>
      <c r="AB10" s="162">
        <v>674843.94329550699</v>
      </c>
      <c r="AC10" s="162">
        <v>667119.08723403234</v>
      </c>
      <c r="AD10" s="162">
        <v>706848.15744755766</v>
      </c>
      <c r="AE10" s="162">
        <v>644498.13131108298</v>
      </c>
      <c r="AF10" s="163">
        <v>626855.8467496084</v>
      </c>
      <c r="AG10" s="14"/>
      <c r="AH10" s="15"/>
      <c r="AI10" s="161">
        <v>672794.58256250876</v>
      </c>
      <c r="AJ10" s="162">
        <v>648761.46243540908</v>
      </c>
      <c r="AK10" s="162">
        <v>679212.62277955946</v>
      </c>
      <c r="AL10" s="162">
        <v>806962.33801745984</v>
      </c>
      <c r="AM10" s="162">
        <v>971133.7835128603</v>
      </c>
      <c r="AN10" s="162">
        <v>796125.94784201076</v>
      </c>
      <c r="AO10" s="162">
        <v>875686.11903741118</v>
      </c>
      <c r="AP10" s="162">
        <v>959719.24904656154</v>
      </c>
      <c r="AQ10" s="162">
        <v>953637.61659071187</v>
      </c>
      <c r="AR10" s="162">
        <v>997382.60672361229</v>
      </c>
      <c r="AS10" s="162">
        <v>933944.54568901262</v>
      </c>
      <c r="AT10" s="163">
        <v>917449.61330816301</v>
      </c>
      <c r="AU10" s="14"/>
      <c r="AV10" s="15"/>
      <c r="AW10" s="161">
        <v>967714.75232040719</v>
      </c>
      <c r="AX10" s="162">
        <v>944509.44259565126</v>
      </c>
      <c r="AY10" s="162">
        <v>978512.62736570789</v>
      </c>
      <c r="AZ10" s="162">
        <v>1114679.2947742019</v>
      </c>
      <c r="BA10" s="162">
        <v>1289088.778953071</v>
      </c>
      <c r="BB10" s="162">
        <v>1107360.0179073776</v>
      </c>
      <c r="BC10" s="162">
        <v>1192927.6640712467</v>
      </c>
      <c r="BD10" s="162">
        <v>1283191.9169895533</v>
      </c>
      <c r="BE10" s="162">
        <v>1278835.6693196099</v>
      </c>
      <c r="BF10" s="162">
        <v>1326797.375367854</v>
      </c>
      <c r="BG10" s="162">
        <v>1262216.877690223</v>
      </c>
      <c r="BH10" s="163">
        <v>1246926.6650990297</v>
      </c>
      <c r="BI10" s="14"/>
      <c r="BJ10" s="15"/>
      <c r="BK10" s="161">
        <v>1301734.5274705847</v>
      </c>
      <c r="BL10" s="162">
        <v>1279398.4186682897</v>
      </c>
      <c r="BM10" s="162">
        <v>1317131.2290855478</v>
      </c>
      <c r="BN10" s="162">
        <v>1462135.6962731653</v>
      </c>
      <c r="BO10" s="162">
        <v>1647295.1210696765</v>
      </c>
      <c r="BP10" s="162">
        <v>1458509.3883803971</v>
      </c>
      <c r="BQ10" s="162">
        <v>1550384.8832611586</v>
      </c>
      <c r="BR10" s="162">
        <v>1647191.8152340793</v>
      </c>
      <c r="BS10" s="162">
        <v>1644647.2215893373</v>
      </c>
      <c r="BT10" s="162">
        <v>1697036.4793486923</v>
      </c>
      <c r="BU10" s="162">
        <v>1631256.4231958785</v>
      </c>
      <c r="BV10" s="163">
        <v>1617231.1663838243</v>
      </c>
      <c r="BW10" s="15"/>
    </row>
    <row r="11" spans="2:75" x14ac:dyDescent="0.3">
      <c r="B11" s="14"/>
      <c r="C11" s="77" t="s">
        <v>119</v>
      </c>
      <c r="D11" s="15"/>
      <c r="E11" s="180">
        <v>0</v>
      </c>
      <c r="F11" s="43"/>
      <c r="G11" s="165">
        <v>0</v>
      </c>
      <c r="H11" s="166">
        <v>0</v>
      </c>
      <c r="I11" s="166">
        <v>0</v>
      </c>
      <c r="J11" s="166">
        <v>0</v>
      </c>
      <c r="K11" s="166">
        <v>0</v>
      </c>
      <c r="L11" s="166">
        <v>0</v>
      </c>
      <c r="M11" s="166">
        <v>0</v>
      </c>
      <c r="N11" s="166">
        <v>0</v>
      </c>
      <c r="O11" s="166">
        <v>0</v>
      </c>
      <c r="P11" s="166">
        <v>0</v>
      </c>
      <c r="Q11" s="166">
        <v>0</v>
      </c>
      <c r="R11" s="167">
        <v>0</v>
      </c>
      <c r="S11" s="14"/>
      <c r="T11" s="15"/>
      <c r="U11" s="165">
        <v>0</v>
      </c>
      <c r="V11" s="166">
        <v>0</v>
      </c>
      <c r="W11" s="166">
        <v>0</v>
      </c>
      <c r="X11" s="166">
        <v>0</v>
      </c>
      <c r="Y11" s="166">
        <v>0</v>
      </c>
      <c r="Z11" s="166">
        <v>0</v>
      </c>
      <c r="AA11" s="166">
        <v>0</v>
      </c>
      <c r="AB11" s="166">
        <v>0</v>
      </c>
      <c r="AC11" s="166">
        <v>0</v>
      </c>
      <c r="AD11" s="166">
        <v>0</v>
      </c>
      <c r="AE11" s="166">
        <v>0</v>
      </c>
      <c r="AF11" s="167">
        <v>0</v>
      </c>
      <c r="AG11" s="14"/>
      <c r="AH11" s="15"/>
      <c r="AI11" s="165">
        <v>0</v>
      </c>
      <c r="AJ11" s="166">
        <v>0</v>
      </c>
      <c r="AK11" s="166">
        <v>0</v>
      </c>
      <c r="AL11" s="166">
        <v>0</v>
      </c>
      <c r="AM11" s="166">
        <v>0</v>
      </c>
      <c r="AN11" s="166">
        <v>0</v>
      </c>
      <c r="AO11" s="166">
        <v>0</v>
      </c>
      <c r="AP11" s="166">
        <v>0</v>
      </c>
      <c r="AQ11" s="166">
        <v>0</v>
      </c>
      <c r="AR11" s="166">
        <v>0</v>
      </c>
      <c r="AS11" s="166">
        <v>0</v>
      </c>
      <c r="AT11" s="167">
        <v>0</v>
      </c>
      <c r="AU11" s="14"/>
      <c r="AV11" s="15"/>
      <c r="AW11" s="165">
        <v>0</v>
      </c>
      <c r="AX11" s="166">
        <v>0</v>
      </c>
      <c r="AY11" s="166">
        <v>0</v>
      </c>
      <c r="AZ11" s="166">
        <v>0</v>
      </c>
      <c r="BA11" s="166">
        <v>0</v>
      </c>
      <c r="BB11" s="166">
        <v>0</v>
      </c>
      <c r="BC11" s="166">
        <v>0</v>
      </c>
      <c r="BD11" s="166">
        <v>0</v>
      </c>
      <c r="BE11" s="166">
        <v>0</v>
      </c>
      <c r="BF11" s="166">
        <v>0</v>
      </c>
      <c r="BG11" s="166">
        <v>0</v>
      </c>
      <c r="BH11" s="167">
        <v>0</v>
      </c>
      <c r="BI11" s="14"/>
      <c r="BJ11" s="15"/>
      <c r="BK11" s="165">
        <v>0</v>
      </c>
      <c r="BL11" s="166">
        <v>0</v>
      </c>
      <c r="BM11" s="166">
        <v>0</v>
      </c>
      <c r="BN11" s="166">
        <v>0</v>
      </c>
      <c r="BO11" s="166">
        <v>0</v>
      </c>
      <c r="BP11" s="166">
        <v>0</v>
      </c>
      <c r="BQ11" s="166">
        <v>0</v>
      </c>
      <c r="BR11" s="166">
        <v>0</v>
      </c>
      <c r="BS11" s="166">
        <v>0</v>
      </c>
      <c r="BT11" s="166">
        <v>0</v>
      </c>
      <c r="BU11" s="166">
        <v>0</v>
      </c>
      <c r="BV11" s="167">
        <v>0</v>
      </c>
      <c r="BW11" s="15"/>
    </row>
    <row r="12" spans="2:75" x14ac:dyDescent="0.3">
      <c r="B12" s="14"/>
      <c r="C12" s="172" t="s">
        <v>122</v>
      </c>
      <c r="D12" s="15"/>
      <c r="E12" s="181">
        <v>0</v>
      </c>
      <c r="F12" s="43"/>
      <c r="G12" s="174">
        <v>0</v>
      </c>
      <c r="H12" s="175">
        <v>0</v>
      </c>
      <c r="I12" s="175">
        <v>0</v>
      </c>
      <c r="J12" s="175">
        <v>0</v>
      </c>
      <c r="K12" s="175">
        <v>0</v>
      </c>
      <c r="L12" s="175">
        <v>0</v>
      </c>
      <c r="M12" s="175">
        <v>0</v>
      </c>
      <c r="N12" s="175">
        <v>0</v>
      </c>
      <c r="O12" s="175">
        <v>0</v>
      </c>
      <c r="P12" s="175">
        <v>0</v>
      </c>
      <c r="Q12" s="175">
        <v>0</v>
      </c>
      <c r="R12" s="176">
        <v>0</v>
      </c>
      <c r="S12" s="14"/>
      <c r="T12" s="15"/>
      <c r="U12" s="174">
        <v>0</v>
      </c>
      <c r="V12" s="175">
        <v>0</v>
      </c>
      <c r="W12" s="175">
        <v>0</v>
      </c>
      <c r="X12" s="175">
        <v>0</v>
      </c>
      <c r="Y12" s="175">
        <v>0</v>
      </c>
      <c r="Z12" s="175">
        <v>0</v>
      </c>
      <c r="AA12" s="175">
        <v>0</v>
      </c>
      <c r="AB12" s="175">
        <v>0</v>
      </c>
      <c r="AC12" s="175">
        <v>0</v>
      </c>
      <c r="AD12" s="175">
        <v>0</v>
      </c>
      <c r="AE12" s="175">
        <v>0</v>
      </c>
      <c r="AF12" s="176">
        <v>0</v>
      </c>
      <c r="AG12" s="14"/>
      <c r="AH12" s="15"/>
      <c r="AI12" s="174">
        <v>0</v>
      </c>
      <c r="AJ12" s="175">
        <v>0</v>
      </c>
      <c r="AK12" s="175">
        <v>0</v>
      </c>
      <c r="AL12" s="175">
        <v>0</v>
      </c>
      <c r="AM12" s="175">
        <v>0</v>
      </c>
      <c r="AN12" s="175">
        <v>0</v>
      </c>
      <c r="AO12" s="175">
        <v>0</v>
      </c>
      <c r="AP12" s="175">
        <v>0</v>
      </c>
      <c r="AQ12" s="175">
        <v>0</v>
      </c>
      <c r="AR12" s="175">
        <v>0</v>
      </c>
      <c r="AS12" s="175">
        <v>0</v>
      </c>
      <c r="AT12" s="176">
        <v>0</v>
      </c>
      <c r="AU12" s="14"/>
      <c r="AV12" s="15"/>
      <c r="AW12" s="174">
        <v>0</v>
      </c>
      <c r="AX12" s="175">
        <v>0</v>
      </c>
      <c r="AY12" s="175">
        <v>0</v>
      </c>
      <c r="AZ12" s="175">
        <v>0</v>
      </c>
      <c r="BA12" s="175">
        <v>0</v>
      </c>
      <c r="BB12" s="175">
        <v>0</v>
      </c>
      <c r="BC12" s="175">
        <v>0</v>
      </c>
      <c r="BD12" s="175">
        <v>0</v>
      </c>
      <c r="BE12" s="175">
        <v>0</v>
      </c>
      <c r="BF12" s="175">
        <v>0</v>
      </c>
      <c r="BG12" s="175">
        <v>0</v>
      </c>
      <c r="BH12" s="176">
        <v>0</v>
      </c>
      <c r="BI12" s="14"/>
      <c r="BJ12" s="15"/>
      <c r="BK12" s="174">
        <v>0</v>
      </c>
      <c r="BL12" s="175">
        <v>0</v>
      </c>
      <c r="BM12" s="175">
        <v>0</v>
      </c>
      <c r="BN12" s="175">
        <v>0</v>
      </c>
      <c r="BO12" s="175">
        <v>0</v>
      </c>
      <c r="BP12" s="175">
        <v>0</v>
      </c>
      <c r="BQ12" s="175">
        <v>0</v>
      </c>
      <c r="BR12" s="175">
        <v>0</v>
      </c>
      <c r="BS12" s="175">
        <v>0</v>
      </c>
      <c r="BT12" s="175">
        <v>0</v>
      </c>
      <c r="BU12" s="175">
        <v>0</v>
      </c>
      <c r="BV12" s="176">
        <v>0</v>
      </c>
      <c r="BW12" s="15"/>
    </row>
    <row r="13" spans="2:75" x14ac:dyDescent="0.3">
      <c r="B13" s="14"/>
      <c r="C13" s="158" t="s">
        <v>9</v>
      </c>
      <c r="D13" s="33"/>
      <c r="E13" s="157">
        <v>155000</v>
      </c>
      <c r="F13" s="43"/>
      <c r="G13" s="51">
        <v>192894.17657602535</v>
      </c>
      <c r="H13" s="52">
        <v>167321.8171520507</v>
      </c>
      <c r="I13" s="52">
        <v>191168.30622807605</v>
      </c>
      <c r="J13" s="52">
        <v>303267.4528041014</v>
      </c>
      <c r="K13" s="52">
        <v>448402.18238012679</v>
      </c>
      <c r="L13" s="52">
        <v>285891.30545615219</v>
      </c>
      <c r="M13" s="52">
        <v>354281.11503217748</v>
      </c>
      <c r="N13" s="52">
        <v>426728.03010820283</v>
      </c>
      <c r="O13" s="52">
        <v>417438.1991842282</v>
      </c>
      <c r="P13" s="52">
        <v>453342.58376025356</v>
      </c>
      <c r="Q13" s="52">
        <v>392028.78133627889</v>
      </c>
      <c r="R13" s="53">
        <v>373293.78041230422</v>
      </c>
      <c r="S13" s="14"/>
      <c r="T13" s="15"/>
      <c r="U13" s="51">
        <v>415112.13222582958</v>
      </c>
      <c r="V13" s="52">
        <v>390290.62123935495</v>
      </c>
      <c r="W13" s="52">
        <v>417358.9011778803</v>
      </c>
      <c r="X13" s="52">
        <v>537092.47149140562</v>
      </c>
      <c r="Y13" s="52">
        <v>691513.40395493084</v>
      </c>
      <c r="Z13" s="52">
        <v>522906.44959345623</v>
      </c>
      <c r="AA13" s="52">
        <v>596745.21605698159</v>
      </c>
      <c r="AB13" s="52">
        <v>674843.94329550699</v>
      </c>
      <c r="AC13" s="52">
        <v>667119.08723403234</v>
      </c>
      <c r="AD13" s="52">
        <v>706848.15744755766</v>
      </c>
      <c r="AE13" s="52">
        <v>644498.13131108298</v>
      </c>
      <c r="AF13" s="53">
        <v>626855.8467496084</v>
      </c>
      <c r="AG13" s="14"/>
      <c r="AH13" s="15"/>
      <c r="AI13" s="51">
        <v>672794.58256250876</v>
      </c>
      <c r="AJ13" s="52">
        <v>648761.46243540908</v>
      </c>
      <c r="AK13" s="52">
        <v>679212.62277955946</v>
      </c>
      <c r="AL13" s="52">
        <v>806962.33801745984</v>
      </c>
      <c r="AM13" s="52">
        <v>971133.7835128603</v>
      </c>
      <c r="AN13" s="52">
        <v>796125.94784201076</v>
      </c>
      <c r="AO13" s="52">
        <v>875686.11903741118</v>
      </c>
      <c r="AP13" s="52">
        <v>959719.24904656154</v>
      </c>
      <c r="AQ13" s="52">
        <v>953637.61659071187</v>
      </c>
      <c r="AR13" s="52">
        <v>997382.60672361229</v>
      </c>
      <c r="AS13" s="52">
        <v>933944.54568901262</v>
      </c>
      <c r="AT13" s="53">
        <v>917449.61330816301</v>
      </c>
      <c r="AU13" s="14"/>
      <c r="AV13" s="15"/>
      <c r="AW13" s="51">
        <v>967714.75232040719</v>
      </c>
      <c r="AX13" s="52">
        <v>944509.44259565126</v>
      </c>
      <c r="AY13" s="52">
        <v>978512.62736570789</v>
      </c>
      <c r="AZ13" s="52">
        <v>1114679.2947742019</v>
      </c>
      <c r="BA13" s="52">
        <v>1289088.778953071</v>
      </c>
      <c r="BB13" s="52">
        <v>1107360.0179073776</v>
      </c>
      <c r="BC13" s="52">
        <v>1192927.6640712467</v>
      </c>
      <c r="BD13" s="52">
        <v>1283191.9169895533</v>
      </c>
      <c r="BE13" s="52">
        <v>1278835.6693196099</v>
      </c>
      <c r="BF13" s="52">
        <v>1326797.375367854</v>
      </c>
      <c r="BG13" s="52">
        <v>1262216.877690223</v>
      </c>
      <c r="BH13" s="53">
        <v>1246926.6650990297</v>
      </c>
      <c r="BI13" s="14"/>
      <c r="BJ13" s="15"/>
      <c r="BK13" s="51">
        <v>1301734.5274705847</v>
      </c>
      <c r="BL13" s="52">
        <v>1279398.4186682897</v>
      </c>
      <c r="BM13" s="52">
        <v>1317131.2290855478</v>
      </c>
      <c r="BN13" s="52">
        <v>1462135.6962731653</v>
      </c>
      <c r="BO13" s="52">
        <v>1647295.1210696765</v>
      </c>
      <c r="BP13" s="52">
        <v>1458509.3883803971</v>
      </c>
      <c r="BQ13" s="52">
        <v>1550384.8832611586</v>
      </c>
      <c r="BR13" s="52">
        <v>1647191.8152340793</v>
      </c>
      <c r="BS13" s="52">
        <v>1644647.2215893373</v>
      </c>
      <c r="BT13" s="52">
        <v>1697036.4793486923</v>
      </c>
      <c r="BU13" s="52">
        <v>1631256.4231958785</v>
      </c>
      <c r="BV13" s="53">
        <v>1617231.1663838243</v>
      </c>
      <c r="BW13" s="15"/>
    </row>
    <row r="14" spans="2:75" x14ac:dyDescent="0.3">
      <c r="B14" s="14"/>
      <c r="C14" s="60"/>
      <c r="D14" s="15"/>
      <c r="E14" s="164"/>
      <c r="F14" s="43"/>
      <c r="G14" s="165"/>
      <c r="H14" s="166"/>
      <c r="I14" s="166"/>
      <c r="J14" s="166"/>
      <c r="K14" s="166"/>
      <c r="L14" s="166"/>
      <c r="M14" s="166"/>
      <c r="N14" s="166"/>
      <c r="O14" s="166"/>
      <c r="P14" s="166"/>
      <c r="Q14" s="166"/>
      <c r="R14" s="167"/>
      <c r="S14" s="14"/>
      <c r="T14" s="15"/>
      <c r="U14" s="165"/>
      <c r="V14" s="166"/>
      <c r="W14" s="166"/>
      <c r="X14" s="166"/>
      <c r="Y14" s="166"/>
      <c r="Z14" s="166"/>
      <c r="AA14" s="166"/>
      <c r="AB14" s="166"/>
      <c r="AC14" s="166"/>
      <c r="AD14" s="166"/>
      <c r="AE14" s="166"/>
      <c r="AF14" s="167"/>
      <c r="AG14" s="14"/>
      <c r="AH14" s="15"/>
      <c r="AI14" s="165"/>
      <c r="AJ14" s="166"/>
      <c r="AK14" s="166"/>
      <c r="AL14" s="166"/>
      <c r="AM14" s="166"/>
      <c r="AN14" s="166"/>
      <c r="AO14" s="166"/>
      <c r="AP14" s="166"/>
      <c r="AQ14" s="166"/>
      <c r="AR14" s="166"/>
      <c r="AS14" s="166"/>
      <c r="AT14" s="167"/>
      <c r="AU14" s="14"/>
      <c r="AV14" s="15"/>
      <c r="AW14" s="165"/>
      <c r="AX14" s="166"/>
      <c r="AY14" s="166"/>
      <c r="AZ14" s="166"/>
      <c r="BA14" s="166"/>
      <c r="BB14" s="166"/>
      <c r="BC14" s="166"/>
      <c r="BD14" s="166"/>
      <c r="BE14" s="166"/>
      <c r="BF14" s="166"/>
      <c r="BG14" s="166"/>
      <c r="BH14" s="167"/>
      <c r="BI14" s="14"/>
      <c r="BJ14" s="15"/>
      <c r="BK14" s="165"/>
      <c r="BL14" s="166"/>
      <c r="BM14" s="166"/>
      <c r="BN14" s="166"/>
      <c r="BO14" s="166"/>
      <c r="BP14" s="166"/>
      <c r="BQ14" s="166"/>
      <c r="BR14" s="166"/>
      <c r="BS14" s="166"/>
      <c r="BT14" s="166"/>
      <c r="BU14" s="166"/>
      <c r="BV14" s="167"/>
      <c r="BW14" s="15"/>
    </row>
    <row r="15" spans="2:75" hidden="1" outlineLevel="1" x14ac:dyDescent="0.3">
      <c r="B15" s="14"/>
      <c r="C15" s="77" t="s">
        <v>817</v>
      </c>
      <c r="D15" s="15"/>
      <c r="E15" s="180">
        <v>1.0000000000000001E-5</v>
      </c>
      <c r="F15" s="43"/>
      <c r="G15" s="165">
        <v>1.0000000000000001E-5</v>
      </c>
      <c r="H15" s="166">
        <v>1.0000000000000001E-5</v>
      </c>
      <c r="I15" s="166">
        <v>1.0000000000000001E-5</v>
      </c>
      <c r="J15" s="166">
        <v>1.0000000000000001E-5</v>
      </c>
      <c r="K15" s="166">
        <v>1.0000000000000001E-5</v>
      </c>
      <c r="L15" s="166">
        <v>1.0000000000000001E-5</v>
      </c>
      <c r="M15" s="166">
        <v>1.0000000000000001E-5</v>
      </c>
      <c r="N15" s="166">
        <v>1.0000000000000001E-5</v>
      </c>
      <c r="O15" s="166">
        <v>1.0000000000000001E-5</v>
      </c>
      <c r="P15" s="166">
        <v>1.0000000000000001E-5</v>
      </c>
      <c r="Q15" s="166">
        <v>1.0000000000000001E-5</v>
      </c>
      <c r="R15" s="167">
        <v>1.0000000000000001E-5</v>
      </c>
      <c r="S15" s="14"/>
      <c r="T15" s="15"/>
      <c r="U15" s="165">
        <v>1.0000000000000001E-5</v>
      </c>
      <c r="V15" s="166">
        <v>1.0000000000000001E-5</v>
      </c>
      <c r="W15" s="166">
        <v>1.0000000000000001E-5</v>
      </c>
      <c r="X15" s="166">
        <v>1.0000000000000001E-5</v>
      </c>
      <c r="Y15" s="166">
        <v>1.0000000000000001E-5</v>
      </c>
      <c r="Z15" s="166">
        <v>1.0000000000000001E-5</v>
      </c>
      <c r="AA15" s="166">
        <v>1.0000000000000001E-5</v>
      </c>
      <c r="AB15" s="166">
        <v>1.0000000000000001E-5</v>
      </c>
      <c r="AC15" s="166">
        <v>1.0000000000000001E-5</v>
      </c>
      <c r="AD15" s="166">
        <v>1.0000000000000001E-5</v>
      </c>
      <c r="AE15" s="166">
        <v>1.0000000000000001E-5</v>
      </c>
      <c r="AF15" s="167">
        <v>1.0000000000000001E-5</v>
      </c>
      <c r="AG15" s="14"/>
      <c r="AH15" s="15"/>
      <c r="AI15" s="165">
        <v>1.0000000000000001E-5</v>
      </c>
      <c r="AJ15" s="166">
        <v>1.0000000000000001E-5</v>
      </c>
      <c r="AK15" s="166">
        <v>1.0000000000000001E-5</v>
      </c>
      <c r="AL15" s="166">
        <v>1.0000000000000001E-5</v>
      </c>
      <c r="AM15" s="166">
        <v>1.0000000000000001E-5</v>
      </c>
      <c r="AN15" s="166">
        <v>1.0000000000000001E-5</v>
      </c>
      <c r="AO15" s="166">
        <v>1.0000000000000001E-5</v>
      </c>
      <c r="AP15" s="166">
        <v>1.0000000000000001E-5</v>
      </c>
      <c r="AQ15" s="166">
        <v>1.0000000000000001E-5</v>
      </c>
      <c r="AR15" s="166">
        <v>1.0000000000000001E-5</v>
      </c>
      <c r="AS15" s="166">
        <v>1.0000000000000001E-5</v>
      </c>
      <c r="AT15" s="167">
        <v>1.0000000000000001E-5</v>
      </c>
      <c r="AU15" s="14"/>
      <c r="AV15" s="15"/>
      <c r="AW15" s="165">
        <v>1.0000000000000001E-5</v>
      </c>
      <c r="AX15" s="166">
        <v>1.0000000000000001E-5</v>
      </c>
      <c r="AY15" s="166">
        <v>1.0000000000000001E-5</v>
      </c>
      <c r="AZ15" s="166">
        <v>1.0000000000000001E-5</v>
      </c>
      <c r="BA15" s="166">
        <v>1.0000000000000001E-5</v>
      </c>
      <c r="BB15" s="166">
        <v>1.0000000000000001E-5</v>
      </c>
      <c r="BC15" s="166">
        <v>1.0000000000000001E-5</v>
      </c>
      <c r="BD15" s="166">
        <v>1.0000000000000001E-5</v>
      </c>
      <c r="BE15" s="166">
        <v>1.0000000000000001E-5</v>
      </c>
      <c r="BF15" s="166">
        <v>1.0000000000000001E-5</v>
      </c>
      <c r="BG15" s="166">
        <v>1.0000000000000001E-5</v>
      </c>
      <c r="BH15" s="167">
        <v>1.0000000000000001E-5</v>
      </c>
      <c r="BI15" s="14"/>
      <c r="BJ15" s="15"/>
      <c r="BK15" s="165">
        <v>1.0000000000000001E-5</v>
      </c>
      <c r="BL15" s="166">
        <v>1.0000000000000001E-5</v>
      </c>
      <c r="BM15" s="166">
        <v>1.0000000000000001E-5</v>
      </c>
      <c r="BN15" s="166">
        <v>1.0000000000000001E-5</v>
      </c>
      <c r="BO15" s="166">
        <v>1.0000000000000001E-5</v>
      </c>
      <c r="BP15" s="166">
        <v>1.0000000000000001E-5</v>
      </c>
      <c r="BQ15" s="166">
        <v>1.0000000000000001E-5</v>
      </c>
      <c r="BR15" s="166">
        <v>1.0000000000000001E-5</v>
      </c>
      <c r="BS15" s="166">
        <v>1.0000000000000001E-5</v>
      </c>
      <c r="BT15" s="166">
        <v>1.0000000000000001E-5</v>
      </c>
      <c r="BU15" s="166">
        <v>1.0000000000000001E-5</v>
      </c>
      <c r="BV15" s="167">
        <v>1.0000000000000001E-5</v>
      </c>
      <c r="BW15" s="15"/>
    </row>
    <row r="16" spans="2:75" hidden="1" outlineLevel="1" x14ac:dyDescent="0.3">
      <c r="B16" s="14"/>
      <c r="C16" s="77" t="s">
        <v>818</v>
      </c>
      <c r="D16" s="15"/>
      <c r="E16" s="164">
        <v>0</v>
      </c>
      <c r="F16" s="43"/>
      <c r="G16" s="165">
        <v>-1.1904761904761906E-7</v>
      </c>
      <c r="H16" s="166">
        <v>-2.3809523809523811E-7</v>
      </c>
      <c r="I16" s="166">
        <v>-3.5714285714285716E-7</v>
      </c>
      <c r="J16" s="166">
        <v>-4.7619047619047623E-7</v>
      </c>
      <c r="K16" s="166">
        <v>-5.952380952380953E-7</v>
      </c>
      <c r="L16" s="166">
        <v>-7.1428571428571431E-7</v>
      </c>
      <c r="M16" s="166">
        <v>-8.3333333333333333E-7</v>
      </c>
      <c r="N16" s="166">
        <v>-9.5238095238095235E-7</v>
      </c>
      <c r="O16" s="166">
        <v>-1.0714285714285714E-6</v>
      </c>
      <c r="P16" s="166">
        <v>-1.1904761904761904E-6</v>
      </c>
      <c r="Q16" s="166">
        <v>-1.3095238095238094E-6</v>
      </c>
      <c r="R16" s="167">
        <v>-1.4285714285714284E-6</v>
      </c>
      <c r="S16" s="14"/>
      <c r="T16" s="15"/>
      <c r="U16" s="165">
        <v>-1.5476190476190474E-6</v>
      </c>
      <c r="V16" s="166">
        <v>-1.6666666666666665E-6</v>
      </c>
      <c r="W16" s="166">
        <v>-1.7857142857142855E-6</v>
      </c>
      <c r="X16" s="166">
        <v>-1.9047619047619045E-6</v>
      </c>
      <c r="Y16" s="166">
        <v>-2.0238095238095237E-6</v>
      </c>
      <c r="Z16" s="166">
        <v>-2.1428571428571427E-6</v>
      </c>
      <c r="AA16" s="166">
        <v>-2.2619047619047617E-6</v>
      </c>
      <c r="AB16" s="166">
        <v>-2.3809523809523808E-6</v>
      </c>
      <c r="AC16" s="166">
        <v>-2.4999999999999998E-6</v>
      </c>
      <c r="AD16" s="166">
        <v>-2.6190476190476188E-6</v>
      </c>
      <c r="AE16" s="166">
        <v>-2.7380952380952378E-6</v>
      </c>
      <c r="AF16" s="167">
        <v>-2.8571428571428568E-6</v>
      </c>
      <c r="AG16" s="14"/>
      <c r="AH16" s="15"/>
      <c r="AI16" s="165">
        <v>-2.9761904761904758E-6</v>
      </c>
      <c r="AJ16" s="166">
        <v>-3.0952380952380949E-6</v>
      </c>
      <c r="AK16" s="166">
        <v>-3.2142857142857139E-6</v>
      </c>
      <c r="AL16" s="166">
        <v>-3.3333333333333329E-6</v>
      </c>
      <c r="AM16" s="166">
        <v>-3.4523809523809519E-6</v>
      </c>
      <c r="AN16" s="166">
        <v>-3.5714285714285709E-6</v>
      </c>
      <c r="AO16" s="166">
        <v>-3.69047619047619E-6</v>
      </c>
      <c r="AP16" s="166">
        <v>-3.809523809523809E-6</v>
      </c>
      <c r="AQ16" s="166">
        <v>-3.928571428571428E-6</v>
      </c>
      <c r="AR16" s="166">
        <v>-4.0476190476190474E-6</v>
      </c>
      <c r="AS16" s="166">
        <v>-4.1666666666666669E-6</v>
      </c>
      <c r="AT16" s="167">
        <v>-4.2857142857142863E-6</v>
      </c>
      <c r="AU16" s="14"/>
      <c r="AV16" s="15"/>
      <c r="AW16" s="165">
        <v>-4.4047619047619057E-6</v>
      </c>
      <c r="AX16" s="166">
        <v>-4.5238095238095252E-6</v>
      </c>
      <c r="AY16" s="166">
        <v>-4.6428571428571446E-6</v>
      </c>
      <c r="AZ16" s="166">
        <v>-4.7619047619047641E-6</v>
      </c>
      <c r="BA16" s="166">
        <v>-4.8809523809523835E-6</v>
      </c>
      <c r="BB16" s="166">
        <v>-5.000000000000003E-6</v>
      </c>
      <c r="BC16" s="166">
        <v>-5.1190476190476224E-6</v>
      </c>
      <c r="BD16" s="166">
        <v>-5.2380952380952418E-6</v>
      </c>
      <c r="BE16" s="166">
        <v>-5.3571428571428613E-6</v>
      </c>
      <c r="BF16" s="166">
        <v>-5.4761904761904807E-6</v>
      </c>
      <c r="BG16" s="166">
        <v>-5.5952380952381002E-6</v>
      </c>
      <c r="BH16" s="167">
        <v>-5.7142857142857196E-6</v>
      </c>
      <c r="BI16" s="14"/>
      <c r="BJ16" s="15"/>
      <c r="BK16" s="165">
        <v>-5.833333333333339E-6</v>
      </c>
      <c r="BL16" s="166">
        <v>-5.9523809523809585E-6</v>
      </c>
      <c r="BM16" s="166">
        <v>-6.0714285714285779E-6</v>
      </c>
      <c r="BN16" s="166">
        <v>-6.1904761904761974E-6</v>
      </c>
      <c r="BO16" s="166">
        <v>-6.3095238095238168E-6</v>
      </c>
      <c r="BP16" s="166">
        <v>-6.4285714285714362E-6</v>
      </c>
      <c r="BQ16" s="166">
        <v>-6.5476190476190557E-6</v>
      </c>
      <c r="BR16" s="166">
        <v>-6.6666666666666751E-6</v>
      </c>
      <c r="BS16" s="166">
        <v>-6.7857142857142946E-6</v>
      </c>
      <c r="BT16" s="166">
        <v>-6.904761904761914E-6</v>
      </c>
      <c r="BU16" s="166">
        <v>-7.0238095238095334E-6</v>
      </c>
      <c r="BV16" s="167">
        <v>-7.1428571428571529E-6</v>
      </c>
      <c r="BW16" s="15"/>
    </row>
    <row r="17" spans="2:75" hidden="1" outlineLevel="1" x14ac:dyDescent="0.3">
      <c r="B17" s="14"/>
      <c r="C17" s="77" t="s">
        <v>154</v>
      </c>
      <c r="D17" s="15"/>
      <c r="E17" s="180">
        <v>1.0000000000000001E-5</v>
      </c>
      <c r="F17" s="43"/>
      <c r="G17" s="165">
        <v>1.0000000000000001E-5</v>
      </c>
      <c r="H17" s="166">
        <v>1.0000000000000001E-5</v>
      </c>
      <c r="I17" s="166">
        <v>1.0000000000000001E-5</v>
      </c>
      <c r="J17" s="166">
        <v>1.0000000000000001E-5</v>
      </c>
      <c r="K17" s="166">
        <v>1.0000000000000001E-5</v>
      </c>
      <c r="L17" s="166">
        <v>1.0000000000000001E-5</v>
      </c>
      <c r="M17" s="166">
        <v>1.0000000000000001E-5</v>
      </c>
      <c r="N17" s="166">
        <v>1.0000000000000001E-5</v>
      </c>
      <c r="O17" s="166">
        <v>1.0000000000000001E-5</v>
      </c>
      <c r="P17" s="166">
        <v>1.0000000000000001E-5</v>
      </c>
      <c r="Q17" s="166">
        <v>1.0000000000000001E-5</v>
      </c>
      <c r="R17" s="167">
        <v>1.0000000000000001E-5</v>
      </c>
      <c r="S17" s="14"/>
      <c r="T17" s="15"/>
      <c r="U17" s="165">
        <v>1.0000000000000001E-5</v>
      </c>
      <c r="V17" s="166">
        <v>1.0000000000000001E-5</v>
      </c>
      <c r="W17" s="166">
        <v>1.0000000000000001E-5</v>
      </c>
      <c r="X17" s="166">
        <v>1.0000000000000001E-5</v>
      </c>
      <c r="Y17" s="166">
        <v>1.0000000000000001E-5</v>
      </c>
      <c r="Z17" s="166">
        <v>1.0000000000000001E-5</v>
      </c>
      <c r="AA17" s="166">
        <v>1.0000000000000001E-5</v>
      </c>
      <c r="AB17" s="166">
        <v>1.0000000000000001E-5</v>
      </c>
      <c r="AC17" s="166">
        <v>1.0000000000000001E-5</v>
      </c>
      <c r="AD17" s="166">
        <v>1.0000000000000001E-5</v>
      </c>
      <c r="AE17" s="166">
        <v>1.0000000000000001E-5</v>
      </c>
      <c r="AF17" s="167">
        <v>1.0000000000000001E-5</v>
      </c>
      <c r="AG17" s="14"/>
      <c r="AH17" s="15"/>
      <c r="AI17" s="165">
        <v>1.0000000000000001E-5</v>
      </c>
      <c r="AJ17" s="166">
        <v>1.0000000000000001E-5</v>
      </c>
      <c r="AK17" s="166">
        <v>1.0000000000000001E-5</v>
      </c>
      <c r="AL17" s="166">
        <v>1.0000000000000001E-5</v>
      </c>
      <c r="AM17" s="166">
        <v>1.0000000000000001E-5</v>
      </c>
      <c r="AN17" s="166">
        <v>1.0000000000000001E-5</v>
      </c>
      <c r="AO17" s="166">
        <v>1.0000000000000001E-5</v>
      </c>
      <c r="AP17" s="166">
        <v>1.0000000000000001E-5</v>
      </c>
      <c r="AQ17" s="166">
        <v>1.0000000000000001E-5</v>
      </c>
      <c r="AR17" s="166">
        <v>1.0000000000000001E-5</v>
      </c>
      <c r="AS17" s="166">
        <v>1.0000000000000001E-5</v>
      </c>
      <c r="AT17" s="167">
        <v>1.0000000000000001E-5</v>
      </c>
      <c r="AU17" s="14"/>
      <c r="AV17" s="15"/>
      <c r="AW17" s="165">
        <v>1.0000000000000001E-5</v>
      </c>
      <c r="AX17" s="166">
        <v>1.0000000000000001E-5</v>
      </c>
      <c r="AY17" s="166">
        <v>1.0000000000000001E-5</v>
      </c>
      <c r="AZ17" s="166">
        <v>1.0000000000000001E-5</v>
      </c>
      <c r="BA17" s="166">
        <v>1.0000000000000001E-5</v>
      </c>
      <c r="BB17" s="166">
        <v>1.0000000000000001E-5</v>
      </c>
      <c r="BC17" s="166">
        <v>1.0000000000000001E-5</v>
      </c>
      <c r="BD17" s="166">
        <v>1.0000000000000001E-5</v>
      </c>
      <c r="BE17" s="166">
        <v>1.0000000000000001E-5</v>
      </c>
      <c r="BF17" s="166">
        <v>1.0000000000000001E-5</v>
      </c>
      <c r="BG17" s="166">
        <v>1.0000000000000001E-5</v>
      </c>
      <c r="BH17" s="167">
        <v>1.0000000000000001E-5</v>
      </c>
      <c r="BI17" s="14"/>
      <c r="BJ17" s="15"/>
      <c r="BK17" s="165">
        <v>1.0000000000000001E-5</v>
      </c>
      <c r="BL17" s="166">
        <v>1.0000000000000001E-5</v>
      </c>
      <c r="BM17" s="166">
        <v>1.0000000000000001E-5</v>
      </c>
      <c r="BN17" s="166">
        <v>1.0000000000000001E-5</v>
      </c>
      <c r="BO17" s="166">
        <v>1.0000000000000001E-5</v>
      </c>
      <c r="BP17" s="166">
        <v>1.0000000000000001E-5</v>
      </c>
      <c r="BQ17" s="166">
        <v>1.0000000000000001E-5</v>
      </c>
      <c r="BR17" s="166">
        <v>1.0000000000000001E-5</v>
      </c>
      <c r="BS17" s="166">
        <v>1.0000000000000001E-5</v>
      </c>
      <c r="BT17" s="166">
        <v>1.0000000000000001E-5</v>
      </c>
      <c r="BU17" s="166">
        <v>1.0000000000000001E-5</v>
      </c>
      <c r="BV17" s="167">
        <v>1.0000000000000001E-5</v>
      </c>
      <c r="BW17" s="15"/>
    </row>
    <row r="18" spans="2:75" hidden="1" outlineLevel="1" x14ac:dyDescent="0.3">
      <c r="B18" s="14"/>
      <c r="C18" s="172" t="s">
        <v>819</v>
      </c>
      <c r="D18" s="15"/>
      <c r="E18" s="173">
        <v>0</v>
      </c>
      <c r="F18" s="43"/>
      <c r="G18" s="174">
        <v>-2.0833333333333335E-8</v>
      </c>
      <c r="H18" s="175">
        <v>-4.1666666666666669E-8</v>
      </c>
      <c r="I18" s="175">
        <v>-6.250000000000001E-8</v>
      </c>
      <c r="J18" s="175">
        <v>-8.3333333333333338E-8</v>
      </c>
      <c r="K18" s="175">
        <v>-1.0416666666666667E-7</v>
      </c>
      <c r="L18" s="175">
        <v>-1.2499999999999999E-7</v>
      </c>
      <c r="M18" s="175">
        <v>-1.4583333333333332E-7</v>
      </c>
      <c r="N18" s="175">
        <v>-1.6666666666666665E-7</v>
      </c>
      <c r="O18" s="175">
        <v>-1.8749999999999998E-7</v>
      </c>
      <c r="P18" s="175">
        <v>-2.0833333333333331E-7</v>
      </c>
      <c r="Q18" s="175">
        <v>-2.2916666666666663E-7</v>
      </c>
      <c r="R18" s="176">
        <v>-2.4999999999999999E-7</v>
      </c>
      <c r="S18" s="14"/>
      <c r="T18" s="15"/>
      <c r="U18" s="174">
        <v>-2.7083333333333332E-7</v>
      </c>
      <c r="V18" s="175">
        <v>-2.9166666666666664E-7</v>
      </c>
      <c r="W18" s="175">
        <v>-3.1249999999999997E-7</v>
      </c>
      <c r="X18" s="175">
        <v>-3.333333333333333E-7</v>
      </c>
      <c r="Y18" s="175">
        <v>-3.5416666666666663E-7</v>
      </c>
      <c r="Z18" s="175">
        <v>-3.7499999999999996E-7</v>
      </c>
      <c r="AA18" s="175">
        <v>-3.9583333333333328E-7</v>
      </c>
      <c r="AB18" s="175">
        <v>-4.1666666666666661E-7</v>
      </c>
      <c r="AC18" s="175">
        <v>-4.3749999999999994E-7</v>
      </c>
      <c r="AD18" s="175">
        <v>-4.5833333333333327E-7</v>
      </c>
      <c r="AE18" s="175">
        <v>-4.791666666666666E-7</v>
      </c>
      <c r="AF18" s="176">
        <v>-4.9999999999999998E-7</v>
      </c>
      <c r="AG18" s="14"/>
      <c r="AH18" s="15"/>
      <c r="AI18" s="174">
        <v>-5.2083333333333336E-7</v>
      </c>
      <c r="AJ18" s="175">
        <v>-5.4166666666666674E-7</v>
      </c>
      <c r="AK18" s="175">
        <v>-5.6250000000000012E-7</v>
      </c>
      <c r="AL18" s="175">
        <v>-5.833333333333335E-7</v>
      </c>
      <c r="AM18" s="175">
        <v>-6.0416666666666688E-7</v>
      </c>
      <c r="AN18" s="175">
        <v>-6.2500000000000026E-7</v>
      </c>
      <c r="AO18" s="175">
        <v>-6.4583333333333364E-7</v>
      </c>
      <c r="AP18" s="175">
        <v>-6.6666666666666702E-7</v>
      </c>
      <c r="AQ18" s="175">
        <v>-6.8750000000000041E-7</v>
      </c>
      <c r="AR18" s="175">
        <v>-7.0833333333333379E-7</v>
      </c>
      <c r="AS18" s="175">
        <v>-7.2916666666666717E-7</v>
      </c>
      <c r="AT18" s="176">
        <v>-7.5000000000000055E-7</v>
      </c>
      <c r="AU18" s="14"/>
      <c r="AV18" s="15"/>
      <c r="AW18" s="174">
        <v>-7.7083333333333393E-7</v>
      </c>
      <c r="AX18" s="175">
        <v>-7.9166666666666731E-7</v>
      </c>
      <c r="AY18" s="175">
        <v>-8.1250000000000069E-7</v>
      </c>
      <c r="AZ18" s="175">
        <v>-8.3333333333333407E-7</v>
      </c>
      <c r="BA18" s="175">
        <v>-8.5416666666666745E-7</v>
      </c>
      <c r="BB18" s="175">
        <v>-8.7500000000000083E-7</v>
      </c>
      <c r="BC18" s="175">
        <v>-8.9583333333333421E-7</v>
      </c>
      <c r="BD18" s="175">
        <v>-9.166666666666676E-7</v>
      </c>
      <c r="BE18" s="175">
        <v>-9.3750000000000098E-7</v>
      </c>
      <c r="BF18" s="175">
        <v>-9.5833333333333425E-7</v>
      </c>
      <c r="BG18" s="175">
        <v>-9.7916666666666753E-7</v>
      </c>
      <c r="BH18" s="176">
        <v>-1.0000000000000008E-6</v>
      </c>
      <c r="BI18" s="14"/>
      <c r="BJ18" s="15"/>
      <c r="BK18" s="174">
        <v>-1.0208333333333341E-6</v>
      </c>
      <c r="BL18" s="175">
        <v>-1.0416666666666674E-6</v>
      </c>
      <c r="BM18" s="175">
        <v>-1.0625000000000006E-6</v>
      </c>
      <c r="BN18" s="175">
        <v>-1.0833333333333339E-6</v>
      </c>
      <c r="BO18" s="175">
        <v>-1.1041666666666672E-6</v>
      </c>
      <c r="BP18" s="175">
        <v>-1.1250000000000005E-6</v>
      </c>
      <c r="BQ18" s="175">
        <v>-1.1458333333333337E-6</v>
      </c>
      <c r="BR18" s="175">
        <v>-1.166666666666667E-6</v>
      </c>
      <c r="BS18" s="175">
        <v>-1.1875000000000003E-6</v>
      </c>
      <c r="BT18" s="175">
        <v>-1.2083333333333336E-6</v>
      </c>
      <c r="BU18" s="175">
        <v>-1.2291666666666668E-6</v>
      </c>
      <c r="BV18" s="176">
        <v>-1.2500000000000001E-6</v>
      </c>
      <c r="BW18" s="15"/>
    </row>
    <row r="19" spans="2:75" collapsed="1" x14ac:dyDescent="0.3">
      <c r="B19" s="14"/>
      <c r="C19" s="60" t="s">
        <v>820</v>
      </c>
      <c r="D19" s="15"/>
      <c r="E19" s="164">
        <v>2.0000000000000002E-5</v>
      </c>
      <c r="F19" s="43"/>
      <c r="G19" s="165">
        <v>1.9860119047619046E-5</v>
      </c>
      <c r="H19" s="166">
        <v>1.9720238095238096E-5</v>
      </c>
      <c r="I19" s="166">
        <v>1.9580357142857143E-5</v>
      </c>
      <c r="J19" s="166">
        <v>1.9440476190476194E-5</v>
      </c>
      <c r="K19" s="166">
        <v>1.9300595238095238E-5</v>
      </c>
      <c r="L19" s="166">
        <v>1.9160714285714285E-5</v>
      </c>
      <c r="M19" s="166">
        <v>1.9020833333333333E-5</v>
      </c>
      <c r="N19" s="166">
        <v>1.8880952380952383E-5</v>
      </c>
      <c r="O19" s="166">
        <v>1.8741071428571431E-5</v>
      </c>
      <c r="P19" s="166">
        <v>1.8601190476190478E-5</v>
      </c>
      <c r="Q19" s="166">
        <v>1.8461309523809525E-5</v>
      </c>
      <c r="R19" s="167">
        <v>1.8321428571428572E-5</v>
      </c>
      <c r="S19" s="14"/>
      <c r="T19" s="15"/>
      <c r="U19" s="165">
        <v>1.818154761904762E-5</v>
      </c>
      <c r="V19" s="166">
        <v>1.804166666666667E-5</v>
      </c>
      <c r="W19" s="166">
        <v>1.7901785714285718E-5</v>
      </c>
      <c r="X19" s="166">
        <v>1.7761904761904765E-5</v>
      </c>
      <c r="Y19" s="166">
        <v>1.7622023809523809E-5</v>
      </c>
      <c r="Z19" s="166">
        <v>1.748214285714286E-5</v>
      </c>
      <c r="AA19" s="166">
        <v>1.7342261904761907E-5</v>
      </c>
      <c r="AB19" s="166">
        <v>1.7202380952380957E-5</v>
      </c>
      <c r="AC19" s="166">
        <v>1.7062500000000001E-5</v>
      </c>
      <c r="AD19" s="166">
        <v>1.6922619047619049E-5</v>
      </c>
      <c r="AE19" s="166">
        <v>1.6782738095238096E-5</v>
      </c>
      <c r="AF19" s="167">
        <v>1.6642857142857147E-5</v>
      </c>
      <c r="AG19" s="14"/>
      <c r="AH19" s="15"/>
      <c r="AI19" s="165">
        <v>1.6502976190476194E-5</v>
      </c>
      <c r="AJ19" s="166">
        <v>1.6363095238095241E-5</v>
      </c>
      <c r="AK19" s="166">
        <v>1.6223214285714288E-5</v>
      </c>
      <c r="AL19" s="166">
        <v>1.6083333333333332E-5</v>
      </c>
      <c r="AM19" s="166">
        <v>1.5943452380952383E-5</v>
      </c>
      <c r="AN19" s="166">
        <v>1.580357142857143E-5</v>
      </c>
      <c r="AO19" s="166">
        <v>1.5663690476190478E-5</v>
      </c>
      <c r="AP19" s="166">
        <v>1.5523809523809525E-5</v>
      </c>
      <c r="AQ19" s="166">
        <v>1.5383928571428572E-5</v>
      </c>
      <c r="AR19" s="166">
        <v>1.5244047619047621E-5</v>
      </c>
      <c r="AS19" s="166">
        <v>1.510416666666667E-5</v>
      </c>
      <c r="AT19" s="167">
        <v>1.4964285714285714E-5</v>
      </c>
      <c r="AU19" s="14"/>
      <c r="AV19" s="15"/>
      <c r="AW19" s="165">
        <v>1.482440476190476E-5</v>
      </c>
      <c r="AX19" s="166">
        <v>1.4684523809523809E-5</v>
      </c>
      <c r="AY19" s="166">
        <v>1.4544642857142858E-5</v>
      </c>
      <c r="AZ19" s="166">
        <v>1.4404761904761903E-5</v>
      </c>
      <c r="BA19" s="166">
        <v>1.426488095238095E-5</v>
      </c>
      <c r="BB19" s="166">
        <v>1.4124999999999998E-5</v>
      </c>
      <c r="BC19" s="166">
        <v>1.3985119047619045E-5</v>
      </c>
      <c r="BD19" s="166">
        <v>1.3845238095238092E-5</v>
      </c>
      <c r="BE19" s="166">
        <v>1.370535714285714E-5</v>
      </c>
      <c r="BF19" s="166">
        <v>1.3565476190476187E-5</v>
      </c>
      <c r="BG19" s="166">
        <v>1.3425595238095234E-5</v>
      </c>
      <c r="BH19" s="167">
        <v>1.3285714285714281E-5</v>
      </c>
      <c r="BI19" s="14"/>
      <c r="BJ19" s="15"/>
      <c r="BK19" s="165">
        <v>1.3145833333333329E-5</v>
      </c>
      <c r="BL19" s="166">
        <v>1.3005952380952376E-5</v>
      </c>
      <c r="BM19" s="166">
        <v>1.2866071428571423E-5</v>
      </c>
      <c r="BN19" s="166">
        <v>1.2726190476190471E-5</v>
      </c>
      <c r="BO19" s="166">
        <v>1.2586309523809518E-5</v>
      </c>
      <c r="BP19" s="166">
        <v>1.2446428571428565E-5</v>
      </c>
      <c r="BQ19" s="166">
        <v>1.2306547619047612E-5</v>
      </c>
      <c r="BR19" s="166">
        <v>1.216666666666666E-5</v>
      </c>
      <c r="BS19" s="166">
        <v>1.2026785714285707E-5</v>
      </c>
      <c r="BT19" s="166">
        <v>1.1886904761904754E-5</v>
      </c>
      <c r="BU19" s="166">
        <v>1.1747023809523802E-5</v>
      </c>
      <c r="BV19" s="167">
        <v>1.1607142857142849E-5</v>
      </c>
      <c r="BW19" s="15"/>
    </row>
    <row r="20" spans="2:75" hidden="1" outlineLevel="1" x14ac:dyDescent="0.3">
      <c r="B20" s="14"/>
      <c r="C20" s="77" t="s">
        <v>67</v>
      </c>
      <c r="D20" s="15"/>
      <c r="E20" s="164">
        <v>3200000.0010799998</v>
      </c>
      <c r="F20" s="43"/>
      <c r="G20" s="165">
        <v>3200000.0010799998</v>
      </c>
      <c r="H20" s="166">
        <v>3200000.0010799998</v>
      </c>
      <c r="I20" s="166">
        <v>3200000.0010799998</v>
      </c>
      <c r="J20" s="166">
        <v>3200000.0010799998</v>
      </c>
      <c r="K20" s="166">
        <v>3200000.0010799998</v>
      </c>
      <c r="L20" s="166">
        <v>3200000.0010799998</v>
      </c>
      <c r="M20" s="166">
        <v>3200000.0010799998</v>
      </c>
      <c r="N20" s="166">
        <v>3200000.0010799998</v>
      </c>
      <c r="O20" s="166">
        <v>3200000.0010799998</v>
      </c>
      <c r="P20" s="166">
        <v>3200000.0010799998</v>
      </c>
      <c r="Q20" s="166">
        <v>3200000.0010799998</v>
      </c>
      <c r="R20" s="167">
        <v>3200000.0010799998</v>
      </c>
      <c r="S20" s="14"/>
      <c r="T20" s="15"/>
      <c r="U20" s="165">
        <v>3200000.0010799998</v>
      </c>
      <c r="V20" s="166">
        <v>3200000.0010799998</v>
      </c>
      <c r="W20" s="166">
        <v>3200000.0010799998</v>
      </c>
      <c r="X20" s="166">
        <v>3200000.0010799998</v>
      </c>
      <c r="Y20" s="166">
        <v>3200000.0010799998</v>
      </c>
      <c r="Z20" s="166">
        <v>3200000.0010799998</v>
      </c>
      <c r="AA20" s="166">
        <v>3200000.0010799998</v>
      </c>
      <c r="AB20" s="166">
        <v>3200000.0010799998</v>
      </c>
      <c r="AC20" s="166">
        <v>3200000.0010799998</v>
      </c>
      <c r="AD20" s="166">
        <v>3200000.0010799998</v>
      </c>
      <c r="AE20" s="166">
        <v>3200000.0010799998</v>
      </c>
      <c r="AF20" s="167">
        <v>3200000.0010799998</v>
      </c>
      <c r="AG20" s="14"/>
      <c r="AH20" s="15"/>
      <c r="AI20" s="165">
        <v>3200000.0010799998</v>
      </c>
      <c r="AJ20" s="166">
        <v>3200000.0010799998</v>
      </c>
      <c r="AK20" s="166">
        <v>3200000.0010799998</v>
      </c>
      <c r="AL20" s="166">
        <v>3200000.0010799998</v>
      </c>
      <c r="AM20" s="166">
        <v>3200000.0010799998</v>
      </c>
      <c r="AN20" s="166">
        <v>3200000.0010799998</v>
      </c>
      <c r="AO20" s="166">
        <v>3200000.0010799998</v>
      </c>
      <c r="AP20" s="166">
        <v>3200000.0010799998</v>
      </c>
      <c r="AQ20" s="166">
        <v>3200000.0010799998</v>
      </c>
      <c r="AR20" s="166">
        <v>3200000.0010799998</v>
      </c>
      <c r="AS20" s="166">
        <v>3200000.0010799998</v>
      </c>
      <c r="AT20" s="167">
        <v>3200000.0010799998</v>
      </c>
      <c r="AU20" s="14"/>
      <c r="AV20" s="15"/>
      <c r="AW20" s="165">
        <v>3200000.0010799998</v>
      </c>
      <c r="AX20" s="166">
        <v>3200000.0010799998</v>
      </c>
      <c r="AY20" s="166">
        <v>3200000.0010799998</v>
      </c>
      <c r="AZ20" s="166">
        <v>3200000.0010799998</v>
      </c>
      <c r="BA20" s="166">
        <v>3200000.0010799998</v>
      </c>
      <c r="BB20" s="166">
        <v>3200000.0010799998</v>
      </c>
      <c r="BC20" s="166">
        <v>3200000.0010799998</v>
      </c>
      <c r="BD20" s="166">
        <v>3200000.0010799998</v>
      </c>
      <c r="BE20" s="166">
        <v>3200000.0010799998</v>
      </c>
      <c r="BF20" s="166">
        <v>3200000.0010799998</v>
      </c>
      <c r="BG20" s="166">
        <v>3200000.0010799998</v>
      </c>
      <c r="BH20" s="167">
        <v>3200000.0010799998</v>
      </c>
      <c r="BI20" s="14"/>
      <c r="BJ20" s="15"/>
      <c r="BK20" s="165">
        <v>3200000.0010799998</v>
      </c>
      <c r="BL20" s="166">
        <v>3200000.0010799998</v>
      </c>
      <c r="BM20" s="166">
        <v>3200000.0010799998</v>
      </c>
      <c r="BN20" s="166">
        <v>3200000.0010799998</v>
      </c>
      <c r="BO20" s="166">
        <v>3200000.0010799998</v>
      </c>
      <c r="BP20" s="166">
        <v>3200000.0010799998</v>
      </c>
      <c r="BQ20" s="166">
        <v>3200000.0010799998</v>
      </c>
      <c r="BR20" s="166">
        <v>3200000.0010799998</v>
      </c>
      <c r="BS20" s="166">
        <v>3200000.0010799998</v>
      </c>
      <c r="BT20" s="166">
        <v>3200000.0010799998</v>
      </c>
      <c r="BU20" s="166">
        <v>3200000.0010799998</v>
      </c>
      <c r="BV20" s="167">
        <v>3200000.0010799998</v>
      </c>
      <c r="BW20" s="15"/>
    </row>
    <row r="21" spans="2:75" hidden="1" outlineLevel="1" x14ac:dyDescent="0.3">
      <c r="B21" s="14"/>
      <c r="C21" s="77" t="s">
        <v>821</v>
      </c>
      <c r="D21" s="15"/>
      <c r="E21" s="164">
        <v>0</v>
      </c>
      <c r="F21" s="43"/>
      <c r="G21" s="165">
        <v>-17777.777783777779</v>
      </c>
      <c r="H21" s="166">
        <v>-35555.555567555559</v>
      </c>
      <c r="I21" s="166">
        <v>-53333.333351333335</v>
      </c>
      <c r="J21" s="166">
        <v>-71111.111135111118</v>
      </c>
      <c r="K21" s="166">
        <v>-88888.888918888901</v>
      </c>
      <c r="L21" s="166">
        <v>-106666.66670266668</v>
      </c>
      <c r="M21" s="166">
        <v>-124444.44448644447</v>
      </c>
      <c r="N21" s="166">
        <v>-142222.22227022224</v>
      </c>
      <c r="O21" s="166">
        <v>-160000.000054</v>
      </c>
      <c r="P21" s="166">
        <v>-177777.77783777777</v>
      </c>
      <c r="Q21" s="166">
        <v>-195555.55562155554</v>
      </c>
      <c r="R21" s="167">
        <v>-213333.33340533331</v>
      </c>
      <c r="S21" s="14"/>
      <c r="T21" s="15"/>
      <c r="U21" s="165">
        <v>-231111.11118911108</v>
      </c>
      <c r="V21" s="166">
        <v>-248888.88897288885</v>
      </c>
      <c r="W21" s="166">
        <v>-266666.66675666661</v>
      </c>
      <c r="X21" s="166">
        <v>-284444.44454044441</v>
      </c>
      <c r="Y21" s="166">
        <v>-302222.22232422221</v>
      </c>
      <c r="Z21" s="166">
        <v>-320000.00010800001</v>
      </c>
      <c r="AA21" s="166">
        <v>-337777.77789177781</v>
      </c>
      <c r="AB21" s="166">
        <v>-355555.5556755556</v>
      </c>
      <c r="AC21" s="166">
        <v>-373333.3334593334</v>
      </c>
      <c r="AD21" s="166">
        <v>-391111.1112431112</v>
      </c>
      <c r="AE21" s="166">
        <v>-408888.889026889</v>
      </c>
      <c r="AF21" s="167">
        <v>-426666.66681066679</v>
      </c>
      <c r="AG21" s="14"/>
      <c r="AH21" s="15"/>
      <c r="AI21" s="165">
        <v>-444444.44459444459</v>
      </c>
      <c r="AJ21" s="166">
        <v>-462222.22237822239</v>
      </c>
      <c r="AK21" s="166">
        <v>-480000.00016200019</v>
      </c>
      <c r="AL21" s="166">
        <v>-497777.77794577798</v>
      </c>
      <c r="AM21" s="166">
        <v>-515555.55572955578</v>
      </c>
      <c r="AN21" s="166">
        <v>-533333.33351333358</v>
      </c>
      <c r="AO21" s="166">
        <v>-551111.11129711138</v>
      </c>
      <c r="AP21" s="166">
        <v>-568888.88908088917</v>
      </c>
      <c r="AQ21" s="166">
        <v>-586666.66686466697</v>
      </c>
      <c r="AR21" s="166">
        <v>-604444.44464844477</v>
      </c>
      <c r="AS21" s="166">
        <v>-622222.22243222257</v>
      </c>
      <c r="AT21" s="167">
        <v>-640000.00021600036</v>
      </c>
      <c r="AU21" s="14"/>
      <c r="AV21" s="15"/>
      <c r="AW21" s="165">
        <v>-657777.77799977816</v>
      </c>
      <c r="AX21" s="166">
        <v>-675555.55578355596</v>
      </c>
      <c r="AY21" s="166">
        <v>-693333.33356733376</v>
      </c>
      <c r="AZ21" s="166">
        <v>-711111.11135111155</v>
      </c>
      <c r="BA21" s="166">
        <v>-728888.88913488935</v>
      </c>
      <c r="BB21" s="166">
        <v>-746666.66691866715</v>
      </c>
      <c r="BC21" s="166">
        <v>-764444.44470244495</v>
      </c>
      <c r="BD21" s="166">
        <v>-782222.22248622274</v>
      </c>
      <c r="BE21" s="166">
        <v>-800000.00027000054</v>
      </c>
      <c r="BF21" s="166">
        <v>-817777.77805377834</v>
      </c>
      <c r="BG21" s="166">
        <v>-835555.55583755614</v>
      </c>
      <c r="BH21" s="167">
        <v>-853333.33362133394</v>
      </c>
      <c r="BI21" s="14"/>
      <c r="BJ21" s="15"/>
      <c r="BK21" s="165">
        <v>-871111.11140511173</v>
      </c>
      <c r="BL21" s="166">
        <v>-888888.88918888953</v>
      </c>
      <c r="BM21" s="166">
        <v>-906666.66697266733</v>
      </c>
      <c r="BN21" s="166">
        <v>-924444.44475644513</v>
      </c>
      <c r="BO21" s="166">
        <v>-942222.22254022292</v>
      </c>
      <c r="BP21" s="166">
        <v>-960000.00032400072</v>
      </c>
      <c r="BQ21" s="166">
        <v>-977777.77810777852</v>
      </c>
      <c r="BR21" s="166">
        <v>-995555.55589155632</v>
      </c>
      <c r="BS21" s="166">
        <v>-1013333.3336753341</v>
      </c>
      <c r="BT21" s="166">
        <v>-1031111.1114591119</v>
      </c>
      <c r="BU21" s="166">
        <v>-1048888.8892428896</v>
      </c>
      <c r="BV21" s="167">
        <v>-1066666.6670266674</v>
      </c>
      <c r="BW21" s="15"/>
    </row>
    <row r="22" spans="2:75" hidden="1" outlineLevel="1" x14ac:dyDescent="0.3">
      <c r="B22" s="14"/>
      <c r="C22" s="77" t="s">
        <v>822</v>
      </c>
      <c r="D22" s="15"/>
      <c r="E22" s="164">
        <v>45000</v>
      </c>
      <c r="F22" s="43"/>
      <c r="G22" s="165">
        <v>45000</v>
      </c>
      <c r="H22" s="166">
        <v>45000</v>
      </c>
      <c r="I22" s="166">
        <v>45000</v>
      </c>
      <c r="J22" s="166">
        <v>45000</v>
      </c>
      <c r="K22" s="166">
        <v>45000</v>
      </c>
      <c r="L22" s="166">
        <v>45000</v>
      </c>
      <c r="M22" s="166">
        <v>45000</v>
      </c>
      <c r="N22" s="166">
        <v>45000</v>
      </c>
      <c r="O22" s="166">
        <v>45000</v>
      </c>
      <c r="P22" s="166">
        <v>45000</v>
      </c>
      <c r="Q22" s="166">
        <v>45000</v>
      </c>
      <c r="R22" s="167">
        <v>45000</v>
      </c>
      <c r="S22" s="14"/>
      <c r="T22" s="15"/>
      <c r="U22" s="165">
        <v>45000</v>
      </c>
      <c r="V22" s="166">
        <v>45000</v>
      </c>
      <c r="W22" s="166">
        <v>45000</v>
      </c>
      <c r="X22" s="166">
        <v>45000</v>
      </c>
      <c r="Y22" s="166">
        <v>45000</v>
      </c>
      <c r="Z22" s="166">
        <v>45000</v>
      </c>
      <c r="AA22" s="166">
        <v>45000</v>
      </c>
      <c r="AB22" s="166">
        <v>45000</v>
      </c>
      <c r="AC22" s="166">
        <v>45000</v>
      </c>
      <c r="AD22" s="166">
        <v>45000</v>
      </c>
      <c r="AE22" s="166">
        <v>45000</v>
      </c>
      <c r="AF22" s="167">
        <v>45000</v>
      </c>
      <c r="AG22" s="14"/>
      <c r="AH22" s="15"/>
      <c r="AI22" s="165">
        <v>45000</v>
      </c>
      <c r="AJ22" s="166">
        <v>45000</v>
      </c>
      <c r="AK22" s="166">
        <v>45000</v>
      </c>
      <c r="AL22" s="166">
        <v>45000</v>
      </c>
      <c r="AM22" s="166">
        <v>45000</v>
      </c>
      <c r="AN22" s="166">
        <v>45000</v>
      </c>
      <c r="AO22" s="166">
        <v>45000</v>
      </c>
      <c r="AP22" s="166">
        <v>45000</v>
      </c>
      <c r="AQ22" s="166">
        <v>45000</v>
      </c>
      <c r="AR22" s="166">
        <v>45000</v>
      </c>
      <c r="AS22" s="166">
        <v>45000</v>
      </c>
      <c r="AT22" s="167">
        <v>45000</v>
      </c>
      <c r="AU22" s="14"/>
      <c r="AV22" s="15"/>
      <c r="AW22" s="165">
        <v>45000</v>
      </c>
      <c r="AX22" s="166">
        <v>45000</v>
      </c>
      <c r="AY22" s="166">
        <v>45000</v>
      </c>
      <c r="AZ22" s="166">
        <v>45000</v>
      </c>
      <c r="BA22" s="166">
        <v>45000</v>
      </c>
      <c r="BB22" s="166">
        <v>45000</v>
      </c>
      <c r="BC22" s="166">
        <v>45000</v>
      </c>
      <c r="BD22" s="166">
        <v>45000</v>
      </c>
      <c r="BE22" s="166">
        <v>45000</v>
      </c>
      <c r="BF22" s="166">
        <v>45000</v>
      </c>
      <c r="BG22" s="166">
        <v>45000</v>
      </c>
      <c r="BH22" s="167">
        <v>45000</v>
      </c>
      <c r="BI22" s="14"/>
      <c r="BJ22" s="15"/>
      <c r="BK22" s="165">
        <v>45000</v>
      </c>
      <c r="BL22" s="166">
        <v>45000</v>
      </c>
      <c r="BM22" s="166">
        <v>45000</v>
      </c>
      <c r="BN22" s="166">
        <v>45000</v>
      </c>
      <c r="BO22" s="166">
        <v>45000</v>
      </c>
      <c r="BP22" s="166">
        <v>45000</v>
      </c>
      <c r="BQ22" s="166">
        <v>45000</v>
      </c>
      <c r="BR22" s="166">
        <v>45000</v>
      </c>
      <c r="BS22" s="166">
        <v>45000</v>
      </c>
      <c r="BT22" s="166">
        <v>45000</v>
      </c>
      <c r="BU22" s="166">
        <v>45000</v>
      </c>
      <c r="BV22" s="167">
        <v>45000</v>
      </c>
      <c r="BW22" s="15"/>
    </row>
    <row r="23" spans="2:75" hidden="1" outlineLevel="1" x14ac:dyDescent="0.3">
      <c r="B23" s="14"/>
      <c r="C23" s="172" t="s">
        <v>823</v>
      </c>
      <c r="D23" s="15"/>
      <c r="E23" s="173">
        <v>0</v>
      </c>
      <c r="F23" s="43"/>
      <c r="G23" s="174">
        <v>-250</v>
      </c>
      <c r="H23" s="175">
        <v>-500</v>
      </c>
      <c r="I23" s="175">
        <v>-750</v>
      </c>
      <c r="J23" s="175">
        <v>-1000</v>
      </c>
      <c r="K23" s="175">
        <v>-1250</v>
      </c>
      <c r="L23" s="175">
        <v>-1500</v>
      </c>
      <c r="M23" s="175">
        <v>-1750</v>
      </c>
      <c r="N23" s="175">
        <v>-2000</v>
      </c>
      <c r="O23" s="175">
        <v>-2250</v>
      </c>
      <c r="P23" s="175">
        <v>-2500</v>
      </c>
      <c r="Q23" s="175">
        <v>-2750</v>
      </c>
      <c r="R23" s="176">
        <v>-3000</v>
      </c>
      <c r="S23" s="14"/>
      <c r="T23" s="15"/>
      <c r="U23" s="174">
        <v>-3250</v>
      </c>
      <c r="V23" s="175">
        <v>-3500</v>
      </c>
      <c r="W23" s="175">
        <v>-3750</v>
      </c>
      <c r="X23" s="175">
        <v>-4000</v>
      </c>
      <c r="Y23" s="175">
        <v>-4250</v>
      </c>
      <c r="Z23" s="175">
        <v>-4500</v>
      </c>
      <c r="AA23" s="175">
        <v>-4750</v>
      </c>
      <c r="AB23" s="175">
        <v>-5000</v>
      </c>
      <c r="AC23" s="175">
        <v>-5250</v>
      </c>
      <c r="AD23" s="175">
        <v>-5500</v>
      </c>
      <c r="AE23" s="175">
        <v>-5750</v>
      </c>
      <c r="AF23" s="176">
        <v>-6000</v>
      </c>
      <c r="AG23" s="14"/>
      <c r="AH23" s="15"/>
      <c r="AI23" s="174">
        <v>-6250</v>
      </c>
      <c r="AJ23" s="175">
        <v>-6500</v>
      </c>
      <c r="AK23" s="175">
        <v>-6750</v>
      </c>
      <c r="AL23" s="175">
        <v>-7000</v>
      </c>
      <c r="AM23" s="175">
        <v>-7250</v>
      </c>
      <c r="AN23" s="175">
        <v>-7500</v>
      </c>
      <c r="AO23" s="175">
        <v>-7750</v>
      </c>
      <c r="AP23" s="175">
        <v>-8000</v>
      </c>
      <c r="AQ23" s="175">
        <v>-8250</v>
      </c>
      <c r="AR23" s="175">
        <v>-8500</v>
      </c>
      <c r="AS23" s="175">
        <v>-8750</v>
      </c>
      <c r="AT23" s="176">
        <v>-9000</v>
      </c>
      <c r="AU23" s="14"/>
      <c r="AV23" s="15"/>
      <c r="AW23" s="174">
        <v>-9250</v>
      </c>
      <c r="AX23" s="175">
        <v>-9500</v>
      </c>
      <c r="AY23" s="175">
        <v>-9750</v>
      </c>
      <c r="AZ23" s="175">
        <v>-10000</v>
      </c>
      <c r="BA23" s="175">
        <v>-10250</v>
      </c>
      <c r="BB23" s="175">
        <v>-10500</v>
      </c>
      <c r="BC23" s="175">
        <v>-10750</v>
      </c>
      <c r="BD23" s="175">
        <v>-11000</v>
      </c>
      <c r="BE23" s="175">
        <v>-11250</v>
      </c>
      <c r="BF23" s="175">
        <v>-11500</v>
      </c>
      <c r="BG23" s="175">
        <v>-11750</v>
      </c>
      <c r="BH23" s="176">
        <v>-12000</v>
      </c>
      <c r="BI23" s="14"/>
      <c r="BJ23" s="15"/>
      <c r="BK23" s="174">
        <v>-12250</v>
      </c>
      <c r="BL23" s="175">
        <v>-12500</v>
      </c>
      <c r="BM23" s="175">
        <v>-12750</v>
      </c>
      <c r="BN23" s="175">
        <v>-13000</v>
      </c>
      <c r="BO23" s="175">
        <v>-13250</v>
      </c>
      <c r="BP23" s="175">
        <v>-13500</v>
      </c>
      <c r="BQ23" s="175">
        <v>-13750</v>
      </c>
      <c r="BR23" s="175">
        <v>-14000</v>
      </c>
      <c r="BS23" s="175">
        <v>-14250</v>
      </c>
      <c r="BT23" s="175">
        <v>-14500</v>
      </c>
      <c r="BU23" s="175">
        <v>-14750</v>
      </c>
      <c r="BV23" s="176">
        <v>-15000</v>
      </c>
      <c r="BW23" s="15"/>
    </row>
    <row r="24" spans="2:75" collapsed="1" x14ac:dyDescent="0.3">
      <c r="B24" s="14"/>
      <c r="C24" s="60" t="s">
        <v>824</v>
      </c>
      <c r="D24" s="15"/>
      <c r="E24" s="164">
        <v>3245000.0010799998</v>
      </c>
      <c r="F24" s="43"/>
      <c r="G24" s="165">
        <v>3226972.2232962223</v>
      </c>
      <c r="H24" s="166">
        <v>3208944.4455124442</v>
      </c>
      <c r="I24" s="166">
        <v>3190916.6677286667</v>
      </c>
      <c r="J24" s="166">
        <v>3172888.8899448887</v>
      </c>
      <c r="K24" s="166">
        <v>3154861.1121611111</v>
      </c>
      <c r="L24" s="166">
        <v>3136833.3343773331</v>
      </c>
      <c r="M24" s="166">
        <v>3118805.5565935555</v>
      </c>
      <c r="N24" s="166">
        <v>3100777.7788097775</v>
      </c>
      <c r="O24" s="166">
        <v>3082750.0010259999</v>
      </c>
      <c r="P24" s="166">
        <v>3064722.2232422219</v>
      </c>
      <c r="Q24" s="166">
        <v>3046694.4454584443</v>
      </c>
      <c r="R24" s="167">
        <v>3028666.6676746667</v>
      </c>
      <c r="S24" s="14"/>
      <c r="T24" s="15"/>
      <c r="U24" s="165">
        <v>3010638.8898908887</v>
      </c>
      <c r="V24" s="166">
        <v>2992611.1121071111</v>
      </c>
      <c r="W24" s="166">
        <v>2974583.3343233331</v>
      </c>
      <c r="X24" s="166">
        <v>2956555.5565395555</v>
      </c>
      <c r="Y24" s="166">
        <v>2938527.7787557775</v>
      </c>
      <c r="Z24" s="166">
        <v>2920500.000972</v>
      </c>
      <c r="AA24" s="166">
        <v>2902472.2231882219</v>
      </c>
      <c r="AB24" s="166">
        <v>2884444.4454044444</v>
      </c>
      <c r="AC24" s="166">
        <v>2866416.6676206663</v>
      </c>
      <c r="AD24" s="166">
        <v>2848388.8898368888</v>
      </c>
      <c r="AE24" s="166">
        <v>2830361.1120531107</v>
      </c>
      <c r="AF24" s="167">
        <v>2812333.3342693332</v>
      </c>
      <c r="AG24" s="14"/>
      <c r="AH24" s="15"/>
      <c r="AI24" s="165">
        <v>2794305.5564855551</v>
      </c>
      <c r="AJ24" s="166">
        <v>2776277.7787017776</v>
      </c>
      <c r="AK24" s="166">
        <v>2758250.0009179995</v>
      </c>
      <c r="AL24" s="166">
        <v>2740222.223134222</v>
      </c>
      <c r="AM24" s="166">
        <v>2722194.4453504439</v>
      </c>
      <c r="AN24" s="166">
        <v>2704166.6675666664</v>
      </c>
      <c r="AO24" s="166">
        <v>2686138.8897828883</v>
      </c>
      <c r="AP24" s="166">
        <v>2668111.1119991108</v>
      </c>
      <c r="AQ24" s="166">
        <v>2650083.3342153328</v>
      </c>
      <c r="AR24" s="166">
        <v>2632055.5564315552</v>
      </c>
      <c r="AS24" s="166">
        <v>2614027.7786477772</v>
      </c>
      <c r="AT24" s="167">
        <v>2596000.0008639996</v>
      </c>
      <c r="AU24" s="14"/>
      <c r="AV24" s="15"/>
      <c r="AW24" s="165">
        <v>2577972.2230802216</v>
      </c>
      <c r="AX24" s="166">
        <v>2559944.445296444</v>
      </c>
      <c r="AY24" s="166">
        <v>2541916.667512666</v>
      </c>
      <c r="AZ24" s="166">
        <v>2523888.8897288884</v>
      </c>
      <c r="BA24" s="166">
        <v>2505861.1119451104</v>
      </c>
      <c r="BB24" s="166">
        <v>2487833.3341613328</v>
      </c>
      <c r="BC24" s="166">
        <v>2469805.5563775548</v>
      </c>
      <c r="BD24" s="166">
        <v>2451777.7785937772</v>
      </c>
      <c r="BE24" s="166">
        <v>2433750.0008099992</v>
      </c>
      <c r="BF24" s="166">
        <v>2415722.2230262216</v>
      </c>
      <c r="BG24" s="166">
        <v>2397694.4452424436</v>
      </c>
      <c r="BH24" s="167">
        <v>2379666.667458666</v>
      </c>
      <c r="BI24" s="14"/>
      <c r="BJ24" s="15"/>
      <c r="BK24" s="165">
        <v>2361638.889674888</v>
      </c>
      <c r="BL24" s="166">
        <v>2343611.1118911104</v>
      </c>
      <c r="BM24" s="166">
        <v>2325583.3341073324</v>
      </c>
      <c r="BN24" s="166">
        <v>2307555.5563235548</v>
      </c>
      <c r="BO24" s="166">
        <v>2289527.7785397768</v>
      </c>
      <c r="BP24" s="166">
        <v>2271500.0007559992</v>
      </c>
      <c r="BQ24" s="166">
        <v>2253472.2229722212</v>
      </c>
      <c r="BR24" s="166">
        <v>2235444.4451884436</v>
      </c>
      <c r="BS24" s="166">
        <v>2217416.6674046656</v>
      </c>
      <c r="BT24" s="166">
        <v>2199388.889620888</v>
      </c>
      <c r="BU24" s="166">
        <v>2181361.1118371105</v>
      </c>
      <c r="BV24" s="167">
        <v>2163333.3340533325</v>
      </c>
      <c r="BW24" s="15"/>
    </row>
    <row r="25" spans="2:75" x14ac:dyDescent="0.3">
      <c r="B25" s="14"/>
      <c r="C25" s="177" t="s">
        <v>112</v>
      </c>
      <c r="D25" s="15"/>
      <c r="E25" s="181">
        <v>0</v>
      </c>
      <c r="F25" s="43"/>
      <c r="G25" s="182">
        <v>0</v>
      </c>
      <c r="H25" s="183">
        <v>0</v>
      </c>
      <c r="I25" s="183">
        <v>0</v>
      </c>
      <c r="J25" s="183">
        <v>0</v>
      </c>
      <c r="K25" s="183">
        <v>0</v>
      </c>
      <c r="L25" s="183">
        <v>0</v>
      </c>
      <c r="M25" s="183">
        <v>0</v>
      </c>
      <c r="N25" s="183">
        <v>0</v>
      </c>
      <c r="O25" s="183">
        <v>0</v>
      </c>
      <c r="P25" s="183">
        <v>0</v>
      </c>
      <c r="Q25" s="183">
        <v>0</v>
      </c>
      <c r="R25" s="184">
        <v>0</v>
      </c>
      <c r="S25" s="14"/>
      <c r="T25" s="15"/>
      <c r="U25" s="182">
        <v>0</v>
      </c>
      <c r="V25" s="183">
        <v>0</v>
      </c>
      <c r="W25" s="183">
        <v>0</v>
      </c>
      <c r="X25" s="183">
        <v>0</v>
      </c>
      <c r="Y25" s="183">
        <v>0</v>
      </c>
      <c r="Z25" s="183">
        <v>0</v>
      </c>
      <c r="AA25" s="183">
        <v>0</v>
      </c>
      <c r="AB25" s="183">
        <v>0</v>
      </c>
      <c r="AC25" s="183">
        <v>0</v>
      </c>
      <c r="AD25" s="183">
        <v>0</v>
      </c>
      <c r="AE25" s="183">
        <v>0</v>
      </c>
      <c r="AF25" s="184">
        <v>0</v>
      </c>
      <c r="AG25" s="14"/>
      <c r="AH25" s="15"/>
      <c r="AI25" s="182">
        <v>0</v>
      </c>
      <c r="AJ25" s="183">
        <v>0</v>
      </c>
      <c r="AK25" s="183">
        <v>0</v>
      </c>
      <c r="AL25" s="183">
        <v>0</v>
      </c>
      <c r="AM25" s="183">
        <v>0</v>
      </c>
      <c r="AN25" s="183">
        <v>0</v>
      </c>
      <c r="AO25" s="183">
        <v>0</v>
      </c>
      <c r="AP25" s="183">
        <v>0</v>
      </c>
      <c r="AQ25" s="183">
        <v>0</v>
      </c>
      <c r="AR25" s="183">
        <v>0</v>
      </c>
      <c r="AS25" s="183">
        <v>0</v>
      </c>
      <c r="AT25" s="184">
        <v>0</v>
      </c>
      <c r="AU25" s="14"/>
      <c r="AV25" s="15"/>
      <c r="AW25" s="182">
        <v>0</v>
      </c>
      <c r="AX25" s="183">
        <v>0</v>
      </c>
      <c r="AY25" s="183">
        <v>0</v>
      </c>
      <c r="AZ25" s="183">
        <v>0</v>
      </c>
      <c r="BA25" s="183">
        <v>0</v>
      </c>
      <c r="BB25" s="183">
        <v>0</v>
      </c>
      <c r="BC25" s="183">
        <v>0</v>
      </c>
      <c r="BD25" s="183">
        <v>0</v>
      </c>
      <c r="BE25" s="183">
        <v>0</v>
      </c>
      <c r="BF25" s="183">
        <v>0</v>
      </c>
      <c r="BG25" s="183">
        <v>0</v>
      </c>
      <c r="BH25" s="184">
        <v>0</v>
      </c>
      <c r="BI25" s="14"/>
      <c r="BJ25" s="15"/>
      <c r="BK25" s="182">
        <v>0</v>
      </c>
      <c r="BL25" s="183">
        <v>0</v>
      </c>
      <c r="BM25" s="183">
        <v>0</v>
      </c>
      <c r="BN25" s="183">
        <v>0</v>
      </c>
      <c r="BO25" s="183">
        <v>0</v>
      </c>
      <c r="BP25" s="183">
        <v>0</v>
      </c>
      <c r="BQ25" s="183">
        <v>0</v>
      </c>
      <c r="BR25" s="183">
        <v>0</v>
      </c>
      <c r="BS25" s="183">
        <v>0</v>
      </c>
      <c r="BT25" s="183">
        <v>0</v>
      </c>
      <c r="BU25" s="183">
        <v>0</v>
      </c>
      <c r="BV25" s="184">
        <v>0</v>
      </c>
      <c r="BW25" s="15"/>
    </row>
    <row r="26" spans="2:75" s="34" customFormat="1" x14ac:dyDescent="0.3">
      <c r="B26" s="32"/>
      <c r="C26" s="159" t="s">
        <v>10</v>
      </c>
      <c r="D26" s="33"/>
      <c r="E26" s="168">
        <v>3400000.0011</v>
      </c>
      <c r="F26" s="43"/>
      <c r="G26" s="169">
        <v>3419866.3998921076</v>
      </c>
      <c r="H26" s="170">
        <v>3376266.2626842153</v>
      </c>
      <c r="I26" s="170">
        <v>3382084.9739763229</v>
      </c>
      <c r="J26" s="170">
        <v>3476156.3427684307</v>
      </c>
      <c r="K26" s="170">
        <v>3603263.2945605386</v>
      </c>
      <c r="L26" s="170">
        <v>3422724.6398526463</v>
      </c>
      <c r="M26" s="170">
        <v>3473086.6716447538</v>
      </c>
      <c r="N26" s="170">
        <v>3527505.8089368613</v>
      </c>
      <c r="O26" s="170">
        <v>3500188.2002289691</v>
      </c>
      <c r="P26" s="170">
        <v>3518064.8070210768</v>
      </c>
      <c r="Q26" s="170">
        <v>3438723.2268131846</v>
      </c>
      <c r="R26" s="171">
        <v>3401960.4481052924</v>
      </c>
      <c r="S26" s="14"/>
      <c r="T26" s="15"/>
      <c r="U26" s="169">
        <v>3425751.0221349001</v>
      </c>
      <c r="V26" s="170">
        <v>3382901.7333645076</v>
      </c>
      <c r="W26" s="170">
        <v>3391942.2355191153</v>
      </c>
      <c r="X26" s="170">
        <v>3493648.028048723</v>
      </c>
      <c r="Y26" s="170">
        <v>3630041.1827283306</v>
      </c>
      <c r="Z26" s="170">
        <v>3443406.4505829383</v>
      </c>
      <c r="AA26" s="170">
        <v>3499217.4392625457</v>
      </c>
      <c r="AB26" s="170">
        <v>3559288.3887171536</v>
      </c>
      <c r="AC26" s="170">
        <v>3533535.754871761</v>
      </c>
      <c r="AD26" s="170">
        <v>3555237.0473013688</v>
      </c>
      <c r="AE26" s="170">
        <v>3474859.2433809764</v>
      </c>
      <c r="AF26" s="171">
        <v>3439189.1810355843</v>
      </c>
      <c r="AG26" s="14"/>
      <c r="AH26" s="15"/>
      <c r="AI26" s="169">
        <v>3467100.1390645667</v>
      </c>
      <c r="AJ26" s="170">
        <v>3425039.2411535494</v>
      </c>
      <c r="AK26" s="170">
        <v>3437462.6237137821</v>
      </c>
      <c r="AL26" s="170">
        <v>3547184.5611677649</v>
      </c>
      <c r="AM26" s="170">
        <v>3693328.2288792478</v>
      </c>
      <c r="AN26" s="170">
        <v>3500292.6154244808</v>
      </c>
      <c r="AO26" s="170">
        <v>3561825.008835963</v>
      </c>
      <c r="AP26" s="170">
        <v>3627830.3610611958</v>
      </c>
      <c r="AQ26" s="170">
        <v>3603720.9508214286</v>
      </c>
      <c r="AR26" s="170">
        <v>3629438.1631704113</v>
      </c>
      <c r="AS26" s="170">
        <v>3547972.3243518942</v>
      </c>
      <c r="AT26" s="171">
        <v>3513449.614187127</v>
      </c>
      <c r="AU26" s="14"/>
      <c r="AV26" s="15"/>
      <c r="AW26" s="169">
        <v>3545686.9754154533</v>
      </c>
      <c r="AX26" s="170">
        <v>3504453.8879067795</v>
      </c>
      <c r="AY26" s="170">
        <v>3520429.2948929183</v>
      </c>
      <c r="AZ26" s="170">
        <v>3638568.1845174958</v>
      </c>
      <c r="BA26" s="170">
        <v>3794949.8909124462</v>
      </c>
      <c r="BB26" s="170">
        <v>3595193.3520828355</v>
      </c>
      <c r="BC26" s="170">
        <v>3662733.2204627865</v>
      </c>
      <c r="BD26" s="170">
        <v>3734969.695597176</v>
      </c>
      <c r="BE26" s="170">
        <v>3712585.6701433146</v>
      </c>
      <c r="BF26" s="170">
        <v>3742519.5984076411</v>
      </c>
      <c r="BG26" s="170">
        <v>3659911.3229460926</v>
      </c>
      <c r="BH26" s="171">
        <v>3626593.3325709817</v>
      </c>
      <c r="BI26" s="14"/>
      <c r="BJ26" s="15"/>
      <c r="BK26" s="169">
        <v>3663373.4171586186</v>
      </c>
      <c r="BL26" s="170">
        <v>3623009.530572406</v>
      </c>
      <c r="BM26" s="170">
        <v>3642714.5632057465</v>
      </c>
      <c r="BN26" s="170">
        <v>3769691.2526094462</v>
      </c>
      <c r="BO26" s="170">
        <v>3936822.8996220399</v>
      </c>
      <c r="BP26" s="170">
        <v>3730009.3891488425</v>
      </c>
      <c r="BQ26" s="170">
        <v>3803857.1062456868</v>
      </c>
      <c r="BR26" s="170">
        <v>3882636.2604346895</v>
      </c>
      <c r="BS26" s="170">
        <v>3862063.8890060298</v>
      </c>
      <c r="BT26" s="170">
        <v>3896425.3689814676</v>
      </c>
      <c r="BU26" s="170">
        <v>3812617.5350447362</v>
      </c>
      <c r="BV26" s="171">
        <v>3780564.5004487638</v>
      </c>
      <c r="BW26" s="33"/>
    </row>
    <row r="27" spans="2:75" x14ac:dyDescent="0.3">
      <c r="B27" s="14"/>
      <c r="C27" s="60"/>
      <c r="D27" s="15"/>
      <c r="E27" s="164"/>
      <c r="F27" s="43"/>
      <c r="G27" s="165"/>
      <c r="H27" s="166"/>
      <c r="I27" s="166"/>
      <c r="J27" s="166"/>
      <c r="K27" s="166"/>
      <c r="L27" s="166"/>
      <c r="M27" s="166"/>
      <c r="N27" s="166"/>
      <c r="O27" s="166"/>
      <c r="P27" s="166"/>
      <c r="Q27" s="166"/>
      <c r="R27" s="167"/>
      <c r="S27" s="14"/>
      <c r="T27" s="15"/>
      <c r="U27" s="165"/>
      <c r="V27" s="166"/>
      <c r="W27" s="166"/>
      <c r="X27" s="166"/>
      <c r="Y27" s="166"/>
      <c r="Z27" s="166"/>
      <c r="AA27" s="166"/>
      <c r="AB27" s="166"/>
      <c r="AC27" s="166"/>
      <c r="AD27" s="166"/>
      <c r="AE27" s="166"/>
      <c r="AF27" s="167"/>
      <c r="AG27" s="14"/>
      <c r="AH27" s="15"/>
      <c r="AI27" s="165"/>
      <c r="AJ27" s="166"/>
      <c r="AK27" s="166"/>
      <c r="AL27" s="166"/>
      <c r="AM27" s="166"/>
      <c r="AN27" s="166"/>
      <c r="AO27" s="166"/>
      <c r="AP27" s="166"/>
      <c r="AQ27" s="166"/>
      <c r="AR27" s="166"/>
      <c r="AS27" s="166"/>
      <c r="AT27" s="167"/>
      <c r="AU27" s="14"/>
      <c r="AV27" s="15"/>
      <c r="AW27" s="165"/>
      <c r="AX27" s="166"/>
      <c r="AY27" s="166"/>
      <c r="AZ27" s="166"/>
      <c r="BA27" s="166"/>
      <c r="BB27" s="166"/>
      <c r="BC27" s="166"/>
      <c r="BD27" s="166"/>
      <c r="BE27" s="166"/>
      <c r="BF27" s="166"/>
      <c r="BG27" s="166"/>
      <c r="BH27" s="167"/>
      <c r="BI27" s="14"/>
      <c r="BJ27" s="15"/>
      <c r="BK27" s="165"/>
      <c r="BL27" s="166"/>
      <c r="BM27" s="166"/>
      <c r="BN27" s="166"/>
      <c r="BO27" s="166"/>
      <c r="BP27" s="166"/>
      <c r="BQ27" s="166"/>
      <c r="BR27" s="166"/>
      <c r="BS27" s="166"/>
      <c r="BT27" s="166"/>
      <c r="BU27" s="166"/>
      <c r="BV27" s="167"/>
      <c r="BW27" s="15"/>
    </row>
    <row r="28" spans="2:75" x14ac:dyDescent="0.3">
      <c r="B28" s="14"/>
      <c r="C28" s="77" t="s">
        <v>113</v>
      </c>
      <c r="D28" s="15"/>
      <c r="E28" s="180">
        <v>0</v>
      </c>
      <c r="F28" s="43"/>
      <c r="G28" s="165">
        <v>0</v>
      </c>
      <c r="H28" s="166">
        <v>0</v>
      </c>
      <c r="I28" s="166">
        <v>0</v>
      </c>
      <c r="J28" s="166">
        <v>0</v>
      </c>
      <c r="K28" s="166">
        <v>0</v>
      </c>
      <c r="L28" s="166">
        <v>0</v>
      </c>
      <c r="M28" s="166">
        <v>0</v>
      </c>
      <c r="N28" s="166">
        <v>0</v>
      </c>
      <c r="O28" s="166">
        <v>0</v>
      </c>
      <c r="P28" s="166">
        <v>0</v>
      </c>
      <c r="Q28" s="166">
        <v>0</v>
      </c>
      <c r="R28" s="167">
        <v>0</v>
      </c>
      <c r="S28" s="14"/>
      <c r="T28" s="15"/>
      <c r="U28" s="165">
        <v>0</v>
      </c>
      <c r="V28" s="166">
        <v>0</v>
      </c>
      <c r="W28" s="166">
        <v>0</v>
      </c>
      <c r="X28" s="166">
        <v>0</v>
      </c>
      <c r="Y28" s="166">
        <v>0</v>
      </c>
      <c r="Z28" s="166">
        <v>0</v>
      </c>
      <c r="AA28" s="166">
        <v>0</v>
      </c>
      <c r="AB28" s="166">
        <v>0</v>
      </c>
      <c r="AC28" s="166">
        <v>0</v>
      </c>
      <c r="AD28" s="166">
        <v>0</v>
      </c>
      <c r="AE28" s="166">
        <v>0</v>
      </c>
      <c r="AF28" s="167">
        <v>0</v>
      </c>
      <c r="AG28" s="14"/>
      <c r="AH28" s="15"/>
      <c r="AI28" s="165">
        <v>0</v>
      </c>
      <c r="AJ28" s="166">
        <v>0</v>
      </c>
      <c r="AK28" s="166">
        <v>0</v>
      </c>
      <c r="AL28" s="166">
        <v>0</v>
      </c>
      <c r="AM28" s="166">
        <v>0</v>
      </c>
      <c r="AN28" s="166">
        <v>0</v>
      </c>
      <c r="AO28" s="166">
        <v>0</v>
      </c>
      <c r="AP28" s="166">
        <v>0</v>
      </c>
      <c r="AQ28" s="166">
        <v>0</v>
      </c>
      <c r="AR28" s="166">
        <v>0</v>
      </c>
      <c r="AS28" s="166">
        <v>0</v>
      </c>
      <c r="AT28" s="167">
        <v>0</v>
      </c>
      <c r="AU28" s="14"/>
      <c r="AV28" s="15"/>
      <c r="AW28" s="165">
        <v>0</v>
      </c>
      <c r="AX28" s="166">
        <v>0</v>
      </c>
      <c r="AY28" s="166">
        <v>0</v>
      </c>
      <c r="AZ28" s="166">
        <v>0</v>
      </c>
      <c r="BA28" s="166">
        <v>0</v>
      </c>
      <c r="BB28" s="166">
        <v>0</v>
      </c>
      <c r="BC28" s="166">
        <v>0</v>
      </c>
      <c r="BD28" s="166">
        <v>0</v>
      </c>
      <c r="BE28" s="166">
        <v>0</v>
      </c>
      <c r="BF28" s="166">
        <v>0</v>
      </c>
      <c r="BG28" s="166">
        <v>0</v>
      </c>
      <c r="BH28" s="167">
        <v>0</v>
      </c>
      <c r="BI28" s="14"/>
      <c r="BJ28" s="15"/>
      <c r="BK28" s="165">
        <v>0</v>
      </c>
      <c r="BL28" s="166">
        <v>0</v>
      </c>
      <c r="BM28" s="166">
        <v>0</v>
      </c>
      <c r="BN28" s="166">
        <v>0</v>
      </c>
      <c r="BO28" s="166">
        <v>0</v>
      </c>
      <c r="BP28" s="166">
        <v>0</v>
      </c>
      <c r="BQ28" s="166">
        <v>0</v>
      </c>
      <c r="BR28" s="166">
        <v>0</v>
      </c>
      <c r="BS28" s="166">
        <v>0</v>
      </c>
      <c r="BT28" s="166">
        <v>0</v>
      </c>
      <c r="BU28" s="166">
        <v>0</v>
      </c>
      <c r="BV28" s="167">
        <v>0</v>
      </c>
      <c r="BW28" s="15"/>
    </row>
    <row r="29" spans="2:75" hidden="1" outlineLevel="1" x14ac:dyDescent="0.3">
      <c r="B29" s="14"/>
      <c r="C29" s="419" t="s">
        <v>825</v>
      </c>
      <c r="D29" s="15"/>
      <c r="E29" s="164">
        <v>175767.38640031259</v>
      </c>
      <c r="F29" s="43"/>
      <c r="G29" s="165">
        <v>177012.40538731479</v>
      </c>
      <c r="H29" s="166">
        <v>178266.2432588083</v>
      </c>
      <c r="I29" s="166">
        <v>179528.9624818915</v>
      </c>
      <c r="J29" s="166">
        <v>180800.62596613826</v>
      </c>
      <c r="K29" s="166">
        <v>182081.29706673173</v>
      </c>
      <c r="L29" s="166">
        <v>183371.03958762108</v>
      </c>
      <c r="M29" s="166">
        <v>184669.91778470005</v>
      </c>
      <c r="N29" s="166">
        <v>185977.99636900835</v>
      </c>
      <c r="O29" s="166">
        <v>187295.34050995548</v>
      </c>
      <c r="P29" s="166">
        <v>188622.01583856769</v>
      </c>
      <c r="Q29" s="166">
        <v>189958.08845075755</v>
      </c>
      <c r="R29" s="167">
        <v>191303.62491061704</v>
      </c>
      <c r="S29" s="14"/>
      <c r="T29" s="15"/>
      <c r="U29" s="165">
        <v>192658.69225373396</v>
      </c>
      <c r="V29" s="166">
        <v>194023.35799053119</v>
      </c>
      <c r="W29" s="166">
        <v>195397.69010963081</v>
      </c>
      <c r="X29" s="166">
        <v>196781.75708124074</v>
      </c>
      <c r="Y29" s="166">
        <v>198175.62786056614</v>
      </c>
      <c r="Z29" s="166">
        <v>199579.37189124516</v>
      </c>
      <c r="AA29" s="166">
        <v>200993.05910880814</v>
      </c>
      <c r="AB29" s="166">
        <v>202416.75994416219</v>
      </c>
      <c r="AC29" s="166">
        <v>203850.54532710003</v>
      </c>
      <c r="AD29" s="166">
        <v>205294.48668983366</v>
      </c>
      <c r="AE29" s="166">
        <v>206748.65597055329</v>
      </c>
      <c r="AF29" s="167">
        <v>208213.12561701139</v>
      </c>
      <c r="AG29" s="14"/>
      <c r="AH29" s="15"/>
      <c r="AI29" s="165">
        <v>209687.9685901319</v>
      </c>
      <c r="AJ29" s="166">
        <v>211173.25836764535</v>
      </c>
      <c r="AK29" s="166">
        <v>212669.0689477495</v>
      </c>
      <c r="AL29" s="166">
        <v>214175.474852796</v>
      </c>
      <c r="AM29" s="166">
        <v>215692.55113300332</v>
      </c>
      <c r="AN29" s="166">
        <v>217220.37337019545</v>
      </c>
      <c r="AO29" s="166">
        <v>218759.01768156767</v>
      </c>
      <c r="AP29" s="166">
        <v>220308.56072347873</v>
      </c>
      <c r="AQ29" s="166">
        <v>221869.07969527005</v>
      </c>
      <c r="AR29" s="166">
        <v>223440.65234311155</v>
      </c>
      <c r="AS29" s="166">
        <v>225023.3569638753</v>
      </c>
      <c r="AT29" s="167">
        <v>226617.27240903609</v>
      </c>
      <c r="AU29" s="14"/>
      <c r="AV29" s="15"/>
      <c r="AW29" s="165">
        <v>228222.47808860004</v>
      </c>
      <c r="AX29" s="166">
        <v>229839.05397506099</v>
      </c>
      <c r="AY29" s="166">
        <v>231467.08060738433</v>
      </c>
      <c r="AZ29" s="166">
        <v>233106.63909501996</v>
      </c>
      <c r="BA29" s="166">
        <v>234757.81112194306</v>
      </c>
      <c r="BB29" s="166">
        <v>236420.67895072349</v>
      </c>
      <c r="BC29" s="166">
        <v>238095.32542662439</v>
      </c>
      <c r="BD29" s="166">
        <v>239781.83398172969</v>
      </c>
      <c r="BE29" s="166">
        <v>241480.28863910024</v>
      </c>
      <c r="BF29" s="166">
        <v>243190.77401696055</v>
      </c>
      <c r="BG29" s="166">
        <v>244913.37533291403</v>
      </c>
      <c r="BH29" s="167">
        <v>246648.17840818883</v>
      </c>
      <c r="BI29" s="14"/>
      <c r="BJ29" s="15"/>
      <c r="BK29" s="165">
        <v>248395.2696719135</v>
      </c>
      <c r="BL29" s="166">
        <v>250154.73616542289</v>
      </c>
      <c r="BM29" s="166">
        <v>251926.6655465946</v>
      </c>
      <c r="BN29" s="166">
        <v>253711.14609421632</v>
      </c>
      <c r="BO29" s="166">
        <v>255508.26671238369</v>
      </c>
      <c r="BP29" s="166">
        <v>257318.11693492977</v>
      </c>
      <c r="BQ29" s="166">
        <v>259140.78692988554</v>
      </c>
      <c r="BR29" s="166">
        <v>260976.36750397217</v>
      </c>
      <c r="BS29" s="166">
        <v>262824.95010712533</v>
      </c>
      <c r="BT29" s="166">
        <v>264686.62683705078</v>
      </c>
      <c r="BU29" s="166">
        <v>266561.49044381321</v>
      </c>
      <c r="BV29" s="167">
        <v>268449.63433445693</v>
      </c>
      <c r="BW29" s="15"/>
    </row>
    <row r="30" spans="2:75" hidden="1" outlineLevel="1" x14ac:dyDescent="0.3">
      <c r="B30" s="14"/>
      <c r="C30" s="419" t="s">
        <v>826</v>
      </c>
      <c r="D30" s="15"/>
      <c r="E30" s="164">
        <v>70721.266897861351</v>
      </c>
      <c r="F30" s="43"/>
      <c r="G30" s="165">
        <v>71074.873232350656</v>
      </c>
      <c r="H30" s="166">
        <v>71430.247598512404</v>
      </c>
      <c r="I30" s="166">
        <v>71787.398836504974</v>
      </c>
      <c r="J30" s="166">
        <v>72146.335830687487</v>
      </c>
      <c r="K30" s="166">
        <v>72507.067509840912</v>
      </c>
      <c r="L30" s="166">
        <v>72869.602847390139</v>
      </c>
      <c r="M30" s="166">
        <v>73233.95086162709</v>
      </c>
      <c r="N30" s="166">
        <v>73600.120615935215</v>
      </c>
      <c r="O30" s="166">
        <v>73968.12121901488</v>
      </c>
      <c r="P30" s="166">
        <v>74337.96182510996</v>
      </c>
      <c r="Q30" s="166">
        <v>74709.651634235517</v>
      </c>
      <c r="R30" s="167">
        <v>75083.199892406701</v>
      </c>
      <c r="S30" s="14"/>
      <c r="T30" s="15"/>
      <c r="U30" s="165">
        <v>75458.615891868729</v>
      </c>
      <c r="V30" s="166">
        <v>75835.908971328085</v>
      </c>
      <c r="W30" s="166">
        <v>76215.088516184711</v>
      </c>
      <c r="X30" s="166">
        <v>76596.163958765639</v>
      </c>
      <c r="Y30" s="166">
        <v>76979.144778559479</v>
      </c>
      <c r="Z30" s="166">
        <v>77364.040502452248</v>
      </c>
      <c r="AA30" s="166">
        <v>77750.860704964536</v>
      </c>
      <c r="AB30" s="166">
        <v>78139.615008489345</v>
      </c>
      <c r="AC30" s="166">
        <v>78530.313083531801</v>
      </c>
      <c r="AD30" s="166">
        <v>78922.964648949448</v>
      </c>
      <c r="AE30" s="166">
        <v>79317.579472194207</v>
      </c>
      <c r="AF30" s="167">
        <v>79714.167369555173</v>
      </c>
      <c r="AG30" s="14"/>
      <c r="AH30" s="15"/>
      <c r="AI30" s="165">
        <v>80112.738206402937</v>
      </c>
      <c r="AJ30" s="166">
        <v>80513.301897434954</v>
      </c>
      <c r="AK30" s="166">
        <v>80915.868406922134</v>
      </c>
      <c r="AL30" s="166">
        <v>81320.447748956736</v>
      </c>
      <c r="AM30" s="166">
        <v>81727.049987701539</v>
      </c>
      <c r="AN30" s="166">
        <v>82135.685237640035</v>
      </c>
      <c r="AO30" s="166">
        <v>82546.363663828248</v>
      </c>
      <c r="AP30" s="166">
        <v>82959.095482147386</v>
      </c>
      <c r="AQ30" s="166">
        <v>83373.890959558121</v>
      </c>
      <c r="AR30" s="166">
        <v>83790.7604143559</v>
      </c>
      <c r="AS30" s="166">
        <v>84209.714216427688</v>
      </c>
      <c r="AT30" s="167">
        <v>84630.762787509826</v>
      </c>
      <c r="AU30" s="14"/>
      <c r="AV30" s="15"/>
      <c r="AW30" s="165">
        <v>85053.916601447374</v>
      </c>
      <c r="AX30" s="166">
        <v>85479.186184454622</v>
      </c>
      <c r="AY30" s="166">
        <v>85906.582115376892</v>
      </c>
      <c r="AZ30" s="166">
        <v>86336.115025953768</v>
      </c>
      <c r="BA30" s="166">
        <v>86767.795601083548</v>
      </c>
      <c r="BB30" s="166">
        <v>87201.634579088961</v>
      </c>
      <c r="BC30" s="166">
        <v>87637.6427519844</v>
      </c>
      <c r="BD30" s="166">
        <v>88075.830965744331</v>
      </c>
      <c r="BE30" s="166">
        <v>88516.210120573043</v>
      </c>
      <c r="BF30" s="166">
        <v>88958.791171175908</v>
      </c>
      <c r="BG30" s="166">
        <v>89403.585127031809</v>
      </c>
      <c r="BH30" s="167">
        <v>89850.603052666949</v>
      </c>
      <c r="BI30" s="14"/>
      <c r="BJ30" s="15"/>
      <c r="BK30" s="165">
        <v>82566.735456159106</v>
      </c>
      <c r="BL30" s="166">
        <v>75246.448521668746</v>
      </c>
      <c r="BM30" s="166">
        <v>67889.560152505932</v>
      </c>
      <c r="BN30" s="166">
        <v>60495.887341497284</v>
      </c>
      <c r="BO30" s="166">
        <v>53065.246166433593</v>
      </c>
      <c r="BP30" s="166">
        <v>45597.451785494603</v>
      </c>
      <c r="BQ30" s="166">
        <v>38092.318432650914</v>
      </c>
      <c r="BR30" s="166">
        <v>30549.659413042998</v>
      </c>
      <c r="BS30" s="166">
        <v>22969.287098337045</v>
      </c>
      <c r="BT30" s="166">
        <v>15351.012922057564</v>
      </c>
      <c r="BU30" s="166">
        <v>7694.6473748966837</v>
      </c>
      <c r="BV30" s="167">
        <v>0</v>
      </c>
      <c r="BW30" s="15"/>
    </row>
    <row r="31" spans="2:75" hidden="1" outlineLevel="1" x14ac:dyDescent="0.3">
      <c r="B31" s="14"/>
      <c r="C31" s="420" t="s">
        <v>827</v>
      </c>
      <c r="D31" s="15"/>
      <c r="E31" s="173">
        <v>1.6226811965221787E-5</v>
      </c>
      <c r="F31" s="43"/>
      <c r="G31" s="174">
        <v>1.6362035398265306E-5</v>
      </c>
      <c r="H31" s="175">
        <v>1.649838569325085E-5</v>
      </c>
      <c r="I31" s="175">
        <v>1.6635872240694601E-5</v>
      </c>
      <c r="J31" s="175">
        <v>1.6774504509367059E-5</v>
      </c>
      <c r="K31" s="175">
        <v>1.691429204694512E-5</v>
      </c>
      <c r="L31" s="175">
        <v>1.7055244480669665E-5</v>
      </c>
      <c r="M31" s="175">
        <v>1.7197371518008575E-5</v>
      </c>
      <c r="N31" s="175">
        <v>1.7340682947325313E-5</v>
      </c>
      <c r="O31" s="175">
        <v>1.7485188638553023E-5</v>
      </c>
      <c r="P31" s="175">
        <v>1.7630898543874301E-5</v>
      </c>
      <c r="Q31" s="175">
        <v>1.7777822698406591E-5</v>
      </c>
      <c r="R31" s="176">
        <v>1.7925971220893309E-5</v>
      </c>
      <c r="S31" s="14"/>
      <c r="T31" s="15"/>
      <c r="U31" s="174">
        <v>1.8075354314400751E-5</v>
      </c>
      <c r="V31" s="175">
        <v>1.8225982267020759E-5</v>
      </c>
      <c r="W31" s="175">
        <v>1.8377865452579265E-5</v>
      </c>
      <c r="X31" s="175">
        <v>1.8531014331350759E-5</v>
      </c>
      <c r="Y31" s="175">
        <v>1.8685439450778682E-5</v>
      </c>
      <c r="Z31" s="175">
        <v>1.8841151446201836E-5</v>
      </c>
      <c r="AA31" s="175">
        <v>1.8998161041586855E-5</v>
      </c>
      <c r="AB31" s="175">
        <v>1.9156479050266745E-5</v>
      </c>
      <c r="AC31" s="175">
        <v>1.9316116375685634E-5</v>
      </c>
      <c r="AD31" s="175">
        <v>1.9477084012149681E-5</v>
      </c>
      <c r="AE31" s="175">
        <v>1.9639393045584262E-5</v>
      </c>
      <c r="AF31" s="176">
        <v>1.9803054654297462E-5</v>
      </c>
      <c r="AG31" s="14"/>
      <c r="AH31" s="15"/>
      <c r="AI31" s="174">
        <v>1.9968080109749942E-5</v>
      </c>
      <c r="AJ31" s="175">
        <v>2.0134480777331189E-5</v>
      </c>
      <c r="AK31" s="175">
        <v>2.0302268117142284E-5</v>
      </c>
      <c r="AL31" s="175">
        <v>2.0471453684785135E-5</v>
      </c>
      <c r="AM31" s="175">
        <v>2.0642049132158347E-5</v>
      </c>
      <c r="AN31" s="175">
        <v>2.0814066208259664E-5</v>
      </c>
      <c r="AO31" s="175">
        <v>2.0987516759995164E-5</v>
      </c>
      <c r="AP31" s="175">
        <v>2.1162412732995121E-5</v>
      </c>
      <c r="AQ31" s="175">
        <v>2.1338766172436752E-5</v>
      </c>
      <c r="AR31" s="175">
        <v>2.1516589223873722E-5</v>
      </c>
      <c r="AS31" s="175">
        <v>2.1695894134072668E-5</v>
      </c>
      <c r="AT31" s="176">
        <v>2.1876693251856608E-5</v>
      </c>
      <c r="AU31" s="14"/>
      <c r="AV31" s="15"/>
      <c r="AW31" s="174">
        <v>2.2058999028955412E-5</v>
      </c>
      <c r="AX31" s="175">
        <v>2.2242824020863376E-5</v>
      </c>
      <c r="AY31" s="175">
        <v>2.2428180887703904E-5</v>
      </c>
      <c r="AZ31" s="175">
        <v>2.2615082395101436E-5</v>
      </c>
      <c r="BA31" s="175">
        <v>2.2803541415060613E-5</v>
      </c>
      <c r="BB31" s="175">
        <v>2.2993570926852783E-5</v>
      </c>
      <c r="BC31" s="175">
        <v>2.3185184017909891E-5</v>
      </c>
      <c r="BD31" s="175">
        <v>2.3378393884725809E-5</v>
      </c>
      <c r="BE31" s="175">
        <v>2.3573213833765191E-5</v>
      </c>
      <c r="BF31" s="175">
        <v>2.37696572823799E-5</v>
      </c>
      <c r="BG31" s="175">
        <v>2.3967737759733068E-5</v>
      </c>
      <c r="BH31" s="176">
        <v>2.4167468907730845E-5</v>
      </c>
      <c r="BI31" s="14"/>
      <c r="BJ31" s="15"/>
      <c r="BK31" s="174">
        <v>2.2244160010835103E-5</v>
      </c>
      <c r="BL31" s="175">
        <v>2.0304823539798575E-5</v>
      </c>
      <c r="BM31" s="175">
        <v>1.8349325931503395E-5</v>
      </c>
      <c r="BN31" s="175">
        <v>1.6377532509805761E-5</v>
      </c>
      <c r="BO31" s="175">
        <v>1.438930747626065E-5</v>
      </c>
      <c r="BP31" s="175">
        <v>1.2384513900769326E-5</v>
      </c>
      <c r="BQ31" s="175">
        <v>1.0363013712148911E-5</v>
      </c>
      <c r="BR31" s="175">
        <v>8.3246676886233254E-6</v>
      </c>
      <c r="BS31" s="175">
        <v>6.2693354482350255E-6</v>
      </c>
      <c r="BT31" s="175">
        <v>4.1968754391768223E-6</v>
      </c>
      <c r="BU31" s="175">
        <v>2.107144930043135E-6</v>
      </c>
      <c r="BV31" s="176">
        <v>0</v>
      </c>
      <c r="BW31" s="15"/>
    </row>
    <row r="32" spans="2:75" collapsed="1" x14ac:dyDescent="0.3">
      <c r="B32" s="14"/>
      <c r="C32" s="77" t="s">
        <v>828</v>
      </c>
      <c r="D32" s="15"/>
      <c r="E32" s="164">
        <v>246488.65331440076</v>
      </c>
      <c r="F32" s="43"/>
      <c r="G32" s="165">
        <v>248087.27863602748</v>
      </c>
      <c r="H32" s="166">
        <v>249696.4908738191</v>
      </c>
      <c r="I32" s="166">
        <v>251316.36133503233</v>
      </c>
      <c r="J32" s="166">
        <v>252946.96181360027</v>
      </c>
      <c r="K32" s="166">
        <v>254588.36459348694</v>
      </c>
      <c r="L32" s="166">
        <v>256240.64245206647</v>
      </c>
      <c r="M32" s="166">
        <v>257903.86866352451</v>
      </c>
      <c r="N32" s="166">
        <v>259578.11700228424</v>
      </c>
      <c r="O32" s="166">
        <v>261263.46174645555</v>
      </c>
      <c r="P32" s="166">
        <v>262959.97768130858</v>
      </c>
      <c r="Q32" s="166">
        <v>264667.74010277091</v>
      </c>
      <c r="R32" s="167">
        <v>266386.8248209497</v>
      </c>
      <c r="S32" s="14"/>
      <c r="T32" s="15"/>
      <c r="U32" s="165">
        <v>268117.30816367804</v>
      </c>
      <c r="V32" s="166">
        <v>269859.26698008529</v>
      </c>
      <c r="W32" s="166">
        <v>271612.77864419337</v>
      </c>
      <c r="X32" s="166">
        <v>273377.92105853738</v>
      </c>
      <c r="Y32" s="166">
        <v>275154.772657811</v>
      </c>
      <c r="Z32" s="166">
        <v>276943.4124125386</v>
      </c>
      <c r="AA32" s="166">
        <v>278743.91983277083</v>
      </c>
      <c r="AB32" s="166">
        <v>280556.37497180805</v>
      </c>
      <c r="AC32" s="166">
        <v>282380.85842994793</v>
      </c>
      <c r="AD32" s="166">
        <v>284217.45135826024</v>
      </c>
      <c r="AE32" s="166">
        <v>286066.23546238686</v>
      </c>
      <c r="AF32" s="167">
        <v>287927.29300636961</v>
      </c>
      <c r="AG32" s="14"/>
      <c r="AH32" s="15"/>
      <c r="AI32" s="165">
        <v>289800.7068165029</v>
      </c>
      <c r="AJ32" s="166">
        <v>291686.5602852148</v>
      </c>
      <c r="AK32" s="166">
        <v>293584.9373749739</v>
      </c>
      <c r="AL32" s="166">
        <v>295495.9226222242</v>
      </c>
      <c r="AM32" s="166">
        <v>297419.60114134691</v>
      </c>
      <c r="AN32" s="166">
        <v>299356.05862864957</v>
      </c>
      <c r="AO32" s="166">
        <v>301305.38136638346</v>
      </c>
      <c r="AP32" s="166">
        <v>303267.65622678847</v>
      </c>
      <c r="AQ32" s="166">
        <v>305242.97067616694</v>
      </c>
      <c r="AR32" s="166">
        <v>307231.41277898406</v>
      </c>
      <c r="AS32" s="166">
        <v>309233.07120199892</v>
      </c>
      <c r="AT32" s="167">
        <v>311248.03521842259</v>
      </c>
      <c r="AU32" s="14"/>
      <c r="AV32" s="15"/>
      <c r="AW32" s="165">
        <v>313276.39471210644</v>
      </c>
      <c r="AX32" s="166">
        <v>315318.24018175848</v>
      </c>
      <c r="AY32" s="166">
        <v>317373.66274518939</v>
      </c>
      <c r="AZ32" s="166">
        <v>319442.75414358883</v>
      </c>
      <c r="BA32" s="166">
        <v>321525.60674583015</v>
      </c>
      <c r="BB32" s="166">
        <v>323622.31355280604</v>
      </c>
      <c r="BC32" s="166">
        <v>325732.96820179396</v>
      </c>
      <c r="BD32" s="166">
        <v>327857.66497085243</v>
      </c>
      <c r="BE32" s="166">
        <v>329996.4987832465</v>
      </c>
      <c r="BF32" s="166">
        <v>332149.56521190616</v>
      </c>
      <c r="BG32" s="166">
        <v>334316.9604839136</v>
      </c>
      <c r="BH32" s="167">
        <v>336498.78148502327</v>
      </c>
      <c r="BI32" s="14"/>
      <c r="BJ32" s="15"/>
      <c r="BK32" s="165">
        <v>330962.00515031675</v>
      </c>
      <c r="BL32" s="166">
        <v>325401.18470739643</v>
      </c>
      <c r="BM32" s="166">
        <v>319816.22571744985</v>
      </c>
      <c r="BN32" s="166">
        <v>314207.03345209116</v>
      </c>
      <c r="BO32" s="166">
        <v>308573.51289320656</v>
      </c>
      <c r="BP32" s="166">
        <v>302915.56873280887</v>
      </c>
      <c r="BQ32" s="166">
        <v>297233.10537289944</v>
      </c>
      <c r="BR32" s="166">
        <v>291526.02692533983</v>
      </c>
      <c r="BS32" s="166">
        <v>285794.23721173167</v>
      </c>
      <c r="BT32" s="166">
        <v>280037.63976330525</v>
      </c>
      <c r="BU32" s="166">
        <v>274256.13782081701</v>
      </c>
      <c r="BV32" s="167">
        <v>268449.63433445693</v>
      </c>
      <c r="BW32" s="15"/>
    </row>
    <row r="33" spans="2:75" hidden="1" outlineLevel="1" x14ac:dyDescent="0.3">
      <c r="B33" s="14"/>
      <c r="C33" s="419" t="s">
        <v>829</v>
      </c>
      <c r="D33" s="15"/>
      <c r="E33" s="164">
        <v>0</v>
      </c>
      <c r="F33" s="43"/>
      <c r="G33" s="165">
        <v>0</v>
      </c>
      <c r="H33" s="166">
        <v>0</v>
      </c>
      <c r="I33" s="166">
        <v>0</v>
      </c>
      <c r="J33" s="166">
        <v>0</v>
      </c>
      <c r="K33" s="166">
        <v>0</v>
      </c>
      <c r="L33" s="166">
        <v>0</v>
      </c>
      <c r="M33" s="166">
        <v>0</v>
      </c>
      <c r="N33" s="166">
        <v>0</v>
      </c>
      <c r="O33" s="166">
        <v>0</v>
      </c>
      <c r="P33" s="166">
        <v>0</v>
      </c>
      <c r="Q33" s="166">
        <v>0</v>
      </c>
      <c r="R33" s="167">
        <v>0</v>
      </c>
      <c r="S33" s="14"/>
      <c r="T33" s="15"/>
      <c r="U33" s="165">
        <v>0</v>
      </c>
      <c r="V33" s="166">
        <v>0</v>
      </c>
      <c r="W33" s="166">
        <v>0</v>
      </c>
      <c r="X33" s="166">
        <v>0</v>
      </c>
      <c r="Y33" s="166">
        <v>0</v>
      </c>
      <c r="Z33" s="166">
        <v>0</v>
      </c>
      <c r="AA33" s="166">
        <v>0</v>
      </c>
      <c r="AB33" s="166">
        <v>0</v>
      </c>
      <c r="AC33" s="166">
        <v>0</v>
      </c>
      <c r="AD33" s="166">
        <v>0</v>
      </c>
      <c r="AE33" s="166">
        <v>0</v>
      </c>
      <c r="AF33" s="167">
        <v>0</v>
      </c>
      <c r="AG33" s="14"/>
      <c r="AH33" s="15"/>
      <c r="AI33" s="165">
        <v>0</v>
      </c>
      <c r="AJ33" s="166">
        <v>0</v>
      </c>
      <c r="AK33" s="166">
        <v>0</v>
      </c>
      <c r="AL33" s="166">
        <v>0</v>
      </c>
      <c r="AM33" s="166">
        <v>0</v>
      </c>
      <c r="AN33" s="166">
        <v>0</v>
      </c>
      <c r="AO33" s="166">
        <v>0</v>
      </c>
      <c r="AP33" s="166">
        <v>0</v>
      </c>
      <c r="AQ33" s="166">
        <v>0</v>
      </c>
      <c r="AR33" s="166">
        <v>0</v>
      </c>
      <c r="AS33" s="166">
        <v>0</v>
      </c>
      <c r="AT33" s="167">
        <v>0</v>
      </c>
      <c r="AU33" s="14"/>
      <c r="AV33" s="15"/>
      <c r="AW33" s="165">
        <v>0</v>
      </c>
      <c r="AX33" s="166">
        <v>0</v>
      </c>
      <c r="AY33" s="166">
        <v>0</v>
      </c>
      <c r="AZ33" s="166">
        <v>0</v>
      </c>
      <c r="BA33" s="166">
        <v>0</v>
      </c>
      <c r="BB33" s="166">
        <v>0</v>
      </c>
      <c r="BC33" s="166">
        <v>0</v>
      </c>
      <c r="BD33" s="166">
        <v>0</v>
      </c>
      <c r="BE33" s="166">
        <v>0</v>
      </c>
      <c r="BF33" s="166">
        <v>0</v>
      </c>
      <c r="BG33" s="166">
        <v>0</v>
      </c>
      <c r="BH33" s="167">
        <v>0</v>
      </c>
      <c r="BI33" s="14"/>
      <c r="BJ33" s="15"/>
      <c r="BK33" s="165">
        <v>0</v>
      </c>
      <c r="BL33" s="166">
        <v>0</v>
      </c>
      <c r="BM33" s="166">
        <v>0</v>
      </c>
      <c r="BN33" s="166">
        <v>0</v>
      </c>
      <c r="BO33" s="166">
        <v>0</v>
      </c>
      <c r="BP33" s="166">
        <v>0</v>
      </c>
      <c r="BQ33" s="166">
        <v>0</v>
      </c>
      <c r="BR33" s="166">
        <v>0</v>
      </c>
      <c r="BS33" s="166">
        <v>0</v>
      </c>
      <c r="BT33" s="166">
        <v>0</v>
      </c>
      <c r="BU33" s="166">
        <v>0</v>
      </c>
      <c r="BV33" s="167">
        <v>0</v>
      </c>
      <c r="BW33" s="15"/>
    </row>
    <row r="34" spans="2:75" hidden="1" outlineLevel="1" x14ac:dyDescent="0.3">
      <c r="B34" s="14"/>
      <c r="C34" s="419" t="s">
        <v>830</v>
      </c>
      <c r="D34" s="15"/>
      <c r="E34" s="164">
        <v>0</v>
      </c>
      <c r="F34" s="43"/>
      <c r="G34" s="165">
        <v>0</v>
      </c>
      <c r="H34" s="166">
        <v>0</v>
      </c>
      <c r="I34" s="166">
        <v>0</v>
      </c>
      <c r="J34" s="166">
        <v>0</v>
      </c>
      <c r="K34" s="166">
        <v>0</v>
      </c>
      <c r="L34" s="166">
        <v>0</v>
      </c>
      <c r="M34" s="166">
        <v>0</v>
      </c>
      <c r="N34" s="166">
        <v>0</v>
      </c>
      <c r="O34" s="166">
        <v>0</v>
      </c>
      <c r="P34" s="166">
        <v>0</v>
      </c>
      <c r="Q34" s="166">
        <v>0</v>
      </c>
      <c r="R34" s="167">
        <v>0</v>
      </c>
      <c r="S34" s="14"/>
      <c r="T34" s="15"/>
      <c r="U34" s="165">
        <v>0</v>
      </c>
      <c r="V34" s="166">
        <v>0</v>
      </c>
      <c r="W34" s="166">
        <v>0</v>
      </c>
      <c r="X34" s="166">
        <v>0</v>
      </c>
      <c r="Y34" s="166">
        <v>0</v>
      </c>
      <c r="Z34" s="166">
        <v>0</v>
      </c>
      <c r="AA34" s="166">
        <v>0</v>
      </c>
      <c r="AB34" s="166">
        <v>0</v>
      </c>
      <c r="AC34" s="166">
        <v>0</v>
      </c>
      <c r="AD34" s="166">
        <v>0</v>
      </c>
      <c r="AE34" s="166">
        <v>0</v>
      </c>
      <c r="AF34" s="167">
        <v>0</v>
      </c>
      <c r="AG34" s="14"/>
      <c r="AH34" s="15"/>
      <c r="AI34" s="165">
        <v>0</v>
      </c>
      <c r="AJ34" s="166">
        <v>0</v>
      </c>
      <c r="AK34" s="166">
        <v>0</v>
      </c>
      <c r="AL34" s="166">
        <v>0</v>
      </c>
      <c r="AM34" s="166">
        <v>0</v>
      </c>
      <c r="AN34" s="166">
        <v>0</v>
      </c>
      <c r="AO34" s="166">
        <v>0</v>
      </c>
      <c r="AP34" s="166">
        <v>0</v>
      </c>
      <c r="AQ34" s="166">
        <v>0</v>
      </c>
      <c r="AR34" s="166">
        <v>0</v>
      </c>
      <c r="AS34" s="166">
        <v>0</v>
      </c>
      <c r="AT34" s="167">
        <v>0</v>
      </c>
      <c r="AU34" s="14"/>
      <c r="AV34" s="15"/>
      <c r="AW34" s="165">
        <v>0</v>
      </c>
      <c r="AX34" s="166">
        <v>0</v>
      </c>
      <c r="AY34" s="166">
        <v>0</v>
      </c>
      <c r="AZ34" s="166">
        <v>0</v>
      </c>
      <c r="BA34" s="166">
        <v>0</v>
      </c>
      <c r="BB34" s="166">
        <v>0</v>
      </c>
      <c r="BC34" s="166">
        <v>0</v>
      </c>
      <c r="BD34" s="166">
        <v>0</v>
      </c>
      <c r="BE34" s="166">
        <v>0</v>
      </c>
      <c r="BF34" s="166">
        <v>0</v>
      </c>
      <c r="BG34" s="166">
        <v>0</v>
      </c>
      <c r="BH34" s="167">
        <v>0</v>
      </c>
      <c r="BI34" s="14"/>
      <c r="BJ34" s="15"/>
      <c r="BK34" s="165">
        <v>0</v>
      </c>
      <c r="BL34" s="166">
        <v>0</v>
      </c>
      <c r="BM34" s="166">
        <v>0</v>
      </c>
      <c r="BN34" s="166">
        <v>0</v>
      </c>
      <c r="BO34" s="166">
        <v>0</v>
      </c>
      <c r="BP34" s="166">
        <v>0</v>
      </c>
      <c r="BQ34" s="166">
        <v>0</v>
      </c>
      <c r="BR34" s="166">
        <v>0</v>
      </c>
      <c r="BS34" s="166">
        <v>0</v>
      </c>
      <c r="BT34" s="166">
        <v>0</v>
      </c>
      <c r="BU34" s="166">
        <v>0</v>
      </c>
      <c r="BV34" s="167">
        <v>0</v>
      </c>
      <c r="BW34" s="15"/>
    </row>
    <row r="35" spans="2:75" hidden="1" outlineLevel="1" x14ac:dyDescent="0.3">
      <c r="B35" s="14"/>
      <c r="C35" s="420" t="s">
        <v>831</v>
      </c>
      <c r="D35" s="15"/>
      <c r="E35" s="173">
        <v>0</v>
      </c>
      <c r="F35" s="43"/>
      <c r="G35" s="174">
        <v>0</v>
      </c>
      <c r="H35" s="175">
        <v>0</v>
      </c>
      <c r="I35" s="175">
        <v>0</v>
      </c>
      <c r="J35" s="175">
        <v>0</v>
      </c>
      <c r="K35" s="175">
        <v>0</v>
      </c>
      <c r="L35" s="175">
        <v>0</v>
      </c>
      <c r="M35" s="175">
        <v>0</v>
      </c>
      <c r="N35" s="175">
        <v>0</v>
      </c>
      <c r="O35" s="175">
        <v>0</v>
      </c>
      <c r="P35" s="175">
        <v>0</v>
      </c>
      <c r="Q35" s="175">
        <v>0</v>
      </c>
      <c r="R35" s="176">
        <v>0</v>
      </c>
      <c r="S35" s="14"/>
      <c r="T35" s="15"/>
      <c r="U35" s="174">
        <v>0</v>
      </c>
      <c r="V35" s="175">
        <v>0</v>
      </c>
      <c r="W35" s="175">
        <v>0</v>
      </c>
      <c r="X35" s="175">
        <v>0</v>
      </c>
      <c r="Y35" s="175">
        <v>0</v>
      </c>
      <c r="Z35" s="175">
        <v>0</v>
      </c>
      <c r="AA35" s="175">
        <v>0</v>
      </c>
      <c r="AB35" s="175">
        <v>0</v>
      </c>
      <c r="AC35" s="175">
        <v>0</v>
      </c>
      <c r="AD35" s="175">
        <v>0</v>
      </c>
      <c r="AE35" s="175">
        <v>0</v>
      </c>
      <c r="AF35" s="176">
        <v>0</v>
      </c>
      <c r="AG35" s="14"/>
      <c r="AH35" s="15"/>
      <c r="AI35" s="174">
        <v>0</v>
      </c>
      <c r="AJ35" s="175">
        <v>0</v>
      </c>
      <c r="AK35" s="175">
        <v>0</v>
      </c>
      <c r="AL35" s="175">
        <v>0</v>
      </c>
      <c r="AM35" s="175">
        <v>0</v>
      </c>
      <c r="AN35" s="175">
        <v>0</v>
      </c>
      <c r="AO35" s="175">
        <v>0</v>
      </c>
      <c r="AP35" s="175">
        <v>0</v>
      </c>
      <c r="AQ35" s="175">
        <v>0</v>
      </c>
      <c r="AR35" s="175">
        <v>0</v>
      </c>
      <c r="AS35" s="175">
        <v>0</v>
      </c>
      <c r="AT35" s="176">
        <v>0</v>
      </c>
      <c r="AU35" s="14"/>
      <c r="AV35" s="15"/>
      <c r="AW35" s="174">
        <v>0</v>
      </c>
      <c r="AX35" s="175">
        <v>0</v>
      </c>
      <c r="AY35" s="175">
        <v>0</v>
      </c>
      <c r="AZ35" s="175">
        <v>0</v>
      </c>
      <c r="BA35" s="175">
        <v>0</v>
      </c>
      <c r="BB35" s="175">
        <v>0</v>
      </c>
      <c r="BC35" s="175">
        <v>0</v>
      </c>
      <c r="BD35" s="175">
        <v>0</v>
      </c>
      <c r="BE35" s="175">
        <v>0</v>
      </c>
      <c r="BF35" s="175">
        <v>0</v>
      </c>
      <c r="BG35" s="175">
        <v>0</v>
      </c>
      <c r="BH35" s="176">
        <v>0</v>
      </c>
      <c r="BI35" s="14"/>
      <c r="BJ35" s="15"/>
      <c r="BK35" s="174">
        <v>0</v>
      </c>
      <c r="BL35" s="175">
        <v>0</v>
      </c>
      <c r="BM35" s="175">
        <v>0</v>
      </c>
      <c r="BN35" s="175">
        <v>0</v>
      </c>
      <c r="BO35" s="175">
        <v>0</v>
      </c>
      <c r="BP35" s="175">
        <v>0</v>
      </c>
      <c r="BQ35" s="175">
        <v>0</v>
      </c>
      <c r="BR35" s="175">
        <v>0</v>
      </c>
      <c r="BS35" s="175">
        <v>0</v>
      </c>
      <c r="BT35" s="175">
        <v>0</v>
      </c>
      <c r="BU35" s="175">
        <v>0</v>
      </c>
      <c r="BV35" s="176">
        <v>0</v>
      </c>
      <c r="BW35" s="15"/>
    </row>
    <row r="36" spans="2:75" collapsed="1" x14ac:dyDescent="0.3">
      <c r="B36" s="14"/>
      <c r="C36" s="77" t="s">
        <v>832</v>
      </c>
      <c r="D36" s="15"/>
      <c r="E36" s="164">
        <v>0</v>
      </c>
      <c r="F36" s="43"/>
      <c r="G36" s="165">
        <v>0</v>
      </c>
      <c r="H36" s="166">
        <v>0</v>
      </c>
      <c r="I36" s="166">
        <v>0</v>
      </c>
      <c r="J36" s="166">
        <v>0</v>
      </c>
      <c r="K36" s="166">
        <v>0</v>
      </c>
      <c r="L36" s="166">
        <v>0</v>
      </c>
      <c r="M36" s="166">
        <v>0</v>
      </c>
      <c r="N36" s="166">
        <v>0</v>
      </c>
      <c r="O36" s="166">
        <v>0</v>
      </c>
      <c r="P36" s="166">
        <v>0</v>
      </c>
      <c r="Q36" s="166">
        <v>0</v>
      </c>
      <c r="R36" s="167">
        <v>0</v>
      </c>
      <c r="S36" s="14"/>
      <c r="T36" s="15"/>
      <c r="U36" s="165">
        <v>0</v>
      </c>
      <c r="V36" s="166">
        <v>0</v>
      </c>
      <c r="W36" s="166">
        <v>0</v>
      </c>
      <c r="X36" s="166">
        <v>0</v>
      </c>
      <c r="Y36" s="166">
        <v>0</v>
      </c>
      <c r="Z36" s="166">
        <v>0</v>
      </c>
      <c r="AA36" s="166">
        <v>0</v>
      </c>
      <c r="AB36" s="166">
        <v>0</v>
      </c>
      <c r="AC36" s="166">
        <v>0</v>
      </c>
      <c r="AD36" s="166">
        <v>0</v>
      </c>
      <c r="AE36" s="166">
        <v>0</v>
      </c>
      <c r="AF36" s="167">
        <v>0</v>
      </c>
      <c r="AG36" s="14"/>
      <c r="AH36" s="15"/>
      <c r="AI36" s="165">
        <v>0</v>
      </c>
      <c r="AJ36" s="166">
        <v>0</v>
      </c>
      <c r="AK36" s="166">
        <v>0</v>
      </c>
      <c r="AL36" s="166">
        <v>0</v>
      </c>
      <c r="AM36" s="166">
        <v>0</v>
      </c>
      <c r="AN36" s="166">
        <v>0</v>
      </c>
      <c r="AO36" s="166">
        <v>0</v>
      </c>
      <c r="AP36" s="166">
        <v>0</v>
      </c>
      <c r="AQ36" s="166">
        <v>0</v>
      </c>
      <c r="AR36" s="166">
        <v>0</v>
      </c>
      <c r="AS36" s="166">
        <v>0</v>
      </c>
      <c r="AT36" s="167">
        <v>0</v>
      </c>
      <c r="AU36" s="14"/>
      <c r="AV36" s="15"/>
      <c r="AW36" s="165">
        <v>0</v>
      </c>
      <c r="AX36" s="166">
        <v>0</v>
      </c>
      <c r="AY36" s="166">
        <v>0</v>
      </c>
      <c r="AZ36" s="166">
        <v>0</v>
      </c>
      <c r="BA36" s="166">
        <v>0</v>
      </c>
      <c r="BB36" s="166">
        <v>0</v>
      </c>
      <c r="BC36" s="166">
        <v>0</v>
      </c>
      <c r="BD36" s="166">
        <v>0</v>
      </c>
      <c r="BE36" s="166">
        <v>0</v>
      </c>
      <c r="BF36" s="166">
        <v>0</v>
      </c>
      <c r="BG36" s="166">
        <v>0</v>
      </c>
      <c r="BH36" s="167">
        <v>0</v>
      </c>
      <c r="BI36" s="14"/>
      <c r="BJ36" s="15"/>
      <c r="BK36" s="165">
        <v>0</v>
      </c>
      <c r="BL36" s="166">
        <v>0</v>
      </c>
      <c r="BM36" s="166">
        <v>0</v>
      </c>
      <c r="BN36" s="166">
        <v>0</v>
      </c>
      <c r="BO36" s="166">
        <v>0</v>
      </c>
      <c r="BP36" s="166">
        <v>0</v>
      </c>
      <c r="BQ36" s="166">
        <v>0</v>
      </c>
      <c r="BR36" s="166">
        <v>0</v>
      </c>
      <c r="BS36" s="166">
        <v>0</v>
      </c>
      <c r="BT36" s="166">
        <v>0</v>
      </c>
      <c r="BU36" s="166">
        <v>0</v>
      </c>
      <c r="BV36" s="167">
        <v>0</v>
      </c>
      <c r="BW36" s="15"/>
    </row>
    <row r="37" spans="2:75" x14ac:dyDescent="0.3">
      <c r="B37" s="14"/>
      <c r="C37" s="77" t="s">
        <v>833</v>
      </c>
      <c r="D37" s="15"/>
      <c r="E37" s="164">
        <v>1E-3</v>
      </c>
      <c r="F37" s="43"/>
      <c r="G37" s="165">
        <v>1E-3</v>
      </c>
      <c r="H37" s="166">
        <v>1E-3</v>
      </c>
      <c r="I37" s="166">
        <v>1E-3</v>
      </c>
      <c r="J37" s="166">
        <v>1E-3</v>
      </c>
      <c r="K37" s="166">
        <v>1E-3</v>
      </c>
      <c r="L37" s="166">
        <v>1E-3</v>
      </c>
      <c r="M37" s="166">
        <v>1E-3</v>
      </c>
      <c r="N37" s="166">
        <v>1E-3</v>
      </c>
      <c r="O37" s="166">
        <v>1E-3</v>
      </c>
      <c r="P37" s="166">
        <v>1E-3</v>
      </c>
      <c r="Q37" s="166">
        <v>1E-3</v>
      </c>
      <c r="R37" s="167">
        <v>1E-3</v>
      </c>
      <c r="S37" s="14"/>
      <c r="T37" s="15"/>
      <c r="U37" s="165">
        <v>1E-3</v>
      </c>
      <c r="V37" s="166">
        <v>1E-3</v>
      </c>
      <c r="W37" s="166">
        <v>1E-3</v>
      </c>
      <c r="X37" s="166">
        <v>1E-3</v>
      </c>
      <c r="Y37" s="166">
        <v>1E-3</v>
      </c>
      <c r="Z37" s="166">
        <v>1E-3</v>
      </c>
      <c r="AA37" s="166">
        <v>1E-3</v>
      </c>
      <c r="AB37" s="166">
        <v>1E-3</v>
      </c>
      <c r="AC37" s="166">
        <v>1E-3</v>
      </c>
      <c r="AD37" s="166">
        <v>1E-3</v>
      </c>
      <c r="AE37" s="166">
        <v>1E-3</v>
      </c>
      <c r="AF37" s="167">
        <v>1E-3</v>
      </c>
      <c r="AG37" s="14"/>
      <c r="AH37" s="15"/>
      <c r="AI37" s="165">
        <v>1E-3</v>
      </c>
      <c r="AJ37" s="166">
        <v>1E-3</v>
      </c>
      <c r="AK37" s="166">
        <v>1E-3</v>
      </c>
      <c r="AL37" s="166">
        <v>1E-3</v>
      </c>
      <c r="AM37" s="166">
        <v>1E-3</v>
      </c>
      <c r="AN37" s="166">
        <v>1E-3</v>
      </c>
      <c r="AO37" s="166">
        <v>1E-3</v>
      </c>
      <c r="AP37" s="166">
        <v>1E-3</v>
      </c>
      <c r="AQ37" s="166">
        <v>1E-3</v>
      </c>
      <c r="AR37" s="166">
        <v>1E-3</v>
      </c>
      <c r="AS37" s="166">
        <v>1E-3</v>
      </c>
      <c r="AT37" s="167">
        <v>1E-3</v>
      </c>
      <c r="AU37" s="14"/>
      <c r="AV37" s="15"/>
      <c r="AW37" s="165">
        <v>1E-3</v>
      </c>
      <c r="AX37" s="166">
        <v>1E-3</v>
      </c>
      <c r="AY37" s="166">
        <v>1E-3</v>
      </c>
      <c r="AZ37" s="166">
        <v>1E-3</v>
      </c>
      <c r="BA37" s="166">
        <v>1E-3</v>
      </c>
      <c r="BB37" s="166">
        <v>1E-3</v>
      </c>
      <c r="BC37" s="166">
        <v>1E-3</v>
      </c>
      <c r="BD37" s="166">
        <v>1E-3</v>
      </c>
      <c r="BE37" s="166">
        <v>1E-3</v>
      </c>
      <c r="BF37" s="166">
        <v>1E-3</v>
      </c>
      <c r="BG37" s="166">
        <v>1E-3</v>
      </c>
      <c r="BH37" s="167">
        <v>1E-3</v>
      </c>
      <c r="BI37" s="14"/>
      <c r="BJ37" s="15"/>
      <c r="BK37" s="165">
        <v>1E-3</v>
      </c>
      <c r="BL37" s="166">
        <v>1E-3</v>
      </c>
      <c r="BM37" s="166">
        <v>1E-3</v>
      </c>
      <c r="BN37" s="166">
        <v>1E-3</v>
      </c>
      <c r="BO37" s="166">
        <v>1E-3</v>
      </c>
      <c r="BP37" s="166">
        <v>1E-3</v>
      </c>
      <c r="BQ37" s="166">
        <v>1E-3</v>
      </c>
      <c r="BR37" s="166">
        <v>1E-3</v>
      </c>
      <c r="BS37" s="166">
        <v>1E-3</v>
      </c>
      <c r="BT37" s="166">
        <v>1E-3</v>
      </c>
      <c r="BU37" s="166">
        <v>1E-3</v>
      </c>
      <c r="BV37" s="167">
        <v>1E-3</v>
      </c>
      <c r="BW37" s="15"/>
    </row>
    <row r="38" spans="2:75" x14ac:dyDescent="0.3">
      <c r="B38" s="14"/>
      <c r="C38" s="172" t="s">
        <v>121</v>
      </c>
      <c r="D38" s="15"/>
      <c r="E38" s="181">
        <v>0</v>
      </c>
      <c r="F38" s="43"/>
      <c r="G38" s="174">
        <v>0</v>
      </c>
      <c r="H38" s="175">
        <v>0</v>
      </c>
      <c r="I38" s="175">
        <v>0</v>
      </c>
      <c r="J38" s="175">
        <v>0</v>
      </c>
      <c r="K38" s="175">
        <v>0</v>
      </c>
      <c r="L38" s="175">
        <v>0</v>
      </c>
      <c r="M38" s="175">
        <v>0</v>
      </c>
      <c r="N38" s="175">
        <v>0</v>
      </c>
      <c r="O38" s="175">
        <v>0</v>
      </c>
      <c r="P38" s="175">
        <v>0</v>
      </c>
      <c r="Q38" s="175">
        <v>0</v>
      </c>
      <c r="R38" s="176">
        <v>0</v>
      </c>
      <c r="S38" s="14"/>
      <c r="T38" s="15"/>
      <c r="U38" s="174">
        <v>0</v>
      </c>
      <c r="V38" s="175">
        <v>0</v>
      </c>
      <c r="W38" s="175">
        <v>0</v>
      </c>
      <c r="X38" s="175">
        <v>0</v>
      </c>
      <c r="Y38" s="175">
        <v>0</v>
      </c>
      <c r="Z38" s="175">
        <v>0</v>
      </c>
      <c r="AA38" s="175">
        <v>0</v>
      </c>
      <c r="AB38" s="175">
        <v>0</v>
      </c>
      <c r="AC38" s="175">
        <v>0</v>
      </c>
      <c r="AD38" s="175">
        <v>0</v>
      </c>
      <c r="AE38" s="175">
        <v>0</v>
      </c>
      <c r="AF38" s="176">
        <v>0</v>
      </c>
      <c r="AG38" s="14"/>
      <c r="AH38" s="15"/>
      <c r="AI38" s="174">
        <v>0</v>
      </c>
      <c r="AJ38" s="175">
        <v>0</v>
      </c>
      <c r="AK38" s="175">
        <v>0</v>
      </c>
      <c r="AL38" s="175">
        <v>0</v>
      </c>
      <c r="AM38" s="175">
        <v>0</v>
      </c>
      <c r="AN38" s="175">
        <v>0</v>
      </c>
      <c r="AO38" s="175">
        <v>0</v>
      </c>
      <c r="AP38" s="175">
        <v>0</v>
      </c>
      <c r="AQ38" s="175">
        <v>0</v>
      </c>
      <c r="AR38" s="175">
        <v>0</v>
      </c>
      <c r="AS38" s="175">
        <v>0</v>
      </c>
      <c r="AT38" s="176">
        <v>0</v>
      </c>
      <c r="AU38" s="14"/>
      <c r="AV38" s="15"/>
      <c r="AW38" s="174">
        <v>0</v>
      </c>
      <c r="AX38" s="175">
        <v>0</v>
      </c>
      <c r="AY38" s="175">
        <v>0</v>
      </c>
      <c r="AZ38" s="175">
        <v>0</v>
      </c>
      <c r="BA38" s="175">
        <v>0</v>
      </c>
      <c r="BB38" s="175">
        <v>0</v>
      </c>
      <c r="BC38" s="175">
        <v>0</v>
      </c>
      <c r="BD38" s="175">
        <v>0</v>
      </c>
      <c r="BE38" s="175">
        <v>0</v>
      </c>
      <c r="BF38" s="175">
        <v>0</v>
      </c>
      <c r="BG38" s="175">
        <v>0</v>
      </c>
      <c r="BH38" s="176">
        <v>0</v>
      </c>
      <c r="BI38" s="14"/>
      <c r="BJ38" s="15"/>
      <c r="BK38" s="174">
        <v>0</v>
      </c>
      <c r="BL38" s="175">
        <v>0</v>
      </c>
      <c r="BM38" s="175">
        <v>0</v>
      </c>
      <c r="BN38" s="175">
        <v>0</v>
      </c>
      <c r="BO38" s="175">
        <v>0</v>
      </c>
      <c r="BP38" s="175">
        <v>0</v>
      </c>
      <c r="BQ38" s="175">
        <v>0</v>
      </c>
      <c r="BR38" s="175">
        <v>0</v>
      </c>
      <c r="BS38" s="175">
        <v>0</v>
      </c>
      <c r="BT38" s="175">
        <v>0</v>
      </c>
      <c r="BU38" s="175">
        <v>0</v>
      </c>
      <c r="BV38" s="176">
        <v>0</v>
      </c>
      <c r="BW38" s="15"/>
    </row>
    <row r="39" spans="2:75" x14ac:dyDescent="0.3">
      <c r="B39" s="14"/>
      <c r="C39" s="158" t="s">
        <v>11</v>
      </c>
      <c r="D39" s="33"/>
      <c r="E39" s="157">
        <v>246488.65431440074</v>
      </c>
      <c r="F39" s="43"/>
      <c r="G39" s="51">
        <v>248087.27963602747</v>
      </c>
      <c r="H39" s="52">
        <v>249696.49187381909</v>
      </c>
      <c r="I39" s="52">
        <v>251316.36233503232</v>
      </c>
      <c r="J39" s="52">
        <v>252946.96281360026</v>
      </c>
      <c r="K39" s="52">
        <v>254588.36559348693</v>
      </c>
      <c r="L39" s="52">
        <v>256240.64345206646</v>
      </c>
      <c r="M39" s="52">
        <v>257903.8696635245</v>
      </c>
      <c r="N39" s="52">
        <v>259578.11800228423</v>
      </c>
      <c r="O39" s="52">
        <v>261263.46274645554</v>
      </c>
      <c r="P39" s="52">
        <v>262959.97868130857</v>
      </c>
      <c r="Q39" s="52">
        <v>264667.7411027709</v>
      </c>
      <c r="R39" s="53">
        <v>266386.82582094969</v>
      </c>
      <c r="S39" s="14"/>
      <c r="T39" s="15"/>
      <c r="U39" s="51">
        <v>268117.30916367803</v>
      </c>
      <c r="V39" s="52">
        <v>269859.26798008528</v>
      </c>
      <c r="W39" s="52">
        <v>271612.77964419336</v>
      </c>
      <c r="X39" s="52">
        <v>273377.92205853737</v>
      </c>
      <c r="Y39" s="52">
        <v>275154.77365781099</v>
      </c>
      <c r="Z39" s="52">
        <v>276943.41341253859</v>
      </c>
      <c r="AA39" s="52">
        <v>278743.92083277082</v>
      </c>
      <c r="AB39" s="52">
        <v>280556.37597180804</v>
      </c>
      <c r="AC39" s="52">
        <v>282380.85942994792</v>
      </c>
      <c r="AD39" s="52">
        <v>284217.45235826023</v>
      </c>
      <c r="AE39" s="52">
        <v>286066.23646238685</v>
      </c>
      <c r="AF39" s="53">
        <v>287927.2940063696</v>
      </c>
      <c r="AG39" s="14"/>
      <c r="AH39" s="15"/>
      <c r="AI39" s="51">
        <v>289800.70781650289</v>
      </c>
      <c r="AJ39" s="52">
        <v>291686.56128521479</v>
      </c>
      <c r="AK39" s="52">
        <v>293584.93837497389</v>
      </c>
      <c r="AL39" s="52">
        <v>295495.92362222419</v>
      </c>
      <c r="AM39" s="52">
        <v>297419.6021413469</v>
      </c>
      <c r="AN39" s="52">
        <v>299356.05962864956</v>
      </c>
      <c r="AO39" s="52">
        <v>301305.38236638345</v>
      </c>
      <c r="AP39" s="52">
        <v>303267.65722678846</v>
      </c>
      <c r="AQ39" s="52">
        <v>305242.97167616693</v>
      </c>
      <c r="AR39" s="52">
        <v>307231.41377898405</v>
      </c>
      <c r="AS39" s="52">
        <v>309233.0722019989</v>
      </c>
      <c r="AT39" s="53">
        <v>311248.03621842258</v>
      </c>
      <c r="AU39" s="14"/>
      <c r="AV39" s="15"/>
      <c r="AW39" s="51">
        <v>313276.39571210643</v>
      </c>
      <c r="AX39" s="52">
        <v>315318.24118175847</v>
      </c>
      <c r="AY39" s="52">
        <v>317373.66374518938</v>
      </c>
      <c r="AZ39" s="52">
        <v>319442.75514358882</v>
      </c>
      <c r="BA39" s="52">
        <v>321525.60774583014</v>
      </c>
      <c r="BB39" s="52">
        <v>323622.31455280603</v>
      </c>
      <c r="BC39" s="52">
        <v>325732.96920179395</v>
      </c>
      <c r="BD39" s="52">
        <v>327857.66597085242</v>
      </c>
      <c r="BE39" s="52">
        <v>329996.49978324649</v>
      </c>
      <c r="BF39" s="52">
        <v>332149.56621190615</v>
      </c>
      <c r="BG39" s="52">
        <v>334316.96148391359</v>
      </c>
      <c r="BH39" s="53">
        <v>336498.78248502326</v>
      </c>
      <c r="BI39" s="14"/>
      <c r="BJ39" s="15"/>
      <c r="BK39" s="51">
        <v>330962.00615031674</v>
      </c>
      <c r="BL39" s="52">
        <v>325401.18570739642</v>
      </c>
      <c r="BM39" s="52">
        <v>319816.22671744984</v>
      </c>
      <c r="BN39" s="52">
        <v>314207.03445209115</v>
      </c>
      <c r="BO39" s="52">
        <v>308573.51389320655</v>
      </c>
      <c r="BP39" s="52">
        <v>302915.56973280886</v>
      </c>
      <c r="BQ39" s="52">
        <v>297233.10637289943</v>
      </c>
      <c r="BR39" s="52">
        <v>291526.02792533982</v>
      </c>
      <c r="BS39" s="52">
        <v>285794.23821173166</v>
      </c>
      <c r="BT39" s="52">
        <v>280037.64076330524</v>
      </c>
      <c r="BU39" s="52">
        <v>274256.138820817</v>
      </c>
      <c r="BV39" s="53">
        <v>268449.63533445692</v>
      </c>
      <c r="BW39" s="15"/>
    </row>
    <row r="40" spans="2:75" x14ac:dyDescent="0.3">
      <c r="B40" s="14"/>
      <c r="C40" s="60"/>
      <c r="D40" s="15"/>
      <c r="E40" s="164"/>
      <c r="F40" s="43"/>
      <c r="G40" s="165"/>
      <c r="H40" s="166"/>
      <c r="I40" s="166"/>
      <c r="J40" s="166"/>
      <c r="K40" s="166"/>
      <c r="L40" s="166"/>
      <c r="M40" s="166"/>
      <c r="N40" s="166"/>
      <c r="O40" s="166"/>
      <c r="P40" s="166"/>
      <c r="Q40" s="166"/>
      <c r="R40" s="167"/>
      <c r="S40" s="14"/>
      <c r="T40" s="15"/>
      <c r="U40" s="165"/>
      <c r="V40" s="166"/>
      <c r="W40" s="166"/>
      <c r="X40" s="166"/>
      <c r="Y40" s="166"/>
      <c r="Z40" s="166"/>
      <c r="AA40" s="166"/>
      <c r="AB40" s="166"/>
      <c r="AC40" s="166"/>
      <c r="AD40" s="166"/>
      <c r="AE40" s="166"/>
      <c r="AF40" s="167"/>
      <c r="AG40" s="14"/>
      <c r="AH40" s="15"/>
      <c r="AI40" s="165"/>
      <c r="AJ40" s="166"/>
      <c r="AK40" s="166"/>
      <c r="AL40" s="166"/>
      <c r="AM40" s="166"/>
      <c r="AN40" s="166"/>
      <c r="AO40" s="166"/>
      <c r="AP40" s="166"/>
      <c r="AQ40" s="166"/>
      <c r="AR40" s="166"/>
      <c r="AS40" s="166"/>
      <c r="AT40" s="167"/>
      <c r="AU40" s="14"/>
      <c r="AV40" s="15"/>
      <c r="AW40" s="165"/>
      <c r="AX40" s="166"/>
      <c r="AY40" s="166"/>
      <c r="AZ40" s="166"/>
      <c r="BA40" s="166"/>
      <c r="BB40" s="166"/>
      <c r="BC40" s="166"/>
      <c r="BD40" s="166"/>
      <c r="BE40" s="166"/>
      <c r="BF40" s="166"/>
      <c r="BG40" s="166"/>
      <c r="BH40" s="167"/>
      <c r="BI40" s="14"/>
      <c r="BJ40" s="15"/>
      <c r="BK40" s="165"/>
      <c r="BL40" s="166"/>
      <c r="BM40" s="166"/>
      <c r="BN40" s="166"/>
      <c r="BO40" s="166"/>
      <c r="BP40" s="166"/>
      <c r="BQ40" s="166"/>
      <c r="BR40" s="166"/>
      <c r="BS40" s="166"/>
      <c r="BT40" s="166"/>
      <c r="BU40" s="166"/>
      <c r="BV40" s="167"/>
      <c r="BW40" s="15"/>
    </row>
    <row r="41" spans="2:75" hidden="1" outlineLevel="1" x14ac:dyDescent="0.3">
      <c r="B41" s="14"/>
      <c r="C41" s="77" t="s">
        <v>834</v>
      </c>
      <c r="D41" s="15"/>
      <c r="E41" s="164">
        <v>2474232.6135996873</v>
      </c>
      <c r="F41" s="43"/>
      <c r="G41" s="165">
        <v>2458902.2203942728</v>
      </c>
      <c r="H41" s="166">
        <v>2443463.2369036535</v>
      </c>
      <c r="I41" s="166">
        <v>2427914.8939466425</v>
      </c>
      <c r="J41" s="166">
        <v>2412256.4168936857</v>
      </c>
      <c r="K41" s="166">
        <v>2396487.0256282706</v>
      </c>
      <c r="L41" s="166">
        <v>2380605.9345080587</v>
      </c>
      <c r="M41" s="166">
        <v>2364612.3523257454</v>
      </c>
      <c r="N41" s="166">
        <v>2348505.4822696405</v>
      </c>
      <c r="O41" s="166">
        <v>2332284.521883972</v>
      </c>
      <c r="P41" s="166">
        <v>2315948.6630289047</v>
      </c>
      <c r="Q41" s="166">
        <v>2299497.0918402802</v>
      </c>
      <c r="R41" s="167">
        <v>2282928.9886890701</v>
      </c>
      <c r="S41" s="14"/>
      <c r="T41" s="15"/>
      <c r="U41" s="165">
        <v>2266243.5281405388</v>
      </c>
      <c r="V41" s="166">
        <v>2249439.8789131222</v>
      </c>
      <c r="W41" s="166">
        <v>2232517.203837011</v>
      </c>
      <c r="X41" s="166">
        <v>2215474.6598124444</v>
      </c>
      <c r="Y41" s="166">
        <v>2198311.397767704</v>
      </c>
      <c r="Z41" s="166">
        <v>2181026.562616813</v>
      </c>
      <c r="AA41" s="166">
        <v>2163619.2932169368</v>
      </c>
      <c r="AB41" s="166">
        <v>2146088.7223254777</v>
      </c>
      <c r="AC41" s="166">
        <v>2128433.9765568711</v>
      </c>
      <c r="AD41" s="166">
        <v>2110654.1763390703</v>
      </c>
      <c r="AE41" s="166">
        <v>2092748.4358697264</v>
      </c>
      <c r="AF41" s="167">
        <v>2074715.8630720582</v>
      </c>
      <c r="AG41" s="14"/>
      <c r="AH41" s="15"/>
      <c r="AI41" s="165">
        <v>2056555.5595504064</v>
      </c>
      <c r="AJ41" s="166">
        <v>2038266.6205454764</v>
      </c>
      <c r="AK41" s="166">
        <v>2019848.1348892616</v>
      </c>
      <c r="AL41" s="166">
        <v>2001299.1849596484</v>
      </c>
      <c r="AM41" s="166">
        <v>1982618.8466347004</v>
      </c>
      <c r="AN41" s="166">
        <v>1963806.1892466177</v>
      </c>
      <c r="AO41" s="166">
        <v>1944860.2755353691</v>
      </c>
      <c r="AP41" s="166">
        <v>1925780.1616019993</v>
      </c>
      <c r="AQ41" s="166">
        <v>1906564.8968616016</v>
      </c>
      <c r="AR41" s="166">
        <v>1887213.523995959</v>
      </c>
      <c r="AS41" s="166">
        <v>1867725.0789058513</v>
      </c>
      <c r="AT41" s="167">
        <v>1848098.5906630224</v>
      </c>
      <c r="AU41" s="14"/>
      <c r="AV41" s="15"/>
      <c r="AW41" s="165">
        <v>1828333.0814618065</v>
      </c>
      <c r="AX41" s="166">
        <v>1808427.5665704156</v>
      </c>
      <c r="AY41" s="166">
        <v>1788381.0542818774</v>
      </c>
      <c r="AZ41" s="166">
        <v>1768192.5458646286</v>
      </c>
      <c r="BA41" s="166">
        <v>1747861.0355127577</v>
      </c>
      <c r="BB41" s="166">
        <v>1727385.5102958945</v>
      </c>
      <c r="BC41" s="166">
        <v>1706764.9501087449</v>
      </c>
      <c r="BD41" s="166">
        <v>1685998.3276202697</v>
      </c>
      <c r="BE41" s="166">
        <v>1665084.6082225011</v>
      </c>
      <c r="BF41" s="166">
        <v>1644022.7499789984</v>
      </c>
      <c r="BG41" s="166">
        <v>1622811.7035729375</v>
      </c>
      <c r="BH41" s="167">
        <v>1601450.4122548338</v>
      </c>
      <c r="BI41" s="14"/>
      <c r="BJ41" s="15"/>
      <c r="BK41" s="165">
        <v>1579937.8117898935</v>
      </c>
      <c r="BL41" s="166">
        <v>1558272.8304049931</v>
      </c>
      <c r="BM41" s="166">
        <v>1536454.3887352832</v>
      </c>
      <c r="BN41" s="166">
        <v>1514481.3997704128</v>
      </c>
      <c r="BO41" s="166">
        <v>1492352.7688003746</v>
      </c>
      <c r="BP41" s="166">
        <v>1470067.393360965</v>
      </c>
      <c r="BQ41" s="166">
        <v>1447624.1631788595</v>
      </c>
      <c r="BR41" s="166">
        <v>1425021.9601162977</v>
      </c>
      <c r="BS41" s="166">
        <v>1402259.658115376</v>
      </c>
      <c r="BT41" s="166">
        <v>1379336.1231419479</v>
      </c>
      <c r="BU41" s="166">
        <v>1356250.2131291246</v>
      </c>
      <c r="BV41" s="167">
        <v>1333000.777920377</v>
      </c>
      <c r="BW41" s="15"/>
    </row>
    <row r="42" spans="2:75" hidden="1" outlineLevel="1" x14ac:dyDescent="0.3">
      <c r="B42" s="14"/>
      <c r="C42" s="77" t="s">
        <v>835</v>
      </c>
      <c r="D42" s="15"/>
      <c r="E42" s="164">
        <v>329278.73310213862</v>
      </c>
      <c r="F42" s="43"/>
      <c r="G42" s="165">
        <v>323192.00615587813</v>
      </c>
      <c r="H42" s="166">
        <v>317074.84557488636</v>
      </c>
      <c r="I42" s="166">
        <v>310927.09919098963</v>
      </c>
      <c r="J42" s="166">
        <v>304748.61407517339</v>
      </c>
      <c r="K42" s="166">
        <v>298539.23653377814</v>
      </c>
      <c r="L42" s="166">
        <v>292298.81210467592</v>
      </c>
      <c r="M42" s="166">
        <v>286027.18555342808</v>
      </c>
      <c r="N42" s="166">
        <v>279724.20086942404</v>
      </c>
      <c r="O42" s="166">
        <v>273389.70126199996</v>
      </c>
      <c r="P42" s="166">
        <v>267023.52915653877</v>
      </c>
      <c r="Q42" s="166">
        <v>260625.5261905503</v>
      </c>
      <c r="R42" s="167">
        <v>254195.53320973189</v>
      </c>
      <c r="S42" s="14"/>
      <c r="T42" s="15"/>
      <c r="U42" s="165">
        <v>247733.39026400945</v>
      </c>
      <c r="V42" s="166">
        <v>241238.93660355834</v>
      </c>
      <c r="W42" s="166">
        <v>234712.01067480497</v>
      </c>
      <c r="X42" s="166">
        <v>228152.45011640785</v>
      </c>
      <c r="Y42" s="166">
        <v>221560.09175521872</v>
      </c>
      <c r="Z42" s="166">
        <v>214934.77160222369</v>
      </c>
      <c r="AA42" s="166">
        <v>208276.32484846358</v>
      </c>
      <c r="AB42" s="166">
        <v>201584.58586093478</v>
      </c>
      <c r="AC42" s="166">
        <v>194859.3881784683</v>
      </c>
      <c r="AD42" s="166">
        <v>188100.56450758953</v>
      </c>
      <c r="AE42" s="166">
        <v>181307.94671835634</v>
      </c>
      <c r="AF42" s="167">
        <v>174481.36584017696</v>
      </c>
      <c r="AG42" s="14"/>
      <c r="AH42" s="15"/>
      <c r="AI42" s="165">
        <v>167620.65205760673</v>
      </c>
      <c r="AJ42" s="166">
        <v>160725.63470612359</v>
      </c>
      <c r="AK42" s="166">
        <v>153796.14226788303</v>
      </c>
      <c r="AL42" s="166">
        <v>146832.00236745126</v>
      </c>
      <c r="AM42" s="166">
        <v>139833.04176751734</v>
      </c>
      <c r="AN42" s="166">
        <v>132799.08636458375</v>
      </c>
      <c r="AO42" s="166">
        <v>125729.96118463553</v>
      </c>
      <c r="AP42" s="166">
        <v>118625.49037878752</v>
      </c>
      <c r="AQ42" s="166">
        <v>111485.49721891031</v>
      </c>
      <c r="AR42" s="166">
        <v>104309.80409323372</v>
      </c>
      <c r="AS42" s="166">
        <v>97098.232501928709</v>
      </c>
      <c r="AT42" s="167">
        <v>89850.603052667182</v>
      </c>
      <c r="AU42" s="14"/>
      <c r="AV42" s="15"/>
      <c r="AW42" s="165">
        <v>82566.735456159338</v>
      </c>
      <c r="AX42" s="166">
        <v>75246.448521668965</v>
      </c>
      <c r="AY42" s="166">
        <v>67889.56015250615</v>
      </c>
      <c r="AZ42" s="166">
        <v>60495.887341497539</v>
      </c>
      <c r="BA42" s="166">
        <v>53065.246166433863</v>
      </c>
      <c r="BB42" s="166">
        <v>45597.451785494857</v>
      </c>
      <c r="BC42" s="166">
        <v>38092.318432651162</v>
      </c>
      <c r="BD42" s="166">
        <v>30549.659413043235</v>
      </c>
      <c r="BE42" s="166">
        <v>22969.287098337292</v>
      </c>
      <c r="BF42" s="166">
        <v>15351.012922057818</v>
      </c>
      <c r="BG42" s="166">
        <v>7694.6473748969238</v>
      </c>
      <c r="BH42" s="167">
        <v>2.6466295821592212E-10</v>
      </c>
      <c r="BI42" s="14"/>
      <c r="BJ42" s="15"/>
      <c r="BK42" s="165">
        <v>2.7466739993542433E-10</v>
      </c>
      <c r="BL42" s="166">
        <v>2.6466295821592212E-10</v>
      </c>
      <c r="BM42" s="166">
        <v>2.5374902179464698E-10</v>
      </c>
      <c r="BN42" s="166">
        <v>2.5829649530351162E-10</v>
      </c>
      <c r="BO42" s="166">
        <v>2.6648194761946797E-10</v>
      </c>
      <c r="BP42" s="166">
        <v>2.6193447411060333E-10</v>
      </c>
      <c r="BQ42" s="166">
        <v>2.5647750589996576E-10</v>
      </c>
      <c r="BR42" s="166">
        <v>2.5829649530351162E-10</v>
      </c>
      <c r="BS42" s="166">
        <v>2.610249794088304E-10</v>
      </c>
      <c r="BT42" s="166">
        <v>2.6193447411060333E-10</v>
      </c>
      <c r="BU42" s="166">
        <v>2.6284396881237626E-10</v>
      </c>
      <c r="BV42" s="167">
        <v>2.6284396881237626E-10</v>
      </c>
      <c r="BW42" s="15"/>
    </row>
    <row r="43" spans="2:75" hidden="1" outlineLevel="1" x14ac:dyDescent="0.3">
      <c r="B43" s="14"/>
      <c r="C43" s="172" t="s">
        <v>836</v>
      </c>
      <c r="D43" s="15"/>
      <c r="E43" s="173">
        <v>8.3773188034778217E-5</v>
      </c>
      <c r="F43" s="43"/>
      <c r="G43" s="174">
        <v>8.2346593463941198E-5</v>
      </c>
      <c r="H43" s="175">
        <v>8.0908110605013882E-5</v>
      </c>
      <c r="I43" s="175">
        <v>7.9457640388928851E-5</v>
      </c>
      <c r="J43" s="175">
        <v>7.7995082921043094E-5</v>
      </c>
      <c r="K43" s="175">
        <v>7.6520337474258288E-5</v>
      </c>
      <c r="L43" s="175">
        <v>7.5033302482083609E-5</v>
      </c>
      <c r="M43" s="175">
        <v>7.3533875531640815E-5</v>
      </c>
      <c r="N43" s="175">
        <v>7.2021953356610988E-5</v>
      </c>
      <c r="O43" s="175">
        <v>7.049743183012259E-5</v>
      </c>
      <c r="P43" s="175">
        <v>6.8960205957580123E-5</v>
      </c>
      <c r="Q43" s="175">
        <v>6.7410169869433129E-5</v>
      </c>
      <c r="R43" s="176">
        <v>6.5847216813884915E-5</v>
      </c>
      <c r="S43" s="14"/>
      <c r="T43" s="15"/>
      <c r="U43" s="174">
        <v>6.4271239149540457E-5</v>
      </c>
      <c r="V43" s="175">
        <v>6.268212833799314E-5</v>
      </c>
      <c r="W43" s="175">
        <v>6.107977493634959E-5</v>
      </c>
      <c r="X43" s="175">
        <v>5.9464068589692342E-5</v>
      </c>
      <c r="Y43" s="175">
        <v>5.7834898023479623E-5</v>
      </c>
      <c r="Z43" s="175">
        <v>5.6192151035881793E-5</v>
      </c>
      <c r="AA43" s="175">
        <v>5.4535714490053987E-5</v>
      </c>
      <c r="AB43" s="175">
        <v>5.2865474306344278E-5</v>
      </c>
      <c r="AC43" s="175">
        <v>5.1181315454436976E-5</v>
      </c>
      <c r="AD43" s="175">
        <v>4.9483121945430459E-5</v>
      </c>
      <c r="AE43" s="175">
        <v>4.7770776823848884E-5</v>
      </c>
      <c r="AF43" s="176">
        <v>4.6044162159587463E-5</v>
      </c>
      <c r="AG43" s="14"/>
      <c r="AH43" s="15"/>
      <c r="AI43" s="174">
        <v>4.4303159039790539E-5</v>
      </c>
      <c r="AJ43" s="175">
        <v>4.2547647560661971E-5</v>
      </c>
      <c r="AK43" s="175">
        <v>4.0777506819207336E-5</v>
      </c>
      <c r="AL43" s="175">
        <v>3.8992614904907234E-5</v>
      </c>
      <c r="AM43" s="175">
        <v>3.7192848891321297E-5</v>
      </c>
      <c r="AN43" s="175">
        <v>3.5378084827622153E-5</v>
      </c>
      <c r="AO43" s="175">
        <v>3.3548197730058839E-5</v>
      </c>
      <c r="AP43" s="175">
        <v>3.1703061573349173E-5</v>
      </c>
      <c r="AQ43" s="175">
        <v>2.9842549282000255E-5</v>
      </c>
      <c r="AR43" s="175">
        <v>2.7966532721556768E-5</v>
      </c>
      <c r="AS43" s="175">
        <v>2.607488268977625E-5</v>
      </c>
      <c r="AT43" s="176">
        <v>2.4167468907730889E-5</v>
      </c>
      <c r="AU43" s="14"/>
      <c r="AV43" s="15"/>
      <c r="AW43" s="174">
        <v>2.2244160010835154E-5</v>
      </c>
      <c r="AX43" s="175">
        <v>2.0304823539798616E-5</v>
      </c>
      <c r="AY43" s="175">
        <v>1.8349325931503442E-5</v>
      </c>
      <c r="AZ43" s="175">
        <v>1.6377532509805812E-5</v>
      </c>
      <c r="BA43" s="175">
        <v>1.4389307476260701E-5</v>
      </c>
      <c r="BB43" s="175">
        <v>1.2384513900769377E-5</v>
      </c>
      <c r="BC43" s="175">
        <v>1.0363013712148959E-5</v>
      </c>
      <c r="BD43" s="175">
        <v>8.3246676886233661E-6</v>
      </c>
      <c r="BE43" s="175">
        <v>6.2693354482350636E-6</v>
      </c>
      <c r="BF43" s="175">
        <v>4.196875439176863E-6</v>
      </c>
      <c r="BG43" s="175">
        <v>2.107144930043174E-6</v>
      </c>
      <c r="BH43" s="176">
        <v>3.8963515573697816E-20</v>
      </c>
      <c r="BI43" s="14"/>
      <c r="BJ43" s="15"/>
      <c r="BK43" s="174">
        <v>4.1504614415460717E-20</v>
      </c>
      <c r="BL43" s="175">
        <v>3.3457801416544863E-20</v>
      </c>
      <c r="BM43" s="175">
        <v>4.0657581468206416E-20</v>
      </c>
      <c r="BN43" s="175">
        <v>4.1928130889087867E-20</v>
      </c>
      <c r="BO43" s="175">
        <v>3.8539999100070665E-20</v>
      </c>
      <c r="BP43" s="175">
        <v>4.0234064994579266E-20</v>
      </c>
      <c r="BQ43" s="175">
        <v>3.8963515573697816E-20</v>
      </c>
      <c r="BR43" s="175">
        <v>3.8116482626443515E-20</v>
      </c>
      <c r="BS43" s="175">
        <v>3.8963515573697816E-20</v>
      </c>
      <c r="BT43" s="175">
        <v>3.9387032047324966E-20</v>
      </c>
      <c r="BU43" s="175">
        <v>3.8539999100070665E-20</v>
      </c>
      <c r="BV43" s="176">
        <v>3.8539999100070665E-20</v>
      </c>
      <c r="BW43" s="15"/>
    </row>
    <row r="44" spans="2:75" collapsed="1" x14ac:dyDescent="0.3">
      <c r="B44" s="14"/>
      <c r="C44" s="60" t="s">
        <v>837</v>
      </c>
      <c r="D44" s="15"/>
      <c r="E44" s="164">
        <v>2803511.3467855994</v>
      </c>
      <c r="F44" s="43"/>
      <c r="G44" s="165">
        <v>2782094.2266324977</v>
      </c>
      <c r="H44" s="166">
        <v>2760538.0825594482</v>
      </c>
      <c r="I44" s="166">
        <v>2738841.9932170897</v>
      </c>
      <c r="J44" s="166">
        <v>2717005.0310468539</v>
      </c>
      <c r="K44" s="166">
        <v>2695026.2622385691</v>
      </c>
      <c r="L44" s="166">
        <v>2672904.746687768</v>
      </c>
      <c r="M44" s="166">
        <v>2650639.5379527076</v>
      </c>
      <c r="N44" s="166">
        <v>2628229.6832110863</v>
      </c>
      <c r="O44" s="166">
        <v>2605674.2232164694</v>
      </c>
      <c r="P44" s="166">
        <v>2582972.1922544036</v>
      </c>
      <c r="Q44" s="166">
        <v>2560122.6180982403</v>
      </c>
      <c r="R44" s="167">
        <v>2537124.5219646492</v>
      </c>
      <c r="S44" s="14"/>
      <c r="T44" s="15"/>
      <c r="U44" s="165">
        <v>2513976.9184688195</v>
      </c>
      <c r="V44" s="166">
        <v>2490678.8155793627</v>
      </c>
      <c r="W44" s="166">
        <v>2467229.2145728958</v>
      </c>
      <c r="X44" s="166">
        <v>2443627.1099883164</v>
      </c>
      <c r="Y44" s="166">
        <v>2419871.4895807575</v>
      </c>
      <c r="Z44" s="166">
        <v>2395961.3342752289</v>
      </c>
      <c r="AA44" s="166">
        <v>2371895.6181199364</v>
      </c>
      <c r="AB44" s="166">
        <v>2347673.3082392779</v>
      </c>
      <c r="AC44" s="166">
        <v>2323293.3647865206</v>
      </c>
      <c r="AD44" s="166">
        <v>2298754.740896143</v>
      </c>
      <c r="AE44" s="166">
        <v>2274056.3826358537</v>
      </c>
      <c r="AF44" s="167">
        <v>2249197.2289582794</v>
      </c>
      <c r="AG44" s="14"/>
      <c r="AH44" s="15"/>
      <c r="AI44" s="165">
        <v>2224176.2116523162</v>
      </c>
      <c r="AJ44" s="166">
        <v>2198992.2552941474</v>
      </c>
      <c r="AK44" s="166">
        <v>2173644.2771979221</v>
      </c>
      <c r="AL44" s="166">
        <v>2148131.1873660921</v>
      </c>
      <c r="AM44" s="166">
        <v>2122451.8884394108</v>
      </c>
      <c r="AN44" s="166">
        <v>2096605.2756465797</v>
      </c>
      <c r="AO44" s="166">
        <v>2070590.2367535527</v>
      </c>
      <c r="AP44" s="166">
        <v>2044405.65201249</v>
      </c>
      <c r="AQ44" s="166">
        <v>2018050.3941103546</v>
      </c>
      <c r="AR44" s="166">
        <v>1991523.3281171592</v>
      </c>
      <c r="AS44" s="166">
        <v>1964823.311433855</v>
      </c>
      <c r="AT44" s="167">
        <v>1937949.1937398568</v>
      </c>
      <c r="AU44" s="14"/>
      <c r="AV44" s="15"/>
      <c r="AW44" s="165">
        <v>1910899.8169402101</v>
      </c>
      <c r="AX44" s="166">
        <v>1883674.0151123896</v>
      </c>
      <c r="AY44" s="166">
        <v>1856270.614452733</v>
      </c>
      <c r="AZ44" s="166">
        <v>1828688.4332225036</v>
      </c>
      <c r="BA44" s="166">
        <v>1800926.281693581</v>
      </c>
      <c r="BB44" s="166">
        <v>1772982.9620937738</v>
      </c>
      <c r="BC44" s="166">
        <v>1744857.2685517592</v>
      </c>
      <c r="BD44" s="166">
        <v>1716547.9870416375</v>
      </c>
      <c r="BE44" s="166">
        <v>1688053.8953271077</v>
      </c>
      <c r="BF44" s="166">
        <v>1659373.7629052531</v>
      </c>
      <c r="BG44" s="166">
        <v>1630506.3509499417</v>
      </c>
      <c r="BH44" s="167">
        <v>1601450.4122548341</v>
      </c>
      <c r="BI44" s="14"/>
      <c r="BJ44" s="15"/>
      <c r="BK44" s="165">
        <v>1579937.8117898938</v>
      </c>
      <c r="BL44" s="166">
        <v>1558272.8304049934</v>
      </c>
      <c r="BM44" s="166">
        <v>1536454.3887352834</v>
      </c>
      <c r="BN44" s="166">
        <v>1514481.3997704131</v>
      </c>
      <c r="BO44" s="166">
        <v>1492352.7688003748</v>
      </c>
      <c r="BP44" s="166">
        <v>1470067.3933609652</v>
      </c>
      <c r="BQ44" s="166">
        <v>1447624.1631788597</v>
      </c>
      <c r="BR44" s="166">
        <v>1425021.9601162979</v>
      </c>
      <c r="BS44" s="166">
        <v>1402259.6581153763</v>
      </c>
      <c r="BT44" s="166">
        <v>1379336.1231419481</v>
      </c>
      <c r="BU44" s="166">
        <v>1356250.2131291248</v>
      </c>
      <c r="BV44" s="167">
        <v>1333000.7779203772</v>
      </c>
      <c r="BW44" s="15"/>
    </row>
    <row r="45" spans="2:75" x14ac:dyDescent="0.3">
      <c r="B45" s="14"/>
      <c r="C45" s="177" t="s">
        <v>114</v>
      </c>
      <c r="D45" s="15"/>
      <c r="E45" s="181">
        <v>0</v>
      </c>
      <c r="F45" s="43"/>
      <c r="G45" s="182">
        <v>0</v>
      </c>
      <c r="H45" s="183">
        <v>0</v>
      </c>
      <c r="I45" s="183">
        <v>0</v>
      </c>
      <c r="J45" s="183">
        <v>0</v>
      </c>
      <c r="K45" s="183">
        <v>0</v>
      </c>
      <c r="L45" s="183">
        <v>0</v>
      </c>
      <c r="M45" s="183">
        <v>0</v>
      </c>
      <c r="N45" s="183">
        <v>0</v>
      </c>
      <c r="O45" s="183">
        <v>0</v>
      </c>
      <c r="P45" s="183">
        <v>0</v>
      </c>
      <c r="Q45" s="183">
        <v>0</v>
      </c>
      <c r="R45" s="184">
        <v>0</v>
      </c>
      <c r="S45" s="14"/>
      <c r="T45" s="15"/>
      <c r="U45" s="182">
        <v>0</v>
      </c>
      <c r="V45" s="183">
        <v>0</v>
      </c>
      <c r="W45" s="183">
        <v>0</v>
      </c>
      <c r="X45" s="183">
        <v>0</v>
      </c>
      <c r="Y45" s="183">
        <v>0</v>
      </c>
      <c r="Z45" s="183">
        <v>0</v>
      </c>
      <c r="AA45" s="183">
        <v>0</v>
      </c>
      <c r="AB45" s="183">
        <v>0</v>
      </c>
      <c r="AC45" s="183">
        <v>0</v>
      </c>
      <c r="AD45" s="183">
        <v>0</v>
      </c>
      <c r="AE45" s="183">
        <v>0</v>
      </c>
      <c r="AF45" s="184">
        <v>0</v>
      </c>
      <c r="AG45" s="14"/>
      <c r="AH45" s="15"/>
      <c r="AI45" s="182">
        <v>0</v>
      </c>
      <c r="AJ45" s="183">
        <v>0</v>
      </c>
      <c r="AK45" s="183">
        <v>0</v>
      </c>
      <c r="AL45" s="183">
        <v>0</v>
      </c>
      <c r="AM45" s="183">
        <v>0</v>
      </c>
      <c r="AN45" s="183">
        <v>0</v>
      </c>
      <c r="AO45" s="183">
        <v>0</v>
      </c>
      <c r="AP45" s="183">
        <v>0</v>
      </c>
      <c r="AQ45" s="183">
        <v>0</v>
      </c>
      <c r="AR45" s="183">
        <v>0</v>
      </c>
      <c r="AS45" s="183">
        <v>0</v>
      </c>
      <c r="AT45" s="184">
        <v>0</v>
      </c>
      <c r="AU45" s="14"/>
      <c r="AV45" s="15"/>
      <c r="AW45" s="182">
        <v>0</v>
      </c>
      <c r="AX45" s="183">
        <v>0</v>
      </c>
      <c r="AY45" s="183">
        <v>0</v>
      </c>
      <c r="AZ45" s="183">
        <v>0</v>
      </c>
      <c r="BA45" s="183">
        <v>0</v>
      </c>
      <c r="BB45" s="183">
        <v>0</v>
      </c>
      <c r="BC45" s="183">
        <v>0</v>
      </c>
      <c r="BD45" s="183">
        <v>0</v>
      </c>
      <c r="BE45" s="183">
        <v>0</v>
      </c>
      <c r="BF45" s="183">
        <v>0</v>
      </c>
      <c r="BG45" s="183">
        <v>0</v>
      </c>
      <c r="BH45" s="184">
        <v>0</v>
      </c>
      <c r="BI45" s="14"/>
      <c r="BJ45" s="15"/>
      <c r="BK45" s="182">
        <v>0</v>
      </c>
      <c r="BL45" s="183">
        <v>0</v>
      </c>
      <c r="BM45" s="183">
        <v>0</v>
      </c>
      <c r="BN45" s="183">
        <v>0</v>
      </c>
      <c r="BO45" s="183">
        <v>0</v>
      </c>
      <c r="BP45" s="183">
        <v>0</v>
      </c>
      <c r="BQ45" s="183">
        <v>0</v>
      </c>
      <c r="BR45" s="183">
        <v>0</v>
      </c>
      <c r="BS45" s="183">
        <v>0</v>
      </c>
      <c r="BT45" s="183">
        <v>0</v>
      </c>
      <c r="BU45" s="183">
        <v>0</v>
      </c>
      <c r="BV45" s="184">
        <v>0</v>
      </c>
      <c r="BW45" s="15"/>
    </row>
    <row r="46" spans="2:75" s="34" customFormat="1" x14ac:dyDescent="0.3">
      <c r="B46" s="32"/>
      <c r="C46" s="159" t="s">
        <v>12</v>
      </c>
      <c r="D46" s="33"/>
      <c r="E46" s="168">
        <v>3050000.0011</v>
      </c>
      <c r="F46" s="43"/>
      <c r="G46" s="169">
        <v>3030181.506268525</v>
      </c>
      <c r="H46" s="170">
        <v>3010234.5744332671</v>
      </c>
      <c r="I46" s="170">
        <v>2990158.355552122</v>
      </c>
      <c r="J46" s="170">
        <v>2969951.9938604548</v>
      </c>
      <c r="K46" s="170">
        <v>2949614.627832056</v>
      </c>
      <c r="L46" s="170">
        <v>2929145.3901398345</v>
      </c>
      <c r="M46" s="170">
        <v>2908543.4076162321</v>
      </c>
      <c r="N46" s="170">
        <v>2887807.8012133706</v>
      </c>
      <c r="O46" s="170">
        <v>2866937.6859629247</v>
      </c>
      <c r="P46" s="170">
        <v>2845932.1709357123</v>
      </c>
      <c r="Q46" s="170">
        <v>2824790.3592010112</v>
      </c>
      <c r="R46" s="171">
        <v>2803511.3477855991</v>
      </c>
      <c r="S46" s="14"/>
      <c r="T46" s="15"/>
      <c r="U46" s="169">
        <v>2782094.2276324974</v>
      </c>
      <c r="V46" s="170">
        <v>2760538.0835594479</v>
      </c>
      <c r="W46" s="170">
        <v>2738841.9942170889</v>
      </c>
      <c r="X46" s="170">
        <v>2717005.0320468536</v>
      </c>
      <c r="Y46" s="170">
        <v>2695026.2632385683</v>
      </c>
      <c r="Z46" s="170">
        <v>2672904.7476877673</v>
      </c>
      <c r="AA46" s="170">
        <v>2650639.5389527073</v>
      </c>
      <c r="AB46" s="170">
        <v>2628229.684211086</v>
      </c>
      <c r="AC46" s="170">
        <v>2605674.2242164686</v>
      </c>
      <c r="AD46" s="170">
        <v>2582972.1932544033</v>
      </c>
      <c r="AE46" s="170">
        <v>2560122.61909824</v>
      </c>
      <c r="AF46" s="171">
        <v>2537124.5229646489</v>
      </c>
      <c r="AG46" s="14"/>
      <c r="AH46" s="15"/>
      <c r="AI46" s="169">
        <v>2513976.9194688192</v>
      </c>
      <c r="AJ46" s="170">
        <v>2490678.8165793624</v>
      </c>
      <c r="AK46" s="170">
        <v>2467229.2155728959</v>
      </c>
      <c r="AL46" s="170">
        <v>2443627.1109883166</v>
      </c>
      <c r="AM46" s="170">
        <v>2419871.4905807576</v>
      </c>
      <c r="AN46" s="170">
        <v>2395961.3352752291</v>
      </c>
      <c r="AO46" s="170">
        <v>2371895.6191199366</v>
      </c>
      <c r="AP46" s="170">
        <v>2347673.3092392785</v>
      </c>
      <c r="AQ46" s="170">
        <v>2323293.3657865212</v>
      </c>
      <c r="AR46" s="170">
        <v>2298754.7418961436</v>
      </c>
      <c r="AS46" s="170">
        <v>2274056.3836358539</v>
      </c>
      <c r="AT46" s="171">
        <v>2249197.2299582795</v>
      </c>
      <c r="AU46" s="14"/>
      <c r="AV46" s="15"/>
      <c r="AW46" s="169">
        <v>2224176.2126523163</v>
      </c>
      <c r="AX46" s="170">
        <v>2198992.256294148</v>
      </c>
      <c r="AY46" s="170">
        <v>2173644.2781979223</v>
      </c>
      <c r="AZ46" s="170">
        <v>2148131.1883660923</v>
      </c>
      <c r="BA46" s="170">
        <v>2122451.889439411</v>
      </c>
      <c r="BB46" s="170">
        <v>2096605.2766465798</v>
      </c>
      <c r="BC46" s="170">
        <v>2070590.2377535531</v>
      </c>
      <c r="BD46" s="170">
        <v>2044405.6530124899</v>
      </c>
      <c r="BE46" s="170">
        <v>2018050.3951103543</v>
      </c>
      <c r="BF46" s="170">
        <v>1991523.3291171591</v>
      </c>
      <c r="BG46" s="170">
        <v>1964823.3124338554</v>
      </c>
      <c r="BH46" s="171">
        <v>1937949.1947398575</v>
      </c>
      <c r="BI46" s="14"/>
      <c r="BJ46" s="15"/>
      <c r="BK46" s="169">
        <v>1910899.8179402105</v>
      </c>
      <c r="BL46" s="170">
        <v>1883674.0161123897</v>
      </c>
      <c r="BM46" s="170">
        <v>1856270.6154527331</v>
      </c>
      <c r="BN46" s="170">
        <v>1828688.4342225043</v>
      </c>
      <c r="BO46" s="170">
        <v>1800926.2826935814</v>
      </c>
      <c r="BP46" s="170">
        <v>1772982.9630937742</v>
      </c>
      <c r="BQ46" s="170">
        <v>1744857.2695517591</v>
      </c>
      <c r="BR46" s="170">
        <v>1716547.9880416377</v>
      </c>
      <c r="BS46" s="170">
        <v>1688053.8963271079</v>
      </c>
      <c r="BT46" s="170">
        <v>1659373.7639052535</v>
      </c>
      <c r="BU46" s="170">
        <v>1630506.3519499418</v>
      </c>
      <c r="BV46" s="171">
        <v>1601450.413254834</v>
      </c>
      <c r="BW46" s="33"/>
    </row>
    <row r="47" spans="2:75" x14ac:dyDescent="0.3">
      <c r="B47" s="14"/>
      <c r="C47" s="60"/>
      <c r="D47" s="15"/>
      <c r="E47" s="164"/>
      <c r="F47" s="43"/>
      <c r="G47" s="165"/>
      <c r="H47" s="166"/>
      <c r="I47" s="166"/>
      <c r="J47" s="166"/>
      <c r="K47" s="166"/>
      <c r="L47" s="166"/>
      <c r="M47" s="166"/>
      <c r="N47" s="166"/>
      <c r="O47" s="166"/>
      <c r="P47" s="166"/>
      <c r="Q47" s="166"/>
      <c r="R47" s="167"/>
      <c r="S47" s="14"/>
      <c r="T47" s="15"/>
      <c r="U47" s="165"/>
      <c r="V47" s="166"/>
      <c r="W47" s="166"/>
      <c r="X47" s="166"/>
      <c r="Y47" s="166"/>
      <c r="Z47" s="166"/>
      <c r="AA47" s="166"/>
      <c r="AB47" s="166"/>
      <c r="AC47" s="166"/>
      <c r="AD47" s="166"/>
      <c r="AE47" s="166"/>
      <c r="AF47" s="167"/>
      <c r="AG47" s="14"/>
      <c r="AH47" s="15"/>
      <c r="AI47" s="165"/>
      <c r="AJ47" s="166"/>
      <c r="AK47" s="166"/>
      <c r="AL47" s="166"/>
      <c r="AM47" s="166"/>
      <c r="AN47" s="166"/>
      <c r="AO47" s="166"/>
      <c r="AP47" s="166"/>
      <c r="AQ47" s="166"/>
      <c r="AR47" s="166"/>
      <c r="AS47" s="166"/>
      <c r="AT47" s="167"/>
      <c r="AU47" s="14"/>
      <c r="AV47" s="15"/>
      <c r="AW47" s="165"/>
      <c r="AX47" s="166"/>
      <c r="AY47" s="166"/>
      <c r="AZ47" s="166"/>
      <c r="BA47" s="166"/>
      <c r="BB47" s="166"/>
      <c r="BC47" s="166"/>
      <c r="BD47" s="166"/>
      <c r="BE47" s="166"/>
      <c r="BF47" s="166"/>
      <c r="BG47" s="166"/>
      <c r="BH47" s="167"/>
      <c r="BI47" s="14"/>
      <c r="BJ47" s="15"/>
      <c r="BK47" s="165"/>
      <c r="BL47" s="166"/>
      <c r="BM47" s="166"/>
      <c r="BN47" s="166"/>
      <c r="BO47" s="166"/>
      <c r="BP47" s="166"/>
      <c r="BQ47" s="166"/>
      <c r="BR47" s="166"/>
      <c r="BS47" s="166"/>
      <c r="BT47" s="166"/>
      <c r="BU47" s="166"/>
      <c r="BV47" s="167"/>
      <c r="BW47" s="15"/>
    </row>
    <row r="48" spans="2:75" x14ac:dyDescent="0.3">
      <c r="B48" s="14"/>
      <c r="C48" s="60" t="s">
        <v>115</v>
      </c>
      <c r="D48" s="15"/>
      <c r="E48" s="164">
        <v>350000</v>
      </c>
      <c r="F48" s="43"/>
      <c r="G48" s="165">
        <v>350000</v>
      </c>
      <c r="H48" s="166">
        <v>350000</v>
      </c>
      <c r="I48" s="166">
        <v>350000</v>
      </c>
      <c r="J48" s="166">
        <v>350000</v>
      </c>
      <c r="K48" s="166">
        <v>350000</v>
      </c>
      <c r="L48" s="166">
        <v>350000</v>
      </c>
      <c r="M48" s="166">
        <v>350000</v>
      </c>
      <c r="N48" s="166">
        <v>350000</v>
      </c>
      <c r="O48" s="166">
        <v>350000</v>
      </c>
      <c r="P48" s="166">
        <v>350000</v>
      </c>
      <c r="Q48" s="166">
        <v>350000</v>
      </c>
      <c r="R48" s="167">
        <v>350000</v>
      </c>
      <c r="S48" s="14"/>
      <c r="T48" s="15"/>
      <c r="U48" s="165">
        <v>350000</v>
      </c>
      <c r="V48" s="166">
        <v>350000</v>
      </c>
      <c r="W48" s="166">
        <v>350000</v>
      </c>
      <c r="X48" s="166">
        <v>350000</v>
      </c>
      <c r="Y48" s="166">
        <v>350000</v>
      </c>
      <c r="Z48" s="166">
        <v>350000</v>
      </c>
      <c r="AA48" s="166">
        <v>350000</v>
      </c>
      <c r="AB48" s="166">
        <v>350000</v>
      </c>
      <c r="AC48" s="166">
        <v>350000</v>
      </c>
      <c r="AD48" s="166">
        <v>350000</v>
      </c>
      <c r="AE48" s="166">
        <v>350000</v>
      </c>
      <c r="AF48" s="167">
        <v>350000</v>
      </c>
      <c r="AG48" s="14"/>
      <c r="AH48" s="15"/>
      <c r="AI48" s="165">
        <v>350000</v>
      </c>
      <c r="AJ48" s="166">
        <v>350000</v>
      </c>
      <c r="AK48" s="166">
        <v>350000</v>
      </c>
      <c r="AL48" s="166">
        <v>350000</v>
      </c>
      <c r="AM48" s="166">
        <v>350000</v>
      </c>
      <c r="AN48" s="166">
        <v>350000</v>
      </c>
      <c r="AO48" s="166">
        <v>350000</v>
      </c>
      <c r="AP48" s="166">
        <v>350000</v>
      </c>
      <c r="AQ48" s="166">
        <v>350000</v>
      </c>
      <c r="AR48" s="166">
        <v>350000</v>
      </c>
      <c r="AS48" s="166">
        <v>350000</v>
      </c>
      <c r="AT48" s="167">
        <v>350000</v>
      </c>
      <c r="AU48" s="14"/>
      <c r="AV48" s="15"/>
      <c r="AW48" s="165">
        <v>350000</v>
      </c>
      <c r="AX48" s="166">
        <v>350000</v>
      </c>
      <c r="AY48" s="166">
        <v>350000</v>
      </c>
      <c r="AZ48" s="166">
        <v>350000</v>
      </c>
      <c r="BA48" s="166">
        <v>350000</v>
      </c>
      <c r="BB48" s="166">
        <v>350000</v>
      </c>
      <c r="BC48" s="166">
        <v>350000</v>
      </c>
      <c r="BD48" s="166">
        <v>350000</v>
      </c>
      <c r="BE48" s="166">
        <v>350000</v>
      </c>
      <c r="BF48" s="166">
        <v>350000</v>
      </c>
      <c r="BG48" s="166">
        <v>350000</v>
      </c>
      <c r="BH48" s="167">
        <v>350000</v>
      </c>
      <c r="BI48" s="14"/>
      <c r="BJ48" s="15"/>
      <c r="BK48" s="165">
        <v>350000</v>
      </c>
      <c r="BL48" s="166">
        <v>350000</v>
      </c>
      <c r="BM48" s="166">
        <v>350000</v>
      </c>
      <c r="BN48" s="166">
        <v>350000</v>
      </c>
      <c r="BO48" s="166">
        <v>350000</v>
      </c>
      <c r="BP48" s="166">
        <v>350000</v>
      </c>
      <c r="BQ48" s="166">
        <v>350000</v>
      </c>
      <c r="BR48" s="166">
        <v>350000</v>
      </c>
      <c r="BS48" s="166">
        <v>350000</v>
      </c>
      <c r="BT48" s="166">
        <v>350000</v>
      </c>
      <c r="BU48" s="166">
        <v>350000</v>
      </c>
      <c r="BV48" s="167">
        <v>350000</v>
      </c>
      <c r="BW48" s="15"/>
    </row>
    <row r="49" spans="2:75" x14ac:dyDescent="0.3">
      <c r="B49" s="14"/>
      <c r="C49" s="60" t="s">
        <v>116</v>
      </c>
      <c r="D49" s="15"/>
      <c r="E49" s="164">
        <v>0</v>
      </c>
      <c r="F49" s="43"/>
      <c r="G49" s="165">
        <v>0</v>
      </c>
      <c r="H49" s="166">
        <v>0</v>
      </c>
      <c r="I49" s="166">
        <v>0</v>
      </c>
      <c r="J49" s="166">
        <v>0</v>
      </c>
      <c r="K49" s="166">
        <v>0</v>
      </c>
      <c r="L49" s="166">
        <v>0</v>
      </c>
      <c r="M49" s="166">
        <v>0</v>
      </c>
      <c r="N49" s="166">
        <v>0</v>
      </c>
      <c r="O49" s="166">
        <v>0</v>
      </c>
      <c r="P49" s="166">
        <v>0</v>
      </c>
      <c r="Q49" s="166">
        <v>0</v>
      </c>
      <c r="R49" s="167">
        <v>0</v>
      </c>
      <c r="S49" s="14"/>
      <c r="T49" s="15"/>
      <c r="U49" s="165">
        <v>0</v>
      </c>
      <c r="V49" s="166">
        <v>0</v>
      </c>
      <c r="W49" s="166">
        <v>0</v>
      </c>
      <c r="X49" s="166">
        <v>0</v>
      </c>
      <c r="Y49" s="166">
        <v>0</v>
      </c>
      <c r="Z49" s="166">
        <v>0</v>
      </c>
      <c r="AA49" s="166">
        <v>0</v>
      </c>
      <c r="AB49" s="166">
        <v>0</v>
      </c>
      <c r="AC49" s="166">
        <v>0</v>
      </c>
      <c r="AD49" s="166">
        <v>0</v>
      </c>
      <c r="AE49" s="166">
        <v>0</v>
      </c>
      <c r="AF49" s="167">
        <v>0</v>
      </c>
      <c r="AG49" s="14"/>
      <c r="AH49" s="15"/>
      <c r="AI49" s="165">
        <v>0</v>
      </c>
      <c r="AJ49" s="166">
        <v>0</v>
      </c>
      <c r="AK49" s="166">
        <v>0</v>
      </c>
      <c r="AL49" s="166">
        <v>0</v>
      </c>
      <c r="AM49" s="166">
        <v>0</v>
      </c>
      <c r="AN49" s="166">
        <v>0</v>
      </c>
      <c r="AO49" s="166">
        <v>0</v>
      </c>
      <c r="AP49" s="166">
        <v>0</v>
      </c>
      <c r="AQ49" s="166">
        <v>0</v>
      </c>
      <c r="AR49" s="166">
        <v>0</v>
      </c>
      <c r="AS49" s="166">
        <v>0</v>
      </c>
      <c r="AT49" s="167">
        <v>0</v>
      </c>
      <c r="AU49" s="14"/>
      <c r="AV49" s="15"/>
      <c r="AW49" s="165">
        <v>0</v>
      </c>
      <c r="AX49" s="166">
        <v>0</v>
      </c>
      <c r="AY49" s="166">
        <v>0</v>
      </c>
      <c r="AZ49" s="166">
        <v>0</v>
      </c>
      <c r="BA49" s="166">
        <v>0</v>
      </c>
      <c r="BB49" s="166">
        <v>0</v>
      </c>
      <c r="BC49" s="166">
        <v>0</v>
      </c>
      <c r="BD49" s="166">
        <v>0</v>
      </c>
      <c r="BE49" s="166">
        <v>0</v>
      </c>
      <c r="BF49" s="166">
        <v>0</v>
      </c>
      <c r="BG49" s="166">
        <v>0</v>
      </c>
      <c r="BH49" s="167">
        <v>0</v>
      </c>
      <c r="BI49" s="14"/>
      <c r="BJ49" s="15"/>
      <c r="BK49" s="165">
        <v>0</v>
      </c>
      <c r="BL49" s="166">
        <v>0</v>
      </c>
      <c r="BM49" s="166">
        <v>0</v>
      </c>
      <c r="BN49" s="166">
        <v>0</v>
      </c>
      <c r="BO49" s="166">
        <v>0</v>
      </c>
      <c r="BP49" s="166">
        <v>0</v>
      </c>
      <c r="BQ49" s="166">
        <v>0</v>
      </c>
      <c r="BR49" s="166">
        <v>0</v>
      </c>
      <c r="BS49" s="166">
        <v>0</v>
      </c>
      <c r="BT49" s="166">
        <v>0</v>
      </c>
      <c r="BU49" s="166">
        <v>0</v>
      </c>
      <c r="BV49" s="167">
        <v>0</v>
      </c>
      <c r="BW49" s="15"/>
    </row>
    <row r="50" spans="2:75" x14ac:dyDescent="0.3">
      <c r="B50" s="14"/>
      <c r="C50" s="60" t="s">
        <v>117</v>
      </c>
      <c r="D50" s="15"/>
      <c r="E50" s="164">
        <v>0</v>
      </c>
      <c r="F50" s="43"/>
      <c r="G50" s="165">
        <v>0</v>
      </c>
      <c r="H50" s="166">
        <v>0</v>
      </c>
      <c r="I50" s="166">
        <v>0</v>
      </c>
      <c r="J50" s="166">
        <v>0</v>
      </c>
      <c r="K50" s="166">
        <v>0</v>
      </c>
      <c r="L50" s="166">
        <v>0</v>
      </c>
      <c r="M50" s="166">
        <v>0</v>
      </c>
      <c r="N50" s="166">
        <v>0</v>
      </c>
      <c r="O50" s="166">
        <v>0</v>
      </c>
      <c r="P50" s="166">
        <v>0</v>
      </c>
      <c r="Q50" s="166">
        <v>0</v>
      </c>
      <c r="R50" s="167">
        <v>0</v>
      </c>
      <c r="S50" s="14"/>
      <c r="T50" s="15"/>
      <c r="U50" s="165">
        <v>248449.10031969301</v>
      </c>
      <c r="V50" s="166">
        <v>248449.10031969301</v>
      </c>
      <c r="W50" s="166">
        <v>248449.10031969301</v>
      </c>
      <c r="X50" s="166">
        <v>248449.10031969301</v>
      </c>
      <c r="Y50" s="166">
        <v>248449.10031969301</v>
      </c>
      <c r="Z50" s="166">
        <v>248449.10031969301</v>
      </c>
      <c r="AA50" s="166">
        <v>248449.10031969301</v>
      </c>
      <c r="AB50" s="166">
        <v>248449.10031969301</v>
      </c>
      <c r="AC50" s="166">
        <v>248449.10031969301</v>
      </c>
      <c r="AD50" s="166">
        <v>248449.10031969301</v>
      </c>
      <c r="AE50" s="166">
        <v>248449.10031969301</v>
      </c>
      <c r="AF50" s="167">
        <v>248449.10031969301</v>
      </c>
      <c r="AG50" s="14"/>
      <c r="AH50" s="15"/>
      <c r="AI50" s="165">
        <v>552064.65807093494</v>
      </c>
      <c r="AJ50" s="166">
        <v>552064.65807093494</v>
      </c>
      <c r="AK50" s="166">
        <v>552064.65807093494</v>
      </c>
      <c r="AL50" s="166">
        <v>552064.65807093494</v>
      </c>
      <c r="AM50" s="166">
        <v>552064.65807093494</v>
      </c>
      <c r="AN50" s="166">
        <v>552064.65807093494</v>
      </c>
      <c r="AO50" s="166">
        <v>552064.65807093494</v>
      </c>
      <c r="AP50" s="166">
        <v>552064.65807093494</v>
      </c>
      <c r="AQ50" s="166">
        <v>552064.65807093494</v>
      </c>
      <c r="AR50" s="166">
        <v>552064.65807093494</v>
      </c>
      <c r="AS50" s="166">
        <v>552064.65807093494</v>
      </c>
      <c r="AT50" s="167">
        <v>552064.65807093494</v>
      </c>
      <c r="AU50" s="14"/>
      <c r="AV50" s="15"/>
      <c r="AW50" s="165">
        <v>914252.38422884699</v>
      </c>
      <c r="AX50" s="166">
        <v>914252.38422884699</v>
      </c>
      <c r="AY50" s="166">
        <v>914252.38422884699</v>
      </c>
      <c r="AZ50" s="166">
        <v>914252.38422884699</v>
      </c>
      <c r="BA50" s="166">
        <v>914252.38422884699</v>
      </c>
      <c r="BB50" s="166">
        <v>914252.38422884699</v>
      </c>
      <c r="BC50" s="166">
        <v>914252.38422884699</v>
      </c>
      <c r="BD50" s="166">
        <v>914252.38422884699</v>
      </c>
      <c r="BE50" s="166">
        <v>914252.38422884699</v>
      </c>
      <c r="BF50" s="166">
        <v>914252.38422884699</v>
      </c>
      <c r="BG50" s="166">
        <v>914252.38422884699</v>
      </c>
      <c r="BH50" s="167">
        <v>914252.38422884699</v>
      </c>
      <c r="BI50" s="14"/>
      <c r="BJ50" s="15"/>
      <c r="BK50" s="165">
        <v>1338644.1378311245</v>
      </c>
      <c r="BL50" s="166">
        <v>1338644.1378311245</v>
      </c>
      <c r="BM50" s="166">
        <v>1338644.1378311245</v>
      </c>
      <c r="BN50" s="166">
        <v>1338644.1378311245</v>
      </c>
      <c r="BO50" s="166">
        <v>1338644.1378311245</v>
      </c>
      <c r="BP50" s="166">
        <v>1338644.1378311245</v>
      </c>
      <c r="BQ50" s="166">
        <v>1338644.1378311245</v>
      </c>
      <c r="BR50" s="166">
        <v>1338644.1378311245</v>
      </c>
      <c r="BS50" s="166">
        <v>1338644.1378311245</v>
      </c>
      <c r="BT50" s="166">
        <v>1338644.1378311245</v>
      </c>
      <c r="BU50" s="166">
        <v>1338644.1378311245</v>
      </c>
      <c r="BV50" s="167">
        <v>1338644.1378311245</v>
      </c>
      <c r="BW50" s="15"/>
    </row>
    <row r="51" spans="2:75" x14ac:dyDescent="0.3">
      <c r="B51" s="14"/>
      <c r="C51" s="177" t="s">
        <v>7</v>
      </c>
      <c r="D51" s="15"/>
      <c r="E51" s="173">
        <v>0</v>
      </c>
      <c r="F51" s="43"/>
      <c r="G51" s="174">
        <v>39684.893623582335</v>
      </c>
      <c r="H51" s="175">
        <v>16031.688250948042</v>
      </c>
      <c r="I51" s="175">
        <v>41926.618424200875</v>
      </c>
      <c r="J51" s="175">
        <v>156204.34890797618</v>
      </c>
      <c r="K51" s="175">
        <v>303648.66672848241</v>
      </c>
      <c r="L51" s="175">
        <v>143579.24971281178</v>
      </c>
      <c r="M51" s="175">
        <v>214543.26402852195</v>
      </c>
      <c r="N51" s="175">
        <v>289698.00772349059</v>
      </c>
      <c r="O51" s="175">
        <v>283250.51426604437</v>
      </c>
      <c r="P51" s="175">
        <v>322132.63608536479</v>
      </c>
      <c r="Q51" s="175">
        <v>263932.86761217267</v>
      </c>
      <c r="R51" s="176">
        <v>248449.10031969301</v>
      </c>
      <c r="S51" s="14"/>
      <c r="T51" s="15"/>
      <c r="U51" s="174">
        <v>45207.694182709092</v>
      </c>
      <c r="V51" s="175">
        <v>23914.549485366388</v>
      </c>
      <c r="W51" s="175">
        <v>54651.140982332508</v>
      </c>
      <c r="X51" s="175">
        <v>178193.8956821757</v>
      </c>
      <c r="Y51" s="175">
        <v>336565.81917006848</v>
      </c>
      <c r="Z51" s="175">
        <v>172052.60257547736</v>
      </c>
      <c r="AA51" s="175">
        <v>250128.79999014566</v>
      </c>
      <c r="AB51" s="175">
        <v>332609.60418637405</v>
      </c>
      <c r="AC51" s="175">
        <v>329412.43033559911</v>
      </c>
      <c r="AD51" s="175">
        <v>373815.7537272725</v>
      </c>
      <c r="AE51" s="175">
        <v>316287.52396304277</v>
      </c>
      <c r="AF51" s="176">
        <v>303615.55775124195</v>
      </c>
      <c r="AG51" s="14"/>
      <c r="AH51" s="15"/>
      <c r="AI51" s="174">
        <v>51058.56152481238</v>
      </c>
      <c r="AJ51" s="175">
        <v>32295.766503251933</v>
      </c>
      <c r="AK51" s="175">
        <v>68168.750069951187</v>
      </c>
      <c r="AL51" s="175">
        <v>201492.79210851336</v>
      </c>
      <c r="AM51" s="175">
        <v>371392.08022755501</v>
      </c>
      <c r="AN51" s="175">
        <v>202266.62207831646</v>
      </c>
      <c r="AO51" s="175">
        <v>287864.73164509202</v>
      </c>
      <c r="AP51" s="175">
        <v>378092.39375098259</v>
      </c>
      <c r="AQ51" s="175">
        <v>378362.92696397257</v>
      </c>
      <c r="AR51" s="175">
        <v>428618.76320333325</v>
      </c>
      <c r="AS51" s="175">
        <v>371851.28264510521</v>
      </c>
      <c r="AT51" s="176">
        <v>362187.72615791211</v>
      </c>
      <c r="AU51" s="14"/>
      <c r="AV51" s="15"/>
      <c r="AW51" s="174">
        <v>57258.378534289441</v>
      </c>
      <c r="AX51" s="175">
        <v>41209.24738378459</v>
      </c>
      <c r="AY51" s="175">
        <v>82532.632466149225</v>
      </c>
      <c r="AZ51" s="175">
        <v>226184.61192255549</v>
      </c>
      <c r="BA51" s="175">
        <v>408245.61724418856</v>
      </c>
      <c r="BB51" s="175">
        <v>234335.69120740885</v>
      </c>
      <c r="BC51" s="175">
        <v>327890.59848038701</v>
      </c>
      <c r="BD51" s="175">
        <v>426311.65835583897</v>
      </c>
      <c r="BE51" s="175">
        <v>430282.89080411359</v>
      </c>
      <c r="BF51" s="175">
        <v>486743.88506163511</v>
      </c>
      <c r="BG51" s="175">
        <v>430835.62628339056</v>
      </c>
      <c r="BH51" s="176">
        <v>424391.75360227743</v>
      </c>
      <c r="BI51" s="14"/>
      <c r="BJ51" s="15"/>
      <c r="BK51" s="174">
        <v>63829.461387284275</v>
      </c>
      <c r="BL51" s="175">
        <v>50691.376628892329</v>
      </c>
      <c r="BM51" s="175">
        <v>97799.809921889537</v>
      </c>
      <c r="BN51" s="175">
        <v>252358.68055581866</v>
      </c>
      <c r="BO51" s="175">
        <v>447252.47909733513</v>
      </c>
      <c r="BP51" s="175">
        <v>268382.28822394542</v>
      </c>
      <c r="BQ51" s="175">
        <v>370355.69886280387</v>
      </c>
      <c r="BR51" s="175">
        <v>477444.13456192834</v>
      </c>
      <c r="BS51" s="175">
        <v>485365.85484779865</v>
      </c>
      <c r="BT51" s="175">
        <v>548407.46724509075</v>
      </c>
      <c r="BU51" s="175">
        <v>493467.04526367085</v>
      </c>
      <c r="BV51" s="176">
        <v>490469.94936280651</v>
      </c>
      <c r="BW51" s="15"/>
    </row>
    <row r="52" spans="2:75" s="34" customFormat="1" x14ac:dyDescent="0.3">
      <c r="B52" s="32"/>
      <c r="C52" s="159" t="s">
        <v>13</v>
      </c>
      <c r="D52" s="33"/>
      <c r="E52" s="168">
        <v>350000</v>
      </c>
      <c r="F52" s="43"/>
      <c r="G52" s="169">
        <v>389684.89362358232</v>
      </c>
      <c r="H52" s="170">
        <v>366031.68825094803</v>
      </c>
      <c r="I52" s="170">
        <v>391926.61842420086</v>
      </c>
      <c r="J52" s="170">
        <v>506204.34890797618</v>
      </c>
      <c r="K52" s="170">
        <v>653648.66672848235</v>
      </c>
      <c r="L52" s="170">
        <v>493579.24971281178</v>
      </c>
      <c r="M52" s="170">
        <v>564543.26402852195</v>
      </c>
      <c r="N52" s="170">
        <v>639698.00772349059</v>
      </c>
      <c r="O52" s="170">
        <v>633250.51426604437</v>
      </c>
      <c r="P52" s="170">
        <v>672132.63608536473</v>
      </c>
      <c r="Q52" s="170">
        <v>613932.86761217262</v>
      </c>
      <c r="R52" s="171">
        <v>598449.10031969298</v>
      </c>
      <c r="S52" s="14"/>
      <c r="T52" s="15"/>
      <c r="U52" s="169">
        <v>643656.79450240207</v>
      </c>
      <c r="V52" s="170">
        <v>622363.64980505942</v>
      </c>
      <c r="W52" s="170">
        <v>653100.2413020255</v>
      </c>
      <c r="X52" s="170">
        <v>776642.99600186874</v>
      </c>
      <c r="Y52" s="170">
        <v>935014.91948976147</v>
      </c>
      <c r="Z52" s="170">
        <v>770501.70289517031</v>
      </c>
      <c r="AA52" s="170">
        <v>848577.90030983859</v>
      </c>
      <c r="AB52" s="170">
        <v>931058.70450606709</v>
      </c>
      <c r="AC52" s="170">
        <v>927861.5306552921</v>
      </c>
      <c r="AD52" s="170">
        <v>972264.85404696548</v>
      </c>
      <c r="AE52" s="170">
        <v>914736.62428273575</v>
      </c>
      <c r="AF52" s="171">
        <v>902064.65807093494</v>
      </c>
      <c r="AG52" s="14"/>
      <c r="AH52" s="15"/>
      <c r="AI52" s="169">
        <v>953123.2195957473</v>
      </c>
      <c r="AJ52" s="170">
        <v>934360.42457418691</v>
      </c>
      <c r="AK52" s="170">
        <v>970233.40814088611</v>
      </c>
      <c r="AL52" s="170">
        <v>1103557.4501794484</v>
      </c>
      <c r="AM52" s="170">
        <v>1273456.7382984899</v>
      </c>
      <c r="AN52" s="170">
        <v>1104331.2801492515</v>
      </c>
      <c r="AO52" s="170">
        <v>1189929.3897160268</v>
      </c>
      <c r="AP52" s="170">
        <v>1280157.0518219175</v>
      </c>
      <c r="AQ52" s="170">
        <v>1280427.5850349076</v>
      </c>
      <c r="AR52" s="170">
        <v>1330683.4212742681</v>
      </c>
      <c r="AS52" s="170">
        <v>1273915.9407160401</v>
      </c>
      <c r="AT52" s="171">
        <v>1264252.384228847</v>
      </c>
      <c r="AU52" s="14"/>
      <c r="AV52" s="15"/>
      <c r="AW52" s="169">
        <v>1321510.7627631365</v>
      </c>
      <c r="AX52" s="170">
        <v>1305461.6316126315</v>
      </c>
      <c r="AY52" s="170">
        <v>1346785.0166949963</v>
      </c>
      <c r="AZ52" s="170">
        <v>1490436.9961514026</v>
      </c>
      <c r="BA52" s="170">
        <v>1672498.0014730357</v>
      </c>
      <c r="BB52" s="170">
        <v>1498588.0754362559</v>
      </c>
      <c r="BC52" s="170">
        <v>1592142.9827092341</v>
      </c>
      <c r="BD52" s="170">
        <v>1690564.0425846861</v>
      </c>
      <c r="BE52" s="170">
        <v>1694535.2750329606</v>
      </c>
      <c r="BF52" s="170">
        <v>1750996.2692904822</v>
      </c>
      <c r="BG52" s="170">
        <v>1695088.0105122374</v>
      </c>
      <c r="BH52" s="171">
        <v>1688644.1378311245</v>
      </c>
      <c r="BI52" s="14"/>
      <c r="BJ52" s="15"/>
      <c r="BK52" s="169">
        <v>1752473.5992184088</v>
      </c>
      <c r="BL52" s="170">
        <v>1739335.5144600167</v>
      </c>
      <c r="BM52" s="170">
        <v>1786443.947753014</v>
      </c>
      <c r="BN52" s="170">
        <v>1941002.8183869431</v>
      </c>
      <c r="BO52" s="170">
        <v>2135896.6169284596</v>
      </c>
      <c r="BP52" s="170">
        <v>1957026.42605507</v>
      </c>
      <c r="BQ52" s="170">
        <v>2058999.8366939283</v>
      </c>
      <c r="BR52" s="170">
        <v>2166088.2723930529</v>
      </c>
      <c r="BS52" s="170">
        <v>2174009.9926789231</v>
      </c>
      <c r="BT52" s="170">
        <v>2237051.6050762152</v>
      </c>
      <c r="BU52" s="170">
        <v>2182111.1830947953</v>
      </c>
      <c r="BV52" s="171">
        <v>2179114.087193931</v>
      </c>
      <c r="BW52" s="33"/>
    </row>
    <row r="53" spans="2:75" x14ac:dyDescent="0.3">
      <c r="B53" s="14"/>
      <c r="C53" s="60"/>
      <c r="D53" s="15"/>
      <c r="E53" s="164"/>
      <c r="F53" s="43"/>
      <c r="G53" s="165"/>
      <c r="H53" s="166"/>
      <c r="I53" s="166"/>
      <c r="J53" s="166"/>
      <c r="K53" s="166"/>
      <c r="L53" s="166"/>
      <c r="M53" s="166"/>
      <c r="N53" s="166"/>
      <c r="O53" s="166"/>
      <c r="P53" s="166"/>
      <c r="Q53" s="166"/>
      <c r="R53" s="167"/>
      <c r="S53" s="14"/>
      <c r="T53" s="15"/>
      <c r="U53" s="165"/>
      <c r="V53" s="166"/>
      <c r="W53" s="166"/>
      <c r="X53" s="166"/>
      <c r="Y53" s="166"/>
      <c r="Z53" s="166"/>
      <c r="AA53" s="166"/>
      <c r="AB53" s="166"/>
      <c r="AC53" s="166"/>
      <c r="AD53" s="166"/>
      <c r="AE53" s="166"/>
      <c r="AF53" s="167"/>
      <c r="AG53" s="14"/>
      <c r="AH53" s="15"/>
      <c r="AI53" s="165"/>
      <c r="AJ53" s="166"/>
      <c r="AK53" s="166"/>
      <c r="AL53" s="166"/>
      <c r="AM53" s="166"/>
      <c r="AN53" s="166"/>
      <c r="AO53" s="166"/>
      <c r="AP53" s="166"/>
      <c r="AQ53" s="166"/>
      <c r="AR53" s="166"/>
      <c r="AS53" s="166"/>
      <c r="AT53" s="167"/>
      <c r="AU53" s="14"/>
      <c r="AV53" s="15"/>
      <c r="AW53" s="165"/>
      <c r="AX53" s="166"/>
      <c r="AY53" s="166"/>
      <c r="AZ53" s="166"/>
      <c r="BA53" s="166"/>
      <c r="BB53" s="166"/>
      <c r="BC53" s="166"/>
      <c r="BD53" s="166"/>
      <c r="BE53" s="166"/>
      <c r="BF53" s="166"/>
      <c r="BG53" s="166"/>
      <c r="BH53" s="167"/>
      <c r="BI53" s="14"/>
      <c r="BJ53" s="15"/>
      <c r="BK53" s="165"/>
      <c r="BL53" s="166"/>
      <c r="BM53" s="166"/>
      <c r="BN53" s="166"/>
      <c r="BO53" s="166"/>
      <c r="BP53" s="166"/>
      <c r="BQ53" s="166"/>
      <c r="BR53" s="166"/>
      <c r="BS53" s="166"/>
      <c r="BT53" s="166"/>
      <c r="BU53" s="166"/>
      <c r="BV53" s="167"/>
      <c r="BW53" s="15"/>
    </row>
    <row r="54" spans="2:75" s="34" customFormat="1" ht="15" thickBot="1" x14ac:dyDescent="0.35">
      <c r="B54" s="32"/>
      <c r="C54" s="178" t="s">
        <v>118</v>
      </c>
      <c r="D54" s="33"/>
      <c r="E54" s="179">
        <v>3400000.0011</v>
      </c>
      <c r="F54" s="43"/>
      <c r="G54" s="88">
        <v>3419866.3998921076</v>
      </c>
      <c r="H54" s="89">
        <v>3376266.2626842153</v>
      </c>
      <c r="I54" s="89">
        <v>3382084.9739763229</v>
      </c>
      <c r="J54" s="89">
        <v>3476156.3427684307</v>
      </c>
      <c r="K54" s="89">
        <v>3603263.2945605386</v>
      </c>
      <c r="L54" s="89">
        <v>3422724.6398526463</v>
      </c>
      <c r="M54" s="89">
        <v>3473086.6716447538</v>
      </c>
      <c r="N54" s="89">
        <v>3527505.8089368613</v>
      </c>
      <c r="O54" s="89">
        <v>3500188.2002289691</v>
      </c>
      <c r="P54" s="89">
        <v>3518064.8070210773</v>
      </c>
      <c r="Q54" s="89">
        <v>3438723.2268131841</v>
      </c>
      <c r="R54" s="90">
        <v>3401960.4481052919</v>
      </c>
      <c r="S54" s="14"/>
      <c r="T54" s="15"/>
      <c r="U54" s="88">
        <v>3425751.0221348992</v>
      </c>
      <c r="V54" s="89">
        <v>3382901.7333645071</v>
      </c>
      <c r="W54" s="89">
        <v>3391942.2355191144</v>
      </c>
      <c r="X54" s="89">
        <v>3493648.0280487221</v>
      </c>
      <c r="Y54" s="89">
        <v>3630041.1827283297</v>
      </c>
      <c r="Z54" s="89">
        <v>3443406.4505829373</v>
      </c>
      <c r="AA54" s="89">
        <v>3499217.4392625457</v>
      </c>
      <c r="AB54" s="89">
        <v>3559288.3887171531</v>
      </c>
      <c r="AC54" s="89">
        <v>3533535.7548717605</v>
      </c>
      <c r="AD54" s="89">
        <v>3555237.0473013688</v>
      </c>
      <c r="AE54" s="89">
        <v>3474859.2433809759</v>
      </c>
      <c r="AF54" s="90">
        <v>3439189.1810355838</v>
      </c>
      <c r="AG54" s="14"/>
      <c r="AH54" s="15"/>
      <c r="AI54" s="88">
        <v>3467100.1390645667</v>
      </c>
      <c r="AJ54" s="89">
        <v>3425039.2411535494</v>
      </c>
      <c r="AK54" s="89">
        <v>3437462.6237137821</v>
      </c>
      <c r="AL54" s="89">
        <v>3547184.5611677649</v>
      </c>
      <c r="AM54" s="89">
        <v>3693328.2288792478</v>
      </c>
      <c r="AN54" s="89">
        <v>3500292.6154244803</v>
      </c>
      <c r="AO54" s="89">
        <v>3561825.0088359634</v>
      </c>
      <c r="AP54" s="89">
        <v>3627830.3610611958</v>
      </c>
      <c r="AQ54" s="89">
        <v>3603720.9508214286</v>
      </c>
      <c r="AR54" s="89">
        <v>3629438.1631704117</v>
      </c>
      <c r="AS54" s="89">
        <v>3547972.3243518942</v>
      </c>
      <c r="AT54" s="90">
        <v>3513449.6141871265</v>
      </c>
      <c r="AU54" s="14"/>
      <c r="AV54" s="15"/>
      <c r="AW54" s="88">
        <v>3545686.9754154528</v>
      </c>
      <c r="AX54" s="89">
        <v>3504453.8879067795</v>
      </c>
      <c r="AY54" s="89">
        <v>3520429.2948929183</v>
      </c>
      <c r="AZ54" s="89">
        <v>3638568.1845174949</v>
      </c>
      <c r="BA54" s="89">
        <v>3794949.8909124467</v>
      </c>
      <c r="BB54" s="89">
        <v>3595193.3520828355</v>
      </c>
      <c r="BC54" s="89">
        <v>3662733.2204627874</v>
      </c>
      <c r="BD54" s="89">
        <v>3734969.695597176</v>
      </c>
      <c r="BE54" s="89">
        <v>3712585.6701433146</v>
      </c>
      <c r="BF54" s="89">
        <v>3742519.5984076415</v>
      </c>
      <c r="BG54" s="89">
        <v>3659911.322946093</v>
      </c>
      <c r="BH54" s="90">
        <v>3626593.3325709822</v>
      </c>
      <c r="BI54" s="14"/>
      <c r="BJ54" s="15"/>
      <c r="BK54" s="88">
        <v>3663373.417158619</v>
      </c>
      <c r="BL54" s="89">
        <v>3623009.5305724069</v>
      </c>
      <c r="BM54" s="89">
        <v>3642714.5632057469</v>
      </c>
      <c r="BN54" s="89">
        <v>3769691.2526094476</v>
      </c>
      <c r="BO54" s="89">
        <v>3936822.8996220413</v>
      </c>
      <c r="BP54" s="89">
        <v>3730009.3891488444</v>
      </c>
      <c r="BQ54" s="89">
        <v>3803857.1062456872</v>
      </c>
      <c r="BR54" s="89">
        <v>3882636.2604346904</v>
      </c>
      <c r="BS54" s="89">
        <v>3862063.8890060312</v>
      </c>
      <c r="BT54" s="89">
        <v>3896425.3689814685</v>
      </c>
      <c r="BU54" s="89">
        <v>3812617.5350447372</v>
      </c>
      <c r="BV54" s="90">
        <v>3780564.5004487648</v>
      </c>
      <c r="BW54" s="33"/>
    </row>
    <row r="55" spans="2:75" ht="6.6" customHeight="1" thickBot="1" x14ac:dyDescent="0.35">
      <c r="B55" s="14"/>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5"/>
    </row>
    <row r="56" spans="2:75" s="34" customFormat="1" ht="15" thickBot="1" x14ac:dyDescent="0.35">
      <c r="B56" s="32"/>
      <c r="C56" s="421" t="s">
        <v>30</v>
      </c>
      <c r="D56" s="239"/>
      <c r="E56" s="422">
        <v>0</v>
      </c>
      <c r="F56" s="16"/>
      <c r="G56" s="84">
        <v>0</v>
      </c>
      <c r="H56" s="85">
        <v>0</v>
      </c>
      <c r="I56" s="85">
        <v>0</v>
      </c>
      <c r="J56" s="85">
        <v>0</v>
      </c>
      <c r="K56" s="85">
        <v>0</v>
      </c>
      <c r="L56" s="85">
        <v>0</v>
      </c>
      <c r="M56" s="85">
        <v>0</v>
      </c>
      <c r="N56" s="85">
        <v>0</v>
      </c>
      <c r="O56" s="85">
        <v>0</v>
      </c>
      <c r="P56" s="85">
        <v>0</v>
      </c>
      <c r="Q56" s="85">
        <v>0</v>
      </c>
      <c r="R56" s="83">
        <v>0</v>
      </c>
      <c r="S56" s="16"/>
      <c r="T56" s="16"/>
      <c r="U56" s="84">
        <v>0</v>
      </c>
      <c r="V56" s="85">
        <v>0</v>
      </c>
      <c r="W56" s="85">
        <v>0</v>
      </c>
      <c r="X56" s="85">
        <v>0</v>
      </c>
      <c r="Y56" s="85">
        <v>0</v>
      </c>
      <c r="Z56" s="85">
        <v>0</v>
      </c>
      <c r="AA56" s="85">
        <v>0</v>
      </c>
      <c r="AB56" s="85">
        <v>0</v>
      </c>
      <c r="AC56" s="85">
        <v>0</v>
      </c>
      <c r="AD56" s="85">
        <v>0</v>
      </c>
      <c r="AE56" s="85">
        <v>0</v>
      </c>
      <c r="AF56" s="83">
        <v>0</v>
      </c>
      <c r="AG56" s="16"/>
      <c r="AH56" s="16"/>
      <c r="AI56" s="84">
        <v>0</v>
      </c>
      <c r="AJ56" s="85">
        <v>0</v>
      </c>
      <c r="AK56" s="85">
        <v>0</v>
      </c>
      <c r="AL56" s="85">
        <v>0</v>
      </c>
      <c r="AM56" s="85">
        <v>0</v>
      </c>
      <c r="AN56" s="85">
        <v>0</v>
      </c>
      <c r="AO56" s="85">
        <v>0</v>
      </c>
      <c r="AP56" s="85">
        <v>0</v>
      </c>
      <c r="AQ56" s="85">
        <v>0</v>
      </c>
      <c r="AR56" s="85">
        <v>0</v>
      </c>
      <c r="AS56" s="85">
        <v>0</v>
      </c>
      <c r="AT56" s="83">
        <v>0</v>
      </c>
      <c r="AU56" s="16"/>
      <c r="AV56" s="16"/>
      <c r="AW56" s="84">
        <v>0</v>
      </c>
      <c r="AX56" s="85">
        <v>0</v>
      </c>
      <c r="AY56" s="85">
        <v>0</v>
      </c>
      <c r="AZ56" s="85">
        <v>0</v>
      </c>
      <c r="BA56" s="85">
        <v>0</v>
      </c>
      <c r="BB56" s="85">
        <v>0</v>
      </c>
      <c r="BC56" s="85">
        <v>0</v>
      </c>
      <c r="BD56" s="85">
        <v>0</v>
      </c>
      <c r="BE56" s="85">
        <v>0</v>
      </c>
      <c r="BF56" s="85">
        <v>0</v>
      </c>
      <c r="BG56" s="85">
        <v>0</v>
      </c>
      <c r="BH56" s="83">
        <v>0</v>
      </c>
      <c r="BI56" s="16"/>
      <c r="BJ56" s="16"/>
      <c r="BK56" s="84">
        <v>0</v>
      </c>
      <c r="BL56" s="85">
        <v>0</v>
      </c>
      <c r="BM56" s="85">
        <v>0</v>
      </c>
      <c r="BN56" s="85">
        <v>0</v>
      </c>
      <c r="BO56" s="85">
        <v>0</v>
      </c>
      <c r="BP56" s="85">
        <v>0</v>
      </c>
      <c r="BQ56" s="85">
        <v>0</v>
      </c>
      <c r="BR56" s="85">
        <v>0</v>
      </c>
      <c r="BS56" s="85">
        <v>0</v>
      </c>
      <c r="BT56" s="85">
        <v>0</v>
      </c>
      <c r="BU56" s="85">
        <v>0</v>
      </c>
      <c r="BV56" s="83">
        <v>0</v>
      </c>
      <c r="BW56" s="33"/>
    </row>
    <row r="57" spans="2:75" ht="6.6" customHeight="1" thickBot="1" x14ac:dyDescent="0.35">
      <c r="B57" s="17"/>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18"/>
    </row>
    <row r="59" spans="2:75" hidden="1" outlineLevel="1" x14ac:dyDescent="0.3">
      <c r="E59" s="8"/>
      <c r="G59" s="8"/>
      <c r="H59" s="8"/>
      <c r="I59" s="8"/>
      <c r="J59" s="8"/>
      <c r="K59" s="8"/>
      <c r="L59" s="8"/>
      <c r="M59" s="8"/>
      <c r="N59" s="8"/>
      <c r="O59" s="8"/>
      <c r="P59" s="8"/>
      <c r="Q59" s="8"/>
      <c r="R59" s="8"/>
      <c r="U59" s="8"/>
      <c r="V59" s="8"/>
      <c r="W59" s="8"/>
      <c r="X59" s="8"/>
      <c r="Y59" s="8"/>
      <c r="Z59" s="8"/>
      <c r="AA59" s="8"/>
      <c r="AB59" s="8"/>
      <c r="AC59" s="8"/>
      <c r="AD59" s="8"/>
      <c r="AE59" s="8"/>
      <c r="AF59" s="8"/>
      <c r="AI59" s="8"/>
      <c r="AJ59" s="8"/>
      <c r="AK59" s="8"/>
      <c r="AL59" s="8"/>
      <c r="AM59" s="8"/>
      <c r="AN59" s="8"/>
      <c r="AO59" s="8"/>
      <c r="AP59" s="8"/>
      <c r="AQ59" s="8"/>
      <c r="AR59" s="8"/>
      <c r="AS59" s="8"/>
      <c r="AT59" s="8"/>
      <c r="AW59" s="8"/>
      <c r="AX59" s="8"/>
      <c r="AY59" s="8"/>
      <c r="AZ59" s="8"/>
      <c r="BA59" s="8"/>
      <c r="BB59" s="8"/>
      <c r="BC59" s="8"/>
      <c r="BD59" s="8"/>
      <c r="BE59" s="8"/>
      <c r="BF59" s="8"/>
      <c r="BG59" s="8"/>
      <c r="BH59" s="8"/>
      <c r="BK59" s="8"/>
      <c r="BL59" s="8"/>
      <c r="BM59" s="8"/>
      <c r="BN59" s="8"/>
      <c r="BO59" s="8"/>
      <c r="BP59" s="8"/>
      <c r="BQ59" s="8"/>
      <c r="BR59" s="8"/>
      <c r="BS59" s="8"/>
      <c r="BT59" s="8"/>
      <c r="BU59" s="8"/>
      <c r="BV59" s="8"/>
    </row>
    <row r="60" spans="2:75" collapsed="1" x14ac:dyDescent="0.3"/>
    <row r="61" spans="2:75" x14ac:dyDescent="0.3">
      <c r="X61" s="413"/>
      <c r="AL61" s="413"/>
      <c r="AZ61" s="413"/>
      <c r="BN61" s="413"/>
    </row>
    <row r="62" spans="2:75" x14ac:dyDescent="0.3">
      <c r="X62" s="413"/>
      <c r="AL62" s="413"/>
      <c r="AZ62" s="413"/>
      <c r="BN62" s="413"/>
    </row>
    <row r="63" spans="2:75" x14ac:dyDescent="0.3">
      <c r="R63" s="8"/>
    </row>
  </sheetData>
  <mergeCells count="6">
    <mergeCell ref="G7:R7"/>
    <mergeCell ref="B4:BW5"/>
    <mergeCell ref="U7:AF7"/>
    <mergeCell ref="AI7:AT7"/>
    <mergeCell ref="AW7:BH7"/>
    <mergeCell ref="BK7:BV7"/>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D5FF5-5635-4225-962F-D7C652135E92}">
  <sheetPr>
    <tabColor theme="4" tint="0.39997558519241921"/>
  </sheetPr>
  <dimension ref="B1:Q84"/>
  <sheetViews>
    <sheetView showGridLines="0" workbookViewId="0">
      <pane xSplit="3" ySplit="5" topLeftCell="D6" activePane="bottomRight" state="frozen"/>
      <selection activeCell="D26" sqref="D26:J38"/>
      <selection pane="topRight" activeCell="D26" sqref="D26:J38"/>
      <selection pane="bottomLeft" activeCell="D26" sqref="D26:J38"/>
      <selection pane="bottomRight" activeCell="K36" sqref="K36"/>
    </sheetView>
  </sheetViews>
  <sheetFormatPr defaultRowHeight="14.4" outlineLevelRow="2" x14ac:dyDescent="0.3"/>
  <cols>
    <col min="2" max="2" width="2.44140625" customWidth="1"/>
    <col min="3" max="3" width="49.6640625" customWidth="1"/>
    <col min="4" max="4" width="2.44140625" customWidth="1"/>
    <col min="5" max="9" width="12.6640625" bestFit="1" customWidth="1"/>
    <col min="10" max="10" width="2.44140625" customWidth="1"/>
    <col min="11" max="11" width="27.33203125" bestFit="1" customWidth="1"/>
    <col min="12" max="12" width="2.44140625" customWidth="1"/>
    <col min="13" max="13" width="10.33203125" bestFit="1" customWidth="1"/>
  </cols>
  <sheetData>
    <row r="1" spans="2:17" x14ac:dyDescent="0.3">
      <c r="C1" t="s">
        <v>158</v>
      </c>
      <c r="E1" t="s">
        <v>838</v>
      </c>
    </row>
    <row r="2" spans="2:17" ht="15" thickBot="1" x14ac:dyDescent="0.35">
      <c r="C2" t="s">
        <v>394</v>
      </c>
    </row>
    <row r="3" spans="2:17" ht="15" thickBot="1" x14ac:dyDescent="0.35">
      <c r="B3" s="634" t="s">
        <v>393</v>
      </c>
      <c r="C3" s="635"/>
      <c r="D3" s="635"/>
      <c r="E3" s="635"/>
      <c r="F3" s="635"/>
      <c r="G3" s="635"/>
      <c r="H3" s="635"/>
      <c r="I3" s="635"/>
      <c r="J3" s="636"/>
    </row>
    <row r="4" spans="2:17" ht="5.4" customHeight="1" thickBot="1" x14ac:dyDescent="0.35">
      <c r="B4" s="14"/>
      <c r="C4" s="16"/>
      <c r="D4" s="16"/>
      <c r="E4" s="16"/>
      <c r="F4" s="16"/>
      <c r="G4" s="16"/>
      <c r="H4" s="16"/>
      <c r="I4" s="16"/>
      <c r="J4" s="15"/>
    </row>
    <row r="5" spans="2:17" ht="15" thickBot="1" x14ac:dyDescent="0.35">
      <c r="B5" s="14"/>
      <c r="C5" s="16"/>
      <c r="D5" s="16"/>
      <c r="E5" s="264" t="s">
        <v>392</v>
      </c>
      <c r="F5" s="265" t="s">
        <v>391</v>
      </c>
      <c r="G5" s="265" t="s">
        <v>390</v>
      </c>
      <c r="H5" s="265" t="s">
        <v>389</v>
      </c>
      <c r="I5" s="266" t="s">
        <v>388</v>
      </c>
      <c r="J5" s="15"/>
    </row>
    <row r="6" spans="2:17" ht="5.4" customHeight="1" thickBot="1" x14ac:dyDescent="0.35">
      <c r="B6" s="14"/>
      <c r="C6" s="24"/>
      <c r="D6" s="16"/>
      <c r="E6" s="24"/>
      <c r="F6" s="24"/>
      <c r="G6" s="24"/>
      <c r="H6" s="24"/>
      <c r="I6" s="24"/>
      <c r="J6" s="15"/>
    </row>
    <row r="7" spans="2:17" s="34" customFormat="1" ht="15" collapsed="1" thickBot="1" x14ac:dyDescent="0.35">
      <c r="B7" s="32"/>
      <c r="C7" s="634" t="s">
        <v>387</v>
      </c>
      <c r="D7" s="635"/>
      <c r="E7" s="635"/>
      <c r="F7" s="635"/>
      <c r="G7" s="635"/>
      <c r="H7" s="635"/>
      <c r="I7" s="636"/>
      <c r="J7" s="33"/>
      <c r="K7" s="302"/>
      <c r="M7" s="236"/>
      <c r="N7" s="236"/>
      <c r="O7" s="236"/>
      <c r="P7" s="236"/>
      <c r="Q7" s="236"/>
    </row>
    <row r="8" spans="2:17" ht="5.4" customHeight="1" thickBot="1" x14ac:dyDescent="0.35">
      <c r="B8" s="14"/>
      <c r="C8" s="24"/>
      <c r="D8" s="16"/>
      <c r="E8" s="24"/>
      <c r="F8" s="24"/>
      <c r="G8" s="24"/>
      <c r="H8" s="24"/>
      <c r="I8" s="24"/>
      <c r="J8" s="15"/>
    </row>
    <row r="9" spans="2:17" outlineLevel="2" x14ac:dyDescent="0.3">
      <c r="B9" s="14"/>
      <c r="C9" s="319" t="s">
        <v>386</v>
      </c>
      <c r="D9" s="16"/>
      <c r="E9" s="48">
        <v>0</v>
      </c>
      <c r="F9" s="49">
        <v>0</v>
      </c>
      <c r="G9" s="49">
        <v>0</v>
      </c>
      <c r="H9" s="49">
        <v>0</v>
      </c>
      <c r="I9" s="50">
        <v>0</v>
      </c>
      <c r="J9" s="15"/>
    </row>
    <row r="10" spans="2:17" outlineLevel="2" x14ac:dyDescent="0.3">
      <c r="B10" s="14"/>
      <c r="C10" s="312" t="s">
        <v>385</v>
      </c>
      <c r="D10" s="16"/>
      <c r="E10" s="309">
        <v>0</v>
      </c>
      <c r="F10" s="308">
        <v>0</v>
      </c>
      <c r="G10" s="308">
        <v>0</v>
      </c>
      <c r="H10" s="308">
        <v>0</v>
      </c>
      <c r="I10" s="307">
        <v>0</v>
      </c>
      <c r="J10" s="15"/>
    </row>
    <row r="11" spans="2:17" outlineLevel="1" x14ac:dyDescent="0.3">
      <c r="B11" s="14"/>
      <c r="C11" s="305" t="s">
        <v>384</v>
      </c>
      <c r="D11" s="16"/>
      <c r="E11" s="51">
        <v>0</v>
      </c>
      <c r="F11" s="52">
        <v>0</v>
      </c>
      <c r="G11" s="52">
        <v>0</v>
      </c>
      <c r="H11" s="52">
        <v>0</v>
      </c>
      <c r="I11" s="53">
        <v>0</v>
      </c>
      <c r="J11" s="15"/>
    </row>
    <row r="12" spans="2:17" outlineLevel="1" x14ac:dyDescent="0.3">
      <c r="B12" s="14"/>
      <c r="C12" s="305" t="s">
        <v>383</v>
      </c>
      <c r="D12" s="16"/>
      <c r="E12" s="51">
        <v>248449.1003196931</v>
      </c>
      <c r="F12" s="52">
        <v>303615.55775124195</v>
      </c>
      <c r="G12" s="52">
        <v>362187.72615791199</v>
      </c>
      <c r="H12" s="52">
        <v>424391.75360227737</v>
      </c>
      <c r="I12" s="53">
        <v>490469.94936280645</v>
      </c>
      <c r="J12" s="15"/>
      <c r="K12" s="306"/>
      <c r="M12" s="7"/>
      <c r="N12" s="7"/>
      <c r="O12" s="7"/>
      <c r="P12" s="7"/>
      <c r="Q12" s="7"/>
    </row>
    <row r="13" spans="2:17" outlineLevel="1" x14ac:dyDescent="0.3">
      <c r="B13" s="14"/>
      <c r="C13" s="310" t="s">
        <v>382</v>
      </c>
      <c r="D13" s="16"/>
      <c r="E13" s="318">
        <v>1</v>
      </c>
      <c r="F13" s="317">
        <v>1</v>
      </c>
      <c r="G13" s="317">
        <v>1</v>
      </c>
      <c r="H13" s="317">
        <v>1</v>
      </c>
      <c r="I13" s="316">
        <v>1</v>
      </c>
      <c r="J13" s="15"/>
      <c r="K13" s="306"/>
      <c r="M13" s="7"/>
      <c r="N13" s="7"/>
      <c r="O13" s="7"/>
      <c r="P13" s="7"/>
      <c r="Q13" s="7"/>
    </row>
    <row r="14" spans="2:17" s="34" customFormat="1" ht="15" thickBot="1" x14ac:dyDescent="0.35">
      <c r="B14" s="32"/>
      <c r="C14" s="303" t="s">
        <v>381</v>
      </c>
      <c r="D14" s="239"/>
      <c r="E14" s="169">
        <v>248449.1003196931</v>
      </c>
      <c r="F14" s="170">
        <v>303615.55775124195</v>
      </c>
      <c r="G14" s="170">
        <v>362187.72615791199</v>
      </c>
      <c r="H14" s="170">
        <v>424391.75360227737</v>
      </c>
      <c r="I14" s="171">
        <v>490469.94936280645</v>
      </c>
      <c r="J14" s="33"/>
      <c r="K14" s="302"/>
      <c r="M14" s="236"/>
      <c r="N14" s="236"/>
      <c r="O14" s="236"/>
      <c r="P14" s="236"/>
      <c r="Q14" s="236"/>
    </row>
    <row r="15" spans="2:17" ht="5.4" customHeight="1" thickBot="1" x14ac:dyDescent="0.35">
      <c r="B15" s="14"/>
      <c r="C15" s="301"/>
      <c r="D15" s="16"/>
      <c r="E15" s="301"/>
      <c r="F15" s="301"/>
      <c r="G15" s="301"/>
      <c r="H15" s="301"/>
      <c r="I15" s="301"/>
      <c r="J15" s="15"/>
    </row>
    <row r="16" spans="2:17" outlineLevel="1" x14ac:dyDescent="0.3">
      <c r="B16" s="14"/>
      <c r="C16" s="305" t="s">
        <v>380</v>
      </c>
      <c r="D16" s="16"/>
      <c r="E16" s="315">
        <v>0.2</v>
      </c>
      <c r="F16" s="314">
        <v>0.2</v>
      </c>
      <c r="G16" s="314">
        <v>0.2</v>
      </c>
      <c r="H16" s="314">
        <v>0.2</v>
      </c>
      <c r="I16" s="71">
        <v>0.2</v>
      </c>
      <c r="J16" s="15"/>
      <c r="K16" s="306"/>
      <c r="M16" s="7"/>
      <c r="N16" s="7"/>
      <c r="O16" s="7"/>
      <c r="P16" s="7"/>
      <c r="Q16" s="7"/>
    </row>
    <row r="17" spans="2:17" outlineLevel="1" x14ac:dyDescent="0.3">
      <c r="B17" s="14"/>
      <c r="C17" s="310" t="s">
        <v>379</v>
      </c>
      <c r="D17" s="16"/>
      <c r="E17" s="309">
        <v>49689.82006393862</v>
      </c>
      <c r="F17" s="308">
        <v>60723.111550248395</v>
      </c>
      <c r="G17" s="308">
        <v>72437.545231582408</v>
      </c>
      <c r="H17" s="308">
        <v>84878.350720455477</v>
      </c>
      <c r="I17" s="307">
        <v>98093.989872561302</v>
      </c>
      <c r="J17" s="15"/>
      <c r="K17" s="306"/>
      <c r="M17" s="7"/>
      <c r="N17" s="7"/>
      <c r="O17" s="7"/>
      <c r="P17" s="7"/>
      <c r="Q17" s="7"/>
    </row>
    <row r="18" spans="2:17" s="34" customFormat="1" ht="15" thickBot="1" x14ac:dyDescent="0.35">
      <c r="B18" s="32"/>
      <c r="C18" s="303" t="s">
        <v>378</v>
      </c>
      <c r="D18" s="239"/>
      <c r="E18" s="169">
        <v>198759.28025575448</v>
      </c>
      <c r="F18" s="170">
        <v>242892.44620099355</v>
      </c>
      <c r="G18" s="170">
        <v>289750.18092632957</v>
      </c>
      <c r="H18" s="170">
        <v>339513.40288182191</v>
      </c>
      <c r="I18" s="171">
        <v>392375.95949024515</v>
      </c>
      <c r="J18" s="33"/>
      <c r="K18" s="302"/>
      <c r="M18" s="236"/>
      <c r="N18" s="236"/>
      <c r="O18" s="236"/>
      <c r="P18" s="236"/>
      <c r="Q18" s="236"/>
    </row>
    <row r="19" spans="2:17" ht="5.4" customHeight="1" thickBot="1" x14ac:dyDescent="0.35">
      <c r="B19" s="14"/>
      <c r="C19" s="301"/>
      <c r="D19" s="16"/>
      <c r="E19" s="301"/>
      <c r="F19" s="301"/>
      <c r="G19" s="301"/>
      <c r="H19" s="301"/>
      <c r="I19" s="301"/>
      <c r="J19" s="15"/>
    </row>
    <row r="20" spans="2:17" outlineLevel="1" x14ac:dyDescent="0.3">
      <c r="B20" s="14"/>
      <c r="C20" s="305" t="s">
        <v>377</v>
      </c>
      <c r="D20" s="16"/>
      <c r="E20" s="51">
        <v>1.4285714285714284E-6</v>
      </c>
      <c r="F20" s="52">
        <v>1.4285714285714284E-6</v>
      </c>
      <c r="G20" s="52">
        <v>1.4285714285714284E-6</v>
      </c>
      <c r="H20" s="52">
        <v>1.4285714285714284E-6</v>
      </c>
      <c r="I20" s="53">
        <v>1.4285714285714284E-6</v>
      </c>
      <c r="J20" s="15"/>
      <c r="K20" s="306"/>
      <c r="N20" s="7"/>
      <c r="O20" s="7"/>
      <c r="P20" s="7"/>
      <c r="Q20" s="7"/>
    </row>
    <row r="21" spans="2:17" outlineLevel="1" x14ac:dyDescent="0.3">
      <c r="B21" s="14"/>
      <c r="C21" s="305" t="s">
        <v>376</v>
      </c>
      <c r="D21" s="16"/>
      <c r="E21" s="51">
        <v>2.4999999999999999E-7</v>
      </c>
      <c r="F21" s="52">
        <v>2.4999999999999999E-7</v>
      </c>
      <c r="G21" s="52">
        <v>2.4999999999999999E-7</v>
      </c>
      <c r="H21" s="52">
        <v>2.4999999999999999E-7</v>
      </c>
      <c r="I21" s="53">
        <v>2.4999999999999999E-7</v>
      </c>
      <c r="J21" s="15"/>
      <c r="K21" s="306"/>
      <c r="N21" s="7"/>
      <c r="O21" s="7"/>
      <c r="P21" s="7"/>
      <c r="Q21" s="7"/>
    </row>
    <row r="22" spans="2:17" outlineLevel="1" x14ac:dyDescent="0.3">
      <c r="B22" s="14"/>
      <c r="C22" s="305" t="s">
        <v>375</v>
      </c>
      <c r="D22" s="16"/>
      <c r="E22" s="51">
        <v>213333.33340533331</v>
      </c>
      <c r="F22" s="52">
        <v>213333.33340533331</v>
      </c>
      <c r="G22" s="52">
        <v>213333.33340533331</v>
      </c>
      <c r="H22" s="52">
        <v>213333.33340533331</v>
      </c>
      <c r="I22" s="53">
        <v>213333.33340533331</v>
      </c>
      <c r="J22" s="15"/>
      <c r="K22" s="306"/>
      <c r="N22" s="7"/>
      <c r="O22" s="7"/>
      <c r="P22" s="7"/>
      <c r="Q22" s="7"/>
    </row>
    <row r="23" spans="2:17" outlineLevel="1" x14ac:dyDescent="0.3">
      <c r="B23" s="14"/>
      <c r="C23" s="310" t="s">
        <v>374</v>
      </c>
      <c r="D23" s="16"/>
      <c r="E23" s="309">
        <v>3000</v>
      </c>
      <c r="F23" s="308">
        <v>3000</v>
      </c>
      <c r="G23" s="308">
        <v>3000</v>
      </c>
      <c r="H23" s="308">
        <v>3000</v>
      </c>
      <c r="I23" s="307">
        <v>3000</v>
      </c>
      <c r="J23" s="15"/>
      <c r="K23" s="306"/>
      <c r="N23" s="7"/>
      <c r="O23" s="7"/>
      <c r="P23" s="7"/>
      <c r="Q23" s="7"/>
    </row>
    <row r="24" spans="2:17" s="34" customFormat="1" ht="15" thickBot="1" x14ac:dyDescent="0.35">
      <c r="B24" s="32"/>
      <c r="C24" s="303" t="s">
        <v>373</v>
      </c>
      <c r="D24" s="239"/>
      <c r="E24" s="169">
        <v>415092.61366276635</v>
      </c>
      <c r="F24" s="170">
        <v>459225.77960800542</v>
      </c>
      <c r="G24" s="170">
        <v>506083.5143333415</v>
      </c>
      <c r="H24" s="170">
        <v>555846.73628883378</v>
      </c>
      <c r="I24" s="171">
        <v>608709.29289725702</v>
      </c>
      <c r="J24" s="33"/>
      <c r="K24" s="302"/>
      <c r="M24"/>
      <c r="N24" s="236"/>
      <c r="O24" s="236"/>
      <c r="P24" s="236"/>
      <c r="Q24" s="236"/>
    </row>
    <row r="25" spans="2:17" ht="5.4" customHeight="1" thickBot="1" x14ac:dyDescent="0.35">
      <c r="B25" s="14"/>
      <c r="C25" s="301"/>
      <c r="D25" s="16"/>
      <c r="E25" s="301"/>
      <c r="F25" s="301"/>
      <c r="G25" s="301"/>
      <c r="H25" s="301"/>
      <c r="I25" s="301"/>
      <c r="J25" s="15"/>
    </row>
    <row r="26" spans="2:17" outlineLevel="2" x14ac:dyDescent="0.3">
      <c r="B26" s="14"/>
      <c r="C26" s="313" t="s">
        <v>372</v>
      </c>
      <c r="D26" s="16"/>
      <c r="E26" s="51">
        <v>-175767.38640031256</v>
      </c>
      <c r="F26" s="52">
        <v>-191303.62491061704</v>
      </c>
      <c r="G26" s="52">
        <v>-208213.12561701133</v>
      </c>
      <c r="H26" s="52">
        <v>-226617.272409036</v>
      </c>
      <c r="I26" s="53">
        <v>-246648.17840818875</v>
      </c>
      <c r="J26" s="15"/>
    </row>
    <row r="27" spans="2:17" outlineLevel="2" x14ac:dyDescent="0.3">
      <c r="B27" s="14"/>
      <c r="C27" s="313" t="s">
        <v>371</v>
      </c>
      <c r="D27" s="16"/>
      <c r="E27" s="51">
        <v>-70721.266897861322</v>
      </c>
      <c r="F27" s="52">
        <v>-75083.199892406687</v>
      </c>
      <c r="G27" s="52">
        <v>-79714.167369555173</v>
      </c>
      <c r="H27" s="52">
        <v>-84630.762787509811</v>
      </c>
      <c r="I27" s="53">
        <v>-89850.603052666935</v>
      </c>
      <c r="J27" s="15"/>
    </row>
    <row r="28" spans="2:17" outlineLevel="2" x14ac:dyDescent="0.3">
      <c r="B28" s="14"/>
      <c r="C28" s="312" t="s">
        <v>370</v>
      </c>
      <c r="D28" s="16"/>
      <c r="E28" s="309">
        <v>-1.6226811965221791E-5</v>
      </c>
      <c r="F28" s="308">
        <v>-1.7925971220893312E-5</v>
      </c>
      <c r="G28" s="308">
        <v>-1.9803054654297465E-5</v>
      </c>
      <c r="H28" s="308">
        <v>-2.1876693251856615E-5</v>
      </c>
      <c r="I28" s="307">
        <v>-2.4167468907730841E-5</v>
      </c>
      <c r="J28" s="15"/>
    </row>
    <row r="29" spans="2:17" outlineLevel="1" x14ac:dyDescent="0.3">
      <c r="B29" s="14"/>
      <c r="C29" s="305" t="s">
        <v>369</v>
      </c>
      <c r="D29" s="16"/>
      <c r="E29" s="51">
        <v>-246488.6533144007</v>
      </c>
      <c r="F29" s="52">
        <v>-266386.8248209497</v>
      </c>
      <c r="G29" s="52">
        <v>-287927.29300636955</v>
      </c>
      <c r="H29" s="52">
        <v>-311248.03521842253</v>
      </c>
      <c r="I29" s="53">
        <v>-336498.78148502315</v>
      </c>
      <c r="J29" s="15"/>
    </row>
    <row r="30" spans="2:17" outlineLevel="2" x14ac:dyDescent="0.3">
      <c r="B30" s="14"/>
      <c r="C30" s="313" t="s">
        <v>368</v>
      </c>
      <c r="D30" s="16"/>
      <c r="E30" s="51">
        <v>0</v>
      </c>
      <c r="F30" s="52">
        <v>0</v>
      </c>
      <c r="G30" s="52">
        <v>0</v>
      </c>
      <c r="H30" s="52">
        <v>0</v>
      </c>
      <c r="I30" s="53">
        <v>0</v>
      </c>
      <c r="J30" s="15"/>
    </row>
    <row r="31" spans="2:17" outlineLevel="2" x14ac:dyDescent="0.3">
      <c r="B31" s="14"/>
      <c r="C31" s="313" t="s">
        <v>367</v>
      </c>
      <c r="D31" s="16"/>
      <c r="E31" s="51">
        <v>0</v>
      </c>
      <c r="F31" s="52">
        <v>0</v>
      </c>
      <c r="G31" s="52">
        <v>0</v>
      </c>
      <c r="H31" s="52">
        <v>0</v>
      </c>
      <c r="I31" s="53">
        <v>0</v>
      </c>
      <c r="J31" s="15"/>
    </row>
    <row r="32" spans="2:17" outlineLevel="2" x14ac:dyDescent="0.3">
      <c r="B32" s="14"/>
      <c r="C32" s="312" t="s">
        <v>366</v>
      </c>
      <c r="D32" s="16"/>
      <c r="E32" s="309">
        <v>0</v>
      </c>
      <c r="F32" s="308">
        <v>0</v>
      </c>
      <c r="G32" s="308">
        <v>0</v>
      </c>
      <c r="H32" s="308">
        <v>0</v>
      </c>
      <c r="I32" s="307">
        <v>0</v>
      </c>
      <c r="J32" s="15"/>
    </row>
    <row r="33" spans="2:17" outlineLevel="1" x14ac:dyDescent="0.3">
      <c r="B33" s="14"/>
      <c r="C33" s="305" t="s">
        <v>365</v>
      </c>
      <c r="D33" s="16"/>
      <c r="E33" s="51">
        <v>0</v>
      </c>
      <c r="F33" s="52">
        <v>0</v>
      </c>
      <c r="G33" s="52">
        <v>0</v>
      </c>
      <c r="H33" s="52">
        <v>0</v>
      </c>
      <c r="I33" s="53">
        <v>0</v>
      </c>
      <c r="J33" s="15"/>
    </row>
    <row r="34" spans="2:17" outlineLevel="1" x14ac:dyDescent="0.3">
      <c r="B34" s="14"/>
      <c r="C34" s="305" t="s">
        <v>356</v>
      </c>
      <c r="D34" s="16"/>
      <c r="E34" s="51">
        <v>0</v>
      </c>
      <c r="F34" s="52">
        <v>0</v>
      </c>
      <c r="G34" s="52">
        <v>0</v>
      </c>
      <c r="H34" s="52">
        <v>0</v>
      </c>
      <c r="I34" s="53">
        <v>0</v>
      </c>
      <c r="J34" s="15"/>
    </row>
    <row r="35" spans="2:17" outlineLevel="1" x14ac:dyDescent="0.3">
      <c r="B35" s="14"/>
      <c r="C35" s="305" t="s">
        <v>355</v>
      </c>
      <c r="D35" s="16"/>
      <c r="E35" s="51">
        <v>0</v>
      </c>
      <c r="F35" s="52">
        <v>0</v>
      </c>
      <c r="G35" s="52">
        <v>0</v>
      </c>
      <c r="H35" s="52">
        <v>0</v>
      </c>
      <c r="I35" s="53">
        <v>0</v>
      </c>
      <c r="J35" s="15"/>
    </row>
    <row r="36" spans="2:17" outlineLevel="1" x14ac:dyDescent="0.3">
      <c r="B36" s="14"/>
      <c r="C36" s="305" t="s">
        <v>48</v>
      </c>
      <c r="D36" s="16"/>
      <c r="E36" s="51">
        <v>0</v>
      </c>
      <c r="F36" s="52">
        <v>0</v>
      </c>
      <c r="G36" s="52">
        <v>0</v>
      </c>
      <c r="H36" s="52">
        <v>0</v>
      </c>
      <c r="I36" s="53">
        <v>0</v>
      </c>
      <c r="J36" s="15"/>
    </row>
    <row r="37" spans="2:17" outlineLevel="1" x14ac:dyDescent="0.3">
      <c r="B37" s="14"/>
      <c r="C37" s="310" t="s">
        <v>354</v>
      </c>
      <c r="D37" s="16"/>
      <c r="E37" s="309">
        <v>0</v>
      </c>
      <c r="F37" s="308">
        <v>0</v>
      </c>
      <c r="G37" s="308">
        <v>0</v>
      </c>
      <c r="H37" s="308">
        <v>0</v>
      </c>
      <c r="I37" s="307">
        <v>0</v>
      </c>
      <c r="J37" s="15"/>
    </row>
    <row r="38" spans="2:17" s="34" customFormat="1" ht="15" thickBot="1" x14ac:dyDescent="0.35">
      <c r="B38" s="32"/>
      <c r="C38" s="303" t="s">
        <v>364</v>
      </c>
      <c r="D38" s="239"/>
      <c r="E38" s="169">
        <v>-246488.6533144007</v>
      </c>
      <c r="F38" s="170">
        <v>-266386.8248209497</v>
      </c>
      <c r="G38" s="170">
        <v>-287927.29300636955</v>
      </c>
      <c r="H38" s="170">
        <v>-311248.03521842253</v>
      </c>
      <c r="I38" s="171">
        <v>-336498.78148502315</v>
      </c>
      <c r="J38" s="33"/>
    </row>
    <row r="39" spans="2:17" ht="5.4" customHeight="1" thickBot="1" x14ac:dyDescent="0.35">
      <c r="B39" s="14"/>
      <c r="C39" s="301"/>
      <c r="D39" s="16"/>
      <c r="E39" s="301"/>
      <c r="F39" s="301"/>
      <c r="G39" s="301"/>
      <c r="H39" s="301"/>
      <c r="I39" s="301"/>
      <c r="J39" s="15"/>
    </row>
    <row r="40" spans="2:17" s="34" customFormat="1" ht="15" thickBot="1" x14ac:dyDescent="0.35">
      <c r="B40" s="32"/>
      <c r="C40" s="311" t="s">
        <v>363</v>
      </c>
      <c r="D40" s="239"/>
      <c r="E40" s="84">
        <v>168603.96034836565</v>
      </c>
      <c r="F40" s="85">
        <v>192838.95478705573</v>
      </c>
      <c r="G40" s="85">
        <v>218156.22132697195</v>
      </c>
      <c r="H40" s="85">
        <v>244598.70107041125</v>
      </c>
      <c r="I40" s="83">
        <v>272210.51141223387</v>
      </c>
      <c r="J40" s="33"/>
    </row>
    <row r="41" spans="2:17" ht="5.4" customHeight="1" thickBot="1" x14ac:dyDescent="0.35">
      <c r="B41" s="14"/>
      <c r="C41" s="16"/>
      <c r="D41" s="239"/>
      <c r="E41" s="16"/>
      <c r="F41" s="16"/>
      <c r="G41" s="16"/>
      <c r="H41" s="16"/>
      <c r="I41" s="16"/>
      <c r="J41" s="15"/>
    </row>
    <row r="42" spans="2:17" s="34" customFormat="1" ht="15" collapsed="1" thickBot="1" x14ac:dyDescent="0.35">
      <c r="B42" s="32"/>
      <c r="C42" s="634" t="s">
        <v>358</v>
      </c>
      <c r="D42" s="635"/>
      <c r="E42" s="635"/>
      <c r="F42" s="635"/>
      <c r="G42" s="635"/>
      <c r="H42" s="635"/>
      <c r="I42" s="636"/>
      <c r="J42" s="33"/>
      <c r="K42" s="302"/>
      <c r="M42" s="236"/>
      <c r="N42" s="236"/>
      <c r="O42" s="236"/>
      <c r="P42" s="236"/>
      <c r="Q42" s="236"/>
    </row>
    <row r="43" spans="2:17" ht="5.4" customHeight="1" thickBot="1" x14ac:dyDescent="0.35">
      <c r="B43" s="14"/>
      <c r="C43" s="24"/>
      <c r="D43" s="239"/>
      <c r="E43" s="24"/>
      <c r="F43" s="24"/>
      <c r="G43" s="24"/>
      <c r="H43" s="24"/>
      <c r="I43" s="24"/>
      <c r="J43" s="15"/>
    </row>
    <row r="44" spans="2:17" s="34" customFormat="1" ht="15" collapsed="1" thickBot="1" x14ac:dyDescent="0.35">
      <c r="B44" s="32"/>
      <c r="C44" s="303" t="s">
        <v>362</v>
      </c>
      <c r="D44" s="239"/>
      <c r="E44" s="169">
        <v>248449.1003196931</v>
      </c>
      <c r="F44" s="170">
        <v>303615.55775124195</v>
      </c>
      <c r="G44" s="170">
        <v>362187.72615791199</v>
      </c>
      <c r="H44" s="170">
        <v>424391.75360227737</v>
      </c>
      <c r="I44" s="171">
        <v>490469.94936280645</v>
      </c>
      <c r="J44" s="33"/>
      <c r="K44" s="302"/>
      <c r="M44" s="236"/>
      <c r="N44" s="236"/>
      <c r="O44" s="236"/>
      <c r="P44" s="236"/>
      <c r="Q44" s="236"/>
    </row>
    <row r="45" spans="2:17" ht="5.4" customHeight="1" thickBot="1" x14ac:dyDescent="0.35">
      <c r="B45" s="14"/>
      <c r="C45" s="301"/>
      <c r="D45" s="16"/>
      <c r="E45" s="301"/>
      <c r="F45" s="301"/>
      <c r="G45" s="301"/>
      <c r="H45" s="301"/>
      <c r="I45" s="301"/>
      <c r="J45" s="15"/>
    </row>
    <row r="46" spans="2:17" x14ac:dyDescent="0.3">
      <c r="B46" s="14"/>
      <c r="C46" s="305" t="s">
        <v>71</v>
      </c>
      <c r="D46" s="16"/>
      <c r="E46" s="51">
        <v>240583.28477329505</v>
      </c>
      <c r="F46" s="52">
        <v>220685.11326674605</v>
      </c>
      <c r="G46" s="52">
        <v>199144.64508132619</v>
      </c>
      <c r="H46" s="52">
        <v>175823.90286927321</v>
      </c>
      <c r="I46" s="53">
        <v>150573.15660267259</v>
      </c>
      <c r="J46" s="15"/>
      <c r="K46" s="306"/>
      <c r="M46" s="7"/>
      <c r="N46" s="7"/>
      <c r="O46" s="7"/>
      <c r="P46" s="7"/>
      <c r="Q46" s="7"/>
    </row>
    <row r="47" spans="2:17" x14ac:dyDescent="0.3">
      <c r="B47" s="14"/>
      <c r="C47" s="305" t="s">
        <v>361</v>
      </c>
      <c r="D47" s="16"/>
      <c r="E47" s="51">
        <v>1.6785714285714284E-6</v>
      </c>
      <c r="F47" s="52">
        <v>1.6785714285714284E-6</v>
      </c>
      <c r="G47" s="52">
        <v>1.6785714285714284E-6</v>
      </c>
      <c r="H47" s="52">
        <v>1.6785714285714284E-6</v>
      </c>
      <c r="I47" s="53">
        <v>1.6785714285714284E-6</v>
      </c>
      <c r="J47" s="15"/>
    </row>
    <row r="48" spans="2:17" x14ac:dyDescent="0.3">
      <c r="B48" s="14"/>
      <c r="C48" s="305" t="s">
        <v>360</v>
      </c>
      <c r="D48" s="16"/>
      <c r="E48" s="51">
        <v>216333.33340533331</v>
      </c>
      <c r="F48" s="52">
        <v>216333.33340533331</v>
      </c>
      <c r="G48" s="52">
        <v>216333.33340533331</v>
      </c>
      <c r="H48" s="52">
        <v>216333.33340533331</v>
      </c>
      <c r="I48" s="53">
        <v>216333.33340533331</v>
      </c>
      <c r="J48" s="15"/>
    </row>
    <row r="49" spans="2:17" x14ac:dyDescent="0.3">
      <c r="B49" s="14"/>
      <c r="C49" s="305" t="s">
        <v>348</v>
      </c>
      <c r="D49" s="16"/>
      <c r="E49" s="51">
        <v>0</v>
      </c>
      <c r="F49" s="52">
        <v>0</v>
      </c>
      <c r="G49" s="52">
        <v>0</v>
      </c>
      <c r="H49" s="52">
        <v>0</v>
      </c>
      <c r="I49" s="53">
        <v>0</v>
      </c>
      <c r="J49" s="15"/>
    </row>
    <row r="50" spans="2:17" x14ac:dyDescent="0.3">
      <c r="B50" s="14"/>
      <c r="C50" s="305" t="s">
        <v>104</v>
      </c>
      <c r="D50" s="16"/>
      <c r="E50" s="51">
        <v>0</v>
      </c>
      <c r="F50" s="52">
        <v>0</v>
      </c>
      <c r="G50" s="52">
        <v>0</v>
      </c>
      <c r="H50" s="52">
        <v>0</v>
      </c>
      <c r="I50" s="53">
        <v>0</v>
      </c>
      <c r="J50" s="15"/>
    </row>
    <row r="51" spans="2:17" ht="15" thickBot="1" x14ac:dyDescent="0.35">
      <c r="B51" s="14"/>
      <c r="C51" s="310" t="s">
        <v>351</v>
      </c>
      <c r="D51" s="16"/>
      <c r="E51" s="309">
        <v>0</v>
      </c>
      <c r="F51" s="308">
        <v>0</v>
      </c>
      <c r="G51" s="308">
        <v>0</v>
      </c>
      <c r="H51" s="308">
        <v>0</v>
      </c>
      <c r="I51" s="307">
        <v>0</v>
      </c>
      <c r="J51" s="15"/>
      <c r="K51" s="306"/>
      <c r="M51" s="7"/>
      <c r="N51" s="7"/>
      <c r="O51" s="7"/>
      <c r="P51" s="7"/>
      <c r="Q51" s="7"/>
    </row>
    <row r="52" spans="2:17" ht="5.4" customHeight="1" thickBot="1" x14ac:dyDescent="0.35">
      <c r="B52" s="14"/>
      <c r="C52" s="301"/>
      <c r="D52" s="16"/>
      <c r="E52" s="301"/>
      <c r="F52" s="301"/>
      <c r="G52" s="301"/>
      <c r="H52" s="301"/>
      <c r="I52" s="301"/>
      <c r="J52" s="15"/>
    </row>
    <row r="53" spans="2:17" s="34" customFormat="1" ht="15" collapsed="1" thickBot="1" x14ac:dyDescent="0.35">
      <c r="B53" s="32"/>
      <c r="C53" s="303" t="s">
        <v>358</v>
      </c>
      <c r="D53" s="239"/>
      <c r="E53" s="169">
        <v>705365.71850000008</v>
      </c>
      <c r="F53" s="170">
        <v>740634.00442499993</v>
      </c>
      <c r="G53" s="170">
        <v>777665.70464625012</v>
      </c>
      <c r="H53" s="170">
        <v>816548.98987856251</v>
      </c>
      <c r="I53" s="171">
        <v>857376.43937249098</v>
      </c>
      <c r="J53" s="33"/>
      <c r="K53" s="302"/>
      <c r="M53" s="236"/>
      <c r="N53" s="236"/>
      <c r="O53" s="236"/>
      <c r="P53" s="236"/>
      <c r="Q53" s="236"/>
    </row>
    <row r="54" spans="2:17" ht="5.4" customHeight="1" thickBot="1" x14ac:dyDescent="0.35">
      <c r="B54" s="14"/>
      <c r="C54" s="301"/>
      <c r="D54" s="16"/>
      <c r="E54" s="301"/>
      <c r="F54" s="301"/>
      <c r="G54" s="301"/>
      <c r="H54" s="301"/>
      <c r="I54" s="301"/>
      <c r="J54" s="15"/>
    </row>
    <row r="55" spans="2:17" s="34" customFormat="1" ht="15" collapsed="1" thickBot="1" x14ac:dyDescent="0.35">
      <c r="B55" s="32"/>
      <c r="C55" s="634" t="s">
        <v>359</v>
      </c>
      <c r="D55" s="635"/>
      <c r="E55" s="635"/>
      <c r="F55" s="635"/>
      <c r="G55" s="635"/>
      <c r="H55" s="635"/>
      <c r="I55" s="636"/>
      <c r="J55" s="33"/>
      <c r="K55" s="302"/>
      <c r="M55" s="236"/>
      <c r="N55" s="236"/>
      <c r="O55" s="236"/>
      <c r="P55" s="236"/>
      <c r="Q55" s="236"/>
    </row>
    <row r="56" spans="2:17" ht="5.4" customHeight="1" thickBot="1" x14ac:dyDescent="0.35">
      <c r="B56" s="14"/>
      <c r="C56" s="301"/>
      <c r="D56" s="16"/>
      <c r="E56" s="301"/>
      <c r="F56" s="301"/>
      <c r="G56" s="301"/>
      <c r="H56" s="301"/>
      <c r="I56" s="301"/>
      <c r="J56" s="15"/>
    </row>
    <row r="57" spans="2:17" s="34" customFormat="1" ht="15" collapsed="1" thickBot="1" x14ac:dyDescent="0.35">
      <c r="B57" s="32"/>
      <c r="C57" s="303" t="s">
        <v>358</v>
      </c>
      <c r="D57" s="239"/>
      <c r="E57" s="169">
        <v>705365.71850000008</v>
      </c>
      <c r="F57" s="170">
        <v>740634.00442499993</v>
      </c>
      <c r="G57" s="170">
        <v>777665.70464625012</v>
      </c>
      <c r="H57" s="170">
        <v>816548.98987856251</v>
      </c>
      <c r="I57" s="171">
        <v>857376.43937249098</v>
      </c>
      <c r="J57" s="33"/>
      <c r="K57" s="302"/>
      <c r="M57" s="236"/>
      <c r="N57" s="236"/>
      <c r="O57" s="236"/>
      <c r="P57" s="236"/>
      <c r="Q57" s="236"/>
    </row>
    <row r="58" spans="2:17" ht="5.4" customHeight="1" thickBot="1" x14ac:dyDescent="0.35">
      <c r="B58" s="14"/>
      <c r="C58" s="301"/>
      <c r="D58" s="16"/>
      <c r="E58" s="301"/>
      <c r="F58" s="301"/>
      <c r="G58" s="301"/>
      <c r="H58" s="301"/>
      <c r="I58" s="301"/>
      <c r="J58" s="15"/>
    </row>
    <row r="59" spans="2:17" x14ac:dyDescent="0.3">
      <c r="B59" s="14"/>
      <c r="C59" s="305" t="s">
        <v>357</v>
      </c>
      <c r="D59" s="16"/>
      <c r="E59" s="51">
        <v>-246488.6533144007</v>
      </c>
      <c r="F59" s="52">
        <v>-266386.8248209497</v>
      </c>
      <c r="G59" s="52">
        <v>-287927.29300636955</v>
      </c>
      <c r="H59" s="52">
        <v>-311248.03521842253</v>
      </c>
      <c r="I59" s="53">
        <v>-336498.78148502315</v>
      </c>
      <c r="J59" s="15"/>
      <c r="K59" s="306"/>
      <c r="M59" s="7"/>
      <c r="N59" s="7"/>
      <c r="O59" s="7"/>
      <c r="P59" s="7"/>
      <c r="Q59" s="7"/>
    </row>
    <row r="60" spans="2:17" x14ac:dyDescent="0.3">
      <c r="B60" s="14"/>
      <c r="C60" s="305" t="s">
        <v>34</v>
      </c>
      <c r="D60" s="16"/>
      <c r="E60" s="51">
        <v>-240583.28477329505</v>
      </c>
      <c r="F60" s="52">
        <v>-220685.11326674605</v>
      </c>
      <c r="G60" s="52">
        <v>-199144.64508132619</v>
      </c>
      <c r="H60" s="52">
        <v>-175823.90286927321</v>
      </c>
      <c r="I60" s="53">
        <v>-150573.15660267259</v>
      </c>
      <c r="J60" s="15"/>
    </row>
    <row r="61" spans="2:17" x14ac:dyDescent="0.3">
      <c r="B61" s="14"/>
      <c r="C61" s="305" t="s">
        <v>356</v>
      </c>
      <c r="D61" s="16"/>
      <c r="E61" s="51">
        <v>0</v>
      </c>
      <c r="F61" s="52">
        <v>0</v>
      </c>
      <c r="G61" s="52">
        <v>0</v>
      </c>
      <c r="H61" s="52">
        <v>0</v>
      </c>
      <c r="I61" s="53">
        <v>0</v>
      </c>
      <c r="J61" s="15"/>
    </row>
    <row r="62" spans="2:17" x14ac:dyDescent="0.3">
      <c r="B62" s="14"/>
      <c r="C62" s="305" t="s">
        <v>355</v>
      </c>
      <c r="D62" s="16"/>
      <c r="E62" s="51">
        <v>0</v>
      </c>
      <c r="F62" s="52">
        <v>0</v>
      </c>
      <c r="G62" s="52">
        <v>0</v>
      </c>
      <c r="H62" s="52">
        <v>0</v>
      </c>
      <c r="I62" s="53">
        <v>0</v>
      </c>
      <c r="J62" s="15"/>
    </row>
    <row r="63" spans="2:17" x14ac:dyDescent="0.3">
      <c r="B63" s="14"/>
      <c r="C63" s="305" t="s">
        <v>48</v>
      </c>
      <c r="D63" s="16"/>
      <c r="E63" s="51">
        <v>0</v>
      </c>
      <c r="F63" s="52">
        <v>0</v>
      </c>
      <c r="G63" s="52">
        <v>0</v>
      </c>
      <c r="H63" s="52">
        <v>0</v>
      </c>
      <c r="I63" s="53">
        <v>0</v>
      </c>
      <c r="J63" s="15"/>
    </row>
    <row r="64" spans="2:17" x14ac:dyDescent="0.3">
      <c r="B64" s="14"/>
      <c r="C64" s="305" t="s">
        <v>354</v>
      </c>
      <c r="D64" s="16"/>
      <c r="E64" s="51">
        <v>0</v>
      </c>
      <c r="F64" s="52">
        <v>0</v>
      </c>
      <c r="G64" s="52">
        <v>0</v>
      </c>
      <c r="H64" s="52">
        <v>0</v>
      </c>
      <c r="I64" s="53">
        <v>0</v>
      </c>
      <c r="J64" s="15"/>
    </row>
    <row r="65" spans="2:17" x14ac:dyDescent="0.3">
      <c r="B65" s="14"/>
      <c r="C65" s="305" t="s">
        <v>353</v>
      </c>
      <c r="D65" s="16"/>
      <c r="E65" s="51">
        <v>0</v>
      </c>
      <c r="F65" s="52">
        <v>0</v>
      </c>
      <c r="G65" s="52">
        <v>0</v>
      </c>
      <c r="H65" s="52">
        <v>0</v>
      </c>
      <c r="I65" s="53">
        <v>0</v>
      </c>
      <c r="J65" s="15"/>
    </row>
    <row r="66" spans="2:17" x14ac:dyDescent="0.3">
      <c r="B66" s="14"/>
      <c r="C66" s="305" t="s">
        <v>352</v>
      </c>
      <c r="D66" s="16"/>
      <c r="E66" s="51">
        <v>0</v>
      </c>
      <c r="F66" s="52">
        <v>0</v>
      </c>
      <c r="G66" s="52">
        <v>0</v>
      </c>
      <c r="H66" s="52">
        <v>0</v>
      </c>
      <c r="I66" s="53">
        <v>0</v>
      </c>
      <c r="J66" s="15"/>
    </row>
    <row r="67" spans="2:17" x14ac:dyDescent="0.3">
      <c r="B67" s="14"/>
      <c r="C67" s="305" t="s">
        <v>351</v>
      </c>
      <c r="D67" s="16"/>
      <c r="E67" s="51">
        <v>0</v>
      </c>
      <c r="F67" s="52">
        <v>0</v>
      </c>
      <c r="G67" s="52">
        <v>0</v>
      </c>
      <c r="H67" s="52">
        <v>0</v>
      </c>
      <c r="I67" s="53">
        <v>0</v>
      </c>
      <c r="J67" s="15"/>
    </row>
    <row r="68" spans="2:17" ht="4.2" customHeight="1" thickBot="1" x14ac:dyDescent="0.35">
      <c r="B68" s="14"/>
      <c r="C68" s="305"/>
      <c r="D68" s="16"/>
      <c r="E68" s="51"/>
      <c r="F68" s="52"/>
      <c r="G68" s="52"/>
      <c r="H68" s="52"/>
      <c r="I68" s="53"/>
      <c r="J68" s="15"/>
    </row>
    <row r="69" spans="2:17" ht="5.4" customHeight="1" thickBot="1" x14ac:dyDescent="0.35">
      <c r="B69" s="14"/>
      <c r="C69" s="301"/>
      <c r="D69" s="16"/>
      <c r="E69" s="301"/>
      <c r="F69" s="301"/>
      <c r="G69" s="301"/>
      <c r="H69" s="301"/>
      <c r="I69" s="301"/>
      <c r="J69" s="15"/>
    </row>
    <row r="70" spans="2:17" s="34" customFormat="1" ht="15" collapsed="1" thickBot="1" x14ac:dyDescent="0.35">
      <c r="B70" s="32"/>
      <c r="C70" s="303" t="s">
        <v>350</v>
      </c>
      <c r="D70" s="239"/>
      <c r="E70" s="169">
        <v>218293.78041230433</v>
      </c>
      <c r="F70" s="170">
        <v>253562.06633730419</v>
      </c>
      <c r="G70" s="170">
        <v>290593.76655855437</v>
      </c>
      <c r="H70" s="170">
        <v>329477.05179086677</v>
      </c>
      <c r="I70" s="171">
        <v>370304.50128479523</v>
      </c>
      <c r="J70" s="33"/>
      <c r="K70" s="302"/>
      <c r="M70" s="236"/>
      <c r="N70" s="236"/>
      <c r="O70" s="236"/>
      <c r="P70" s="236"/>
      <c r="Q70" s="236"/>
    </row>
    <row r="71" spans="2:17" ht="5.4" customHeight="1" thickBot="1" x14ac:dyDescent="0.35">
      <c r="B71" s="14"/>
      <c r="C71" s="301"/>
      <c r="D71" s="16"/>
      <c r="E71" s="301"/>
      <c r="F71" s="301"/>
      <c r="G71" s="301"/>
      <c r="H71" s="301"/>
      <c r="I71" s="301"/>
      <c r="J71" s="15"/>
    </row>
    <row r="72" spans="2:17" s="34" customFormat="1" x14ac:dyDescent="0.3">
      <c r="B72" s="32"/>
      <c r="C72" s="305" t="s">
        <v>349</v>
      </c>
      <c r="D72" s="239"/>
      <c r="E72" s="51">
        <v>0</v>
      </c>
      <c r="F72" s="52">
        <v>0</v>
      </c>
      <c r="G72" s="52">
        <v>0</v>
      </c>
      <c r="H72" s="52">
        <v>0</v>
      </c>
      <c r="I72" s="53">
        <v>0</v>
      </c>
      <c r="J72" s="33"/>
      <c r="K72" s="302"/>
      <c r="M72" s="236"/>
      <c r="N72" s="236"/>
      <c r="O72" s="236"/>
      <c r="P72" s="236"/>
      <c r="Q72" s="236"/>
    </row>
    <row r="73" spans="2:17" x14ac:dyDescent="0.3">
      <c r="B73" s="14"/>
      <c r="C73" s="305" t="s">
        <v>348</v>
      </c>
      <c r="D73" s="16"/>
      <c r="E73" s="51">
        <v>-49689.82006393862</v>
      </c>
      <c r="F73" s="52">
        <v>-60723.111550248395</v>
      </c>
      <c r="G73" s="52">
        <v>-72437.545231582408</v>
      </c>
      <c r="H73" s="52">
        <v>-84878.350720455477</v>
      </c>
      <c r="I73" s="53">
        <v>-98093.989872561302</v>
      </c>
      <c r="J73" s="15"/>
    </row>
    <row r="74" spans="2:17" ht="4.2" customHeight="1" thickBot="1" x14ac:dyDescent="0.35">
      <c r="B74" s="14"/>
      <c r="C74" s="304"/>
      <c r="D74" s="16"/>
      <c r="E74" s="54"/>
      <c r="F74" s="55"/>
      <c r="G74" s="55"/>
      <c r="H74" s="55"/>
      <c r="I74" s="56"/>
      <c r="J74" s="15"/>
    </row>
    <row r="75" spans="2:17" ht="5.4" customHeight="1" thickBot="1" x14ac:dyDescent="0.35">
      <c r="B75" s="14"/>
      <c r="C75" s="301"/>
      <c r="D75" s="16"/>
      <c r="E75" s="301"/>
      <c r="F75" s="301"/>
      <c r="G75" s="301"/>
      <c r="H75" s="301"/>
      <c r="I75" s="301"/>
      <c r="J75" s="15"/>
    </row>
    <row r="76" spans="2:17" s="34" customFormat="1" ht="15" collapsed="1" thickBot="1" x14ac:dyDescent="0.35">
      <c r="B76" s="32"/>
      <c r="C76" s="303" t="s">
        <v>347</v>
      </c>
      <c r="D76" s="239"/>
      <c r="E76" s="169">
        <v>168603.96034836571</v>
      </c>
      <c r="F76" s="170">
        <v>192838.95478705579</v>
      </c>
      <c r="G76" s="170">
        <v>218156.22132697195</v>
      </c>
      <c r="H76" s="170">
        <v>244598.70107041131</v>
      </c>
      <c r="I76" s="171">
        <v>272210.51141223393</v>
      </c>
      <c r="J76" s="33"/>
      <c r="K76" s="302"/>
      <c r="M76" s="236"/>
      <c r="N76" s="236"/>
      <c r="O76" s="236"/>
      <c r="P76" s="236"/>
      <c r="Q76" s="236"/>
    </row>
    <row r="77" spans="2:17" ht="5.4" customHeight="1" thickBot="1" x14ac:dyDescent="0.35">
      <c r="B77" s="14"/>
      <c r="C77" s="301"/>
      <c r="D77" s="16"/>
      <c r="E77" s="301"/>
      <c r="F77" s="301"/>
      <c r="G77" s="301"/>
      <c r="H77" s="301"/>
      <c r="I77" s="301"/>
      <c r="J77" s="15"/>
    </row>
    <row r="78" spans="2:17" s="34" customFormat="1" ht="15" collapsed="1" thickBot="1" x14ac:dyDescent="0.35">
      <c r="B78" s="32"/>
      <c r="C78" s="303" t="s">
        <v>30</v>
      </c>
      <c r="D78" s="239"/>
      <c r="E78" s="169">
        <v>0</v>
      </c>
      <c r="F78" s="170">
        <v>0</v>
      </c>
      <c r="G78" s="170">
        <v>0</v>
      </c>
      <c r="H78" s="170">
        <v>0</v>
      </c>
      <c r="I78" s="171">
        <v>0</v>
      </c>
      <c r="J78" s="33"/>
      <c r="K78" s="302"/>
      <c r="M78" s="236"/>
      <c r="N78" s="236"/>
      <c r="O78" s="236"/>
      <c r="P78" s="236"/>
      <c r="Q78" s="236"/>
    </row>
    <row r="79" spans="2:17" ht="5.4" customHeight="1" thickBot="1" x14ac:dyDescent="0.35">
      <c r="B79" s="17"/>
      <c r="C79" s="301"/>
      <c r="D79" s="24"/>
      <c r="E79" s="301"/>
      <c r="F79" s="301"/>
      <c r="G79" s="301"/>
      <c r="H79" s="301"/>
      <c r="I79" s="301"/>
      <c r="J79" s="18"/>
    </row>
    <row r="80" spans="2:17" x14ac:dyDescent="0.3">
      <c r="E80" s="7"/>
      <c r="F80" s="7"/>
      <c r="G80" s="7"/>
      <c r="H80" s="7"/>
      <c r="I80" s="7"/>
    </row>
    <row r="81" spans="5:9" x14ac:dyDescent="0.3">
      <c r="E81" s="7"/>
      <c r="F81" s="7"/>
      <c r="G81" s="7"/>
      <c r="H81" s="7"/>
      <c r="I81" s="7"/>
    </row>
    <row r="82" spans="5:9" x14ac:dyDescent="0.3">
      <c r="E82" s="7"/>
      <c r="F82" s="7"/>
      <c r="G82" s="7"/>
      <c r="H82" s="7"/>
      <c r="I82" s="7"/>
    </row>
    <row r="83" spans="5:9" x14ac:dyDescent="0.3">
      <c r="E83" s="7"/>
      <c r="F83" s="7"/>
      <c r="G83" s="7"/>
      <c r="H83" s="7"/>
      <c r="I83" s="7"/>
    </row>
    <row r="84" spans="5:9" x14ac:dyDescent="0.3">
      <c r="E84" s="7"/>
      <c r="F84" s="7"/>
      <c r="G84" s="7"/>
      <c r="H84" s="7"/>
      <c r="I84" s="7"/>
    </row>
  </sheetData>
  <mergeCells count="4">
    <mergeCell ref="B3:J3"/>
    <mergeCell ref="C42:I42"/>
    <mergeCell ref="C55:I55"/>
    <mergeCell ref="C7:I7"/>
  </mergeCells>
  <conditionalFormatting sqref="C1">
    <cfRule type="containsText" dxfId="0" priority="1" operator="containsText" text="Switch">
      <formula>NOT(ISERROR(SEARCH("Switch",C1)))</formula>
    </cfRule>
  </conditionalFormatting>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C5156-0166-4C73-BDEE-484C104656AF}">
  <sheetPr>
    <tabColor theme="4" tint="0.39997558519241921"/>
  </sheetPr>
  <dimension ref="A1:BJ42"/>
  <sheetViews>
    <sheetView showGridLines="0" zoomScaleNormal="100" workbookViewId="0">
      <pane xSplit="4" ySplit="4" topLeftCell="E15" activePane="bottomRight" state="frozen"/>
      <selection activeCell="D26" sqref="D26:J38"/>
      <selection pane="topRight" activeCell="D26" sqref="D26:J38"/>
      <selection pane="bottomLeft" activeCell="D26" sqref="D26:J38"/>
      <selection pane="bottomRight" activeCell="AI37" sqref="AI37"/>
    </sheetView>
  </sheetViews>
  <sheetFormatPr defaultRowHeight="14.4" outlineLevelCol="1" x14ac:dyDescent="0.3"/>
  <cols>
    <col min="1" max="1" width="2.33203125" hidden="1" customWidth="1" outlineLevel="1"/>
    <col min="2" max="2" width="3.44140625" customWidth="1" collapsed="1"/>
    <col min="3" max="3" width="1.6640625" customWidth="1"/>
    <col min="4" max="4" width="40" bestFit="1" customWidth="1"/>
    <col min="5" max="17" width="12.33203125" hidden="1" customWidth="1" outlineLevel="1"/>
    <col min="18" max="28" width="12.6640625" hidden="1" customWidth="1" outlineLevel="1"/>
    <col min="29" max="29" width="12.6640625" customWidth="1" collapsed="1"/>
    <col min="30" max="30" width="1.6640625" customWidth="1"/>
    <col min="31" max="31" width="14.6640625" bestFit="1" customWidth="1"/>
    <col min="32" max="32" width="1.6640625" customWidth="1"/>
    <col min="33" max="33" width="19.109375" bestFit="1" customWidth="1"/>
    <col min="34" max="34" width="1.6640625" customWidth="1"/>
    <col min="35" max="38" width="12.6640625" customWidth="1"/>
    <col min="39" max="39" width="1.6640625" customWidth="1"/>
    <col min="40" max="40" width="23.44140625" bestFit="1" customWidth="1"/>
    <col min="41" max="41" width="1.6640625" customWidth="1"/>
    <col min="42" max="42" width="23" bestFit="1" customWidth="1"/>
    <col min="43" max="43" width="1.6640625" customWidth="1"/>
    <col min="46" max="46" width="9.33203125" bestFit="1" customWidth="1"/>
  </cols>
  <sheetData>
    <row r="1" spans="1:62" ht="15" thickBot="1" x14ac:dyDescent="0.35">
      <c r="AN1" s="298" t="s">
        <v>345</v>
      </c>
    </row>
    <row r="2" spans="1:62" ht="18.600000000000001" thickBot="1" x14ac:dyDescent="0.35">
      <c r="C2" s="581" t="s">
        <v>866</v>
      </c>
      <c r="D2" s="582"/>
      <c r="E2" s="582"/>
      <c r="F2" s="582"/>
      <c r="G2" s="582"/>
      <c r="H2" s="582"/>
      <c r="I2" s="582"/>
      <c r="J2" s="582"/>
      <c r="K2" s="582"/>
      <c r="L2" s="582"/>
      <c r="M2" s="582"/>
      <c r="N2" s="582"/>
      <c r="O2" s="582"/>
      <c r="P2" s="582"/>
      <c r="Q2" s="582"/>
      <c r="R2" s="582"/>
      <c r="S2" s="582"/>
      <c r="T2" s="582"/>
      <c r="U2" s="582"/>
      <c r="V2" s="582"/>
      <c r="W2" s="582"/>
      <c r="X2" s="582"/>
      <c r="Y2" s="582"/>
      <c r="Z2" s="582"/>
      <c r="AA2" s="582"/>
      <c r="AB2" s="582"/>
      <c r="AC2" s="582"/>
      <c r="AD2" s="582"/>
      <c r="AE2" s="582"/>
      <c r="AF2" s="582"/>
      <c r="AG2" s="582"/>
      <c r="AH2" s="582"/>
      <c r="AI2" s="582"/>
      <c r="AJ2" s="582"/>
      <c r="AK2" s="582"/>
      <c r="AL2" s="582"/>
      <c r="AM2" s="582"/>
      <c r="AN2" s="582"/>
      <c r="AO2" s="582"/>
      <c r="AP2" s="582"/>
      <c r="AQ2" s="583"/>
      <c r="AS2" s="284" t="s">
        <v>342</v>
      </c>
      <c r="AT2" s="300">
        <v>0.3612270211325827</v>
      </c>
    </row>
    <row r="3" spans="1:62" ht="15" thickBot="1" x14ac:dyDescent="0.35">
      <c r="C3" s="11"/>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9" t="s">
        <v>344</v>
      </c>
      <c r="AO3" s="12"/>
      <c r="AP3" s="12" t="s">
        <v>343</v>
      </c>
      <c r="AQ3" s="13"/>
      <c r="AS3" s="10"/>
      <c r="AT3" s="10"/>
      <c r="AU3" s="10"/>
      <c r="AV3" s="10"/>
      <c r="AW3" s="10"/>
      <c r="AX3" s="10"/>
      <c r="AY3" s="10"/>
      <c r="AZ3" s="10"/>
      <c r="BA3" s="10"/>
      <c r="BB3" s="10"/>
      <c r="BC3" s="10"/>
      <c r="BD3" s="10"/>
      <c r="BE3" s="10"/>
      <c r="BF3" s="10"/>
      <c r="BG3" s="10"/>
      <c r="BH3" s="10"/>
      <c r="BI3" s="10"/>
      <c r="BJ3" s="10"/>
    </row>
    <row r="4" spans="1:62" ht="15" customHeight="1" thickBot="1" x14ac:dyDescent="0.35">
      <c r="C4" s="14"/>
      <c r="D4" s="108"/>
      <c r="E4" s="500">
        <v>45504</v>
      </c>
      <c r="F4" s="500">
        <v>45535</v>
      </c>
      <c r="G4" s="500">
        <v>45565</v>
      </c>
      <c r="H4" s="500">
        <v>45596</v>
      </c>
      <c r="I4" s="500">
        <v>45626</v>
      </c>
      <c r="J4" s="500">
        <v>45657</v>
      </c>
      <c r="K4" s="500">
        <v>45688</v>
      </c>
      <c r="L4" s="500">
        <v>45716</v>
      </c>
      <c r="M4" s="500">
        <v>45747</v>
      </c>
      <c r="N4" s="500">
        <v>45777</v>
      </c>
      <c r="O4" s="500">
        <v>45808</v>
      </c>
      <c r="P4" s="500">
        <v>45838</v>
      </c>
      <c r="Q4" s="121">
        <v>45869</v>
      </c>
      <c r="R4" s="121">
        <v>45900</v>
      </c>
      <c r="S4" s="121">
        <v>45930</v>
      </c>
      <c r="T4" s="121">
        <v>45961</v>
      </c>
      <c r="U4" s="121">
        <v>45991</v>
      </c>
      <c r="V4" s="121">
        <v>46022</v>
      </c>
      <c r="W4" s="121">
        <v>46053</v>
      </c>
      <c r="X4" s="121">
        <v>46081</v>
      </c>
      <c r="Y4" s="121">
        <v>46112</v>
      </c>
      <c r="Z4" s="121">
        <v>46142</v>
      </c>
      <c r="AA4" s="121">
        <v>46173</v>
      </c>
      <c r="AB4" s="121">
        <v>46203</v>
      </c>
      <c r="AC4" s="121">
        <v>46234</v>
      </c>
      <c r="AD4" s="43"/>
      <c r="AE4" s="299" t="s">
        <v>341</v>
      </c>
      <c r="AF4" s="43"/>
      <c r="AG4" s="299" t="s">
        <v>839</v>
      </c>
      <c r="AH4" s="43"/>
      <c r="AI4" s="151" t="s">
        <v>340</v>
      </c>
      <c r="AJ4" s="121" t="s">
        <v>339</v>
      </c>
      <c r="AK4" s="121" t="s">
        <v>338</v>
      </c>
      <c r="AL4" s="122" t="s">
        <v>840</v>
      </c>
      <c r="AM4" s="43"/>
      <c r="AN4" s="298">
        <v>46173</v>
      </c>
      <c r="AO4" s="43"/>
      <c r="AP4" s="298" t="s">
        <v>337</v>
      </c>
      <c r="AQ4" s="15"/>
      <c r="AS4" s="540" t="s">
        <v>324</v>
      </c>
      <c r="AT4" s="541"/>
      <c r="AU4" s="541"/>
      <c r="AV4" s="541"/>
      <c r="AW4" s="541"/>
      <c r="AX4" s="541"/>
      <c r="AY4" s="541"/>
      <c r="AZ4" s="541"/>
      <c r="BA4" s="541"/>
      <c r="BB4" s="541"/>
      <c r="BC4" s="541"/>
      <c r="BD4" s="541"/>
      <c r="BE4" s="541"/>
      <c r="BF4" s="541"/>
      <c r="BG4" s="541"/>
      <c r="BH4" s="541"/>
      <c r="BI4" s="541"/>
      <c r="BJ4" s="542"/>
    </row>
    <row r="5" spans="1:62" ht="7.2" customHeight="1" thickBot="1" x14ac:dyDescent="0.35">
      <c r="C5" s="14"/>
      <c r="D5" s="123"/>
      <c r="E5" s="501"/>
      <c r="F5" s="501"/>
      <c r="G5" s="501"/>
      <c r="H5" s="501"/>
      <c r="I5" s="501"/>
      <c r="J5" s="501"/>
      <c r="K5" s="501"/>
      <c r="L5" s="501"/>
      <c r="M5" s="501"/>
      <c r="N5" s="501"/>
      <c r="O5" s="501"/>
      <c r="P5" s="501"/>
      <c r="Q5" s="2"/>
      <c r="R5" s="2"/>
      <c r="S5" s="2"/>
      <c r="T5" s="2"/>
      <c r="U5" s="2"/>
      <c r="V5" s="2"/>
      <c r="W5" s="2"/>
      <c r="X5" s="2"/>
      <c r="Y5" s="2"/>
      <c r="Z5" s="2"/>
      <c r="AA5" s="2"/>
      <c r="AB5" s="2"/>
      <c r="AC5" s="2"/>
      <c r="AD5" s="43"/>
      <c r="AE5" s="147"/>
      <c r="AF5" s="43"/>
      <c r="AG5" s="147"/>
      <c r="AH5" s="43"/>
      <c r="AI5" s="1"/>
      <c r="AJ5" s="2"/>
      <c r="AK5" s="2"/>
      <c r="AL5" s="3"/>
      <c r="AM5" s="43"/>
      <c r="AN5" s="147"/>
      <c r="AO5" s="43"/>
      <c r="AP5" s="147"/>
      <c r="AQ5" s="15"/>
      <c r="AS5" s="14"/>
      <c r="AT5" s="423"/>
      <c r="AU5" s="423"/>
      <c r="AV5" s="423"/>
      <c r="AW5" s="423"/>
      <c r="AX5" s="423"/>
      <c r="AY5" s="423"/>
      <c r="AZ5" s="423"/>
      <c r="BA5" s="423"/>
      <c r="BB5" s="423"/>
      <c r="BC5" s="423"/>
      <c r="BD5" s="423"/>
      <c r="BE5" s="423"/>
      <c r="BF5" s="423"/>
      <c r="BG5" s="423"/>
      <c r="BH5" s="423"/>
      <c r="BI5" s="423"/>
      <c r="BJ5" s="424"/>
    </row>
    <row r="6" spans="1:62" ht="14.4" customHeight="1" x14ac:dyDescent="0.3">
      <c r="C6" s="14"/>
      <c r="D6" s="123" t="s">
        <v>336</v>
      </c>
      <c r="E6" s="502">
        <v>812466.31</v>
      </c>
      <c r="F6" s="502">
        <v>918207.44</v>
      </c>
      <c r="G6" s="502">
        <v>874352.09</v>
      </c>
      <c r="H6" s="502">
        <v>946118.73</v>
      </c>
      <c r="I6" s="502">
        <v>1011640.55</v>
      </c>
      <c r="J6" s="502">
        <v>1045925.77</v>
      </c>
      <c r="K6" s="502">
        <v>952424.46</v>
      </c>
      <c r="L6" s="502">
        <v>929024.22</v>
      </c>
      <c r="M6" s="502">
        <v>895707.43</v>
      </c>
      <c r="N6" s="502">
        <v>952364.28</v>
      </c>
      <c r="O6" s="502">
        <v>1106967.6399999999</v>
      </c>
      <c r="P6" s="502">
        <v>1140660.6599999999</v>
      </c>
      <c r="Q6" s="297">
        <v>1043743.4099999999</v>
      </c>
      <c r="R6" s="297">
        <v>1132098.4899999998</v>
      </c>
      <c r="S6" s="297">
        <v>1052255.9699999997</v>
      </c>
      <c r="T6" s="297">
        <v>1025645.8999999999</v>
      </c>
      <c r="U6" s="297">
        <v>1104403.6199999999</v>
      </c>
      <c r="V6" s="297">
        <v>992011.83999999985</v>
      </c>
      <c r="W6" s="297">
        <v>872280.26999999979</v>
      </c>
      <c r="X6" s="297">
        <v>963938.71999999986</v>
      </c>
      <c r="Y6" s="297">
        <v>919982.94999999984</v>
      </c>
      <c r="Z6" s="297">
        <v>957174.99999999977</v>
      </c>
      <c r="AA6" s="297">
        <v>1072147.1599999997</v>
      </c>
      <c r="AB6" s="297">
        <v>1030084.2799999998</v>
      </c>
      <c r="AC6" s="297">
        <v>977592.83999999985</v>
      </c>
      <c r="AD6" s="43"/>
      <c r="AE6" s="294" t="s">
        <v>330</v>
      </c>
      <c r="AF6" s="43"/>
      <c r="AG6" s="327" t="s">
        <v>947</v>
      </c>
      <c r="AH6" s="43"/>
      <c r="AI6" s="282">
        <v>476418.45658128266</v>
      </c>
      <c r="AJ6" s="281">
        <v>476418.45658128266</v>
      </c>
      <c r="AK6" s="281">
        <v>476418.45658128266</v>
      </c>
      <c r="AL6" s="280">
        <v>476418.45658128266</v>
      </c>
      <c r="AM6" s="279"/>
      <c r="AN6" s="293">
        <v>476418.45658128255</v>
      </c>
      <c r="AO6" s="279"/>
      <c r="AP6" s="293">
        <v>476418.45658128266</v>
      </c>
      <c r="AQ6" s="15"/>
      <c r="AS6" s="425"/>
      <c r="AT6" s="531" t="s">
        <v>863</v>
      </c>
      <c r="AU6" s="532"/>
      <c r="AV6" s="532"/>
      <c r="AW6" s="532"/>
      <c r="AX6" s="532"/>
      <c r="AY6" s="532"/>
      <c r="AZ6" s="532"/>
      <c r="BA6" s="532"/>
      <c r="BB6" s="532"/>
      <c r="BC6" s="532"/>
      <c r="BD6" s="532"/>
      <c r="BE6" s="532"/>
      <c r="BF6" s="532"/>
      <c r="BG6" s="532"/>
      <c r="BH6" s="532"/>
      <c r="BI6" s="533"/>
      <c r="BJ6" s="424"/>
    </row>
    <row r="7" spans="1:62" ht="7.2" customHeight="1" x14ac:dyDescent="0.3">
      <c r="C7" s="14"/>
      <c r="D7" s="296" t="s">
        <v>336</v>
      </c>
      <c r="E7" s="501"/>
      <c r="F7" s="501"/>
      <c r="G7" s="501"/>
      <c r="H7" s="501"/>
      <c r="I7" s="501"/>
      <c r="J7" s="501"/>
      <c r="K7" s="501"/>
      <c r="L7" s="501"/>
      <c r="M7" s="501"/>
      <c r="N7" s="501"/>
      <c r="O7" s="501"/>
      <c r="P7" s="501"/>
      <c r="Q7" s="2"/>
      <c r="R7" s="2"/>
      <c r="S7" s="2"/>
      <c r="T7" s="2"/>
      <c r="U7" s="2"/>
      <c r="V7" s="2"/>
      <c r="W7" s="2"/>
      <c r="X7" s="2"/>
      <c r="Y7" s="2"/>
      <c r="Z7" s="2"/>
      <c r="AA7" s="2"/>
      <c r="AB7" s="2"/>
      <c r="AC7" s="2"/>
      <c r="AD7" s="43"/>
      <c r="AE7" s="294"/>
      <c r="AF7" s="43"/>
      <c r="AG7" s="327"/>
      <c r="AH7" s="43"/>
      <c r="AI7" s="282"/>
      <c r="AJ7" s="281"/>
      <c r="AK7" s="281"/>
      <c r="AL7" s="280"/>
      <c r="AM7" s="279"/>
      <c r="AN7" s="293"/>
      <c r="AO7" s="279"/>
      <c r="AP7" s="293"/>
      <c r="AQ7" s="15"/>
      <c r="AS7" s="425"/>
      <c r="AT7" s="534"/>
      <c r="AU7" s="535"/>
      <c r="AV7" s="535"/>
      <c r="AW7" s="535"/>
      <c r="AX7" s="535"/>
      <c r="AY7" s="535"/>
      <c r="AZ7" s="535"/>
      <c r="BA7" s="535"/>
      <c r="BB7" s="535"/>
      <c r="BC7" s="535"/>
      <c r="BD7" s="535"/>
      <c r="BE7" s="535"/>
      <c r="BF7" s="535"/>
      <c r="BG7" s="535"/>
      <c r="BH7" s="535"/>
      <c r="BI7" s="536"/>
      <c r="BJ7" s="424"/>
    </row>
    <row r="8" spans="1:62" x14ac:dyDescent="0.3">
      <c r="A8" t="s">
        <v>335</v>
      </c>
      <c r="C8" s="14"/>
      <c r="D8" s="123" t="s">
        <v>564</v>
      </c>
      <c r="E8" s="502">
        <v>0</v>
      </c>
      <c r="F8" s="502">
        <v>0</v>
      </c>
      <c r="G8" s="502">
        <v>0</v>
      </c>
      <c r="H8" s="502">
        <v>0</v>
      </c>
      <c r="I8" s="502">
        <v>0</v>
      </c>
      <c r="J8" s="502">
        <v>0</v>
      </c>
      <c r="K8" s="502">
        <v>0</v>
      </c>
      <c r="L8" s="502">
        <v>0</v>
      </c>
      <c r="M8" s="502">
        <v>0</v>
      </c>
      <c r="N8" s="502">
        <v>0</v>
      </c>
      <c r="O8" s="502">
        <v>0</v>
      </c>
      <c r="P8" s="502">
        <v>0</v>
      </c>
      <c r="Q8" s="297">
        <v>0</v>
      </c>
      <c r="R8" s="297">
        <v>0</v>
      </c>
      <c r="S8" s="297">
        <v>0</v>
      </c>
      <c r="T8" s="297">
        <v>0</v>
      </c>
      <c r="U8" s="297">
        <v>0</v>
      </c>
      <c r="V8" s="297">
        <v>0</v>
      </c>
      <c r="W8" s="297">
        <v>0</v>
      </c>
      <c r="X8" s="297">
        <v>0</v>
      </c>
      <c r="Y8" s="297">
        <v>0</v>
      </c>
      <c r="Z8" s="297">
        <v>0</v>
      </c>
      <c r="AA8" s="297">
        <v>5800</v>
      </c>
      <c r="AB8" s="297">
        <v>5800</v>
      </c>
      <c r="AC8" s="297">
        <v>5800</v>
      </c>
      <c r="AD8" s="43"/>
      <c r="AE8" s="294" t="s">
        <v>333</v>
      </c>
      <c r="AF8" s="43"/>
      <c r="AG8" s="327" t="s">
        <v>948</v>
      </c>
      <c r="AH8" s="43"/>
      <c r="AI8" s="282" t="s">
        <v>346</v>
      </c>
      <c r="AJ8" s="281" t="s">
        <v>346</v>
      </c>
      <c r="AK8" s="281" t="s">
        <v>346</v>
      </c>
      <c r="AL8" s="280">
        <v>0</v>
      </c>
      <c r="AM8" s="279"/>
      <c r="AN8" s="293">
        <v>0</v>
      </c>
      <c r="AO8" s="279"/>
      <c r="AP8" s="293">
        <v>0</v>
      </c>
      <c r="AQ8" s="15"/>
      <c r="AS8" s="425"/>
      <c r="AT8" s="534"/>
      <c r="AU8" s="535"/>
      <c r="AV8" s="535"/>
      <c r="AW8" s="535"/>
      <c r="AX8" s="535"/>
      <c r="AY8" s="535"/>
      <c r="AZ8" s="535"/>
      <c r="BA8" s="535"/>
      <c r="BB8" s="535"/>
      <c r="BC8" s="535"/>
      <c r="BD8" s="535"/>
      <c r="BE8" s="535"/>
      <c r="BF8" s="535"/>
      <c r="BG8" s="535"/>
      <c r="BH8" s="535"/>
      <c r="BI8" s="536"/>
      <c r="BJ8" s="424"/>
    </row>
    <row r="9" spans="1:62" x14ac:dyDescent="0.3">
      <c r="C9" s="14"/>
      <c r="D9" s="123" t="s">
        <v>573</v>
      </c>
      <c r="E9" s="502">
        <v>543218.74</v>
      </c>
      <c r="F9" s="502">
        <v>561904.12</v>
      </c>
      <c r="G9" s="502">
        <v>688341.55</v>
      </c>
      <c r="H9" s="502">
        <v>724096.83</v>
      </c>
      <c r="I9" s="502">
        <v>636472.18999999994</v>
      </c>
      <c r="J9" s="502">
        <v>452355.29</v>
      </c>
      <c r="K9" s="502">
        <v>553945.59</v>
      </c>
      <c r="L9" s="502">
        <v>575736.34</v>
      </c>
      <c r="M9" s="502">
        <v>377070.17</v>
      </c>
      <c r="N9" s="502">
        <v>497842.23</v>
      </c>
      <c r="O9" s="502">
        <v>609609.35</v>
      </c>
      <c r="P9" s="502">
        <v>631418.84</v>
      </c>
      <c r="Q9" s="297">
        <v>601899.95000000007</v>
      </c>
      <c r="R9" s="297">
        <v>598471.13000000012</v>
      </c>
      <c r="S9" s="297">
        <v>756961.20000000007</v>
      </c>
      <c r="T9" s="297">
        <v>790877.74</v>
      </c>
      <c r="U9" s="297">
        <v>689761.76</v>
      </c>
      <c r="V9" s="297">
        <v>332833.53000000014</v>
      </c>
      <c r="W9" s="297">
        <v>494552.75000000012</v>
      </c>
      <c r="X9" s="297">
        <v>282214.74000000011</v>
      </c>
      <c r="Y9" s="297">
        <v>129197.85000000008</v>
      </c>
      <c r="Z9" s="297">
        <v>138234.59000000008</v>
      </c>
      <c r="AA9" s="297">
        <v>82584.57000000008</v>
      </c>
      <c r="AB9" s="297">
        <v>185376.64000000004</v>
      </c>
      <c r="AC9" s="297">
        <v>290492.21000000008</v>
      </c>
      <c r="AD9" s="43"/>
      <c r="AE9" s="294" t="s">
        <v>134</v>
      </c>
      <c r="AF9" s="43"/>
      <c r="AG9" s="327" t="s">
        <v>944</v>
      </c>
      <c r="AH9" s="43"/>
      <c r="AI9" s="282">
        <v>186151.14000000004</v>
      </c>
      <c r="AJ9" s="281">
        <v>184683.43333333344</v>
      </c>
      <c r="AK9" s="281">
        <v>397629.89250000007</v>
      </c>
      <c r="AL9" s="280">
        <v>415321</v>
      </c>
      <c r="AM9" s="279"/>
      <c r="AN9" s="293">
        <v>486760.46500000003</v>
      </c>
      <c r="AO9" s="279"/>
      <c r="AP9" s="293">
        <v>315045.32250000001</v>
      </c>
      <c r="AQ9" s="15"/>
      <c r="AS9" s="425"/>
      <c r="AT9" s="534"/>
      <c r="AU9" s="535"/>
      <c r="AV9" s="535"/>
      <c r="AW9" s="535"/>
      <c r="AX9" s="535"/>
      <c r="AY9" s="535"/>
      <c r="AZ9" s="535"/>
      <c r="BA9" s="535"/>
      <c r="BB9" s="535"/>
      <c r="BC9" s="535"/>
      <c r="BD9" s="535"/>
      <c r="BE9" s="535"/>
      <c r="BF9" s="535"/>
      <c r="BG9" s="535"/>
      <c r="BH9" s="535"/>
      <c r="BI9" s="536"/>
      <c r="BJ9" s="424"/>
    </row>
    <row r="10" spans="1:62" x14ac:dyDescent="0.3">
      <c r="C10" s="14"/>
      <c r="D10" s="123" t="s">
        <v>574</v>
      </c>
      <c r="E10" s="502">
        <v>0</v>
      </c>
      <c r="F10" s="502">
        <v>0</v>
      </c>
      <c r="G10" s="502">
        <v>0</v>
      </c>
      <c r="H10" s="502">
        <v>0</v>
      </c>
      <c r="I10" s="502">
        <v>0</v>
      </c>
      <c r="J10" s="502">
        <v>0</v>
      </c>
      <c r="K10" s="502">
        <v>0</v>
      </c>
      <c r="L10" s="502">
        <v>0</v>
      </c>
      <c r="M10" s="502">
        <v>0</v>
      </c>
      <c r="N10" s="502">
        <v>0</v>
      </c>
      <c r="O10" s="502">
        <v>0</v>
      </c>
      <c r="P10" s="502">
        <v>0</v>
      </c>
      <c r="Q10" s="297">
        <v>0</v>
      </c>
      <c r="R10" s="297">
        <v>0</v>
      </c>
      <c r="S10" s="297">
        <v>0</v>
      </c>
      <c r="T10" s="297">
        <v>0</v>
      </c>
      <c r="U10" s="297">
        <v>0</v>
      </c>
      <c r="V10" s="297">
        <v>0</v>
      </c>
      <c r="W10" s="297">
        <v>0</v>
      </c>
      <c r="X10" s="297">
        <v>0</v>
      </c>
      <c r="Y10" s="297">
        <v>0</v>
      </c>
      <c r="Z10" s="297">
        <v>0</v>
      </c>
      <c r="AA10" s="297">
        <v>0</v>
      </c>
      <c r="AB10" s="297">
        <v>0</v>
      </c>
      <c r="AC10" s="297">
        <v>57160</v>
      </c>
      <c r="AD10" s="43"/>
      <c r="AE10" s="294" t="s">
        <v>333</v>
      </c>
      <c r="AF10" s="43"/>
      <c r="AG10" s="327" t="s">
        <v>952</v>
      </c>
      <c r="AH10" s="43"/>
      <c r="AI10" s="282" t="s">
        <v>346</v>
      </c>
      <c r="AJ10" s="281" t="s">
        <v>346</v>
      </c>
      <c r="AK10" s="281" t="s">
        <v>346</v>
      </c>
      <c r="AL10" s="280">
        <v>0</v>
      </c>
      <c r="AM10" s="279"/>
      <c r="AN10" s="293">
        <v>0</v>
      </c>
      <c r="AO10" s="279"/>
      <c r="AP10" s="293">
        <v>0</v>
      </c>
      <c r="AQ10" s="15"/>
      <c r="AS10" s="425"/>
      <c r="AT10" s="534"/>
      <c r="AU10" s="535"/>
      <c r="AV10" s="535"/>
      <c r="AW10" s="535"/>
      <c r="AX10" s="535"/>
      <c r="AY10" s="535"/>
      <c r="AZ10" s="535"/>
      <c r="BA10" s="535"/>
      <c r="BB10" s="535"/>
      <c r="BC10" s="535"/>
      <c r="BD10" s="535"/>
      <c r="BE10" s="535"/>
      <c r="BF10" s="535"/>
      <c r="BG10" s="535"/>
      <c r="BH10" s="535"/>
      <c r="BI10" s="536"/>
      <c r="BJ10" s="424"/>
    </row>
    <row r="11" spans="1:62" ht="7.2" customHeight="1" x14ac:dyDescent="0.3">
      <c r="A11" s="8"/>
      <c r="C11" s="14"/>
      <c r="D11" s="292"/>
      <c r="E11" s="503"/>
      <c r="F11" s="503"/>
      <c r="G11" s="503"/>
      <c r="H11" s="503"/>
      <c r="I11" s="503"/>
      <c r="J11" s="503"/>
      <c r="K11" s="503"/>
      <c r="L11" s="503"/>
      <c r="M11" s="503"/>
      <c r="N11" s="503"/>
      <c r="O11" s="503"/>
      <c r="P11" s="503"/>
      <c r="Q11" s="112"/>
      <c r="R11" s="112"/>
      <c r="S11" s="112"/>
      <c r="T11" s="112"/>
      <c r="U11" s="112"/>
      <c r="V11" s="112"/>
      <c r="W11" s="112"/>
      <c r="X11" s="112"/>
      <c r="Y11" s="112"/>
      <c r="Z11" s="112"/>
      <c r="AA11" s="112"/>
      <c r="AB11" s="112"/>
      <c r="AC11" s="113"/>
      <c r="AD11" s="43"/>
      <c r="AE11" s="291"/>
      <c r="AF11" s="43"/>
      <c r="AG11" s="508"/>
      <c r="AH11" s="43"/>
      <c r="AI11" s="290"/>
      <c r="AJ11" s="289"/>
      <c r="AK11" s="289"/>
      <c r="AL11" s="288"/>
      <c r="AM11" s="279"/>
      <c r="AN11" s="287"/>
      <c r="AO11" s="279"/>
      <c r="AP11" s="293"/>
      <c r="AQ11" s="15"/>
      <c r="AS11" s="425"/>
      <c r="AT11" s="534"/>
      <c r="AU11" s="535"/>
      <c r="AV11" s="535"/>
      <c r="AW11" s="535"/>
      <c r="AX11" s="535"/>
      <c r="AY11" s="535"/>
      <c r="AZ11" s="535"/>
      <c r="BA11" s="535"/>
      <c r="BB11" s="535"/>
      <c r="BC11" s="535"/>
      <c r="BD11" s="535"/>
      <c r="BE11" s="535"/>
      <c r="BF11" s="535"/>
      <c r="BG11" s="535"/>
      <c r="BH11" s="535"/>
      <c r="BI11" s="536"/>
      <c r="BJ11" s="424"/>
    </row>
    <row r="12" spans="1:62" s="34" customFormat="1" x14ac:dyDescent="0.3">
      <c r="A12" s="272"/>
      <c r="C12" s="32"/>
      <c r="D12" s="128" t="s">
        <v>334</v>
      </c>
      <c r="E12" s="504">
        <f t="shared" ref="E12:P12" si="0">IF(COUNT(E6,E8,E9,E10)=0,"",E6+E8+E9+E10)</f>
        <v>1355685.05</v>
      </c>
      <c r="F12" s="504">
        <f t="shared" si="0"/>
        <v>1480111.56</v>
      </c>
      <c r="G12" s="504">
        <f t="shared" si="0"/>
        <v>1562693.6400000001</v>
      </c>
      <c r="H12" s="504">
        <f t="shared" si="0"/>
        <v>1670215.56</v>
      </c>
      <c r="I12" s="504">
        <f t="shared" si="0"/>
        <v>1648112.74</v>
      </c>
      <c r="J12" s="504">
        <f t="shared" si="0"/>
        <v>1498281.06</v>
      </c>
      <c r="K12" s="504">
        <f t="shared" si="0"/>
        <v>1506370.0499999998</v>
      </c>
      <c r="L12" s="504">
        <f t="shared" si="0"/>
        <v>1504760.56</v>
      </c>
      <c r="M12" s="504">
        <f t="shared" si="0"/>
        <v>1272777.6000000001</v>
      </c>
      <c r="N12" s="504">
        <f t="shared" si="0"/>
        <v>1450206.51</v>
      </c>
      <c r="O12" s="504">
        <f t="shared" si="0"/>
        <v>1716576.9899999998</v>
      </c>
      <c r="P12" s="504">
        <f t="shared" si="0"/>
        <v>1772079.5</v>
      </c>
      <c r="Q12" s="110">
        <v>1645643.3599999999</v>
      </c>
      <c r="R12" s="110">
        <v>1730569.6199999999</v>
      </c>
      <c r="S12" s="110">
        <v>1809217.17</v>
      </c>
      <c r="T12" s="110">
        <v>1816523.64</v>
      </c>
      <c r="U12" s="110">
        <v>1794165.38</v>
      </c>
      <c r="V12" s="110">
        <v>1324845.3700000001</v>
      </c>
      <c r="W12" s="110">
        <v>1366833.02</v>
      </c>
      <c r="X12" s="110">
        <v>1246153.46</v>
      </c>
      <c r="Y12" s="110">
        <v>1049180.7999999998</v>
      </c>
      <c r="Z12" s="110">
        <v>1095409.5899999999</v>
      </c>
      <c r="AA12" s="110">
        <v>1160531.7299999997</v>
      </c>
      <c r="AB12" s="110">
        <v>1221260.92</v>
      </c>
      <c r="AC12" s="111">
        <v>1331045.0499999998</v>
      </c>
      <c r="AD12" s="44"/>
      <c r="AE12" s="278" t="s">
        <v>330</v>
      </c>
      <c r="AF12" s="44"/>
      <c r="AG12" s="509" t="s">
        <v>330</v>
      </c>
      <c r="AH12" s="44"/>
      <c r="AI12" s="277">
        <v>662569.59658128268</v>
      </c>
      <c r="AJ12" s="276">
        <v>661101.88991461613</v>
      </c>
      <c r="AK12" s="276">
        <v>874048.34908128274</v>
      </c>
      <c r="AL12" s="275">
        <v>891739.45658128266</v>
      </c>
      <c r="AM12" s="274"/>
      <c r="AN12" s="273">
        <v>963178.92158128251</v>
      </c>
      <c r="AO12" s="274"/>
      <c r="AP12" s="293"/>
      <c r="AQ12" s="33"/>
      <c r="AS12" s="425"/>
      <c r="AT12" s="534"/>
      <c r="AU12" s="535"/>
      <c r="AV12" s="535"/>
      <c r="AW12" s="535"/>
      <c r="AX12" s="535"/>
      <c r="AY12" s="535"/>
      <c r="AZ12" s="535"/>
      <c r="BA12" s="535"/>
      <c r="BB12" s="535"/>
      <c r="BC12" s="535"/>
      <c r="BD12" s="535"/>
      <c r="BE12" s="535"/>
      <c r="BF12" s="535"/>
      <c r="BG12" s="535"/>
      <c r="BH12" s="535"/>
      <c r="BI12" s="536"/>
      <c r="BJ12" s="424"/>
    </row>
    <row r="13" spans="1:62" ht="7.2" customHeight="1" x14ac:dyDescent="0.3">
      <c r="A13" s="8"/>
      <c r="C13" s="14"/>
      <c r="D13" s="296">
        <v>0</v>
      </c>
      <c r="E13" s="502"/>
      <c r="F13" s="502"/>
      <c r="G13" s="502"/>
      <c r="H13" s="502"/>
      <c r="I13" s="502"/>
      <c r="J13" s="502"/>
      <c r="K13" s="502"/>
      <c r="L13" s="502"/>
      <c r="M13" s="502"/>
      <c r="N13" s="502"/>
      <c r="O13" s="502"/>
      <c r="P13" s="502"/>
      <c r="Q13" s="29"/>
      <c r="R13" s="29"/>
      <c r="S13" s="29"/>
      <c r="T13" s="29"/>
      <c r="U13" s="29"/>
      <c r="V13" s="29"/>
      <c r="W13" s="29"/>
      <c r="X13" s="29"/>
      <c r="Y13" s="29"/>
      <c r="Z13" s="29"/>
      <c r="AA13" s="29"/>
      <c r="AB13" s="29"/>
      <c r="AC13" s="39"/>
      <c r="AD13" s="43"/>
      <c r="AE13" s="295"/>
      <c r="AF13" s="43"/>
      <c r="AG13" s="510"/>
      <c r="AH13" s="43"/>
      <c r="AI13" s="282"/>
      <c r="AJ13" s="281"/>
      <c r="AK13" s="281"/>
      <c r="AL13" s="280"/>
      <c r="AM13" s="279"/>
      <c r="AN13" s="293"/>
      <c r="AO13" s="279"/>
      <c r="AP13" s="293"/>
      <c r="AQ13" s="15"/>
      <c r="AS13" s="425"/>
      <c r="AT13" s="534"/>
      <c r="AU13" s="535"/>
      <c r="AV13" s="535"/>
      <c r="AW13" s="535"/>
      <c r="AX13" s="535"/>
      <c r="AY13" s="535"/>
      <c r="AZ13" s="535"/>
      <c r="BA13" s="535"/>
      <c r="BB13" s="535"/>
      <c r="BC13" s="535"/>
      <c r="BD13" s="535"/>
      <c r="BE13" s="535"/>
      <c r="BF13" s="535"/>
      <c r="BG13" s="535"/>
      <c r="BH13" s="535"/>
      <c r="BI13" s="536"/>
      <c r="BJ13" s="424"/>
    </row>
    <row r="14" spans="1:62" x14ac:dyDescent="0.3">
      <c r="A14" s="8"/>
      <c r="C14" s="14"/>
      <c r="D14" s="123" t="s">
        <v>582</v>
      </c>
      <c r="E14" s="502">
        <v>18742.16</v>
      </c>
      <c r="F14" s="502">
        <v>26318.55</v>
      </c>
      <c r="G14" s="502">
        <v>21094.83</v>
      </c>
      <c r="H14" s="502">
        <v>29467.119999999999</v>
      </c>
      <c r="I14" s="502">
        <v>24853.9</v>
      </c>
      <c r="J14" s="502">
        <v>43785.599999999999</v>
      </c>
      <c r="K14" s="502">
        <v>5906.23</v>
      </c>
      <c r="L14" s="502">
        <v>1016.5</v>
      </c>
      <c r="M14" s="502">
        <v>15186.68</v>
      </c>
      <c r="N14" s="502">
        <v>18525.79</v>
      </c>
      <c r="O14" s="502">
        <v>27709.61</v>
      </c>
      <c r="P14" s="502">
        <v>7508.65</v>
      </c>
      <c r="Q14" s="29">
        <v>14986.249999999998</v>
      </c>
      <c r="R14" s="29">
        <v>15009.809999999998</v>
      </c>
      <c r="S14" s="29">
        <v>13512.839999999998</v>
      </c>
      <c r="T14" s="29">
        <v>14208.839999999998</v>
      </c>
      <c r="U14" s="29">
        <v>14225.779999999999</v>
      </c>
      <c r="V14" s="29">
        <v>807.89999999999964</v>
      </c>
      <c r="W14" s="29">
        <v>5756.21</v>
      </c>
      <c r="X14" s="29">
        <v>10487.59</v>
      </c>
      <c r="Y14" s="29">
        <v>6442.7000000000007</v>
      </c>
      <c r="Z14" s="29">
        <v>10458.34</v>
      </c>
      <c r="AA14" s="29">
        <v>28804.97</v>
      </c>
      <c r="AB14" s="29">
        <v>14157.68</v>
      </c>
      <c r="AC14" s="39">
        <v>10854.3</v>
      </c>
      <c r="AD14" s="43"/>
      <c r="AE14" s="294" t="s">
        <v>134</v>
      </c>
      <c r="AF14" s="43"/>
      <c r="AG14" s="327" t="s">
        <v>949</v>
      </c>
      <c r="AH14" s="43"/>
      <c r="AI14" s="282">
        <v>17938.983333333334</v>
      </c>
      <c r="AJ14" s="281">
        <v>13534.263333333334</v>
      </c>
      <c r="AK14" s="281">
        <v>12060.579999999996</v>
      </c>
      <c r="AL14" s="280">
        <v>153256</v>
      </c>
      <c r="AM14" s="279"/>
      <c r="AN14" s="293">
        <v>15878.611250000007</v>
      </c>
      <c r="AO14" s="279"/>
      <c r="AP14" s="293">
        <v>16744.390000000007</v>
      </c>
      <c r="AQ14" s="15"/>
      <c r="AS14" s="425"/>
      <c r="AT14" s="534"/>
      <c r="AU14" s="535"/>
      <c r="AV14" s="535"/>
      <c r="AW14" s="535"/>
      <c r="AX14" s="535"/>
      <c r="AY14" s="535"/>
      <c r="AZ14" s="535"/>
      <c r="BA14" s="535"/>
      <c r="BB14" s="535"/>
      <c r="BC14" s="535"/>
      <c r="BD14" s="535"/>
      <c r="BE14" s="535"/>
      <c r="BF14" s="535"/>
      <c r="BG14" s="535"/>
      <c r="BH14" s="535"/>
      <c r="BI14" s="536"/>
      <c r="BJ14" s="424"/>
    </row>
    <row r="15" spans="1:62" x14ac:dyDescent="0.3">
      <c r="A15" s="8"/>
      <c r="C15" s="14"/>
      <c r="D15" s="123" t="s">
        <v>442</v>
      </c>
      <c r="E15" s="502">
        <v>12884.31</v>
      </c>
      <c r="F15" s="502">
        <v>21447.62</v>
      </c>
      <c r="G15" s="502">
        <v>15338.09</v>
      </c>
      <c r="H15" s="502">
        <v>26905.439999999999</v>
      </c>
      <c r="I15" s="502">
        <v>19772.830000000002</v>
      </c>
      <c r="J15" s="502">
        <v>17643.060000000001</v>
      </c>
      <c r="K15" s="502">
        <v>30597.66</v>
      </c>
      <c r="L15" s="502">
        <v>2310.5799999999899</v>
      </c>
      <c r="M15" s="502">
        <v>30632.080000000002</v>
      </c>
      <c r="N15" s="502">
        <v>19335.48</v>
      </c>
      <c r="O15" s="502">
        <v>6861.1999999999898</v>
      </c>
      <c r="P15" s="502">
        <v>19837.240000000002</v>
      </c>
      <c r="Q15" s="29">
        <v>16289.749999999989</v>
      </c>
      <c r="R15" s="29">
        <v>25020.669999999987</v>
      </c>
      <c r="S15" s="29">
        <v>31634.849999999988</v>
      </c>
      <c r="T15" s="29">
        <v>19772.059999999987</v>
      </c>
      <c r="U15" s="29">
        <v>34265.639999999985</v>
      </c>
      <c r="V15" s="29">
        <v>27398.00999999998</v>
      </c>
      <c r="W15" s="29">
        <v>2438.4799999999796</v>
      </c>
      <c r="X15" s="29">
        <v>40314.569999999978</v>
      </c>
      <c r="Y15" s="29">
        <v>20749.359999999975</v>
      </c>
      <c r="Z15" s="29">
        <v>21743.849999999977</v>
      </c>
      <c r="AA15" s="29">
        <v>10430.889999999976</v>
      </c>
      <c r="AB15" s="29">
        <v>45608.589999999975</v>
      </c>
      <c r="AC15" s="39">
        <v>10243.519999999975</v>
      </c>
      <c r="AD15" s="43"/>
      <c r="AE15" s="294" t="s">
        <v>333</v>
      </c>
      <c r="AF15" s="43"/>
      <c r="AG15" s="327" t="s">
        <v>950</v>
      </c>
      <c r="AH15" s="43"/>
      <c r="AI15" s="282" t="s">
        <v>346</v>
      </c>
      <c r="AJ15" s="281" t="s">
        <v>346</v>
      </c>
      <c r="AK15" s="281" t="s">
        <v>346</v>
      </c>
      <c r="AL15" s="280">
        <v>0</v>
      </c>
      <c r="AM15" s="279"/>
      <c r="AN15" s="293">
        <v>0</v>
      </c>
      <c r="AO15" s="279"/>
      <c r="AP15" s="293">
        <v>0</v>
      </c>
      <c r="AQ15" s="15"/>
      <c r="AS15" s="425"/>
      <c r="AT15" s="534"/>
      <c r="AU15" s="535"/>
      <c r="AV15" s="535"/>
      <c r="AW15" s="535"/>
      <c r="AX15" s="535"/>
      <c r="AY15" s="535"/>
      <c r="AZ15" s="535"/>
      <c r="BA15" s="535"/>
      <c r="BB15" s="535"/>
      <c r="BC15" s="535"/>
      <c r="BD15" s="535"/>
      <c r="BE15" s="535"/>
      <c r="BF15" s="535"/>
      <c r="BG15" s="535"/>
      <c r="BH15" s="535"/>
      <c r="BI15" s="536"/>
      <c r="BJ15" s="424"/>
    </row>
    <row r="16" spans="1:62" x14ac:dyDescent="0.3">
      <c r="A16" s="8"/>
      <c r="C16" s="14"/>
      <c r="D16" s="123" t="s">
        <v>583</v>
      </c>
      <c r="E16" s="502">
        <v>906432.5</v>
      </c>
      <c r="F16" s="502">
        <v>954187</v>
      </c>
      <c r="G16" s="502">
        <v>1118540.5</v>
      </c>
      <c r="H16" s="502">
        <v>1092315</v>
      </c>
      <c r="I16" s="502">
        <v>968470</v>
      </c>
      <c r="J16" s="502">
        <v>744955</v>
      </c>
      <c r="K16" s="502">
        <v>840885</v>
      </c>
      <c r="L16" s="502">
        <v>874980</v>
      </c>
      <c r="M16" s="502">
        <v>514335</v>
      </c>
      <c r="N16" s="502">
        <v>851060</v>
      </c>
      <c r="O16" s="502">
        <v>1161582.5</v>
      </c>
      <c r="P16" s="502">
        <v>1199835.5</v>
      </c>
      <c r="Q16" s="29">
        <v>998947.5</v>
      </c>
      <c r="R16" s="29">
        <v>1033455.5</v>
      </c>
      <c r="S16" s="29">
        <v>1220110.5</v>
      </c>
      <c r="T16" s="29">
        <v>1214200</v>
      </c>
      <c r="U16" s="29">
        <v>1066105</v>
      </c>
      <c r="V16" s="29">
        <v>474277</v>
      </c>
      <c r="W16" s="29">
        <v>678339</v>
      </c>
      <c r="X16" s="29">
        <v>435590</v>
      </c>
      <c r="Y16" s="29">
        <v>187610</v>
      </c>
      <c r="Z16" s="29">
        <v>232055</v>
      </c>
      <c r="AA16" s="29">
        <v>254108</v>
      </c>
      <c r="AB16" s="29">
        <v>342221</v>
      </c>
      <c r="AC16" s="39">
        <v>502921</v>
      </c>
      <c r="AD16" s="43"/>
      <c r="AE16" s="294" t="s">
        <v>134</v>
      </c>
      <c r="AF16" s="43"/>
      <c r="AG16" s="327" t="s">
        <v>945</v>
      </c>
      <c r="AH16" s="43"/>
      <c r="AI16" s="282">
        <v>366416.66666666669</v>
      </c>
      <c r="AJ16" s="281">
        <v>325750.83333333331</v>
      </c>
      <c r="AK16" s="281">
        <v>636749.33333333337</v>
      </c>
      <c r="AL16" s="280">
        <v>765135</v>
      </c>
      <c r="AM16" s="279"/>
      <c r="AN16" s="293">
        <v>790045.20833333337</v>
      </c>
      <c r="AO16" s="279"/>
      <c r="AP16" s="293">
        <v>-382641.33333333337</v>
      </c>
      <c r="AQ16" s="15"/>
      <c r="AS16" s="425"/>
      <c r="AT16" s="534"/>
      <c r="AU16" s="535"/>
      <c r="AV16" s="535"/>
      <c r="AW16" s="535"/>
      <c r="AX16" s="535"/>
      <c r="AY16" s="535"/>
      <c r="AZ16" s="535"/>
      <c r="BA16" s="535"/>
      <c r="BB16" s="535"/>
      <c r="BC16" s="535"/>
      <c r="BD16" s="535"/>
      <c r="BE16" s="535"/>
      <c r="BF16" s="535"/>
      <c r="BG16" s="535"/>
      <c r="BH16" s="535"/>
      <c r="BI16" s="536"/>
      <c r="BJ16" s="424"/>
    </row>
    <row r="17" spans="1:62" ht="15" thickBot="1" x14ac:dyDescent="0.35">
      <c r="A17" s="8"/>
      <c r="C17" s="14"/>
      <c r="D17" s="123" t="s">
        <v>879</v>
      </c>
      <c r="E17" s="502">
        <v>0</v>
      </c>
      <c r="F17" s="502">
        <v>0</v>
      </c>
      <c r="G17" s="502">
        <v>0</v>
      </c>
      <c r="H17" s="502">
        <v>0</v>
      </c>
      <c r="I17" s="502">
        <v>0</v>
      </c>
      <c r="J17" s="502">
        <v>0</v>
      </c>
      <c r="K17" s="502">
        <v>0</v>
      </c>
      <c r="L17" s="502">
        <v>0</v>
      </c>
      <c r="M17" s="502">
        <v>0</v>
      </c>
      <c r="N17" s="502">
        <v>0</v>
      </c>
      <c r="O17" s="502">
        <v>0</v>
      </c>
      <c r="P17" s="502">
        <v>0</v>
      </c>
      <c r="Q17" s="29">
        <v>0</v>
      </c>
      <c r="R17" s="29">
        <v>0</v>
      </c>
      <c r="S17" s="29">
        <v>-4000</v>
      </c>
      <c r="T17" s="29">
        <v>-4000</v>
      </c>
      <c r="U17" s="29">
        <v>-4000</v>
      </c>
      <c r="V17" s="29">
        <v>-4000</v>
      </c>
      <c r="W17" s="29">
        <v>-4000</v>
      </c>
      <c r="X17" s="29">
        <v>-4000</v>
      </c>
      <c r="Y17" s="29">
        <v>-4000</v>
      </c>
      <c r="Z17" s="29">
        <v>-4000</v>
      </c>
      <c r="AA17" s="29">
        <v>-4000</v>
      </c>
      <c r="AB17" s="29">
        <v>-4000</v>
      </c>
      <c r="AC17" s="39">
        <v>-4000</v>
      </c>
      <c r="AD17" s="43"/>
      <c r="AE17" s="294" t="s">
        <v>333</v>
      </c>
      <c r="AF17" s="43"/>
      <c r="AG17" s="327" t="s">
        <v>946</v>
      </c>
      <c r="AH17" s="43"/>
      <c r="AI17" s="282" t="s">
        <v>346</v>
      </c>
      <c r="AJ17" s="281" t="s">
        <v>346</v>
      </c>
      <c r="AK17" s="281" t="s">
        <v>346</v>
      </c>
      <c r="AL17" s="280">
        <v>0</v>
      </c>
      <c r="AM17" s="279"/>
      <c r="AN17" s="293">
        <v>0</v>
      </c>
      <c r="AO17" s="279"/>
      <c r="AP17" s="293">
        <v>0</v>
      </c>
      <c r="AQ17" s="15"/>
      <c r="AS17" s="425"/>
      <c r="AT17" s="534"/>
      <c r="AU17" s="535"/>
      <c r="AV17" s="535"/>
      <c r="AW17" s="535"/>
      <c r="AX17" s="535"/>
      <c r="AY17" s="535"/>
      <c r="AZ17" s="535"/>
      <c r="BA17" s="535"/>
      <c r="BB17" s="535"/>
      <c r="BC17" s="535"/>
      <c r="BD17" s="535"/>
      <c r="BE17" s="535"/>
      <c r="BF17" s="535"/>
      <c r="BG17" s="535"/>
      <c r="BH17" s="535"/>
      <c r="BI17" s="536"/>
      <c r="BJ17" s="424"/>
    </row>
    <row r="18" spans="1:62" ht="7.2" customHeight="1" thickBot="1" x14ac:dyDescent="0.35">
      <c r="A18" s="8"/>
      <c r="C18" s="14"/>
      <c r="D18" s="292"/>
      <c r="E18" s="503"/>
      <c r="F18" s="503"/>
      <c r="G18" s="503"/>
      <c r="H18" s="503"/>
      <c r="I18" s="503"/>
      <c r="J18" s="503"/>
      <c r="K18" s="503"/>
      <c r="L18" s="503"/>
      <c r="M18" s="503"/>
      <c r="N18" s="503"/>
      <c r="O18" s="503"/>
      <c r="P18" s="503"/>
      <c r="Q18" s="112"/>
      <c r="R18" s="112"/>
      <c r="S18" s="112"/>
      <c r="T18" s="112"/>
      <c r="U18" s="112"/>
      <c r="V18" s="112"/>
      <c r="W18" s="112"/>
      <c r="X18" s="112"/>
      <c r="Y18" s="112"/>
      <c r="Z18" s="112"/>
      <c r="AA18" s="112"/>
      <c r="AB18" s="112"/>
      <c r="AC18" s="113"/>
      <c r="AD18" s="43"/>
      <c r="AE18" s="291"/>
      <c r="AF18" s="43"/>
      <c r="AG18" s="508"/>
      <c r="AH18" s="43"/>
      <c r="AI18" s="290"/>
      <c r="AJ18" s="289"/>
      <c r="AK18" s="289"/>
      <c r="AL18" s="288"/>
      <c r="AM18" s="279"/>
      <c r="AN18" s="287"/>
      <c r="AO18" s="286"/>
      <c r="AP18" s="285"/>
      <c r="AQ18" s="15"/>
      <c r="AS18" s="425"/>
      <c r="AT18" s="537"/>
      <c r="AU18" s="538"/>
      <c r="AV18" s="538"/>
      <c r="AW18" s="538"/>
      <c r="AX18" s="538"/>
      <c r="AY18" s="538"/>
      <c r="AZ18" s="538"/>
      <c r="BA18" s="538"/>
      <c r="BB18" s="538"/>
      <c r="BC18" s="538"/>
      <c r="BD18" s="538"/>
      <c r="BE18" s="538"/>
      <c r="BF18" s="538"/>
      <c r="BG18" s="538"/>
      <c r="BH18" s="538"/>
      <c r="BI18" s="539"/>
      <c r="BJ18" s="424"/>
    </row>
    <row r="19" spans="1:62" s="34" customFormat="1" ht="15" thickBot="1" x14ac:dyDescent="0.35">
      <c r="A19" s="272"/>
      <c r="C19" s="32"/>
      <c r="D19" s="128" t="s">
        <v>11</v>
      </c>
      <c r="E19" s="504">
        <f t="shared" ref="E19:P19" si="1">IF(COUNT(E14,E15,E16,E17)=0,"",E14+E15+E16+E17)</f>
        <v>938058.97</v>
      </c>
      <c r="F19" s="504">
        <f t="shared" si="1"/>
        <v>1001953.17</v>
      </c>
      <c r="G19" s="504">
        <f t="shared" si="1"/>
        <v>1154973.42</v>
      </c>
      <c r="H19" s="504">
        <f t="shared" si="1"/>
        <v>1148687.56</v>
      </c>
      <c r="I19" s="504">
        <f t="shared" si="1"/>
        <v>1013096.73</v>
      </c>
      <c r="J19" s="504">
        <f t="shared" si="1"/>
        <v>806383.66</v>
      </c>
      <c r="K19" s="504">
        <f t="shared" si="1"/>
        <v>877388.89</v>
      </c>
      <c r="L19" s="504">
        <f t="shared" si="1"/>
        <v>878307.08</v>
      </c>
      <c r="M19" s="504">
        <f t="shared" si="1"/>
        <v>560153.76</v>
      </c>
      <c r="N19" s="504">
        <f t="shared" si="1"/>
        <v>888921.27</v>
      </c>
      <c r="O19" s="504">
        <f t="shared" si="1"/>
        <v>1196153.31</v>
      </c>
      <c r="P19" s="504">
        <f t="shared" si="1"/>
        <v>1227181.3899999999</v>
      </c>
      <c r="Q19" s="110">
        <v>1030223.5</v>
      </c>
      <c r="R19" s="110">
        <v>1073485.98</v>
      </c>
      <c r="S19" s="110">
        <v>1261258.19</v>
      </c>
      <c r="T19" s="110">
        <v>1244180.8999999999</v>
      </c>
      <c r="U19" s="110">
        <v>1110596.42</v>
      </c>
      <c r="V19" s="110">
        <v>498482.91</v>
      </c>
      <c r="W19" s="110">
        <v>682533.69</v>
      </c>
      <c r="X19" s="110">
        <v>482392.16</v>
      </c>
      <c r="Y19" s="110">
        <v>210802.05999999997</v>
      </c>
      <c r="Z19" s="110">
        <v>260257.19</v>
      </c>
      <c r="AA19" s="110">
        <v>289343.86</v>
      </c>
      <c r="AB19" s="110">
        <v>397987.26999999996</v>
      </c>
      <c r="AC19" s="111">
        <v>520018.81999999995</v>
      </c>
      <c r="AD19" s="44"/>
      <c r="AE19" s="278" t="s">
        <v>330</v>
      </c>
      <c r="AF19" s="44"/>
      <c r="AG19" s="509" t="s">
        <v>330</v>
      </c>
      <c r="AH19" s="44"/>
      <c r="AI19" s="277">
        <v>384355.65</v>
      </c>
      <c r="AJ19" s="276">
        <v>339285.09666666662</v>
      </c>
      <c r="AK19" s="276">
        <v>648809.91333333333</v>
      </c>
      <c r="AL19" s="275">
        <v>918391</v>
      </c>
      <c r="AM19" s="274"/>
      <c r="AN19" s="273">
        <v>805923.81958333333</v>
      </c>
      <c r="AO19" s="274"/>
      <c r="AP19" s="284" t="s">
        <v>332</v>
      </c>
      <c r="AQ19" s="33"/>
      <c r="AS19" s="426"/>
      <c r="AT19" s="427"/>
      <c r="AU19" s="427"/>
      <c r="AV19" s="427"/>
      <c r="AW19" s="427"/>
      <c r="AX19" s="427"/>
      <c r="AY19" s="427"/>
      <c r="AZ19" s="427"/>
      <c r="BA19" s="427"/>
      <c r="BB19" s="427"/>
      <c r="BC19" s="427"/>
      <c r="BD19" s="427"/>
      <c r="BE19" s="427"/>
      <c r="BF19" s="427"/>
      <c r="BG19" s="427"/>
      <c r="BH19" s="427"/>
      <c r="BI19" s="427"/>
      <c r="BJ19" s="428"/>
    </row>
    <row r="20" spans="1:62" s="34" customFormat="1" ht="7.2" customHeight="1" x14ac:dyDescent="0.3">
      <c r="A20" s="272"/>
      <c r="C20" s="32"/>
      <c r="D20" s="128"/>
      <c r="E20" s="504"/>
      <c r="F20" s="504"/>
      <c r="G20" s="504"/>
      <c r="H20" s="504"/>
      <c r="I20" s="504"/>
      <c r="J20" s="504"/>
      <c r="K20" s="504"/>
      <c r="L20" s="504"/>
      <c r="M20" s="504"/>
      <c r="N20" s="504"/>
      <c r="O20" s="504"/>
      <c r="P20" s="504"/>
      <c r="Q20" s="110"/>
      <c r="R20" s="110"/>
      <c r="S20" s="110"/>
      <c r="T20" s="110"/>
      <c r="U20" s="110"/>
      <c r="V20" s="110"/>
      <c r="W20" s="110"/>
      <c r="X20" s="110"/>
      <c r="Y20" s="110"/>
      <c r="Z20" s="110"/>
      <c r="AA20" s="110"/>
      <c r="AB20" s="110"/>
      <c r="AC20" s="110"/>
      <c r="AD20" s="43"/>
      <c r="AE20" s="283"/>
      <c r="AF20" s="43"/>
      <c r="AG20" s="511"/>
      <c r="AH20" s="43"/>
      <c r="AI20" s="282"/>
      <c r="AJ20" s="281"/>
      <c r="AK20" s="281"/>
      <c r="AL20" s="280"/>
      <c r="AM20" s="279"/>
      <c r="AN20" s="273"/>
      <c r="AO20" s="279"/>
      <c r="AP20" s="273"/>
      <c r="AQ20" s="33"/>
      <c r="AS20" s="10"/>
      <c r="AT20" s="10"/>
      <c r="AU20" s="10"/>
      <c r="AV20" s="10"/>
      <c r="AW20" s="10"/>
      <c r="AX20" s="10"/>
      <c r="AY20" s="10"/>
      <c r="AZ20" s="10"/>
      <c r="BA20" s="10"/>
      <c r="BB20" s="10"/>
      <c r="BC20" s="10"/>
      <c r="BD20" s="10"/>
      <c r="BE20" s="10"/>
      <c r="BF20" s="10"/>
      <c r="BG20" s="10"/>
      <c r="BH20" s="10"/>
      <c r="BI20" s="10"/>
      <c r="BJ20" s="10"/>
    </row>
    <row r="21" spans="1:62" s="34" customFormat="1" x14ac:dyDescent="0.3">
      <c r="A21" s="272"/>
      <c r="C21" s="32"/>
      <c r="D21" s="128" t="s">
        <v>331</v>
      </c>
      <c r="E21" s="504">
        <f t="shared" ref="E21:P21" si="2">IF(COUNT(E12,E19)=0,"",E12-E19)</f>
        <v>417626.08000000007</v>
      </c>
      <c r="F21" s="504">
        <f t="shared" si="2"/>
        <v>478158.39</v>
      </c>
      <c r="G21" s="504">
        <f t="shared" si="2"/>
        <v>407720.2200000002</v>
      </c>
      <c r="H21" s="504">
        <f t="shared" si="2"/>
        <v>521528</v>
      </c>
      <c r="I21" s="504">
        <f t="shared" si="2"/>
        <v>635016.01</v>
      </c>
      <c r="J21" s="504">
        <f t="shared" si="2"/>
        <v>691897.4</v>
      </c>
      <c r="K21" s="504">
        <f t="shared" si="2"/>
        <v>628981.1599999998</v>
      </c>
      <c r="L21" s="504">
        <f t="shared" si="2"/>
        <v>626453.4800000001</v>
      </c>
      <c r="M21" s="504">
        <f t="shared" si="2"/>
        <v>712623.84000000008</v>
      </c>
      <c r="N21" s="504">
        <f t="shared" si="2"/>
        <v>561285.24</v>
      </c>
      <c r="O21" s="504">
        <f t="shared" si="2"/>
        <v>520423.6799999997</v>
      </c>
      <c r="P21" s="504">
        <f t="shared" si="2"/>
        <v>544898.1100000001</v>
      </c>
      <c r="Q21" s="110">
        <v>615419.85999999987</v>
      </c>
      <c r="R21" s="110">
        <v>657083.6399999999</v>
      </c>
      <c r="S21" s="110">
        <v>547958.98</v>
      </c>
      <c r="T21" s="110">
        <v>572342.74</v>
      </c>
      <c r="U21" s="110">
        <v>683568.96</v>
      </c>
      <c r="V21" s="110">
        <v>826362.4600000002</v>
      </c>
      <c r="W21" s="110">
        <v>684299.33000000007</v>
      </c>
      <c r="X21" s="110">
        <v>763761.3</v>
      </c>
      <c r="Y21" s="110">
        <v>838378.73999999987</v>
      </c>
      <c r="Z21" s="110">
        <v>835152.39999999991</v>
      </c>
      <c r="AA21" s="110">
        <v>871187.86999999976</v>
      </c>
      <c r="AB21" s="110">
        <v>823273.64999999991</v>
      </c>
      <c r="AC21" s="110">
        <v>811026.22999999986</v>
      </c>
      <c r="AD21" s="44"/>
      <c r="AE21" s="278" t="s">
        <v>330</v>
      </c>
      <c r="AF21" s="44"/>
      <c r="AG21" s="509" t="s">
        <v>330</v>
      </c>
      <c r="AH21" s="44"/>
      <c r="AI21" s="277">
        <v>278213.94658128265</v>
      </c>
      <c r="AJ21" s="276">
        <v>321816.79324794951</v>
      </c>
      <c r="AK21" s="276">
        <v>225238.43574794941</v>
      </c>
      <c r="AL21" s="275">
        <v>-26651.543418717338</v>
      </c>
      <c r="AM21" s="274"/>
      <c r="AN21" s="273">
        <v>157255.10199794918</v>
      </c>
      <c r="AO21" s="274"/>
      <c r="AP21" s="273">
        <v>425566.83574794931</v>
      </c>
      <c r="AQ21" s="33"/>
      <c r="AS21" s="10"/>
      <c r="AT21" s="10"/>
      <c r="AU21" s="10"/>
      <c r="AV21" s="10"/>
      <c r="AW21" s="10"/>
      <c r="AX21" s="10"/>
      <c r="AY21" s="10"/>
      <c r="AZ21" s="10"/>
      <c r="BA21" s="10"/>
      <c r="BB21" s="10"/>
      <c r="BC21" s="10"/>
      <c r="BD21" s="10"/>
      <c r="BE21" s="10"/>
      <c r="BF21" s="10"/>
      <c r="BG21" s="10"/>
      <c r="BH21" s="10"/>
      <c r="BI21" s="10"/>
      <c r="BJ21" s="10"/>
    </row>
    <row r="22" spans="1:62" ht="7.2" customHeight="1" thickBot="1" x14ac:dyDescent="0.35">
      <c r="C22" s="14"/>
      <c r="D22" s="4"/>
      <c r="E22" s="5"/>
      <c r="F22" s="5"/>
      <c r="G22" s="5"/>
      <c r="H22" s="5"/>
      <c r="I22" s="5"/>
      <c r="J22" s="5"/>
      <c r="K22" s="5"/>
      <c r="L22" s="5"/>
      <c r="M22" s="5"/>
      <c r="N22" s="5"/>
      <c r="O22" s="5"/>
      <c r="P22" s="5"/>
      <c r="Q22" s="5"/>
      <c r="R22" s="5"/>
      <c r="S22" s="5"/>
      <c r="T22" s="5"/>
      <c r="U22" s="5"/>
      <c r="V22" s="5"/>
      <c r="W22" s="5"/>
      <c r="X22" s="5"/>
      <c r="Y22" s="5"/>
      <c r="Z22" s="5"/>
      <c r="AA22" s="5"/>
      <c r="AB22" s="5"/>
      <c r="AC22" s="5"/>
      <c r="AD22" s="43"/>
      <c r="AE22" s="271"/>
      <c r="AF22" s="43"/>
      <c r="AG22" s="271"/>
      <c r="AH22" s="43"/>
      <c r="AI22" s="4"/>
      <c r="AJ22" s="5"/>
      <c r="AK22" s="5"/>
      <c r="AL22" s="6"/>
      <c r="AM22" s="43"/>
      <c r="AN22" s="148"/>
      <c r="AO22" s="43"/>
      <c r="AP22" s="148"/>
      <c r="AQ22" s="15"/>
      <c r="AS22" s="10"/>
      <c r="AT22" s="10"/>
      <c r="AU22" s="10"/>
      <c r="AV22" s="10"/>
      <c r="AW22" s="10"/>
      <c r="AX22" s="10"/>
      <c r="AY22" s="10"/>
      <c r="AZ22" s="10"/>
      <c r="BA22" s="10"/>
      <c r="BB22" s="10"/>
      <c r="BC22" s="10"/>
      <c r="BD22" s="10"/>
      <c r="BE22" s="10"/>
      <c r="BF22" s="10"/>
      <c r="BG22" s="10"/>
      <c r="BH22" s="10"/>
      <c r="BI22" s="10"/>
      <c r="BJ22" s="10"/>
    </row>
    <row r="23" spans="1:62" ht="7.2" customHeight="1" thickBot="1" x14ac:dyDescent="0.35">
      <c r="C23" s="17"/>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18"/>
      <c r="AS23" s="10"/>
      <c r="AT23" s="10"/>
      <c r="AU23" s="10"/>
      <c r="AV23" s="10"/>
      <c r="AW23" s="10"/>
      <c r="AX23" s="10"/>
      <c r="AY23" s="10"/>
      <c r="AZ23" s="10"/>
      <c r="BA23" s="10"/>
      <c r="BB23" s="10"/>
      <c r="BC23" s="10"/>
      <c r="BD23" s="10"/>
      <c r="BE23" s="10"/>
      <c r="BF23" s="10"/>
      <c r="BG23" s="10"/>
      <c r="BH23" s="10"/>
      <c r="BI23" s="10"/>
      <c r="BJ23" s="10"/>
    </row>
    <row r="24" spans="1:62" ht="15" thickBot="1" x14ac:dyDescent="0.35">
      <c r="AS24" s="10"/>
      <c r="AT24" s="10"/>
      <c r="AU24" s="10"/>
      <c r="AV24" s="10"/>
      <c r="AW24" s="10"/>
      <c r="AX24" s="10"/>
      <c r="AY24" s="10"/>
      <c r="AZ24" s="10"/>
      <c r="BA24" s="10"/>
      <c r="BB24" s="10"/>
      <c r="BC24" s="10"/>
      <c r="BD24" s="10"/>
      <c r="BE24" s="10"/>
      <c r="BF24" s="10"/>
      <c r="BG24" s="10"/>
      <c r="BH24" s="10"/>
      <c r="BI24" s="10"/>
      <c r="BJ24" s="10"/>
    </row>
    <row r="25" spans="1:62" s="270" customFormat="1" ht="18.600000000000001" thickBot="1" x14ac:dyDescent="0.35">
      <c r="AH25" s="581" t="s">
        <v>329</v>
      </c>
      <c r="AI25" s="582"/>
      <c r="AJ25" s="582"/>
      <c r="AK25" s="582"/>
      <c r="AL25" s="582"/>
      <c r="AM25" s="583"/>
      <c r="AN25"/>
      <c r="AO25"/>
      <c r="AP25"/>
      <c r="AQ25"/>
      <c r="AR25"/>
      <c r="AS25" s="10"/>
      <c r="AT25" s="10"/>
      <c r="AU25" s="10"/>
      <c r="AV25" s="10"/>
      <c r="AW25" s="10"/>
      <c r="AX25" s="10"/>
      <c r="AY25" s="10"/>
      <c r="AZ25" s="10"/>
      <c r="BA25" s="10"/>
      <c r="BB25" s="10"/>
      <c r="BC25" s="10"/>
      <c r="BD25" s="10"/>
      <c r="BE25" s="10"/>
      <c r="BF25" s="10"/>
      <c r="BG25" s="10"/>
      <c r="BH25" s="10"/>
      <c r="BI25" s="10"/>
      <c r="BJ25" s="10"/>
    </row>
    <row r="26" spans="1:62" ht="15" thickBot="1" x14ac:dyDescent="0.35">
      <c r="T26" s="8"/>
      <c r="AH26" s="14"/>
      <c r="AI26" s="16"/>
      <c r="AJ26" s="16"/>
      <c r="AK26" s="16"/>
      <c r="AL26" s="16"/>
      <c r="AM26" s="15"/>
      <c r="AS26" s="10"/>
      <c r="AT26" s="10"/>
      <c r="AU26" s="10"/>
      <c r="AV26" s="10"/>
      <c r="AW26" s="10"/>
      <c r="AX26" s="10"/>
      <c r="AY26" s="10"/>
      <c r="AZ26" s="10"/>
      <c r="BA26" s="10"/>
      <c r="BB26" s="10"/>
      <c r="BC26" s="10"/>
      <c r="BD26" s="10"/>
      <c r="BE26" s="10"/>
      <c r="BF26" s="10"/>
      <c r="BG26" s="10"/>
      <c r="BH26" s="10"/>
      <c r="BI26" s="10"/>
      <c r="BJ26" s="10"/>
    </row>
    <row r="27" spans="1:62" x14ac:dyDescent="0.3">
      <c r="T27" s="8"/>
      <c r="AH27" s="14"/>
      <c r="AI27" s="141" t="s">
        <v>328</v>
      </c>
      <c r="AJ27" s="343"/>
      <c r="AK27" s="343"/>
      <c r="AL27" s="38">
        <v>197619.90012500001</v>
      </c>
      <c r="AM27" s="43"/>
      <c r="AS27" s="10"/>
      <c r="AT27" s="10"/>
      <c r="AU27" s="10"/>
      <c r="AV27" s="10"/>
      <c r="AW27" s="10"/>
      <c r="AX27" s="10"/>
      <c r="AY27" s="10"/>
      <c r="AZ27" s="10"/>
      <c r="BA27" s="10"/>
      <c r="BB27" s="10"/>
      <c r="BC27" s="10"/>
      <c r="BD27" s="10"/>
      <c r="BE27" s="10"/>
      <c r="BF27" s="10"/>
      <c r="BG27" s="10"/>
      <c r="BH27" s="10"/>
      <c r="BI27" s="10"/>
      <c r="BJ27" s="10"/>
    </row>
    <row r="28" spans="1:62" x14ac:dyDescent="0.3">
      <c r="T28" s="8"/>
      <c r="AH28" s="14"/>
      <c r="AI28" s="154"/>
      <c r="AJ28" s="267"/>
      <c r="AK28" s="267"/>
      <c r="AL28" s="39"/>
      <c r="AM28" s="43"/>
      <c r="AS28" s="10"/>
      <c r="AT28" s="10"/>
      <c r="AU28" s="10"/>
      <c r="AV28" s="10"/>
      <c r="AW28" s="10"/>
      <c r="AX28" s="10"/>
      <c r="AY28" s="10"/>
      <c r="AZ28" s="10"/>
      <c r="BA28" s="10"/>
      <c r="BB28" s="10"/>
      <c r="BC28" s="10"/>
      <c r="BD28" s="10"/>
      <c r="BE28" s="10"/>
      <c r="BF28" s="10"/>
      <c r="BG28" s="10"/>
      <c r="BH28" s="10"/>
      <c r="BI28" s="10"/>
      <c r="BJ28" s="10"/>
    </row>
    <row r="29" spans="1:62" x14ac:dyDescent="0.3">
      <c r="T29" s="8"/>
      <c r="AH29" s="14"/>
      <c r="AI29" s="1" t="s">
        <v>327</v>
      </c>
      <c r="AJ29" s="2"/>
      <c r="AK29" s="2"/>
      <c r="AL29" s="39">
        <v>40589.328165641309</v>
      </c>
      <c r="AM29" s="43"/>
      <c r="AS29" s="10"/>
      <c r="AT29" s="10"/>
      <c r="AU29" s="10"/>
      <c r="AV29" s="10"/>
      <c r="AW29" s="10"/>
      <c r="AX29" s="10"/>
      <c r="AY29" s="10"/>
      <c r="AZ29" s="10"/>
      <c r="BA29" s="10"/>
      <c r="BB29" s="10"/>
      <c r="BC29" s="10"/>
      <c r="BD29" s="10"/>
      <c r="BE29" s="10"/>
      <c r="BF29" s="10"/>
      <c r="BG29" s="10"/>
      <c r="BH29" s="10"/>
      <c r="BI29" s="10"/>
      <c r="BJ29" s="10"/>
    </row>
    <row r="30" spans="1:62" x14ac:dyDescent="0.3">
      <c r="T30" s="8"/>
      <c r="AH30" s="14"/>
      <c r="AI30" s="154"/>
      <c r="AJ30" s="267"/>
      <c r="AK30" s="267"/>
      <c r="AL30" s="39"/>
      <c r="AM30" s="43"/>
      <c r="AS30" s="10"/>
      <c r="AT30" s="10"/>
      <c r="AU30" s="10"/>
      <c r="AV30" s="10"/>
      <c r="AW30" s="10"/>
      <c r="AX30" s="10"/>
      <c r="AY30" s="10"/>
      <c r="AZ30" s="10"/>
      <c r="BA30" s="10"/>
      <c r="BB30" s="10"/>
      <c r="BC30" s="10"/>
      <c r="BD30" s="10"/>
      <c r="BE30" s="10"/>
      <c r="BF30" s="10"/>
      <c r="BG30" s="10"/>
      <c r="BH30" s="10"/>
      <c r="BI30" s="10"/>
      <c r="BJ30" s="10"/>
    </row>
    <row r="31" spans="1:62" x14ac:dyDescent="0.3">
      <c r="T31" s="8"/>
      <c r="AH31" s="14"/>
      <c r="AI31" s="1" t="s">
        <v>326</v>
      </c>
      <c r="AJ31" s="2"/>
      <c r="AK31" s="2"/>
      <c r="AL31" s="269">
        <v>0</v>
      </c>
      <c r="AM31" s="43"/>
      <c r="AS31" s="10"/>
      <c r="AT31" s="10"/>
      <c r="AU31" s="10"/>
      <c r="AV31" s="10"/>
      <c r="AW31" s="10"/>
      <c r="AX31" s="10"/>
      <c r="AY31" s="10"/>
      <c r="AZ31" s="10"/>
      <c r="BA31" s="10"/>
      <c r="BB31" s="10"/>
      <c r="BC31" s="10"/>
      <c r="BD31" s="10"/>
      <c r="BE31" s="10"/>
      <c r="BF31" s="10"/>
      <c r="BG31" s="10"/>
      <c r="BH31" s="10"/>
      <c r="BI31" s="10"/>
      <c r="BJ31" s="10"/>
    </row>
    <row r="32" spans="1:62" x14ac:dyDescent="0.3">
      <c r="T32" s="8"/>
      <c r="AH32" s="14"/>
      <c r="AI32" s="154"/>
      <c r="AJ32" s="267"/>
      <c r="AK32" s="267"/>
      <c r="AL32" s="39"/>
      <c r="AM32" s="43"/>
      <c r="AS32" s="10"/>
      <c r="AT32" s="10"/>
      <c r="AU32" s="10"/>
      <c r="AV32" s="10"/>
      <c r="AW32" s="10"/>
      <c r="AX32" s="10"/>
      <c r="AY32" s="10"/>
      <c r="AZ32" s="10"/>
      <c r="BA32" s="10"/>
      <c r="BB32" s="10"/>
      <c r="BC32" s="10"/>
      <c r="BD32" s="10"/>
      <c r="BE32" s="10"/>
      <c r="BF32" s="10"/>
      <c r="BG32" s="10"/>
      <c r="BH32" s="10"/>
      <c r="BI32" s="10"/>
      <c r="BJ32" s="10"/>
    </row>
    <row r="33" spans="20:62" x14ac:dyDescent="0.3">
      <c r="T33" s="8"/>
      <c r="AH33" s="14"/>
      <c r="AI33" s="1" t="s">
        <v>979</v>
      </c>
      <c r="AJ33" s="2"/>
      <c r="AK33" s="2"/>
      <c r="AL33" s="39">
        <v>238209.22829064133</v>
      </c>
      <c r="AM33" s="43"/>
      <c r="AN33" s="9"/>
      <c r="AS33" s="10"/>
      <c r="AT33" s="10"/>
      <c r="AU33" s="10"/>
      <c r="AV33" s="10"/>
      <c r="AW33" s="10"/>
      <c r="AX33" s="10"/>
      <c r="AY33" s="10"/>
      <c r="AZ33" s="10"/>
      <c r="BA33" s="10"/>
      <c r="BB33" s="10"/>
      <c r="BC33" s="10"/>
      <c r="BD33" s="10"/>
      <c r="BE33" s="10"/>
      <c r="BF33" s="10"/>
      <c r="BG33" s="10"/>
      <c r="BH33" s="10"/>
      <c r="BI33" s="10"/>
      <c r="BJ33" s="10"/>
    </row>
    <row r="34" spans="20:62" x14ac:dyDescent="0.3">
      <c r="T34" s="8"/>
      <c r="AH34" s="14"/>
      <c r="AI34" s="154"/>
      <c r="AJ34" s="267"/>
      <c r="AK34" s="267"/>
      <c r="AL34" s="39"/>
      <c r="AM34" s="43"/>
      <c r="AS34" s="10"/>
      <c r="AT34" s="10"/>
      <c r="AU34" s="10"/>
      <c r="AV34" s="10"/>
      <c r="AW34" s="10"/>
      <c r="AX34" s="10"/>
      <c r="AY34" s="10"/>
      <c r="AZ34" s="10"/>
      <c r="BA34" s="10"/>
      <c r="BB34" s="10"/>
      <c r="BC34" s="10"/>
      <c r="BD34" s="10"/>
      <c r="BE34" s="10"/>
      <c r="BF34" s="10"/>
      <c r="BG34" s="10"/>
      <c r="BH34" s="10"/>
      <c r="BI34" s="10"/>
      <c r="BJ34" s="10"/>
    </row>
    <row r="35" spans="20:62" x14ac:dyDescent="0.3">
      <c r="AH35" s="14"/>
      <c r="AI35" s="1" t="s">
        <v>325</v>
      </c>
      <c r="AJ35" s="2"/>
      <c r="AK35" s="2"/>
      <c r="AL35" s="268">
        <v>2</v>
      </c>
      <c r="AM35" s="43"/>
      <c r="AS35" s="10"/>
      <c r="AT35" s="10"/>
      <c r="AU35" s="10"/>
      <c r="AV35" s="10"/>
      <c r="AW35" s="10"/>
      <c r="AX35" s="10"/>
      <c r="AY35" s="10"/>
      <c r="AZ35" s="10"/>
      <c r="BA35" s="10"/>
      <c r="BB35" s="10"/>
      <c r="BC35" s="10"/>
      <c r="BD35" s="10"/>
      <c r="BE35" s="10"/>
      <c r="BF35" s="10"/>
      <c r="BG35" s="10"/>
      <c r="BH35" s="10"/>
      <c r="BI35" s="10"/>
      <c r="BJ35" s="10"/>
    </row>
    <row r="36" spans="20:62" x14ac:dyDescent="0.3">
      <c r="AH36" s="14"/>
      <c r="AI36" s="154"/>
      <c r="AJ36" s="267"/>
      <c r="AK36" s="267"/>
      <c r="AL36" s="39"/>
      <c r="AM36" s="43"/>
      <c r="AS36" s="10"/>
      <c r="AT36" s="10"/>
      <c r="AU36" s="10"/>
      <c r="AV36" s="10"/>
      <c r="AW36" s="10"/>
      <c r="AX36" s="10"/>
      <c r="AY36" s="10"/>
      <c r="AZ36" s="10"/>
      <c r="BA36" s="10"/>
      <c r="BB36" s="10"/>
      <c r="BC36" s="10"/>
      <c r="BD36" s="10"/>
      <c r="BE36" s="10"/>
      <c r="BF36" s="10"/>
      <c r="BG36" s="10"/>
      <c r="BH36" s="10"/>
      <c r="BI36" s="10"/>
      <c r="BJ36" s="10"/>
    </row>
    <row r="37" spans="20:62" x14ac:dyDescent="0.3">
      <c r="AH37" s="14"/>
      <c r="AI37" s="1" t="s">
        <v>980</v>
      </c>
      <c r="AJ37" s="2"/>
      <c r="AK37" s="2"/>
      <c r="AL37" s="39">
        <v>476418.45658128266</v>
      </c>
      <c r="AM37" s="43"/>
      <c r="AT37" s="10"/>
      <c r="AU37" s="10"/>
      <c r="AV37" s="10"/>
      <c r="AW37" s="10"/>
      <c r="AX37" s="10"/>
      <c r="AY37" s="10"/>
      <c r="AZ37" s="10"/>
    </row>
    <row r="38" spans="20:62" ht="15" thickBot="1" x14ac:dyDescent="0.35">
      <c r="AH38" s="14"/>
      <c r="AI38" s="4"/>
      <c r="AJ38" s="5"/>
      <c r="AK38" s="5"/>
      <c r="AL38" s="6"/>
      <c r="AM38" s="43"/>
      <c r="AT38" s="10"/>
      <c r="AU38" s="10"/>
      <c r="AV38" s="10"/>
      <c r="AW38" s="10"/>
      <c r="AX38" s="10"/>
      <c r="AY38" s="10"/>
      <c r="AZ38" s="10"/>
    </row>
    <row r="39" spans="20:62" ht="15" thickBot="1" x14ac:dyDescent="0.35">
      <c r="AH39" s="17"/>
      <c r="AI39" s="24"/>
      <c r="AJ39" s="24"/>
      <c r="AK39" s="24"/>
      <c r="AL39" s="24"/>
      <c r="AM39" s="18"/>
      <c r="AT39" s="10"/>
      <c r="AU39" s="10"/>
      <c r="AV39" s="10"/>
      <c r="AW39" s="10"/>
      <c r="AX39" s="10"/>
      <c r="AY39" s="10"/>
      <c r="AZ39" s="10"/>
    </row>
    <row r="40" spans="20:62" x14ac:dyDescent="0.3">
      <c r="AT40" s="10"/>
      <c r="AU40" s="10"/>
      <c r="AV40" s="10"/>
      <c r="AW40" s="10"/>
      <c r="AX40" s="10"/>
      <c r="AY40" s="10"/>
      <c r="AZ40" s="10"/>
    </row>
    <row r="41" spans="20:62" x14ac:dyDescent="0.3">
      <c r="AT41" s="10"/>
      <c r="AU41" s="10"/>
      <c r="AV41" s="10"/>
      <c r="AW41" s="10"/>
      <c r="AX41" s="10"/>
      <c r="AY41" s="10"/>
      <c r="AZ41" s="10"/>
    </row>
    <row r="42" spans="20:62" x14ac:dyDescent="0.3">
      <c r="AT42" s="10"/>
      <c r="AU42" s="10"/>
      <c r="AV42" s="10"/>
      <c r="AW42" s="10"/>
      <c r="AX42" s="10"/>
      <c r="AY42" s="10"/>
      <c r="AZ42" s="10"/>
    </row>
  </sheetData>
  <mergeCells count="4">
    <mergeCell ref="AS4:BJ4"/>
    <mergeCell ref="AT6:BI18"/>
    <mergeCell ref="AH25:AM25"/>
    <mergeCell ref="C2:AQ2"/>
  </mergeCells>
  <dataValidations count="3">
    <dataValidation type="list" allowBlank="1" showInputMessage="1" showErrorMessage="1" sqref="AP4" xr:uid="{CAD62D54-199D-4ADC-B90F-59F30A1EE790}">
      <formula1>"3M,6M,12M"</formula1>
    </dataValidation>
    <dataValidation type="list" allowBlank="1" showInputMessage="1" showErrorMessage="1" sqref="AE14:AE17 AE19 AE12 AE21 AE6 AE8:AE10" xr:uid="{12DCA37C-0121-413B-A679-F1B21DC6A92F}">
      <formula1>"Yes,No,N/A"</formula1>
    </dataValidation>
    <dataValidation type="list" allowBlank="1" showInputMessage="1" showErrorMessage="1" sqref="AN4" xr:uid="{C8E30E23-8AFE-419F-BB54-C31387CDE293}">
      <formula1>$D$4:$AC$4</formula1>
    </dataValidation>
  </dataValidations>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C9C20-4321-4330-9922-7D2E62AA4E62}">
  <sheetPr>
    <tabColor theme="1"/>
  </sheetPr>
  <dimension ref="B3:N23"/>
  <sheetViews>
    <sheetView showGridLines="0" zoomScaleNormal="100" workbookViewId="0">
      <selection activeCell="N19" sqref="N19"/>
    </sheetView>
  </sheetViews>
  <sheetFormatPr defaultRowHeight="14.4" x14ac:dyDescent="0.3"/>
  <cols>
    <col min="1" max="1" width="8.44140625" customWidth="1"/>
    <col min="2" max="2" width="1.5546875" customWidth="1"/>
    <col min="3" max="13" width="16.44140625" customWidth="1"/>
    <col min="14" max="14" width="1.5546875" customWidth="1"/>
  </cols>
  <sheetData>
    <row r="3" spans="2:14" ht="15" thickBot="1" x14ac:dyDescent="0.35"/>
    <row r="4" spans="2:14" ht="21.6" thickBot="1" x14ac:dyDescent="0.45">
      <c r="B4" s="666" t="s">
        <v>1</v>
      </c>
      <c r="C4" s="667"/>
      <c r="D4" s="667"/>
      <c r="E4" s="667"/>
      <c r="F4" s="667"/>
      <c r="G4" s="667"/>
      <c r="H4" s="667"/>
      <c r="I4" s="667"/>
      <c r="J4" s="667"/>
      <c r="K4" s="667"/>
      <c r="L4" s="667"/>
      <c r="M4" s="667"/>
      <c r="N4" s="668"/>
    </row>
    <row r="5" spans="2:14" ht="5.4" customHeight="1" thickBot="1" x14ac:dyDescent="0.35">
      <c r="B5" s="11"/>
      <c r="C5" s="12"/>
      <c r="D5" s="12"/>
      <c r="E5" s="12"/>
      <c r="F5" s="12"/>
      <c r="G5" s="12"/>
      <c r="H5" s="12"/>
      <c r="I5" s="12"/>
      <c r="J5" s="12"/>
      <c r="K5" s="12"/>
      <c r="L5" s="12"/>
      <c r="M5" s="12"/>
      <c r="N5" s="13"/>
    </row>
    <row r="6" spans="2:14" ht="15" thickBot="1" x14ac:dyDescent="0.35">
      <c r="B6" s="14"/>
      <c r="C6" s="663" t="s">
        <v>913</v>
      </c>
      <c r="D6" s="663"/>
      <c r="E6" s="663"/>
      <c r="F6" s="663"/>
      <c r="G6" s="663"/>
      <c r="H6" s="663"/>
      <c r="I6" s="663"/>
      <c r="J6" s="663"/>
      <c r="K6" s="663"/>
      <c r="L6" s="663"/>
      <c r="M6" s="663"/>
      <c r="N6" s="15"/>
    </row>
    <row r="7" spans="2:14" ht="40.950000000000003" customHeight="1" thickBot="1" x14ac:dyDescent="0.35">
      <c r="B7" s="14"/>
      <c r="C7" s="665" t="s">
        <v>983</v>
      </c>
      <c r="D7" s="665"/>
      <c r="E7" s="665"/>
      <c r="F7" s="665"/>
      <c r="G7" s="665"/>
      <c r="H7" s="665"/>
      <c r="I7" s="665"/>
      <c r="J7" s="665"/>
      <c r="K7" s="665"/>
      <c r="L7" s="665"/>
      <c r="M7" s="665"/>
      <c r="N7" s="15"/>
    </row>
    <row r="8" spans="2:14" ht="5.4" customHeight="1" thickBot="1" x14ac:dyDescent="0.35">
      <c r="B8" s="14"/>
      <c r="C8" s="16"/>
      <c r="D8" s="16"/>
      <c r="E8" s="16"/>
      <c r="F8" s="16"/>
      <c r="G8" s="16"/>
      <c r="H8" s="16"/>
      <c r="I8" s="16"/>
      <c r="J8" s="16"/>
      <c r="K8" s="16"/>
      <c r="L8" s="16"/>
      <c r="M8" s="16"/>
      <c r="N8" s="15"/>
    </row>
    <row r="9" spans="2:14" ht="15" thickBot="1" x14ac:dyDescent="0.35">
      <c r="B9" s="14"/>
      <c r="C9" s="662" t="s">
        <v>914</v>
      </c>
      <c r="D9" s="662"/>
      <c r="E9" s="662"/>
      <c r="F9" s="662"/>
      <c r="G9" s="662"/>
      <c r="H9" s="662"/>
      <c r="I9" s="662"/>
      <c r="J9" s="662"/>
      <c r="K9" s="662"/>
      <c r="L9" s="662"/>
      <c r="M9" s="663"/>
      <c r="N9" s="15"/>
    </row>
    <row r="10" spans="2:14" ht="77.400000000000006" customHeight="1" thickBot="1" x14ac:dyDescent="0.35">
      <c r="B10" s="14"/>
      <c r="C10" s="665" t="s">
        <v>995</v>
      </c>
      <c r="D10" s="665"/>
      <c r="E10" s="665"/>
      <c r="F10" s="665"/>
      <c r="G10" s="665"/>
      <c r="H10" s="665"/>
      <c r="I10" s="665"/>
      <c r="J10" s="665"/>
      <c r="K10" s="665"/>
      <c r="L10" s="665"/>
      <c r="M10" s="665"/>
      <c r="N10" s="15"/>
    </row>
    <row r="11" spans="2:14" ht="5.4" customHeight="1" thickBot="1" x14ac:dyDescent="0.35">
      <c r="B11" s="14"/>
      <c r="C11" s="16"/>
      <c r="D11" s="16"/>
      <c r="E11" s="16"/>
      <c r="F11" s="16"/>
      <c r="G11" s="16"/>
      <c r="H11" s="16"/>
      <c r="I11" s="16"/>
      <c r="J11" s="16"/>
      <c r="K11" s="16"/>
      <c r="L11" s="16"/>
      <c r="M11" s="16"/>
      <c r="N11" s="15"/>
    </row>
    <row r="12" spans="2:14" ht="15" thickBot="1" x14ac:dyDescent="0.35">
      <c r="B12" s="14"/>
      <c r="C12" s="663" t="s">
        <v>915</v>
      </c>
      <c r="D12" s="663"/>
      <c r="E12" s="663"/>
      <c r="F12" s="663"/>
      <c r="G12" s="663"/>
      <c r="H12" s="663"/>
      <c r="I12" s="663"/>
      <c r="J12" s="663"/>
      <c r="K12" s="663"/>
      <c r="L12" s="663"/>
      <c r="M12" s="663"/>
      <c r="N12" s="15"/>
    </row>
    <row r="13" spans="2:14" ht="56.4" customHeight="1" thickBot="1" x14ac:dyDescent="0.35">
      <c r="B13" s="14"/>
      <c r="C13" s="665" t="s">
        <v>984</v>
      </c>
      <c r="D13" s="665"/>
      <c r="E13" s="665"/>
      <c r="F13" s="665"/>
      <c r="G13" s="665"/>
      <c r="H13" s="665"/>
      <c r="I13" s="665"/>
      <c r="J13" s="665"/>
      <c r="K13" s="665"/>
      <c r="L13" s="665"/>
      <c r="M13" s="665"/>
      <c r="N13" s="15"/>
    </row>
    <row r="14" spans="2:14" ht="5.4" customHeight="1" thickBot="1" x14ac:dyDescent="0.35">
      <c r="B14" s="14"/>
      <c r="C14" s="477"/>
      <c r="D14" s="477"/>
      <c r="E14" s="477"/>
      <c r="F14" s="477"/>
      <c r="G14" s="477"/>
      <c r="H14" s="477"/>
      <c r="I14" s="477"/>
      <c r="J14" s="477"/>
      <c r="K14" s="477"/>
      <c r="L14" s="477"/>
      <c r="M14" s="477"/>
      <c r="N14" s="15"/>
    </row>
    <row r="15" spans="2:14" ht="15" thickBot="1" x14ac:dyDescent="0.35">
      <c r="B15" s="14"/>
      <c r="C15" s="662" t="s">
        <v>916</v>
      </c>
      <c r="D15" s="662"/>
      <c r="E15" s="662"/>
      <c r="F15" s="662"/>
      <c r="G15" s="662"/>
      <c r="H15" s="662"/>
      <c r="I15" s="662"/>
      <c r="J15" s="662"/>
      <c r="K15" s="662"/>
      <c r="L15" s="662"/>
      <c r="M15" s="663"/>
      <c r="N15" s="15"/>
    </row>
    <row r="16" spans="2:14" ht="59.4" customHeight="1" thickBot="1" x14ac:dyDescent="0.35">
      <c r="B16" s="14"/>
      <c r="C16" s="664" t="s">
        <v>996</v>
      </c>
      <c r="D16" s="664"/>
      <c r="E16" s="664"/>
      <c r="F16" s="664"/>
      <c r="G16" s="664"/>
      <c r="H16" s="664"/>
      <c r="I16" s="664"/>
      <c r="J16" s="664"/>
      <c r="K16" s="664"/>
      <c r="L16" s="664"/>
      <c r="M16" s="665"/>
      <c r="N16" s="15"/>
    </row>
    <row r="17" spans="2:14" ht="5.4" customHeight="1" thickBot="1" x14ac:dyDescent="0.35">
      <c r="B17" s="14"/>
      <c r="C17" s="16"/>
      <c r="D17" s="16"/>
      <c r="E17" s="16"/>
      <c r="F17" s="16"/>
      <c r="G17" s="16"/>
      <c r="H17" s="16"/>
      <c r="I17" s="16"/>
      <c r="J17" s="16"/>
      <c r="K17" s="16"/>
      <c r="L17" s="16"/>
      <c r="M17" s="16"/>
      <c r="N17" s="15"/>
    </row>
    <row r="18" spans="2:14" ht="15" thickBot="1" x14ac:dyDescent="0.35">
      <c r="B18" s="14"/>
      <c r="C18" s="662" t="s">
        <v>917</v>
      </c>
      <c r="D18" s="662"/>
      <c r="E18" s="662"/>
      <c r="F18" s="662"/>
      <c r="G18" s="662"/>
      <c r="H18" s="662"/>
      <c r="I18" s="662"/>
      <c r="J18" s="662"/>
      <c r="K18" s="662"/>
      <c r="L18" s="662"/>
      <c r="M18" s="663"/>
      <c r="N18" s="15"/>
    </row>
    <row r="19" spans="2:14" ht="37.950000000000003" customHeight="1" thickBot="1" x14ac:dyDescent="0.35">
      <c r="B19" s="14"/>
      <c r="C19" s="664" t="s">
        <v>997</v>
      </c>
      <c r="D19" s="664"/>
      <c r="E19" s="664"/>
      <c r="F19" s="664"/>
      <c r="G19" s="664"/>
      <c r="H19" s="664"/>
      <c r="I19" s="664"/>
      <c r="J19" s="664"/>
      <c r="K19" s="664"/>
      <c r="L19" s="664"/>
      <c r="M19" s="665"/>
      <c r="N19" s="15"/>
    </row>
    <row r="20" spans="2:14" ht="5.4" customHeight="1" thickBot="1" x14ac:dyDescent="0.35">
      <c r="B20" s="14"/>
      <c r="C20" s="16"/>
      <c r="D20" s="16"/>
      <c r="E20" s="16"/>
      <c r="F20" s="16"/>
      <c r="G20" s="16"/>
      <c r="H20" s="16"/>
      <c r="I20" s="16"/>
      <c r="J20" s="16"/>
      <c r="K20" s="16"/>
      <c r="L20" s="16"/>
      <c r="M20" s="16"/>
      <c r="N20" s="15"/>
    </row>
    <row r="21" spans="2:14" ht="15" thickBot="1" x14ac:dyDescent="0.35">
      <c r="B21" s="14"/>
      <c r="C21" s="662" t="s">
        <v>2</v>
      </c>
      <c r="D21" s="662"/>
      <c r="E21" s="662"/>
      <c r="F21" s="662"/>
      <c r="G21" s="662"/>
      <c r="H21" s="662"/>
      <c r="I21" s="662"/>
      <c r="J21" s="662"/>
      <c r="K21" s="662"/>
      <c r="L21" s="662"/>
      <c r="M21" s="663"/>
      <c r="N21" s="15"/>
    </row>
    <row r="22" spans="2:14" ht="19.95" customHeight="1" thickBot="1" x14ac:dyDescent="0.35">
      <c r="B22" s="14"/>
      <c r="C22" s="664" t="s">
        <v>918</v>
      </c>
      <c r="D22" s="664"/>
      <c r="E22" s="664"/>
      <c r="F22" s="664"/>
      <c r="G22" s="664"/>
      <c r="H22" s="664"/>
      <c r="I22" s="664"/>
      <c r="J22" s="664"/>
      <c r="K22" s="664"/>
      <c r="L22" s="664"/>
      <c r="M22" s="665"/>
      <c r="N22" s="15"/>
    </row>
    <row r="23" spans="2:14" ht="5.4" customHeight="1" thickBot="1" x14ac:dyDescent="0.35">
      <c r="B23" s="17"/>
      <c r="C23" s="24"/>
      <c r="D23" s="24"/>
      <c r="E23" s="24"/>
      <c r="F23" s="24"/>
      <c r="G23" s="24"/>
      <c r="H23" s="24"/>
      <c r="I23" s="24"/>
      <c r="J23" s="24"/>
      <c r="K23" s="24"/>
      <c r="L23" s="24"/>
      <c r="M23" s="24"/>
      <c r="N23" s="18"/>
    </row>
  </sheetData>
  <mergeCells count="13">
    <mergeCell ref="C12:M12"/>
    <mergeCell ref="C6:M6"/>
    <mergeCell ref="B4:N4"/>
    <mergeCell ref="C10:M10"/>
    <mergeCell ref="C7:M7"/>
    <mergeCell ref="C9:M9"/>
    <mergeCell ref="C21:M21"/>
    <mergeCell ref="C22:M22"/>
    <mergeCell ref="C13:M13"/>
    <mergeCell ref="C15:M15"/>
    <mergeCell ref="C16:M16"/>
    <mergeCell ref="C18:M18"/>
    <mergeCell ref="C19:M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Title Page</vt:lpstr>
      <vt:lpstr>About Us</vt:lpstr>
      <vt:lpstr>Scope &amp; Overview</vt:lpstr>
      <vt:lpstr>Table of Contents</vt:lpstr>
      <vt:lpstr>Executive Summary</vt:lpstr>
      <vt:lpstr>Profit &amp; Loss</vt:lpstr>
      <vt:lpstr>Balance Sheet</vt:lpstr>
      <vt:lpstr>Customer Analysis</vt:lpstr>
      <vt:lpstr>Tax Reconciliation</vt:lpstr>
      <vt:lpstr>Bank Statement Review</vt:lpstr>
      <vt:lpstr>Owners Withdraw Review</vt:lpstr>
      <vt:lpstr>Recalculated ADJ EBITDA</vt:lpstr>
      <vt:lpstr>CIM Reconciliation</vt:lpstr>
      <vt:lpstr>Q&amp;As</vt:lpstr>
      <vt:lpstr>Projection Assumptions</vt:lpstr>
      <vt:lpstr>Financing Overview</vt:lpstr>
      <vt:lpstr>P&amp;L Projection</vt:lpstr>
      <vt:lpstr>CF Projection</vt:lpstr>
      <vt:lpstr>BS Projection</vt:lpstr>
      <vt:lpstr>Projected Profit &amp; CF Summary</vt:lpstr>
      <vt:lpstr>Working Capital</vt:lpstr>
      <vt:lpstr>Disclosures</vt:lpstr>
    </vt:vector>
  </TitlesOfParts>
  <Company>Tonnesen Accounting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Josh Tonnesen</dc:creator>
  <cp:lastModifiedBy>Joshua Tonnesen</cp:lastModifiedBy>
  <dcterms:created xsi:type="dcterms:W3CDTF">2023-12-27T23:44:35Z</dcterms:created>
  <dcterms:modified xsi:type="dcterms:W3CDTF">2026-10-02T18:07:59Z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