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metadata1.xml" ContentType="application/vnd.openxmlformats-officedocument.spreadsheetml.sheetMetadata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a630d83554e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IP" sheetId="1" r:id="R47ce8c45304f48b1"/>
    <x:sheet xmlns:r="http://schemas.openxmlformats.org/officeDocument/2006/relationships" name="Contracts in Progress" sheetId="2" r:id="Rbdbd32f8136d4cf5"/>
    <x:sheet xmlns:r="http://schemas.openxmlformats.org/officeDocument/2006/relationships" name="Completed Contracts" sheetId="3" r:id="R0433646b49fd4b84"/>
  </x:sheets>
</x:workbook>
</file>

<file path=xl/metadata1.xml><?xml version="1.0" encoding="utf-8"?>
<x:metadata xmlns:x="http://schemas.openxmlformats.org/spreadsheetml/2006/main">
  <x:metadataTypes count="1">
    <x:metadataType name="XLDAPR" minSupportedVersion="120000" copy="1" pasteAll="1" pasteValues="1" merge="1" splitFirst="1" rowColShift="1" clearFormats="1" clearComments="1" assign="1" coerce="1" cellMeta="1"/>
  </x:metadataTypes>
  <x:futureMetadata name="XLDAPR" count="1">
    <x:bk>
      <x:extLst>
        <x:ext uri="{bdbb8cdc-fa1e-496e-a857-3c3f30c029c3}">
          <xda:dynamicArrayProperties xmlns:xda="http://schemas.microsoft.com/office/spreadsheetml/2017/dynamicarray" fDynamic="1" fCollapsed="0"/>
        </x:ext>
      </x:extLst>
    </x:bk>
  </x:futureMetadata>
  <x:cellMetadata count="1">
    <x:bk>
      <x:rc t="1" v="0"/>
    </x:bk>
  </x:cellMetadata>
</x:metadata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164" formatCode="mmmm d, yyyy"/>
    <x:numFmt numFmtId="165" formatCode="0.0%_);\(0.0%\);&quot;-&quot;_)"/>
    <x:numFmt numFmtId="166" formatCode=";;;"/>
  </x:numFmts>
  <x:fonts count="15">
    <x:font>
      <x:sz val="10"/>
      <x:color theme="1"/>
      <x:name val="Aptos"/>
      <x:family val="2"/>
    </x:font>
    <x:font>
      <x:b/>
      <x:sz val="14"/>
      <x:color rgb="FF1C1D17"/>
      <x:name val="Aptos"/>
    </x:font>
    <x:font>
      <x:b/>
      <x:sz val="11"/>
      <x:color rgb="FFAF4F30"/>
      <x:name val="Aptos"/>
    </x:font>
    <x:font>
      <x:sz val="10"/>
      <x:color rgb="FF1C1D17"/>
      <x:name val="Aptos"/>
    </x:font>
    <x:font>
      <x:sz val="10"/>
      <x:color rgb="FF6B6B66"/>
      <x:name val="Aptos"/>
    </x:font>
    <x:font>
      <x:b/>
      <x:sz val="8"/>
      <x:color rgb="FFAF4F30"/>
      <x:name val="Aptos"/>
    </x:font>
    <x:font>
      <x:b/>
      <x:sz val="10"/>
      <x:color rgb="FF1C1D17"/>
      <x:name val="Aptos"/>
    </x:font>
    <x:font>
      <x:sz val="10"/>
      <x:color rgb="FFC00000"/>
      <x:name val="Aptos"/>
    </x:font>
    <x:font>
      <x:i/>
      <x:sz val="10"/>
      <x:color rgb="FF6B6B66"/>
      <x:name val="Aptos"/>
    </x:font>
    <x:font>
      <x:b/>
      <x:sz val="10"/>
      <x:color rgb="FFAF4F30"/>
      <x:name val="Aptos"/>
    </x:font>
    <x:font>
      <x:b/>
      <x:sz val="9"/>
      <x:color rgb="FF1C1D17"/>
      <x:name val="Aptos"/>
    </x:font>
    <x:font>
      <x:sz val="9"/>
      <x:color rgb="FF6B6B66"/>
      <x:name val="Aptos"/>
    </x:font>
    <x:font>
      <x:b/>
      <x:sz val="9"/>
      <x:color rgb="FFC00000"/>
      <x:name val="Aptos"/>
    </x:font>
    <x:font>
      <x:i/>
      <x:sz val="8"/>
      <x:color rgb="FF6B6B66"/>
      <x:name val="Aptos"/>
    </x:font>
    <x:font>
      <x:b/>
      <x:sz val="9"/>
      <x:color rgb="FFAF4F30"/>
      <x:name val="Aptos"/>
    </x:font>
  </x:fonts>
  <x:fills count="5">
    <x:fill>
      <x:patternFill patternType="none"/>
    </x:fill>
    <x:fill>
      <x:patternFill patternType="gray125"/>
    </x:fill>
    <x:fill>
      <x:patternFill patternType="solid">
        <x:fgColor rgb="FFD5DACF"/>
      </x:patternFill>
    </x:fill>
    <x:fill>
      <x:patternFill patternType="solid">
        <x:fgColor rgb="FFF4F2E9"/>
      </x:patternFill>
    </x:fill>
    <x:fill>
      <x:patternFill patternType="solid">
        <x:fgColor rgb="FFFFF0BC"/>
      </x:patternFill>
    </x:fill>
  </x:fills>
  <x:borders count="4">
    <x:border>
      <x:left/>
      <x:right/>
      <x:top/>
      <x:bottom/>
      <x:diagonal/>
    </x:border>
    <x:border>
      <x:bottom style="medium">
        <x:color rgb="FFAF4F30"/>
      </x:bottom>
    </x:border>
    <x:border>
      <x:top style="thin">
        <x:color rgb="FF1C1D17"/>
      </x:top>
      <x:bottom style="double">
        <x:color rgb="FF1C1D17"/>
      </x:bottom>
    </x:border>
    <x:border>
      <x:left style="thin">
        <x:color rgb="FFDED8C4"/>
      </x:left>
      <x:right style="thin">
        <x:color rgb="FFDED8C4"/>
      </x:right>
      <x:top style="thin">
        <x:color rgb="FFDED8C4"/>
      </x:top>
      <x:bottom style="thin">
        <x:color rgb="FFDED8C4"/>
      </x:bottom>
    </x:border>
  </x:borders>
  <x:cellStyleXfs count="1">
    <x:xf numFmtId="0" fontId="0" fillId="0" borderId="0"/>
  </x:cellStyleXfs>
  <x:cellXfs count="34">
    <x:xf numFmtId="0" fontId="0" fillId="0" borderId="0" xfId="0"/>
    <x:xf numFmtId="0" fontId="1" fillId="0" borderId="0" xfId="0" applyAlignment="1">
      <x:alignment horizontal="left" vertical="center"/>
    </x:xf>
    <x:xf numFmtId="0" fontId="2" fillId="0" borderId="0" xfId="0" applyAlignment="1">
      <x:alignment horizontal="left" vertical="center"/>
    </x:xf>
    <x:xf numFmtId="0" fontId="3" fillId="0" borderId="0" xfId="0" applyAlignment="1">
      <x:alignment horizontal="left" vertical="center"/>
    </x:xf>
    <x:xf numFmtId="164" fontId="3" fillId="2" borderId="0" xfId="0" applyAlignment="1" applyProtection="1">
      <x:alignment horizontal="left" vertical="center"/>
      <x:protection locked="0" hidden="0"/>
    </x:xf>
    <x:xf numFmtId="0" fontId="4" fillId="0" borderId="0" xfId="0" applyAlignment="1">
      <x:alignment horizontal="left" vertical="center"/>
    </x:xf>
    <x:xf numFmtId="0" fontId="5" fillId="3" borderId="0" xfId="0" applyAlignment="1">
      <x:alignment horizontal="centerContinuous" vertical="center"/>
    </x:xf>
    <x:xf numFmtId="0" fontId="5" fillId="3" borderId="0" xfId="0" applyAlignment="1">
      <x:alignment horizontal="left" vertical="center"/>
    </x:xf>
    <x:xf numFmtId="0" fontId="6" fillId="3" borderId="1" xfId="0" applyAlignment="1">
      <x:alignment horizontal="center" vertical="center" wrapText="1"/>
    </x:xf>
    <x:xf numFmtId="0" fontId="6" fillId="3" borderId="1" xfId="0" applyAlignment="1">
      <x:alignment horizontal="left" vertical="center" wrapText="1"/>
    </x:xf>
    <x:xf numFmtId="0" fontId="3" fillId="0" borderId="0" xfId="0" applyAlignment="1" applyProtection="1">
      <x:alignment horizontal="left" vertical="center"/>
      <x:protection locked="0" hidden="0"/>
    </x:xf>
    <x:xf numFmtId="0" fontId="3" fillId="0" borderId="0" xfId="0" applyAlignment="1" applyProtection="1">
      <x:alignment horizontal="center" vertical="center"/>
      <x:protection locked="0" hidden="0"/>
    </x:xf>
    <x:xf numFmtId="43" fontId="3" fillId="2" borderId="0" xfId="0" applyAlignment="1" applyProtection="1">
      <x:alignment horizontal="right" vertical="center"/>
      <x:protection locked="0" hidden="0"/>
    </x:xf>
    <x:xf numFmtId="43" fontId="3" fillId="0" borderId="0" xfId="0" applyAlignment="1">
      <x:alignment horizontal="right" vertical="center"/>
    </x:xf>
    <x:xf numFmtId="165" fontId="3" fillId="0" borderId="0" xfId="0" applyAlignment="1">
      <x:alignment horizontal="right" vertical="center"/>
    </x:xf>
    <x:xf numFmtId="43" fontId="3" fillId="4" borderId="0" xfId="0" applyAlignment="1" applyProtection="1">
      <x:alignment horizontal="right" vertical="center"/>
      <x:protection locked="0" hidden="0"/>
    </x:xf>
    <x:xf numFmtId="0" fontId="7" fillId="0" borderId="0" xfId="0" applyAlignment="1">
      <x:alignment horizontal="left" vertical="center"/>
    </x:xf>
    <x:xf numFmtId="0" fontId="3" fillId="0" borderId="0" xfId="0" applyAlignment="1">
      <x:alignment horizontal="right" vertical="center"/>
    </x:xf>
    <x:xf numFmtId="0" fontId="6" fillId="3" borderId="2" xfId="0"/>
    <x:xf numFmtId="43" fontId="6" fillId="3" borderId="2" xfId="0" applyAlignment="1">
      <x:alignment horizontal="right" vertical="center"/>
    </x:xf>
    <x:xf numFmtId="165" fontId="6" fillId="3" borderId="2" xfId="0" applyAlignment="1">
      <x:alignment horizontal="right" vertical="center"/>
    </x:xf>
    <x:xf numFmtId="0" fontId="8" fillId="0" borderId="0" xfId="0"/>
    <x:xf numFmtId="43" fontId="8" fillId="0" borderId="0" xfId="0" applyAlignment="1">
      <x:alignment horizontal="right" vertical="center"/>
    </x:xf>
    <x:xf numFmtId="165" fontId="8" fillId="0" borderId="0" xfId="0" applyAlignment="1">
      <x:alignment horizontal="right" vertical="center"/>
    </x:xf>
    <x:xf numFmtId="0" fontId="9" fillId="0" borderId="0" xfId="0" applyAlignment="1">
      <x:alignment horizontal="left" vertical="center"/>
    </x:xf>
    <x:xf numFmtId="0" fontId="10" fillId="2" borderId="0" xfId="0" applyAlignment="1">
      <x:alignment horizontal="center" vertical="center"/>
    </x:xf>
    <x:xf numFmtId="0" fontId="11" fillId="0" borderId="0" xfId="0" applyAlignment="1">
      <x:alignment horizontal="left" vertical="center"/>
    </x:xf>
    <x:xf numFmtId="0" fontId="10" fillId="4" borderId="0" xfId="0" applyAlignment="1">
      <x:alignment horizontal="center" vertical="center"/>
    </x:xf>
    <x:xf numFmtId="0" fontId="10" fillId="0" borderId="3" xfId="0" applyAlignment="1">
      <x:alignment horizontal="center" vertical="center"/>
    </x:xf>
    <x:xf numFmtId="0" fontId="12" fillId="0" borderId="0" xfId="0" applyAlignment="1">
      <x:alignment horizontal="center" vertical="center"/>
    </x:xf>
    <x:xf numFmtId="0" fontId="13" fillId="0" borderId="0" xfId="0" applyAlignment="1">
      <x:alignment horizontal="right" vertical="center"/>
    </x:xf>
    <x:xf numFmtId="43" fontId="3" fillId="0" borderId="2" xfId="0" applyAlignment="1">
      <x:alignment horizontal="right" vertical="center"/>
    </x:xf>
    <x:xf numFmtId="0" fontId="14" fillId="0" borderId="0" xfId="0" applyAlignment="1">
      <x:alignment horizontal="left" vertical="center"/>
    </x:xf>
    <x:xf numFmtId="166" fontId="3" fillId="0" borderId="0" xfId="0"/>
  </x:cellXfs>
  <x:cellStyles count="1">
    <x:cellStyle name="Normal" xfId="0"/>
  </x:cellStyles>
  <x:dxfs count="2">
    <x:dxf>
      <x:font>
        <x:color rgb="00C00000"/>
      </x:font>
    </x:dxf>
    <x:dxf>
      <x:font>
        <x:b/>
        <x:color rgb="00C00000"/>
      </x:font>
    </x:dxf>
  </x:dxf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24fbe8519d49bb" /><Relationship Type="http://schemas.openxmlformats.org/officeDocument/2006/relationships/theme" Target="/xl/theme/theme1.xml" Id="R7987fc638e0648a6" /><Relationship Type="http://schemas.openxmlformats.org/officeDocument/2006/relationships/sheetMetadata" Target="/xl/metadata1.xml" Id="R6847000802d84225" /><Relationship Type="http://schemas.openxmlformats.org/officeDocument/2006/relationships/sharedStrings" Target="/xl/sharedStrings.xml" Id="Re4855df626934f37" /><Relationship Type="http://schemas.openxmlformats.org/officeDocument/2006/relationships/worksheet" Target="/xl/worksheets/sheet1.xml" Id="R47ce8c45304f48b1" /><Relationship Type="http://schemas.openxmlformats.org/officeDocument/2006/relationships/worksheet" Target="/xl/worksheets/sheet2.xml" Id="Rbdbd32f8136d4cf5" /><Relationship Type="http://schemas.openxmlformats.org/officeDocument/2006/relationships/worksheet" Target="/xl/worksheets/sheet3.xml" Id="R0433646b49fd4b8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ptos Display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Apto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AF4F30"/>
  </x:sheetPr>
  <x:sheetViews>
    <x:sheetView workbookViewId="0">
      <x:pane xSplit="4" ySplit="6" topLeftCell="E7" activePane="bottomRight" state="frozen"/>
    </x:sheetView>
  </x:sheetViews>
  <x:sheetFormatPr baseColWidth="8" defaultRowHeight="13.5"/>
  <x:cols>
    <x:col min="1" max="1" width="1.5" customWidth="1"/>
    <x:col min="2" max="2" width="9" customWidth="1"/>
    <x:col min="3" max="3" width="38" customWidth="1"/>
    <x:col min="4" max="4" width="12" customWidth="1"/>
    <x:col min="5" max="5" width="1.5" customWidth="1"/>
    <x:col min="6" max="6" width="14" customWidth="1"/>
    <x:col min="7" max="7" width="14" customWidth="1"/>
    <x:col min="8" max="8" width="14" customWidth="1"/>
    <x:col min="9" max="9" width="9" customWidth="1"/>
    <x:col min="10" max="10" width="1.5" customWidth="1"/>
    <x:col min="11" max="11" width="10" customWidth="1"/>
    <x:col min="12" max="12" width="14" customWidth="1"/>
    <x:col min="13" max="13" width="1.5" customWidth="1"/>
    <x:col min="14" max="14" width="14" customWidth="1"/>
    <x:col min="15" max="15" width="14" customWidth="1"/>
    <x:col min="16" max="16" width="14" customWidth="1"/>
    <x:col min="17" max="17" width="14" customWidth="1"/>
    <x:col min="18" max="18" width="9" customWidth="1"/>
    <x:col min="19" max="19" width="1.5" customWidth="1"/>
    <x:col min="20" max="20" width="14" customWidth="1"/>
    <x:col min="21" max="21" width="14" customWidth="1"/>
    <x:col min="22" max="22" width="1.5" customWidth="1"/>
    <x:col min="23" max="23" width="14" customWidth="1"/>
    <x:col min="24" max="24" width="14" customWidth="1"/>
    <x:col min="25" max="25" width="14" customWidth="1"/>
    <x:col min="26" max="26" width="1.5" customWidth="1"/>
    <x:col min="27" max="27" width="14" customWidth="1"/>
    <x:col min="28" max="28" width="14" customWidth="1"/>
    <x:col min="29" max="29" width="1.5" customWidth="1"/>
    <x:col min="30" max="30" width="72" customWidth="1"/>
  </x:cols>
  <x:sheetData>
    <x:row r="1" ht="20" customHeight="1">
      <x:c r="B1" s="1" t="str">
        <x:v>Sample Contractor</x:v>
      </x:c>
    </x:row>
    <x:row r="2">
      <x:c r="B2" s="2" t="inlineStr">
        <x:is>
          <x:t xml:space="preserve">Work-in-Progress Schedule</x:t>
        </x:is>
      </x:c>
    </x:row>
    <x:row r="3">
      <x:c r="B3" s="3" t="inlineStr">
        <x:is>
          <x:t xml:space="preserve">As of</x:t>
        </x:is>
      </x:c>
      <x:c r="C3" s="4" t="str">
        <x:v>5/31/20CY</x:v>
      </x:c>
    </x:row>
    <x:row r="4">
      <x:c r="B4" s="5" t="str">
        <x:f>IF(COUNTIF($AD$7:$AD$57,"?*")=0,"No control issues flagged",COUNTIF($AD$7:$AD$57,"?*")&amp;" job(s) flagged - see the Issues column at the far right")</x:f>
        <x:v>No control issues flagged</x:v>
      </x:c>
    </x:row>
    <x:row r="5">
      <x:c r="B5" s="6" t="n"/>
      <x:c r="C5" s="6" t="n"/>
      <x:c r="D5" s="6" t="n"/>
      <x:c r="E5" s="6" t="n"/>
      <x:c r="F5" s="6" t="inlineStr">
        <x:is>
          <x:t xml:space="preserve">ESTIMATE</x:t>
        </x:is>
      </x:c>
      <x:c r="G5" s="6" t="n"/>
      <x:c r="H5" s="6" t="n"/>
      <x:c r="I5" s="6" t="n"/>
      <x:c r="J5" s="6" t="n"/>
      <x:c r="K5" s="6" t="inlineStr">
        <x:is>
          <x:t xml:space="preserve">PROGRESS</x:t>
        </x:is>
      </x:c>
      <x:c r="L5" s="6" t="n"/>
      <x:c r="M5" s="6" t="n"/>
      <x:c r="N5" s="6" t="inlineStr">
        <x:is>
          <x:t xml:space="preserve">INCEPTION TO DATE</x:t>
        </x:is>
      </x:c>
      <x:c r="O5" s="6" t="n"/>
      <x:c r="P5" s="6" t="n"/>
      <x:c r="Q5" s="6" t="n"/>
      <x:c r="R5" s="6" t="n"/>
      <x:c r="S5" s="6" t="n"/>
      <x:c r="T5" s="6" t="str">
        <x:v>PRIOR YEARS</x:v>
      </x:c>
      <x:c r="U5" s="6" t="n"/>
      <x:c r="V5" s="6" t="n"/>
      <x:c r="W5" s="6" t="str">
        <x:v>20CY</x:v>
      </x:c>
      <x:c r="X5" s="6" t="n"/>
      <x:c r="Y5" s="6" t="n"/>
      <x:c r="Z5" s="6" t="n"/>
      <x:c r="AA5" s="6" t="inlineStr">
        <x:is>
          <x:t xml:space="preserve">BALANCE SHEET</x:t>
        </x:is>
      </x:c>
      <x:c r="AB5" s="6" t="n"/>
      <x:c r="AC5" s="6" t="n"/>
      <x:c r="AD5" s="7" t="inlineStr">
        <x:is>
          <x:t xml:space="preserve">CONTROLS</x:t>
        </x:is>
      </x:c>
    </x:row>
    <x:row r="6" ht="28" customHeight="1">
      <x:c r="B6" s="8" t="inlineStr">
        <x:is>
          <x:t xml:space="preserve">Job #</x:t>
        </x:is>
      </x:c>
      <x:c r="C6" s="9" t="inlineStr">
        <x:is>
          <x:t xml:space="preserve">Description</x:t>
        </x:is>
      </x:c>
      <x:c r="D6" s="8" t="inlineStr">
        <x:is>
          <x:t xml:space="preserve">Status</x:t>
        </x:is>
      </x:c>
      <x:c r="E6" s="8" t="n"/>
      <x:c r="F6" s="8" t="inlineStr">
        <x:is>
          <x:t xml:space="preserve">Contract Amount</x:t>
        </x:is>
      </x:c>
      <x:c r="G6" s="8" t="inlineStr">
        <x:is>
          <x:t xml:space="preserve">Estimated Cost</x:t>
        </x:is>
      </x:c>
      <x:c r="H6" s="8" t="inlineStr">
        <x:is>
          <x:t xml:space="preserve">Estimated GP</x:t>
        </x:is>
      </x:c>
      <x:c r="I6" s="8" t="inlineStr">
        <x:is>
          <x:t xml:space="preserve">Est. GP %</x:t>
        </x:is>
      </x:c>
      <x:c r="J6" s="8" t="n"/>
      <x:c r="K6" s="8" t="inlineStr">
        <x:is>
          <x:t xml:space="preserve">% Complete</x:t>
        </x:is>
      </x:c>
      <x:c r="L6" s="8" t="inlineStr">
        <x:is>
          <x:t xml:space="preserve">Cost to Complete</x:t>
        </x:is>
      </x:c>
      <x:c r="M6" s="8" t="n"/>
      <x:c r="N6" s="8" t="inlineStr">
        <x:is>
          <x:t xml:space="preserve">Billings</x:t>
        </x:is>
      </x:c>
      <x:c r="O6" s="8" t="inlineStr">
        <x:is>
          <x:t xml:space="preserve">Revenue</x:t>
        </x:is>
      </x:c>
      <x:c r="P6" s="8" t="inlineStr">
        <x:is>
          <x:t xml:space="preserve">Cost</x:t>
        </x:is>
      </x:c>
      <x:c r="Q6" s="8" t="inlineStr">
        <x:is>
          <x:t xml:space="preserve">GP</x:t>
        </x:is>
      </x:c>
      <x:c r="R6" s="8" t="inlineStr">
        <x:is>
          <x:t xml:space="preserve">GP %</x:t>
        </x:is>
      </x:c>
      <x:c r="S6" s="8" t="n"/>
      <x:c r="T6" s="8" t="inlineStr">
        <x:is>
          <x:t xml:space="preserve">Revenue</x:t>
        </x:is>
      </x:c>
      <x:c r="U6" s="8" t="inlineStr">
        <x:is>
          <x:t xml:space="preserve">Cost</x:t>
        </x:is>
      </x:c>
      <x:c r="V6" s="8" t="n"/>
      <x:c r="W6" s="8" t="inlineStr">
        <x:is>
          <x:t xml:space="preserve">Revenue</x:t>
        </x:is>
      </x:c>
      <x:c r="X6" s="8" t="inlineStr">
        <x:is>
          <x:t xml:space="preserve">Cost</x:t>
        </x:is>
      </x:c>
      <x:c r="Y6" s="8" t="inlineStr">
        <x:is>
          <x:t xml:space="preserve">GP</x:t>
        </x:is>
      </x:c>
      <x:c r="Z6" s="8" t="n"/>
      <x:c r="AA6" s="8" t="inlineStr">
        <x:is>
          <x:t xml:space="preserve">Underbillings</x:t>
        </x:is>
      </x:c>
      <x:c r="AB6" s="8" t="inlineStr">
        <x:is>
          <x:t xml:space="preserve">Overbillings</x:t>
        </x:is>
      </x:c>
      <x:c r="AC6" s="8" t="n"/>
      <x:c r="AD6" s="9" t="inlineStr">
        <x:is>
          <x:t xml:space="preserve">Issues</x:t>
        </x:is>
      </x:c>
    </x:row>
    <x:row r="7">
      <x:c r="B7" s="10" t="str">
        <x:v>J101</x:v>
      </x:c>
      <x:c r="C7" s="10" t="str">
        <x:v>Office Renovation</x:v>
      </x:c>
      <x:c r="D7" s="11" t="str">
        <x:v>In Progress</x:v>
      </x:c>
      <x:c r="F7" s="12" t="n">
        <x:v>500000</x:v>
      </x:c>
      <x:c r="G7" s="12" t="n">
        <x:v>400000</x:v>
      </x:c>
      <x:c r="H7" s="13" t="n">
        <x:f>IF(NOT(COUNTA($B7:$D7,$F7:$G7,$N7,$P7,$T7:$U7)&gt;0),"",F7-G7)</x:f>
        <x:v>100000</x:v>
      </x:c>
      <x:c r="I7" s="14" t="n">
        <x:f>IF(NOT(COUNTA($B7:$D7,$F7:$G7,$N7,$P7,$T7:$U7)&gt;0),"",IFERROR(H7/F7,0))</x:f>
        <x:v>0.2</x:v>
      </x:c>
      <x:c r="K7" s="14" t="n">
        <x:f>IF(NOT(COUNTA($B7:$D7,$F7:$G7,$N7,$P7,$T7:$U7)&gt;0),"",IFERROR(P7/G7,0))</x:f>
        <x:v>0.7</x:v>
      </x:c>
      <x:c r="L7" s="13" t="n">
        <x:f>IF(NOT(COUNTA($B7:$D7,$F7:$G7,$N7,$P7,$T7:$U7)&gt;0),"",G7-P7)</x:f>
        <x:v>120000</x:v>
      </x:c>
      <x:c r="N7" s="12" t="n">
        <x:v>330000</x:v>
      </x:c>
      <x:c r="O7" s="13" t="n">
        <x:f>IF(NOT(COUNTA($B7:$D7,$F7:$G7,$N7,$P7,$T7:$U7)&gt;0),"",F7*K7)</x:f>
        <x:v>350000</x:v>
      </x:c>
      <x:c r="P7" s="12" t="n">
        <x:v>280000</x:v>
      </x:c>
      <x:c r="Q7" s="13" t="n">
        <x:f>IF(NOT(COUNTA($B7:$D7,$F7:$G7,$N7,$P7,$T7:$U7)&gt;0),"",O7-P7)</x:f>
        <x:v>70000</x:v>
      </x:c>
      <x:c r="R7" s="14" t="n">
        <x:f>IF(NOT(COUNTA($B7:$D7,$F7:$G7,$N7,$P7,$T7:$U7)&gt;0),"",IFERROR(Q7/O7,0))</x:f>
        <x:v>0.2</x:v>
      </x:c>
      <x:c r="T7" s="15" t="n">
        <x:v>150000</x:v>
      </x:c>
      <x:c r="U7" s="15" t="n">
        <x:v>120000</x:v>
      </x:c>
      <x:c r="W7" s="13" t="n">
        <x:f>IF(NOT(COUNTA($B7:$D7,$F7:$G7,$N7,$P7,$T7:$U7)&gt;0),"",O7-T7)</x:f>
        <x:v>200000</x:v>
      </x:c>
      <x:c r="X7" s="13" t="n">
        <x:f>IF(NOT(COUNTA($B7:$D7,$F7:$G7,$N7,$P7,$T7:$U7)&gt;0),"",P7-U7)</x:f>
        <x:v>160000</x:v>
      </x:c>
      <x:c r="Y7" s="13" t="n">
        <x:f>IF(NOT(COUNTA($B7:$D7,$F7:$G7,$N7,$P7,$T7:$U7)&gt;0),"",W7-X7)</x:f>
        <x:v>40000</x:v>
      </x:c>
      <x:c r="AA7" s="13" t="n">
        <x:f>IF(NOT(COUNTA($B7:$D7,$F7:$G7,$N7,$P7,$T7:$U7)&gt;0),"",IF(O7&gt;N7,O7-N7,0))</x:f>
        <x:v>20000</x:v>
      </x:c>
      <x:c r="AB7" s="13" t="n">
        <x:f>IF(NOT(COUNTA($B7:$D7,$F7:$G7,$N7,$P7,$T7:$U7)&gt;0),"",IF(N7&gt;O7,N7-O7,0))</x:f>
        <x:v>0</x:v>
      </x:c>
      <x:c r="AD7" s="16" t="str">
        <x:f>IF(NOT(COUNTA($B7:$D7,$F7:$G7,$N7,$P7,$T7:$U7)&gt;0),"",_xlfn.TEXTJOIN("; ",TRUE,IF($B7="","Job number missing",""),IF($D7="","Status missing",""),IF(AND($D7&lt;&gt;"",$D7&lt;&gt;"In Progress",$D7&lt;&gt;"Complete"),"Status must be In Progress or Complete",""),IF(AND($F7=0,OR($G7&gt;0,$N7&gt;0,$P7&gt;0)),"Contract amount missing",""),IF(AND($G7=0,OR($F7&gt;0,$P7&gt;0)),"Estimated cost missing",""),IF(AND($G7&gt;0,$P7&gt;$G7,$D7&lt;&gt;"Complete"),"Cost to date exceeds estimated cost - job is over 100% complete; update the estimate",""),IF(AND($F7&gt;0,$N7&gt;$F7),"Billings exceed the contract amount",""),IF($T7&gt;$O7,"Prior-year revenue exceeds inception-to-date revenue",""),IF($U7&gt;$P7,"Prior-year cost exceeds inception-to-date cost",""),IF(AND($H7&lt;0,$D7&lt;&gt;"Complete"),"Loss contract - the full expected loss must be recognized",""),IF(AND($D7="Complete",$P7&lt;&gt;$G7),"Marked Complete but estimated cost does not equal cost to date",""),IF(AND($D7="Complete",$N7&lt;&gt;$F7),"Marked Complete but billings do not equal the contract amount",""),IF(AND($D7="In Progress",$G7&gt;0,$P7=$G7),"Shows 100% complete - should it be marked Complete?",""),IF(AND($N7=0,$K7&gt;0.1,$D7&lt;&gt;"Complete"),"Costs incurred but nothing billed yet",""),IF(AND($F7&gt;0,$AA7&gt;0.1*$F7),"Underbilled by more than 10% of the contract - look for unapproved change orders or unbilled work",""),IF(AND($B7&lt;&gt;"",COUNTIF($B$7:$B$57,$B7)&gt;1),"Duplicate job number",""),IF(MIN($F7,$G7,$N7,$P7,$T7,$U7)&lt;0,"Negative amount entered in an input cell","")))</x:f>
      </x:c>
    </x:row>
    <x:row r="8">
      <x:c r="B8" s="10" t="str">
        <x:v>J102</x:v>
      </x:c>
      <x:c r="C8" s="10" t="str">
        <x:v>Warehouse Addition</x:v>
      </x:c>
      <x:c r="D8" s="11" t="str">
        <x:v>In Progress</x:v>
      </x:c>
      <x:c r="F8" s="12" t="n">
        <x:v>800000</x:v>
      </x:c>
      <x:c r="G8" s="12" t="n">
        <x:v>680000</x:v>
      </x:c>
      <x:c r="H8" s="13" t="n">
        <x:f>IF(NOT(COUNTA($B8:$D8,$F8:$G8,$N8,$P8,$T8:$U8)&gt;0),"",F8-G8)</x:f>
        <x:v>120000</x:v>
      </x:c>
      <x:c r="I8" s="14" t="n">
        <x:f>IF(NOT(COUNTA($B8:$D8,$F8:$G8,$N8,$P8,$T8:$U8)&gt;0),"",IFERROR(H8/F8,0))</x:f>
        <x:v>0.15</x:v>
      </x:c>
      <x:c r="K8" s="14" t="n">
        <x:f>IF(NOT(COUNTA($B8:$D8,$F8:$G8,$N8,$P8,$T8:$U8)&gt;0),"",IFERROR(P8/G8,0))</x:f>
        <x:v>0.8</x:v>
      </x:c>
      <x:c r="L8" s="13" t="n">
        <x:f>IF(NOT(COUNTA($B8:$D8,$F8:$G8,$N8,$P8,$T8:$U8)&gt;0),"",G8-P8)</x:f>
        <x:v>136000</x:v>
      </x:c>
      <x:c r="N8" s="12" t="n">
        <x:v>680000</x:v>
      </x:c>
      <x:c r="O8" s="13" t="n">
        <x:f>IF(NOT(COUNTA($B8:$D8,$F8:$G8,$N8,$P8,$T8:$U8)&gt;0),"",F8*K8)</x:f>
        <x:v>640000</x:v>
      </x:c>
      <x:c r="P8" s="12" t="n">
        <x:v>544000</x:v>
      </x:c>
      <x:c r="Q8" s="13" t="n">
        <x:f>IF(NOT(COUNTA($B8:$D8,$F8:$G8,$N8,$P8,$T8:$U8)&gt;0),"",O8-P8)</x:f>
        <x:v>96000</x:v>
      </x:c>
      <x:c r="R8" s="14" t="n">
        <x:f>IF(NOT(COUNTA($B8:$D8,$F8:$G8,$N8,$P8,$T8:$U8)&gt;0),"",IFERROR(Q8/O8,0))</x:f>
        <x:v>0.15</x:v>
      </x:c>
      <x:c r="T8" s="15" t="n">
        <x:v>320000</x:v>
      </x:c>
      <x:c r="U8" s="15" t="n">
        <x:v>272000</x:v>
      </x:c>
      <x:c r="W8" s="13" t="n">
        <x:f>IF(NOT(COUNTA($B8:$D8,$F8:$G8,$N8,$P8,$T8:$U8)&gt;0),"",O8-T8)</x:f>
        <x:v>320000</x:v>
      </x:c>
      <x:c r="X8" s="13" t="n">
        <x:f>IF(NOT(COUNTA($B8:$D8,$F8:$G8,$N8,$P8,$T8:$U8)&gt;0),"",P8-U8)</x:f>
        <x:v>272000</x:v>
      </x:c>
      <x:c r="Y8" s="13" t="n">
        <x:f>IF(NOT(COUNTA($B8:$D8,$F8:$G8,$N8,$P8,$T8:$U8)&gt;0),"",W8-X8)</x:f>
        <x:v>48000</x:v>
      </x:c>
      <x:c r="AA8" s="13" t="n">
        <x:f>IF(NOT(COUNTA($B8:$D8,$F8:$G8,$N8,$P8,$T8:$U8)&gt;0),"",IF(O8&gt;N8,O8-N8,0))</x:f>
        <x:v>0</x:v>
      </x:c>
      <x:c r="AB8" s="13" t="n">
        <x:f>IF(NOT(COUNTA($B8:$D8,$F8:$G8,$N8,$P8,$T8:$U8)&gt;0),"",IF(N8&gt;O8,N8-O8,0))</x:f>
        <x:v>40000</x:v>
      </x:c>
      <x:c r="AD8" s="16" t="str">
        <x:f>IF(NOT(COUNTA($B8:$D8,$F8:$G8,$N8,$P8,$T8:$U8)&gt;0),"",_xlfn.TEXTJOIN("; ",TRUE,IF($B8="","Job number missing",""),IF($D8="","Status missing",""),IF(AND($D8&lt;&gt;"",$D8&lt;&gt;"In Progress",$D8&lt;&gt;"Complete"),"Status must be In Progress or Complete",""),IF(AND($F8=0,OR($G8&gt;0,$N8&gt;0,$P8&gt;0)),"Contract amount missing",""),IF(AND($G8=0,OR($F8&gt;0,$P8&gt;0)),"Estimated cost missing",""),IF(AND($G8&gt;0,$P8&gt;$G8,$D8&lt;&gt;"Complete"),"Cost to date exceeds estimated cost - job is over 100% complete; update the estimate",""),IF(AND($F8&gt;0,$N8&gt;$F8),"Billings exceed the contract amount",""),IF($T8&gt;$O8,"Prior-year revenue exceeds inception-to-date revenue",""),IF($U8&gt;$P8,"Prior-year cost exceeds inception-to-date cost",""),IF(AND($H8&lt;0,$D8&lt;&gt;"Complete"),"Loss contract - the full expected loss must be recognized",""),IF(AND($D8="Complete",$P8&lt;&gt;$G8),"Marked Complete but estimated cost does not equal cost to date",""),IF(AND($D8="Complete",$N8&lt;&gt;$F8),"Marked Complete but billings do not equal the contract amount",""),IF(AND($D8="In Progress",$G8&gt;0,$P8=$G8),"Shows 100% complete - should it be marked Complete?",""),IF(AND($N8=0,$K8&gt;0.1,$D8&lt;&gt;"Complete"),"Costs incurred but nothing billed yet",""),IF(AND($F8&gt;0,$AA8&gt;0.1*$F8),"Underbilled by more than 10% of the contract - look for unapproved change orders or unbilled work",""),IF(AND($B8&lt;&gt;"",COUNTIF($B$7:$B$57,$B8)&gt;1),"Duplicate job number",""),IF(MIN($F8,$G8,$N8,$P8,$T8,$U8)&lt;0,"Negative amount entered in an input cell","")))</x:f>
      </x:c>
    </x:row>
    <x:row r="9">
      <x:c r="B9" s="10" t="str">
        <x:v>J103</x:v>
      </x:c>
      <x:c r="C9" s="10" t="str">
        <x:v>Clinic Fitout</x:v>
      </x:c>
      <x:c r="D9" s="11" t="str">
        <x:v>Complete</x:v>
      </x:c>
      <x:c r="F9" s="12" t="n">
        <x:v>300000</x:v>
      </x:c>
      <x:c r="G9" s="12" t="n">
        <x:v>225000</x:v>
      </x:c>
      <x:c r="H9" s="13" t="n">
        <x:f>IF(NOT(COUNTA($B9:$D9,$F9:$G9,$N9,$P9,$T9:$U9)&gt;0),"",F9-G9)</x:f>
        <x:v>75000</x:v>
      </x:c>
      <x:c r="I9" s="14" t="n">
        <x:f>IF(NOT(COUNTA($B9:$D9,$F9:$G9,$N9,$P9,$T9:$U9)&gt;0),"",IFERROR(H9/F9,0))</x:f>
        <x:v>0.25</x:v>
      </x:c>
      <x:c r="K9" s="14" t="n">
        <x:f>IF(NOT(COUNTA($B9:$D9,$F9:$G9,$N9,$P9,$T9:$U9)&gt;0),"",IFERROR(P9/G9,0))</x:f>
        <x:v>1</x:v>
      </x:c>
      <x:c r="L9" s="13" t="n">
        <x:f>IF(NOT(COUNTA($B9:$D9,$F9:$G9,$N9,$P9,$T9:$U9)&gt;0),"",G9-P9)</x:f>
        <x:v>0</x:v>
      </x:c>
      <x:c r="N9" s="12" t="n">
        <x:v>300000</x:v>
      </x:c>
      <x:c r="O9" s="13" t="n">
        <x:f>IF(NOT(COUNTA($B9:$D9,$F9:$G9,$N9,$P9,$T9:$U9)&gt;0),"",F9*K9)</x:f>
        <x:v>300000</x:v>
      </x:c>
      <x:c r="P9" s="12" t="n">
        <x:v>225000</x:v>
      </x:c>
      <x:c r="Q9" s="13" t="n">
        <x:f>IF(NOT(COUNTA($B9:$D9,$F9:$G9,$N9,$P9,$T9:$U9)&gt;0),"",O9-P9)</x:f>
        <x:v>75000</x:v>
      </x:c>
      <x:c r="R9" s="14" t="n">
        <x:f>IF(NOT(COUNTA($B9:$D9,$F9:$G9,$N9,$P9,$T9:$U9)&gt;0),"",IFERROR(Q9/O9,0))</x:f>
        <x:v>0.25</x:v>
      </x:c>
      <x:c r="T9" s="15" t="n">
        <x:v>150000</x:v>
      </x:c>
      <x:c r="U9" s="15" t="n">
        <x:v>112500</x:v>
      </x:c>
      <x:c r="W9" s="13" t="n">
        <x:f>IF(NOT(COUNTA($B9:$D9,$F9:$G9,$N9,$P9,$T9:$U9)&gt;0),"",O9-T9)</x:f>
        <x:v>150000</x:v>
      </x:c>
      <x:c r="X9" s="13" t="n">
        <x:f>IF(NOT(COUNTA($B9:$D9,$F9:$G9,$N9,$P9,$T9:$U9)&gt;0),"",P9-U9)</x:f>
        <x:v>112500</x:v>
      </x:c>
      <x:c r="Y9" s="13" t="n">
        <x:f>IF(NOT(COUNTA($B9:$D9,$F9:$G9,$N9,$P9,$T9:$U9)&gt;0),"",W9-X9)</x:f>
        <x:v>37500</x:v>
      </x:c>
      <x:c r="AA9" s="13" t="n">
        <x:f>IF(NOT(COUNTA($B9:$D9,$F9:$G9,$N9,$P9,$T9:$U9)&gt;0),"",IF(O9&gt;N9,O9-N9,0))</x:f>
        <x:v>0</x:v>
      </x:c>
      <x:c r="AB9" s="13" t="n">
        <x:f>IF(NOT(COUNTA($B9:$D9,$F9:$G9,$N9,$P9,$T9:$U9)&gt;0),"",IF(N9&gt;O9,N9-O9,0))</x:f>
        <x:v>0</x:v>
      </x:c>
      <x:c r="AD9" s="16" t="str">
        <x:f>IF(NOT(COUNTA($B9:$D9,$F9:$G9,$N9,$P9,$T9:$U9)&gt;0),"",_xlfn.TEXTJOIN("; ",TRUE,IF($B9="","Job number missing",""),IF($D9="","Status missing",""),IF(AND($D9&lt;&gt;"",$D9&lt;&gt;"In Progress",$D9&lt;&gt;"Complete"),"Status must be In Progress or Complete",""),IF(AND($F9=0,OR($G9&gt;0,$N9&gt;0,$P9&gt;0)),"Contract amount missing",""),IF(AND($G9=0,OR($F9&gt;0,$P9&gt;0)),"Estimated cost missing",""),IF(AND($G9&gt;0,$P9&gt;$G9,$D9&lt;&gt;"Complete"),"Cost to date exceeds estimated cost - job is over 100% complete; update the estimate",""),IF(AND($F9&gt;0,$N9&gt;$F9),"Billings exceed the contract amount",""),IF($T9&gt;$O9,"Prior-year revenue exceeds inception-to-date revenue",""),IF($U9&gt;$P9,"Prior-year cost exceeds inception-to-date cost",""),IF(AND($H9&lt;0,$D9&lt;&gt;"Complete"),"Loss contract - the full expected loss must be recognized",""),IF(AND($D9="Complete",$P9&lt;&gt;$G9),"Marked Complete but estimated cost does not equal cost to date",""),IF(AND($D9="Complete",$N9&lt;&gt;$F9),"Marked Complete but billings do not equal the contract amount",""),IF(AND($D9="In Progress",$G9&gt;0,$P9=$G9),"Shows 100% complete - should it be marked Complete?",""),IF(AND($N9=0,$K9&gt;0.1,$D9&lt;&gt;"Complete"),"Costs incurred but nothing billed yet",""),IF(AND($F9&gt;0,$AA9&gt;0.1*$F9),"Underbilled by more than 10% of the contract - look for unapproved change orders or unbilled work",""),IF(AND($B9&lt;&gt;"",COUNTIF($B$7:$B$57,$B9)&gt;1),"Duplicate job number",""),IF(MIN($F9,$G9,$N9,$P9,$T9,$U9)&lt;0,"Negative amount entered in an input cell","")))</x:f>
      </x:c>
    </x:row>
    <x:row r="10">
      <x:c r="B10" s="10" t="str">
        <x:v>J104</x:v>
      </x:c>
      <x:c r="C10" s="10" t="str">
        <x:v>Retail Shell</x:v>
      </x:c>
      <x:c r="D10" s="11" t="str">
        <x:v>In Progress</x:v>
      </x:c>
      <x:c r="F10" s="12" t="n">
        <x:v>600000</x:v>
      </x:c>
      <x:c r="G10" s="12" t="n">
        <x:v>480000</x:v>
      </x:c>
      <x:c r="H10" s="13" t="n">
        <x:f>IF(NOT(COUNTA($B10:$D10,$F10:$G10,$N10,$P10,$T10:$U10)&gt;0),"",F10-G10)</x:f>
        <x:v>120000</x:v>
      </x:c>
      <x:c r="I10" s="14" t="n">
        <x:f>IF(NOT(COUNTA($B10:$D10,$F10:$G10,$N10,$P10,$T10:$U10)&gt;0),"",IFERROR(H10/F10,0))</x:f>
        <x:v>0.2</x:v>
      </x:c>
      <x:c r="K10" s="14" t="n">
        <x:f>IF(NOT(COUNTA($B10:$D10,$F10:$G10,$N10,$P10,$T10:$U10)&gt;0),"",IFERROR(P10/G10,0))</x:f>
        <x:v>0.4</x:v>
      </x:c>
      <x:c r="L10" s="13" t="n">
        <x:f>IF(NOT(COUNTA($B10:$D10,$F10:$G10,$N10,$P10,$T10:$U10)&gt;0),"",G10-P10)</x:f>
        <x:v>288000</x:v>
      </x:c>
      <x:c r="N10" s="12" t="n">
        <x:v>210000</x:v>
      </x:c>
      <x:c r="O10" s="13" t="n">
        <x:f>IF(NOT(COUNTA($B10:$D10,$F10:$G10,$N10,$P10,$T10:$U10)&gt;0),"",F10*K10)</x:f>
        <x:v>240000</x:v>
      </x:c>
      <x:c r="P10" s="12" t="n">
        <x:v>192000</x:v>
      </x:c>
      <x:c r="Q10" s="13" t="n">
        <x:f>IF(NOT(COUNTA($B10:$D10,$F10:$G10,$N10,$P10,$T10:$U10)&gt;0),"",O10-P10)</x:f>
        <x:v>48000</x:v>
      </x:c>
      <x:c r="R10" s="14" t="n">
        <x:f>IF(NOT(COUNTA($B10:$D10,$F10:$G10,$N10,$P10,$T10:$U10)&gt;0),"",IFERROR(Q10/O10,0))</x:f>
        <x:v>0.2</x:v>
      </x:c>
      <x:c r="T10" s="15" t="n">
        <x:v>0</x:v>
      </x:c>
      <x:c r="U10" s="15" t="n">
        <x:v>0</x:v>
      </x:c>
      <x:c r="W10" s="13" t="n">
        <x:f>IF(NOT(COUNTA($B10:$D10,$F10:$G10,$N10,$P10,$T10:$U10)&gt;0),"",O10-T10)</x:f>
        <x:v>240000</x:v>
      </x:c>
      <x:c r="X10" s="13" t="n">
        <x:f>IF(NOT(COUNTA($B10:$D10,$F10:$G10,$N10,$P10,$T10:$U10)&gt;0),"",P10-U10)</x:f>
        <x:v>192000</x:v>
      </x:c>
      <x:c r="Y10" s="13" t="n">
        <x:f>IF(NOT(COUNTA($B10:$D10,$F10:$G10,$N10,$P10,$T10:$U10)&gt;0),"",W10-X10)</x:f>
        <x:v>48000</x:v>
      </x:c>
      <x:c r="AA10" s="13" t="n">
        <x:f>IF(NOT(COUNTA($B10:$D10,$F10:$G10,$N10,$P10,$T10:$U10)&gt;0),"",IF(O10&gt;N10,O10-N10,0))</x:f>
        <x:v>30000</x:v>
      </x:c>
      <x:c r="AB10" s="13" t="n">
        <x:f>IF(NOT(COUNTA($B10:$D10,$F10:$G10,$N10,$P10,$T10:$U10)&gt;0),"",IF(N10&gt;O10,N10-O10,0))</x:f>
        <x:v>0</x:v>
      </x:c>
      <x:c r="AD10" s="16" t="str">
        <x:f>IF(NOT(COUNTA($B10:$D10,$F10:$G10,$N10,$P10,$T10:$U10)&gt;0),"",_xlfn.TEXTJOIN("; ",TRUE,IF($B10="","Job number missing",""),IF($D10="","Status missing",""),IF(AND($D10&lt;&gt;"",$D10&lt;&gt;"In Progress",$D10&lt;&gt;"Complete"),"Status must be In Progress or Complete",""),IF(AND($F10=0,OR($G10&gt;0,$N10&gt;0,$P10&gt;0)),"Contract amount missing",""),IF(AND($G10=0,OR($F10&gt;0,$P10&gt;0)),"Estimated cost missing",""),IF(AND($G10&gt;0,$P10&gt;$G10,$D10&lt;&gt;"Complete"),"Cost to date exceeds estimated cost - job is over 100% complete; update the estimate",""),IF(AND($F10&gt;0,$N10&gt;$F10),"Billings exceed the contract amount",""),IF($T10&gt;$O10,"Prior-year revenue exceeds inception-to-date revenue",""),IF($U10&gt;$P10,"Prior-year cost exceeds inception-to-date cost",""),IF(AND($H10&lt;0,$D10&lt;&gt;"Complete"),"Loss contract - the full expected loss must be recognized",""),IF(AND($D10="Complete",$P10&lt;&gt;$G10),"Marked Complete but estimated cost does not equal cost to date",""),IF(AND($D10="Complete",$N10&lt;&gt;$F10),"Marked Complete but billings do not equal the contract amount",""),IF(AND($D10="In Progress",$G10&gt;0,$P10=$G10),"Shows 100% complete - should it be marked Complete?",""),IF(AND($N10=0,$K10&gt;0.1,$D10&lt;&gt;"Complete"),"Costs incurred but nothing billed yet",""),IF(AND($F10&gt;0,$AA10&gt;0.1*$F10),"Underbilled by more than 10% of the contract - look for unapproved change orders or unbilled work",""),IF(AND($B10&lt;&gt;"",COUNTIF($B$7:$B$57,$B10)&gt;1),"Duplicate job number",""),IF(MIN($F10,$G10,$N10,$P10,$T10,$U10)&lt;0,"Negative amount entered in an input cell","")))</x:f>
      </x:c>
    </x:row>
    <x:row r="11">
      <x:c r="B11" s="10" t="str">
        <x:v>J105</x:v>
      </x:c>
      <x:c r="C11" s="10" t="str">
        <x:v>School Renovation</x:v>
      </x:c>
      <x:c r="D11" s="11" t="str">
        <x:v>In Progress</x:v>
      </x:c>
      <x:c r="F11" s="12" t="n">
        <x:v>400000</x:v>
      </x:c>
      <x:c r="G11" s="12" t="n">
        <x:v>300000</x:v>
      </x:c>
      <x:c r="H11" s="13" t="n">
        <x:f>IF(NOT(COUNTA($B11:$D11,$F11:$G11,$N11,$P11,$T11:$U11)&gt;0),"",F11-G11)</x:f>
        <x:v>100000</x:v>
      </x:c>
      <x:c r="I11" s="14" t="n">
        <x:f>IF(NOT(COUNTA($B11:$D11,$F11:$G11,$N11,$P11,$T11:$U11)&gt;0),"",IFERROR(H11/F11,0))</x:f>
        <x:v>0.25</x:v>
      </x:c>
      <x:c r="K11" s="14" t="n">
        <x:f>IF(NOT(COUNTA($B11:$D11,$F11:$G11,$N11,$P11,$T11:$U11)&gt;0),"",IFERROR(P11/G11,0))</x:f>
        <x:v>0.5</x:v>
      </x:c>
      <x:c r="L11" s="13" t="n">
        <x:f>IF(NOT(COUNTA($B11:$D11,$F11:$G11,$N11,$P11,$T11:$U11)&gt;0),"",G11-P11)</x:f>
        <x:v>150000</x:v>
      </x:c>
      <x:c r="N11" s="12" t="n">
        <x:v>225000</x:v>
      </x:c>
      <x:c r="O11" s="13" t="n">
        <x:f>IF(NOT(COUNTA($B11:$D11,$F11:$G11,$N11,$P11,$T11:$U11)&gt;0),"",F11*K11)</x:f>
        <x:v>200000</x:v>
      </x:c>
      <x:c r="P11" s="12" t="n">
        <x:v>150000</x:v>
      </x:c>
      <x:c r="Q11" s="13" t="n">
        <x:f>IF(NOT(COUNTA($B11:$D11,$F11:$G11,$N11,$P11,$T11:$U11)&gt;0),"",O11-P11)</x:f>
        <x:v>50000</x:v>
      </x:c>
      <x:c r="R11" s="14" t="n">
        <x:f>IF(NOT(COUNTA($B11:$D11,$F11:$G11,$N11,$P11,$T11:$U11)&gt;0),"",IFERROR(Q11/O11,0))</x:f>
        <x:v>0.25</x:v>
      </x:c>
      <x:c r="T11" s="15" t="n">
        <x:v>0</x:v>
      </x:c>
      <x:c r="U11" s="15" t="n">
        <x:v>0</x:v>
      </x:c>
      <x:c r="W11" s="13" t="n">
        <x:f>IF(NOT(COUNTA($B11:$D11,$F11:$G11,$N11,$P11,$T11:$U11)&gt;0),"",O11-T11)</x:f>
        <x:v>200000</x:v>
      </x:c>
      <x:c r="X11" s="13" t="n">
        <x:f>IF(NOT(COUNTA($B11:$D11,$F11:$G11,$N11,$P11,$T11:$U11)&gt;0),"",P11-U11)</x:f>
        <x:v>150000</x:v>
      </x:c>
      <x:c r="Y11" s="13" t="n">
        <x:f>IF(NOT(COUNTA($B11:$D11,$F11:$G11,$N11,$P11,$T11:$U11)&gt;0),"",W11-X11)</x:f>
        <x:v>50000</x:v>
      </x:c>
      <x:c r="AA11" s="13" t="n">
        <x:f>IF(NOT(COUNTA($B11:$D11,$F11:$G11,$N11,$P11,$T11:$U11)&gt;0),"",IF(O11&gt;N11,O11-N11,0))</x:f>
        <x:v>0</x:v>
      </x:c>
      <x:c r="AB11" s="13" t="n">
        <x:f>IF(NOT(COUNTA($B11:$D11,$F11:$G11,$N11,$P11,$T11:$U11)&gt;0),"",IF(N11&gt;O11,N11-O11,0))</x:f>
        <x:v>25000</x:v>
      </x:c>
      <x:c r="AD11" s="16" t="str">
        <x:f>IF(NOT(COUNTA($B11:$D11,$F11:$G11,$N11,$P11,$T11:$U11)&gt;0),"",_xlfn.TEXTJOIN("; ",TRUE,IF($B11="","Job number missing",""),IF($D11="","Status missing",""),IF(AND($D11&lt;&gt;"",$D11&lt;&gt;"In Progress",$D11&lt;&gt;"Complete"),"Status must be In Progress or Complete",""),IF(AND($F11=0,OR($G11&gt;0,$N11&gt;0,$P11&gt;0)),"Contract amount missing",""),IF(AND($G11=0,OR($F11&gt;0,$P11&gt;0)),"Estimated cost missing",""),IF(AND($G11&gt;0,$P11&gt;$G11,$D11&lt;&gt;"Complete"),"Cost to date exceeds estimated cost - job is over 100% complete; update the estimate",""),IF(AND($F11&gt;0,$N11&gt;$F11),"Billings exceed the contract amount",""),IF($T11&gt;$O11,"Prior-year revenue exceeds inception-to-date revenue",""),IF($U11&gt;$P11,"Prior-year cost exceeds inception-to-date cost",""),IF(AND($H11&lt;0,$D11&lt;&gt;"Complete"),"Loss contract - the full expected loss must be recognized",""),IF(AND($D11="Complete",$P11&lt;&gt;$G11),"Marked Complete but estimated cost does not equal cost to date",""),IF(AND($D11="Complete",$N11&lt;&gt;$F11),"Marked Complete but billings do not equal the contract amount",""),IF(AND($D11="In Progress",$G11&gt;0,$P11=$G11),"Shows 100% complete - should it be marked Complete?",""),IF(AND($N11=0,$K11&gt;0.1,$D11&lt;&gt;"Complete"),"Costs incurred but nothing billed yet",""),IF(AND($F11&gt;0,$AA11&gt;0.1*$F11),"Underbilled by more than 10% of the contract - look for unapproved change orders or unbilled work",""),IF(AND($B11&lt;&gt;"",COUNTIF($B$7:$B$57,$B11)&gt;1),"Duplicate job number",""),IF(MIN($F11,$G11,$N11,$P11,$T11,$U11)&lt;0,"Negative amount entered in an input cell","")))</x:f>
      </x:c>
    </x:row>
    <x:row r="12">
      <x:c r="B12" s="10" t="str">
        <x:v>J106</x:v>
      </x:c>
      <x:c r="C12" s="10" t="str">
        <x:v>Service Building</x:v>
      </x:c>
      <x:c r="D12" s="11" t="str">
        <x:v>Complete</x:v>
      </x:c>
      <x:c r="F12" s="12" t="n">
        <x:v>250000</x:v>
      </x:c>
      <x:c r="G12" s="12" t="n">
        <x:v>200000</x:v>
      </x:c>
      <x:c r="H12" s="13" t="n">
        <x:f>IF(NOT(COUNTA($B12:$D12,$F12:$G12,$N12,$P12,$T12:$U12)&gt;0),"",F12-G12)</x:f>
        <x:v>50000</x:v>
      </x:c>
      <x:c r="I12" s="14" t="n">
        <x:f>IF(NOT(COUNTA($B12:$D12,$F12:$G12,$N12,$P12,$T12:$U12)&gt;0),"",IFERROR(H12/F12,0))</x:f>
        <x:v>0.2</x:v>
      </x:c>
      <x:c r="K12" s="14" t="n">
        <x:f>IF(NOT(COUNTA($B12:$D12,$F12:$G12,$N12,$P12,$T12:$U12)&gt;0),"",IFERROR(P12/G12,0))</x:f>
        <x:v>1</x:v>
      </x:c>
      <x:c r="L12" s="13" t="n">
        <x:f>IF(NOT(COUNTA($B12:$D12,$F12:$G12,$N12,$P12,$T12:$U12)&gt;0),"",G12-P12)</x:f>
        <x:v>0</x:v>
      </x:c>
      <x:c r="N12" s="12" t="n">
        <x:v>250000</x:v>
      </x:c>
      <x:c r="O12" s="13" t="n">
        <x:f>IF(NOT(COUNTA($B12:$D12,$F12:$G12,$N12,$P12,$T12:$U12)&gt;0),"",F12*K12)</x:f>
        <x:v>250000</x:v>
      </x:c>
      <x:c r="P12" s="12" t="n">
        <x:v>200000</x:v>
      </x:c>
      <x:c r="Q12" s="13" t="n">
        <x:f>IF(NOT(COUNTA($B12:$D12,$F12:$G12,$N12,$P12,$T12:$U12)&gt;0),"",O12-P12)</x:f>
        <x:v>50000</x:v>
      </x:c>
      <x:c r="R12" s="14" t="n">
        <x:f>IF(NOT(COUNTA($B12:$D12,$F12:$G12,$N12,$P12,$T12:$U12)&gt;0),"",IFERROR(Q12/O12,0))</x:f>
        <x:v>0.2</x:v>
      </x:c>
      <x:c r="T12" s="15" t="n">
        <x:v>0</x:v>
      </x:c>
      <x:c r="U12" s="15" t="n">
        <x:v>0</x:v>
      </x:c>
      <x:c r="W12" s="13" t="n">
        <x:f>IF(NOT(COUNTA($B12:$D12,$F12:$G12,$N12,$P12,$T12:$U12)&gt;0),"",O12-T12)</x:f>
        <x:v>250000</x:v>
      </x:c>
      <x:c r="X12" s="13" t="n">
        <x:f>IF(NOT(COUNTA($B12:$D12,$F12:$G12,$N12,$P12,$T12:$U12)&gt;0),"",P12-U12)</x:f>
        <x:v>200000</x:v>
      </x:c>
      <x:c r="Y12" s="13" t="n">
        <x:f>IF(NOT(COUNTA($B12:$D12,$F12:$G12,$N12,$P12,$T12:$U12)&gt;0),"",W12-X12)</x:f>
        <x:v>50000</x:v>
      </x:c>
      <x:c r="AA12" s="13" t="n">
        <x:f>IF(NOT(COUNTA($B12:$D12,$F12:$G12,$N12,$P12,$T12:$U12)&gt;0),"",IF(O12&gt;N12,O12-N12,0))</x:f>
        <x:v>0</x:v>
      </x:c>
      <x:c r="AB12" s="13" t="n">
        <x:f>IF(NOT(COUNTA($B12:$D12,$F12:$G12,$N12,$P12,$T12:$U12)&gt;0),"",IF(N12&gt;O12,N12-O12,0))</x:f>
        <x:v>0</x:v>
      </x:c>
      <x:c r="AD12" s="16" t="str">
        <x:f>IF(NOT(COUNTA($B12:$D12,$F12:$G12,$N12,$P12,$T12:$U12)&gt;0),"",_xlfn.TEXTJOIN("; ",TRUE,IF($B12="","Job number missing",""),IF($D12="","Status missing",""),IF(AND($D12&lt;&gt;"",$D12&lt;&gt;"In Progress",$D12&lt;&gt;"Complete"),"Status must be In Progress or Complete",""),IF(AND($F12=0,OR($G12&gt;0,$N12&gt;0,$P12&gt;0)),"Contract amount missing",""),IF(AND($G12=0,OR($F12&gt;0,$P12&gt;0)),"Estimated cost missing",""),IF(AND($G12&gt;0,$P12&gt;$G12,$D12&lt;&gt;"Complete"),"Cost to date exceeds estimated cost - job is over 100% complete; update the estimate",""),IF(AND($F12&gt;0,$N12&gt;$F12),"Billings exceed the contract amount",""),IF($T12&gt;$O12,"Prior-year revenue exceeds inception-to-date revenue",""),IF($U12&gt;$P12,"Prior-year cost exceeds inception-to-date cost",""),IF(AND($H12&lt;0,$D12&lt;&gt;"Complete"),"Loss contract - the full expected loss must be recognized",""),IF(AND($D12="Complete",$P12&lt;&gt;$G12),"Marked Complete but estimated cost does not equal cost to date",""),IF(AND($D12="Complete",$N12&lt;&gt;$F12),"Marked Complete but billings do not equal the contract amount",""),IF(AND($D12="In Progress",$G12&gt;0,$P12=$G12),"Shows 100% complete - should it be marked Complete?",""),IF(AND($N12=0,$K12&gt;0.1,$D12&lt;&gt;"Complete"),"Costs incurred but nothing billed yet",""),IF(AND($F12&gt;0,$AA12&gt;0.1*$F12),"Underbilled by more than 10% of the contract - look for unapproved change orders or unbilled work",""),IF(AND($B12&lt;&gt;"",COUNTIF($B$7:$B$57,$B12)&gt;1),"Duplicate job number",""),IF(MIN($F12,$G12,$N12,$P12,$T12,$U12)&lt;0,"Negative amount entered in an input cell","")))</x:f>
      </x:c>
    </x:row>
    <x:row r="13">
      <x:c r="B13" s="10" t="str">
        <x:v>J107</x:v>
      </x:c>
      <x:c r="C13" s="10" t="str">
        <x:v>Equipment Pad</x:v>
      </x:c>
      <x:c r="D13" s="11" t="str">
        <x:v>In Progress</x:v>
      </x:c>
      <x:c r="F13" s="12" t="n">
        <x:v>200000</x:v>
      </x:c>
      <x:c r="G13" s="12" t="n">
        <x:v>150000</x:v>
      </x:c>
      <x:c r="H13" s="13" t="n">
        <x:f>IF(NOT(COUNTA($B13:$D13,$F13:$G13,$N13,$P13,$T13:$U13)&gt;0),"",F13-G13)</x:f>
        <x:v>50000</x:v>
      </x:c>
      <x:c r="I13" s="14" t="n">
        <x:f>IF(NOT(COUNTA($B13:$D13,$F13:$G13,$N13,$P13,$T13:$U13)&gt;0),"",IFERROR(H13/F13,0))</x:f>
        <x:v>0.25</x:v>
      </x:c>
      <x:c r="K13" s="14" t="n">
        <x:f>IF(NOT(COUNTA($B13:$D13,$F13:$G13,$N13,$P13,$T13:$U13)&gt;0),"",IFERROR(P13/G13,0))</x:f>
        <x:v>0.25</x:v>
      </x:c>
      <x:c r="L13" s="13" t="n">
        <x:f>IF(NOT(COUNTA($B13:$D13,$F13:$G13,$N13,$P13,$T13:$U13)&gt;0),"",G13-P13)</x:f>
        <x:v>112500</x:v>
      </x:c>
      <x:c r="N13" s="12" t="n">
        <x:v>70000</x:v>
      </x:c>
      <x:c r="O13" s="13" t="n">
        <x:f>IF(NOT(COUNTA($B13:$D13,$F13:$G13,$N13,$P13,$T13:$U13)&gt;0),"",F13*K13)</x:f>
        <x:v>50000</x:v>
      </x:c>
      <x:c r="P13" s="12" t="n">
        <x:v>37500</x:v>
      </x:c>
      <x:c r="Q13" s="13" t="n">
        <x:f>IF(NOT(COUNTA($B13:$D13,$F13:$G13,$N13,$P13,$T13:$U13)&gt;0),"",O13-P13)</x:f>
        <x:v>12500</x:v>
      </x:c>
      <x:c r="R13" s="14" t="n">
        <x:f>IF(NOT(COUNTA($B13:$D13,$F13:$G13,$N13,$P13,$T13:$U13)&gt;0),"",IFERROR(Q13/O13,0))</x:f>
        <x:v>0.25</x:v>
      </x:c>
      <x:c r="T13" s="15" t="n">
        <x:v>0</x:v>
      </x:c>
      <x:c r="U13" s="15" t="n">
        <x:v>0</x:v>
      </x:c>
      <x:c r="W13" s="13" t="n">
        <x:f>IF(NOT(COUNTA($B13:$D13,$F13:$G13,$N13,$P13,$T13:$U13)&gt;0),"",O13-T13)</x:f>
        <x:v>50000</x:v>
      </x:c>
      <x:c r="X13" s="13" t="n">
        <x:f>IF(NOT(COUNTA($B13:$D13,$F13:$G13,$N13,$P13,$T13:$U13)&gt;0),"",P13-U13)</x:f>
        <x:v>37500</x:v>
      </x:c>
      <x:c r="Y13" s="13" t="n">
        <x:f>IF(NOT(COUNTA($B13:$D13,$F13:$G13,$N13,$P13,$T13:$U13)&gt;0),"",W13-X13)</x:f>
        <x:v>12500</x:v>
      </x:c>
      <x:c r="AA13" s="13" t="n">
        <x:f>IF(NOT(COUNTA($B13:$D13,$F13:$G13,$N13,$P13,$T13:$U13)&gt;0),"",IF(O13&gt;N13,O13-N13,0))</x:f>
        <x:v>0</x:v>
      </x:c>
      <x:c r="AB13" s="13" t="n">
        <x:f>IF(NOT(COUNTA($B13:$D13,$F13:$G13,$N13,$P13,$T13:$U13)&gt;0),"",IF(N13&gt;O13,N13-O13,0))</x:f>
        <x:v>20000</x:v>
      </x:c>
      <x:c r="AD13" s="16" t="str">
        <x:f>IF(NOT(COUNTA($B13:$D13,$F13:$G13,$N13,$P13,$T13:$U13)&gt;0),"",_xlfn.TEXTJOIN("; ",TRUE,IF($B13="","Job number missing",""),IF($D13="","Status missing",""),IF(AND($D13&lt;&gt;"",$D13&lt;&gt;"In Progress",$D13&lt;&gt;"Complete"),"Status must be In Progress or Complete",""),IF(AND($F13=0,OR($G13&gt;0,$N13&gt;0,$P13&gt;0)),"Contract amount missing",""),IF(AND($G13=0,OR($F13&gt;0,$P13&gt;0)),"Estimated cost missing",""),IF(AND($G13&gt;0,$P13&gt;$G13,$D13&lt;&gt;"Complete"),"Cost to date exceeds estimated cost - job is over 100% complete; update the estimate",""),IF(AND($F13&gt;0,$N13&gt;$F13),"Billings exceed the contract amount",""),IF($T13&gt;$O13,"Prior-year revenue exceeds inception-to-date revenue",""),IF($U13&gt;$P13,"Prior-year cost exceeds inception-to-date cost",""),IF(AND($H13&lt;0,$D13&lt;&gt;"Complete"),"Loss contract - the full expected loss must be recognized",""),IF(AND($D13="Complete",$P13&lt;&gt;$G13),"Marked Complete but estimated cost does not equal cost to date",""),IF(AND($D13="Complete",$N13&lt;&gt;$F13),"Marked Complete but billings do not equal the contract amount",""),IF(AND($D13="In Progress",$G13&gt;0,$P13=$G13),"Shows 100% complete - should it be marked Complete?",""),IF(AND($N13=0,$K13&gt;0.1,$D13&lt;&gt;"Complete"),"Costs incurred but nothing billed yet",""),IF(AND($F13&gt;0,$AA13&gt;0.1*$F13),"Underbilled by more than 10% of the contract - look for unapproved change orders or unbilled work",""),IF(AND($B13&lt;&gt;"",COUNTIF($B$7:$B$57,$B13)&gt;1),"Duplicate job number",""),IF(MIN($F13,$G13,$N13,$P13,$T13,$U13)&lt;0,"Negative amount entered in an input cell","")))</x:f>
      </x:c>
    </x:row>
    <x:row r="14">
      <x:c r="B14" s="10" t="str">
        <x:v>J108</x:v>
      </x:c>
      <x:c r="C14" s="10" t="str">
        <x:v>Utility Upgrade</x:v>
      </x:c>
      <x:c r="D14" s="11" t="str">
        <x:v>In Progress</x:v>
      </x:c>
      <x:c r="F14" s="12" t="n">
        <x:v>150000</x:v>
      </x:c>
      <x:c r="G14" s="12" t="n">
        <x:v>120000</x:v>
      </x:c>
      <x:c r="H14" s="13" t="n">
        <x:f>IF(NOT(COUNTA($B14:$D14,$F14:$G14,$N14,$P14,$T14:$U14)&gt;0),"",F14-G14)</x:f>
        <x:v>30000</x:v>
      </x:c>
      <x:c r="I14" s="14" t="n">
        <x:f>IF(NOT(COUNTA($B14:$D14,$F14:$G14,$N14,$P14,$T14:$U14)&gt;0),"",IFERROR(H14/F14,0))</x:f>
        <x:v>0.2</x:v>
      </x:c>
      <x:c r="K14" s="14" t="n">
        <x:f>IF(NOT(COUNTA($B14:$D14,$F14:$G14,$N14,$P14,$T14:$U14)&gt;0),"",IFERROR(P14/G14,0))</x:f>
        <x:v>0.2</x:v>
      </x:c>
      <x:c r="L14" s="13" t="n">
        <x:f>IF(NOT(COUNTA($B14:$D14,$F14:$G14,$N14,$P14,$T14:$U14)&gt;0),"",G14-P14)</x:f>
        <x:v>96000</x:v>
      </x:c>
      <x:c r="N14" s="12" t="n">
        <x:v>20000</x:v>
      </x:c>
      <x:c r="O14" s="13" t="n">
        <x:f>IF(NOT(COUNTA($B14:$D14,$F14:$G14,$N14,$P14,$T14:$U14)&gt;0),"",F14*K14)</x:f>
        <x:v>30000</x:v>
      </x:c>
      <x:c r="P14" s="12" t="n">
        <x:v>24000</x:v>
      </x:c>
      <x:c r="Q14" s="13" t="n">
        <x:f>IF(NOT(COUNTA($B14:$D14,$F14:$G14,$N14,$P14,$T14:$U14)&gt;0),"",O14-P14)</x:f>
        <x:v>6000</x:v>
      </x:c>
      <x:c r="R14" s="14" t="n">
        <x:f>IF(NOT(COUNTA($B14:$D14,$F14:$G14,$N14,$P14,$T14:$U14)&gt;0),"",IFERROR(Q14/O14,0))</x:f>
        <x:v>0.2</x:v>
      </x:c>
      <x:c r="T14" s="15" t="n">
        <x:v>0</x:v>
      </x:c>
      <x:c r="U14" s="15" t="n">
        <x:v>0</x:v>
      </x:c>
      <x:c r="W14" s="13" t="n">
        <x:f>IF(NOT(COUNTA($B14:$D14,$F14:$G14,$N14,$P14,$T14:$U14)&gt;0),"",O14-T14)</x:f>
        <x:v>30000</x:v>
      </x:c>
      <x:c r="X14" s="13" t="n">
        <x:f>IF(NOT(COUNTA($B14:$D14,$F14:$G14,$N14,$P14,$T14:$U14)&gt;0),"",P14-U14)</x:f>
        <x:v>24000</x:v>
      </x:c>
      <x:c r="Y14" s="13" t="n">
        <x:f>IF(NOT(COUNTA($B14:$D14,$F14:$G14,$N14,$P14,$T14:$U14)&gt;0),"",W14-X14)</x:f>
        <x:v>6000</x:v>
      </x:c>
      <x:c r="AA14" s="13" t="n">
        <x:f>IF(NOT(COUNTA($B14:$D14,$F14:$G14,$N14,$P14,$T14:$U14)&gt;0),"",IF(O14&gt;N14,O14-N14,0))</x:f>
        <x:v>10000</x:v>
      </x:c>
      <x:c r="AB14" s="13" t="n">
        <x:f>IF(NOT(COUNTA($B14:$D14,$F14:$G14,$N14,$P14,$T14:$U14)&gt;0),"",IF(N14&gt;O14,N14-O14,0))</x:f>
        <x:v>0</x:v>
      </x:c>
      <x:c r="AD14" s="16" t="str">
        <x:f>IF(NOT(COUNTA($B14:$D14,$F14:$G14,$N14,$P14,$T14:$U14)&gt;0),"",_xlfn.TEXTJOIN("; ",TRUE,IF($B14="","Job number missing",""),IF($D14="","Status missing",""),IF(AND($D14&lt;&gt;"",$D14&lt;&gt;"In Progress",$D14&lt;&gt;"Complete"),"Status must be In Progress or Complete",""),IF(AND($F14=0,OR($G14&gt;0,$N14&gt;0,$P14&gt;0)),"Contract amount missing",""),IF(AND($G14=0,OR($F14&gt;0,$P14&gt;0)),"Estimated cost missing",""),IF(AND($G14&gt;0,$P14&gt;$G14,$D14&lt;&gt;"Complete"),"Cost to date exceeds estimated cost - job is over 100% complete; update the estimate",""),IF(AND($F14&gt;0,$N14&gt;$F14),"Billings exceed the contract amount",""),IF($T14&gt;$O14,"Prior-year revenue exceeds inception-to-date revenue",""),IF($U14&gt;$P14,"Prior-year cost exceeds inception-to-date cost",""),IF(AND($H14&lt;0,$D14&lt;&gt;"Complete"),"Loss contract - the full expected loss must be recognized",""),IF(AND($D14="Complete",$P14&lt;&gt;$G14),"Marked Complete but estimated cost does not equal cost to date",""),IF(AND($D14="Complete",$N14&lt;&gt;$F14),"Marked Complete but billings do not equal the contract amount",""),IF(AND($D14="In Progress",$G14&gt;0,$P14=$G14),"Shows 100% complete - should it be marked Complete?",""),IF(AND($N14=0,$K14&gt;0.1,$D14&lt;&gt;"Complete"),"Costs incurred but nothing billed yet",""),IF(AND($F14&gt;0,$AA14&gt;0.1*$F14),"Underbilled by more than 10% of the contract - look for unapproved change orders or unbilled work",""),IF(AND($B14&lt;&gt;"",COUNTIF($B$7:$B$57,$B14)&gt;1),"Duplicate job number",""),IF(MIN($F14,$G14,$N14,$P14,$T14,$U14)&lt;0,"Negative amount entered in an input cell","")))</x:f>
      </x:c>
    </x:row>
    <x:row r="15">
      <x:c r="B15" s="10" t="n"/>
      <x:c r="C15" s="10" t="n"/>
      <x:c r="D15" s="11" t="n"/>
      <x:c r="F15" s="12" t="n"/>
      <x:c r="G15" s="12" t="n"/>
      <x:c r="H15" s="13" t="str">
        <x:f>IF(NOT(COUNTA($B15:$D15,$F15:$G15,$N15,$P15,$T15:$U15)&gt;0),"",F15-G15)</x:f>
      </x:c>
      <x:c r="I15" s="14" t="str">
        <x:f>IF(NOT(COUNTA($B15:$D15,$F15:$G15,$N15,$P15,$T15:$U15)&gt;0),"",IFERROR(H15/F15,0))</x:f>
      </x:c>
      <x:c r="K15" s="14" t="str">
        <x:f>IF(NOT(COUNTA($B15:$D15,$F15:$G15,$N15,$P15,$T15:$U15)&gt;0),"",IFERROR(P15/G15,0))</x:f>
      </x:c>
      <x:c r="L15" s="13" t="str">
        <x:f>IF(NOT(COUNTA($B15:$D15,$F15:$G15,$N15,$P15,$T15:$U15)&gt;0),"",G15-P15)</x:f>
      </x:c>
      <x:c r="N15" s="12" t="n"/>
      <x:c r="O15" s="13" t="str">
        <x:f>IF(NOT(COUNTA($B15:$D15,$F15:$G15,$N15,$P15,$T15:$U15)&gt;0),"",F15*K15)</x:f>
      </x:c>
      <x:c r="P15" s="12" t="n"/>
      <x:c r="Q15" s="13" t="str">
        <x:f>IF(NOT(COUNTA($B15:$D15,$F15:$G15,$N15,$P15,$T15:$U15)&gt;0),"",O15-P15)</x:f>
      </x:c>
      <x:c r="R15" s="14" t="str">
        <x:f>IF(NOT(COUNTA($B15:$D15,$F15:$G15,$N15,$P15,$T15:$U15)&gt;0),"",IFERROR(Q15/O15,0))</x:f>
      </x:c>
      <x:c r="T15" s="15" t="n"/>
      <x:c r="U15" s="15" t="n"/>
      <x:c r="W15" s="13" t="str">
        <x:f>IF(NOT(COUNTA($B15:$D15,$F15:$G15,$N15,$P15,$T15:$U15)&gt;0),"",O15-T15)</x:f>
      </x:c>
      <x:c r="X15" s="13" t="str">
        <x:f>IF(NOT(COUNTA($B15:$D15,$F15:$G15,$N15,$P15,$T15:$U15)&gt;0),"",P15-U15)</x:f>
      </x:c>
      <x:c r="Y15" s="13" t="str">
        <x:f>IF(NOT(COUNTA($B15:$D15,$F15:$G15,$N15,$P15,$T15:$U15)&gt;0),"",W15-X15)</x:f>
      </x:c>
      <x:c r="AA15" s="13" t="str">
        <x:f>IF(NOT(COUNTA($B15:$D15,$F15:$G15,$N15,$P15,$T15:$U15)&gt;0),"",IF(O15&gt;N15,O15-N15,0))</x:f>
      </x:c>
      <x:c r="AB15" s="13" t="str">
        <x:f>IF(NOT(COUNTA($B15:$D15,$F15:$G15,$N15,$P15,$T15:$U15)&gt;0),"",IF(N15&gt;O15,N15-O15,0))</x:f>
      </x:c>
      <x:c r="AD15" s="16" t="str">
        <x:f>IF(NOT(COUNTA($B15:$D15,$F15:$G15,$N15,$P15,$T15:$U15)&gt;0),"",_xlfn.TEXTJOIN("; ",TRUE,IF($B15="","Job number missing",""),IF($D15="","Status missing",""),IF(AND($D15&lt;&gt;"",$D15&lt;&gt;"In Progress",$D15&lt;&gt;"Complete"),"Status must be In Progress or Complete",""),IF(AND($F15=0,OR($G15&gt;0,$N15&gt;0,$P15&gt;0)),"Contract amount missing",""),IF(AND($G15=0,OR($F15&gt;0,$P15&gt;0)),"Estimated cost missing",""),IF(AND($G15&gt;0,$P15&gt;$G15,$D15&lt;&gt;"Complete"),"Cost to date exceeds estimated cost - job is over 100% complete; update the estimate",""),IF(AND($F15&gt;0,$N15&gt;$F15),"Billings exceed the contract amount",""),IF($T15&gt;$O15,"Prior-year revenue exceeds inception-to-date revenue",""),IF($U15&gt;$P15,"Prior-year cost exceeds inception-to-date cost",""),IF(AND($H15&lt;0,$D15&lt;&gt;"Complete"),"Loss contract - the full expected loss must be recognized",""),IF(AND($D15="Complete",$P15&lt;&gt;$G15),"Marked Complete but estimated cost does not equal cost to date",""),IF(AND($D15="Complete",$N15&lt;&gt;$F15),"Marked Complete but billings do not equal the contract amount",""),IF(AND($D15="In Progress",$G15&gt;0,$P15=$G15),"Shows 100% complete - should it be marked Complete?",""),IF(AND($N15=0,$K15&gt;0.1,$D15&lt;&gt;"Complete"),"Costs incurred but nothing billed yet",""),IF(AND($F15&gt;0,$AA15&gt;0.1*$F15),"Underbilled by more than 10% of the contract - look for unapproved change orders or unbilled work",""),IF(AND($B15&lt;&gt;"",COUNTIF($B$7:$B$57,$B15)&gt;1),"Duplicate job number",""),IF(MIN($F15,$G15,$N15,$P15,$T15,$U15)&lt;0,"Negative amount entered in an input cell","")))</x:f>
      </x:c>
    </x:row>
    <x:row r="16">
      <x:c r="B16" s="10" t="n"/>
      <x:c r="C16" s="10" t="n"/>
      <x:c r="D16" s="11" t="n"/>
      <x:c r="F16" s="12" t="n"/>
      <x:c r="G16" s="12" t="n"/>
      <x:c r="H16" s="13" t="str">
        <x:f>IF(NOT(COUNTA($B16:$D16,$F16:$G16,$N16,$P16,$T16:$U16)&gt;0),"",F16-G16)</x:f>
      </x:c>
      <x:c r="I16" s="14" t="str">
        <x:f>IF(NOT(COUNTA($B16:$D16,$F16:$G16,$N16,$P16,$T16:$U16)&gt;0),"",IFERROR(H16/F16,0))</x:f>
      </x:c>
      <x:c r="K16" s="14" t="str">
        <x:f>IF(NOT(COUNTA($B16:$D16,$F16:$G16,$N16,$P16,$T16:$U16)&gt;0),"",IFERROR(P16/G16,0))</x:f>
      </x:c>
      <x:c r="L16" s="13" t="str">
        <x:f>IF(NOT(COUNTA($B16:$D16,$F16:$G16,$N16,$P16,$T16:$U16)&gt;0),"",G16-P16)</x:f>
      </x:c>
      <x:c r="N16" s="12" t="n"/>
      <x:c r="O16" s="13" t="str">
        <x:f>IF(NOT(COUNTA($B16:$D16,$F16:$G16,$N16,$P16,$T16:$U16)&gt;0),"",F16*K16)</x:f>
      </x:c>
      <x:c r="P16" s="12" t="n"/>
      <x:c r="Q16" s="13" t="str">
        <x:f>IF(NOT(COUNTA($B16:$D16,$F16:$G16,$N16,$P16,$T16:$U16)&gt;0),"",O16-P16)</x:f>
      </x:c>
      <x:c r="R16" s="14" t="str">
        <x:f>IF(NOT(COUNTA($B16:$D16,$F16:$G16,$N16,$P16,$T16:$U16)&gt;0),"",IFERROR(Q16/O16,0))</x:f>
      </x:c>
      <x:c r="T16" s="15" t="n"/>
      <x:c r="U16" s="15" t="n"/>
      <x:c r="W16" s="13" t="str">
        <x:f>IF(NOT(COUNTA($B16:$D16,$F16:$G16,$N16,$P16,$T16:$U16)&gt;0),"",O16-T16)</x:f>
      </x:c>
      <x:c r="X16" s="13" t="str">
        <x:f>IF(NOT(COUNTA($B16:$D16,$F16:$G16,$N16,$P16,$T16:$U16)&gt;0),"",P16-U16)</x:f>
      </x:c>
      <x:c r="Y16" s="13" t="str">
        <x:f>IF(NOT(COUNTA($B16:$D16,$F16:$G16,$N16,$P16,$T16:$U16)&gt;0),"",W16-X16)</x:f>
      </x:c>
      <x:c r="AA16" s="13" t="str">
        <x:f>IF(NOT(COUNTA($B16:$D16,$F16:$G16,$N16,$P16,$T16:$U16)&gt;0),"",IF(O16&gt;N16,O16-N16,0))</x:f>
      </x:c>
      <x:c r="AB16" s="13" t="str">
        <x:f>IF(NOT(COUNTA($B16:$D16,$F16:$G16,$N16,$P16,$T16:$U16)&gt;0),"",IF(N16&gt;O16,N16-O16,0))</x:f>
      </x:c>
      <x:c r="AD16" s="16" t="str">
        <x:f>IF(NOT(COUNTA($B16:$D16,$F16:$G16,$N16,$P16,$T16:$U16)&gt;0),"",_xlfn.TEXTJOIN("; ",TRUE,IF($B16="","Job number missing",""),IF($D16="","Status missing",""),IF(AND($D16&lt;&gt;"",$D16&lt;&gt;"In Progress",$D16&lt;&gt;"Complete"),"Status must be In Progress or Complete",""),IF(AND($F16=0,OR($G16&gt;0,$N16&gt;0,$P16&gt;0)),"Contract amount missing",""),IF(AND($G16=0,OR($F16&gt;0,$P16&gt;0)),"Estimated cost missing",""),IF(AND($G16&gt;0,$P16&gt;$G16,$D16&lt;&gt;"Complete"),"Cost to date exceeds estimated cost - job is over 100% complete; update the estimate",""),IF(AND($F16&gt;0,$N16&gt;$F16),"Billings exceed the contract amount",""),IF($T16&gt;$O16,"Prior-year revenue exceeds inception-to-date revenue",""),IF($U16&gt;$P16,"Prior-year cost exceeds inception-to-date cost",""),IF(AND($H16&lt;0,$D16&lt;&gt;"Complete"),"Loss contract - the full expected loss must be recognized",""),IF(AND($D16="Complete",$P16&lt;&gt;$G16),"Marked Complete but estimated cost does not equal cost to date",""),IF(AND($D16="Complete",$N16&lt;&gt;$F16),"Marked Complete but billings do not equal the contract amount",""),IF(AND($D16="In Progress",$G16&gt;0,$P16=$G16),"Shows 100% complete - should it be marked Complete?",""),IF(AND($N16=0,$K16&gt;0.1,$D16&lt;&gt;"Complete"),"Costs incurred but nothing billed yet",""),IF(AND($F16&gt;0,$AA16&gt;0.1*$F16),"Underbilled by more than 10% of the contract - look for unapproved change orders or unbilled work",""),IF(AND($B16&lt;&gt;"",COUNTIF($B$7:$B$57,$B16)&gt;1),"Duplicate job number",""),IF(MIN($F16,$G16,$N16,$P16,$T16,$U16)&lt;0,"Negative amount entered in an input cell","")))</x:f>
      </x:c>
    </x:row>
    <x:row r="17">
      <x:c r="B17" s="10" t="n"/>
      <x:c r="C17" s="10" t="n"/>
      <x:c r="D17" s="11" t="n"/>
      <x:c r="F17" s="12" t="n"/>
      <x:c r="G17" s="12" t="n"/>
      <x:c r="H17" s="13" t="str">
        <x:f>IF(NOT(COUNTA($B17:$D17,$F17:$G17,$N17,$P17,$T17:$U17)&gt;0),"",F17-G17)</x:f>
      </x:c>
      <x:c r="I17" s="14" t="str">
        <x:f>IF(NOT(COUNTA($B17:$D17,$F17:$G17,$N17,$P17,$T17:$U17)&gt;0),"",IFERROR(H17/F17,0))</x:f>
      </x:c>
      <x:c r="K17" s="14" t="str">
        <x:f>IF(NOT(COUNTA($B17:$D17,$F17:$G17,$N17,$P17,$T17:$U17)&gt;0),"",IFERROR(P17/G17,0))</x:f>
      </x:c>
      <x:c r="L17" s="13" t="str">
        <x:f>IF(NOT(COUNTA($B17:$D17,$F17:$G17,$N17,$P17,$T17:$U17)&gt;0),"",G17-P17)</x:f>
      </x:c>
      <x:c r="N17" s="12" t="n"/>
      <x:c r="O17" s="13" t="str">
        <x:f>IF(NOT(COUNTA($B17:$D17,$F17:$G17,$N17,$P17,$T17:$U17)&gt;0),"",F17*K17)</x:f>
      </x:c>
      <x:c r="P17" s="12" t="n"/>
      <x:c r="Q17" s="13" t="str">
        <x:f>IF(NOT(COUNTA($B17:$D17,$F17:$G17,$N17,$P17,$T17:$U17)&gt;0),"",O17-P17)</x:f>
      </x:c>
      <x:c r="R17" s="14" t="str">
        <x:f>IF(NOT(COUNTA($B17:$D17,$F17:$G17,$N17,$P17,$T17:$U17)&gt;0),"",IFERROR(Q17/O17,0))</x:f>
      </x:c>
      <x:c r="T17" s="15" t="n"/>
      <x:c r="U17" s="15" t="n"/>
      <x:c r="W17" s="13" t="str">
        <x:f>IF(NOT(COUNTA($B17:$D17,$F17:$G17,$N17,$P17,$T17:$U17)&gt;0),"",O17-T17)</x:f>
      </x:c>
      <x:c r="X17" s="13" t="str">
        <x:f>IF(NOT(COUNTA($B17:$D17,$F17:$G17,$N17,$P17,$T17:$U17)&gt;0),"",P17-U17)</x:f>
      </x:c>
      <x:c r="Y17" s="13" t="str">
        <x:f>IF(NOT(COUNTA($B17:$D17,$F17:$G17,$N17,$P17,$T17:$U17)&gt;0),"",W17-X17)</x:f>
      </x:c>
      <x:c r="AA17" s="13" t="str">
        <x:f>IF(NOT(COUNTA($B17:$D17,$F17:$G17,$N17,$P17,$T17:$U17)&gt;0),"",IF(O17&gt;N17,O17-N17,0))</x:f>
      </x:c>
      <x:c r="AB17" s="13" t="str">
        <x:f>IF(NOT(COUNTA($B17:$D17,$F17:$G17,$N17,$P17,$T17:$U17)&gt;0),"",IF(N17&gt;O17,N17-O17,0))</x:f>
      </x:c>
      <x:c r="AD17" s="16" t="str">
        <x:f>IF(NOT(COUNTA($B17:$D17,$F17:$G17,$N17,$P17,$T17:$U17)&gt;0),"",_xlfn.TEXTJOIN("; ",TRUE,IF($B17="","Job number missing",""),IF($D17="","Status missing",""),IF(AND($D17&lt;&gt;"",$D17&lt;&gt;"In Progress",$D17&lt;&gt;"Complete"),"Status must be In Progress or Complete",""),IF(AND($F17=0,OR($G17&gt;0,$N17&gt;0,$P17&gt;0)),"Contract amount missing",""),IF(AND($G17=0,OR($F17&gt;0,$P17&gt;0)),"Estimated cost missing",""),IF(AND($G17&gt;0,$P17&gt;$G17,$D17&lt;&gt;"Complete"),"Cost to date exceeds estimated cost - job is over 100% complete; update the estimate",""),IF(AND($F17&gt;0,$N17&gt;$F17),"Billings exceed the contract amount",""),IF($T17&gt;$O17,"Prior-year revenue exceeds inception-to-date revenue",""),IF($U17&gt;$P17,"Prior-year cost exceeds inception-to-date cost",""),IF(AND($H17&lt;0,$D17&lt;&gt;"Complete"),"Loss contract - the full expected loss must be recognized",""),IF(AND($D17="Complete",$P17&lt;&gt;$G17),"Marked Complete but estimated cost does not equal cost to date",""),IF(AND($D17="Complete",$N17&lt;&gt;$F17),"Marked Complete but billings do not equal the contract amount",""),IF(AND($D17="In Progress",$G17&gt;0,$P17=$G17),"Shows 100% complete - should it be marked Complete?",""),IF(AND($N17=0,$K17&gt;0.1,$D17&lt;&gt;"Complete"),"Costs incurred but nothing billed yet",""),IF(AND($F17&gt;0,$AA17&gt;0.1*$F17),"Underbilled by more than 10% of the contract - look for unapproved change orders or unbilled work",""),IF(AND($B17&lt;&gt;"",COUNTIF($B$7:$B$57,$B17)&gt;1),"Duplicate job number",""),IF(MIN($F17,$G17,$N17,$P17,$T17,$U17)&lt;0,"Negative amount entered in an input cell","")))</x:f>
      </x:c>
    </x:row>
    <x:row r="18">
      <x:c r="B18" s="10" t="n"/>
      <x:c r="C18" s="10" t="n"/>
      <x:c r="D18" s="11" t="n"/>
      <x:c r="F18" s="12" t="n"/>
      <x:c r="G18" s="12" t="n"/>
      <x:c r="H18" s="13" t="str">
        <x:f>IF(NOT(COUNTA($B18:$D18,$F18:$G18,$N18,$P18,$T18:$U18)&gt;0),"",F18-G18)</x:f>
      </x:c>
      <x:c r="I18" s="14" t="str">
        <x:f>IF(NOT(COUNTA($B18:$D18,$F18:$G18,$N18,$P18,$T18:$U18)&gt;0),"",IFERROR(H18/F18,0))</x:f>
      </x:c>
      <x:c r="K18" s="14" t="str">
        <x:f>IF(NOT(COUNTA($B18:$D18,$F18:$G18,$N18,$P18,$T18:$U18)&gt;0),"",IFERROR(P18/G18,0))</x:f>
      </x:c>
      <x:c r="L18" s="13" t="str">
        <x:f>IF(NOT(COUNTA($B18:$D18,$F18:$G18,$N18,$P18,$T18:$U18)&gt;0),"",G18-P18)</x:f>
      </x:c>
      <x:c r="N18" s="12" t="n"/>
      <x:c r="O18" s="13" t="str">
        <x:f>IF(NOT(COUNTA($B18:$D18,$F18:$G18,$N18,$P18,$T18:$U18)&gt;0),"",F18*K18)</x:f>
      </x:c>
      <x:c r="P18" s="12" t="n"/>
      <x:c r="Q18" s="13" t="str">
        <x:f>IF(NOT(COUNTA($B18:$D18,$F18:$G18,$N18,$P18,$T18:$U18)&gt;0),"",O18-P18)</x:f>
      </x:c>
      <x:c r="R18" s="14" t="str">
        <x:f>IF(NOT(COUNTA($B18:$D18,$F18:$G18,$N18,$P18,$T18:$U18)&gt;0),"",IFERROR(Q18/O18,0))</x:f>
      </x:c>
      <x:c r="T18" s="15" t="n"/>
      <x:c r="U18" s="15" t="n"/>
      <x:c r="W18" s="13" t="str">
        <x:f>IF(NOT(COUNTA($B18:$D18,$F18:$G18,$N18,$P18,$T18:$U18)&gt;0),"",O18-T18)</x:f>
      </x:c>
      <x:c r="X18" s="13" t="str">
        <x:f>IF(NOT(COUNTA($B18:$D18,$F18:$G18,$N18,$P18,$T18:$U18)&gt;0),"",P18-U18)</x:f>
      </x:c>
      <x:c r="Y18" s="13" t="str">
        <x:f>IF(NOT(COUNTA($B18:$D18,$F18:$G18,$N18,$P18,$T18:$U18)&gt;0),"",W18-X18)</x:f>
      </x:c>
      <x:c r="AA18" s="13" t="str">
        <x:f>IF(NOT(COUNTA($B18:$D18,$F18:$G18,$N18,$P18,$T18:$U18)&gt;0),"",IF(O18&gt;N18,O18-N18,0))</x:f>
      </x:c>
      <x:c r="AB18" s="13" t="str">
        <x:f>IF(NOT(COUNTA($B18:$D18,$F18:$G18,$N18,$P18,$T18:$U18)&gt;0),"",IF(N18&gt;O18,N18-O18,0))</x:f>
      </x:c>
      <x:c r="AD18" s="16" t="str">
        <x:f>IF(NOT(COUNTA($B18:$D18,$F18:$G18,$N18,$P18,$T18:$U18)&gt;0),"",_xlfn.TEXTJOIN("; ",TRUE,IF($B18="","Job number missing",""),IF($D18="","Status missing",""),IF(AND($D18&lt;&gt;"",$D18&lt;&gt;"In Progress",$D18&lt;&gt;"Complete"),"Status must be In Progress or Complete",""),IF(AND($F18=0,OR($G18&gt;0,$N18&gt;0,$P18&gt;0)),"Contract amount missing",""),IF(AND($G18=0,OR($F18&gt;0,$P18&gt;0)),"Estimated cost missing",""),IF(AND($G18&gt;0,$P18&gt;$G18,$D18&lt;&gt;"Complete"),"Cost to date exceeds estimated cost - job is over 100% complete; update the estimate",""),IF(AND($F18&gt;0,$N18&gt;$F18),"Billings exceed the contract amount",""),IF($T18&gt;$O18,"Prior-year revenue exceeds inception-to-date revenue",""),IF($U18&gt;$P18,"Prior-year cost exceeds inception-to-date cost",""),IF(AND($H18&lt;0,$D18&lt;&gt;"Complete"),"Loss contract - the full expected loss must be recognized",""),IF(AND($D18="Complete",$P18&lt;&gt;$G18),"Marked Complete but estimated cost does not equal cost to date",""),IF(AND($D18="Complete",$N18&lt;&gt;$F18),"Marked Complete but billings do not equal the contract amount",""),IF(AND($D18="In Progress",$G18&gt;0,$P18=$G18),"Shows 100% complete - should it be marked Complete?",""),IF(AND($N18=0,$K18&gt;0.1,$D18&lt;&gt;"Complete"),"Costs incurred but nothing billed yet",""),IF(AND($F18&gt;0,$AA18&gt;0.1*$F18),"Underbilled by more than 10% of the contract - look for unapproved change orders or unbilled work",""),IF(AND($B18&lt;&gt;"",COUNTIF($B$7:$B$57,$B18)&gt;1),"Duplicate job number",""),IF(MIN($F18,$G18,$N18,$P18,$T18,$U18)&lt;0,"Negative amount entered in an input cell","")))</x:f>
      </x:c>
    </x:row>
    <x:row r="19">
      <x:c r="B19" s="10" t="n"/>
      <x:c r="C19" s="10" t="n"/>
      <x:c r="D19" s="11" t="n"/>
      <x:c r="F19" s="12" t="n"/>
      <x:c r="G19" s="12" t="n"/>
      <x:c r="H19" s="13" t="str">
        <x:f>IF(NOT(COUNTA($B19:$D19,$F19:$G19,$N19,$P19,$T19:$U19)&gt;0),"",F19-G19)</x:f>
      </x:c>
      <x:c r="I19" s="14" t="str">
        <x:f>IF(NOT(COUNTA($B19:$D19,$F19:$G19,$N19,$P19,$T19:$U19)&gt;0),"",IFERROR(H19/F19,0))</x:f>
      </x:c>
      <x:c r="K19" s="14" t="str">
        <x:f>IF(NOT(COUNTA($B19:$D19,$F19:$G19,$N19,$P19,$T19:$U19)&gt;0),"",IFERROR(P19/G19,0))</x:f>
      </x:c>
      <x:c r="L19" s="13" t="str">
        <x:f>IF(NOT(COUNTA($B19:$D19,$F19:$G19,$N19,$P19,$T19:$U19)&gt;0),"",G19-P19)</x:f>
      </x:c>
      <x:c r="N19" s="12" t="n"/>
      <x:c r="O19" s="13" t="str">
        <x:f>IF(NOT(COUNTA($B19:$D19,$F19:$G19,$N19,$P19,$T19:$U19)&gt;0),"",F19*K19)</x:f>
      </x:c>
      <x:c r="P19" s="12" t="n"/>
      <x:c r="Q19" s="13" t="str">
        <x:f>IF(NOT(COUNTA($B19:$D19,$F19:$G19,$N19,$P19,$T19:$U19)&gt;0),"",O19-P19)</x:f>
      </x:c>
      <x:c r="R19" s="14" t="str">
        <x:f>IF(NOT(COUNTA($B19:$D19,$F19:$G19,$N19,$P19,$T19:$U19)&gt;0),"",IFERROR(Q19/O19,0))</x:f>
      </x:c>
      <x:c r="T19" s="15" t="n"/>
      <x:c r="U19" s="15" t="n"/>
      <x:c r="W19" s="13" t="str">
        <x:f>IF(NOT(COUNTA($B19:$D19,$F19:$G19,$N19,$P19,$T19:$U19)&gt;0),"",O19-T19)</x:f>
      </x:c>
      <x:c r="X19" s="13" t="str">
        <x:f>IF(NOT(COUNTA($B19:$D19,$F19:$G19,$N19,$P19,$T19:$U19)&gt;0),"",P19-U19)</x:f>
      </x:c>
      <x:c r="Y19" s="13" t="str">
        <x:f>IF(NOT(COUNTA($B19:$D19,$F19:$G19,$N19,$P19,$T19:$U19)&gt;0),"",W19-X19)</x:f>
      </x:c>
      <x:c r="AA19" s="13" t="str">
        <x:f>IF(NOT(COUNTA($B19:$D19,$F19:$G19,$N19,$P19,$T19:$U19)&gt;0),"",IF(O19&gt;N19,O19-N19,0))</x:f>
      </x:c>
      <x:c r="AB19" s="13" t="str">
        <x:f>IF(NOT(COUNTA($B19:$D19,$F19:$G19,$N19,$P19,$T19:$U19)&gt;0),"",IF(N19&gt;O19,N19-O19,0))</x:f>
      </x:c>
      <x:c r="AD19" s="16" t="str">
        <x:f>IF(NOT(COUNTA($B19:$D19,$F19:$G19,$N19,$P19,$T19:$U19)&gt;0),"",_xlfn.TEXTJOIN("; ",TRUE,IF($B19="","Job number missing",""),IF($D19="","Status missing",""),IF(AND($D19&lt;&gt;"",$D19&lt;&gt;"In Progress",$D19&lt;&gt;"Complete"),"Status must be In Progress or Complete",""),IF(AND($F19=0,OR($G19&gt;0,$N19&gt;0,$P19&gt;0)),"Contract amount missing",""),IF(AND($G19=0,OR($F19&gt;0,$P19&gt;0)),"Estimated cost missing",""),IF(AND($G19&gt;0,$P19&gt;$G19,$D19&lt;&gt;"Complete"),"Cost to date exceeds estimated cost - job is over 100% complete; update the estimate",""),IF(AND($F19&gt;0,$N19&gt;$F19),"Billings exceed the contract amount",""),IF($T19&gt;$O19,"Prior-year revenue exceeds inception-to-date revenue",""),IF($U19&gt;$P19,"Prior-year cost exceeds inception-to-date cost",""),IF(AND($H19&lt;0,$D19&lt;&gt;"Complete"),"Loss contract - the full expected loss must be recognized",""),IF(AND($D19="Complete",$P19&lt;&gt;$G19),"Marked Complete but estimated cost does not equal cost to date",""),IF(AND($D19="Complete",$N19&lt;&gt;$F19),"Marked Complete but billings do not equal the contract amount",""),IF(AND($D19="In Progress",$G19&gt;0,$P19=$G19),"Shows 100% complete - should it be marked Complete?",""),IF(AND($N19=0,$K19&gt;0.1,$D19&lt;&gt;"Complete"),"Costs incurred but nothing billed yet",""),IF(AND($F19&gt;0,$AA19&gt;0.1*$F19),"Underbilled by more than 10% of the contract - look for unapproved change orders or unbilled work",""),IF(AND($B19&lt;&gt;"",COUNTIF($B$7:$B$57,$B19)&gt;1),"Duplicate job number",""),IF(MIN($F19,$G19,$N19,$P19,$T19,$U19)&lt;0,"Negative amount entered in an input cell","")))</x:f>
      </x:c>
    </x:row>
    <x:row r="20">
      <x:c r="B20" s="10" t="n"/>
      <x:c r="C20" s="10" t="n"/>
      <x:c r="D20" s="11" t="n"/>
      <x:c r="F20" s="12" t="n"/>
      <x:c r="G20" s="12" t="n"/>
      <x:c r="H20" s="13" t="str">
        <x:f>IF(NOT(COUNTA($B20:$D20,$F20:$G20,$N20,$P20,$T20:$U20)&gt;0),"",F20-G20)</x:f>
      </x:c>
      <x:c r="I20" s="14" t="str">
        <x:f>IF(NOT(COUNTA($B20:$D20,$F20:$G20,$N20,$P20,$T20:$U20)&gt;0),"",IFERROR(H20/F20,0))</x:f>
      </x:c>
      <x:c r="K20" s="14" t="str">
        <x:f>IF(NOT(COUNTA($B20:$D20,$F20:$G20,$N20,$P20,$T20:$U20)&gt;0),"",IFERROR(P20/G20,0))</x:f>
      </x:c>
      <x:c r="L20" s="13" t="str">
        <x:f>IF(NOT(COUNTA($B20:$D20,$F20:$G20,$N20,$P20,$T20:$U20)&gt;0),"",G20-P20)</x:f>
      </x:c>
      <x:c r="N20" s="12" t="n"/>
      <x:c r="O20" s="13" t="str">
        <x:f>IF(NOT(COUNTA($B20:$D20,$F20:$G20,$N20,$P20,$T20:$U20)&gt;0),"",F20*K20)</x:f>
      </x:c>
      <x:c r="P20" s="12" t="n"/>
      <x:c r="Q20" s="13" t="str">
        <x:f>IF(NOT(COUNTA($B20:$D20,$F20:$G20,$N20,$P20,$T20:$U20)&gt;0),"",O20-P20)</x:f>
      </x:c>
      <x:c r="R20" s="14" t="str">
        <x:f>IF(NOT(COUNTA($B20:$D20,$F20:$G20,$N20,$P20,$T20:$U20)&gt;0),"",IFERROR(Q20/O20,0))</x:f>
      </x:c>
      <x:c r="T20" s="15" t="n"/>
      <x:c r="U20" s="15" t="n"/>
      <x:c r="W20" s="13" t="str">
        <x:f>IF(NOT(COUNTA($B20:$D20,$F20:$G20,$N20,$P20,$T20:$U20)&gt;0),"",O20-T20)</x:f>
      </x:c>
      <x:c r="X20" s="13" t="str">
        <x:f>IF(NOT(COUNTA($B20:$D20,$F20:$G20,$N20,$P20,$T20:$U20)&gt;0),"",P20-U20)</x:f>
      </x:c>
      <x:c r="Y20" s="13" t="str">
        <x:f>IF(NOT(COUNTA($B20:$D20,$F20:$G20,$N20,$P20,$T20:$U20)&gt;0),"",W20-X20)</x:f>
      </x:c>
      <x:c r="AA20" s="13" t="str">
        <x:f>IF(NOT(COUNTA($B20:$D20,$F20:$G20,$N20,$P20,$T20:$U20)&gt;0),"",IF(O20&gt;N20,O20-N20,0))</x:f>
      </x:c>
      <x:c r="AB20" s="13" t="str">
        <x:f>IF(NOT(COUNTA($B20:$D20,$F20:$G20,$N20,$P20,$T20:$U20)&gt;0),"",IF(N20&gt;O20,N20-O20,0))</x:f>
      </x:c>
      <x:c r="AD20" s="16" t="str">
        <x:f>IF(NOT(COUNTA($B20:$D20,$F20:$G20,$N20,$P20,$T20:$U20)&gt;0),"",_xlfn.TEXTJOIN("; ",TRUE,IF($B20="","Job number missing",""),IF($D20="","Status missing",""),IF(AND($D20&lt;&gt;"",$D20&lt;&gt;"In Progress",$D20&lt;&gt;"Complete"),"Status must be In Progress or Complete",""),IF(AND($F20=0,OR($G20&gt;0,$N20&gt;0,$P20&gt;0)),"Contract amount missing",""),IF(AND($G20=0,OR($F20&gt;0,$P20&gt;0)),"Estimated cost missing",""),IF(AND($G20&gt;0,$P20&gt;$G20,$D20&lt;&gt;"Complete"),"Cost to date exceeds estimated cost - job is over 100% complete; update the estimate",""),IF(AND($F20&gt;0,$N20&gt;$F20),"Billings exceed the contract amount",""),IF($T20&gt;$O20,"Prior-year revenue exceeds inception-to-date revenue",""),IF($U20&gt;$P20,"Prior-year cost exceeds inception-to-date cost",""),IF(AND($H20&lt;0,$D20&lt;&gt;"Complete"),"Loss contract - the full expected loss must be recognized",""),IF(AND($D20="Complete",$P20&lt;&gt;$G20),"Marked Complete but estimated cost does not equal cost to date",""),IF(AND($D20="Complete",$N20&lt;&gt;$F20),"Marked Complete but billings do not equal the contract amount",""),IF(AND($D20="In Progress",$G20&gt;0,$P20=$G20),"Shows 100% complete - should it be marked Complete?",""),IF(AND($N20=0,$K20&gt;0.1,$D20&lt;&gt;"Complete"),"Costs incurred but nothing billed yet",""),IF(AND($F20&gt;0,$AA20&gt;0.1*$F20),"Underbilled by more than 10% of the contract - look for unapproved change orders or unbilled work",""),IF(AND($B20&lt;&gt;"",COUNTIF($B$7:$B$57,$B20)&gt;1),"Duplicate job number",""),IF(MIN($F20,$G20,$N20,$P20,$T20,$U20)&lt;0,"Negative amount entered in an input cell","")))</x:f>
      </x:c>
    </x:row>
    <x:row r="21">
      <x:c r="B21" s="10" t="n"/>
      <x:c r="C21" s="10" t="n"/>
      <x:c r="D21" s="11" t="n"/>
      <x:c r="F21" s="12" t="n"/>
      <x:c r="G21" s="12" t="n"/>
      <x:c r="H21" s="13" t="str">
        <x:f>IF(NOT(COUNTA($B21:$D21,$F21:$G21,$N21,$P21,$T21:$U21)&gt;0),"",F21-G21)</x:f>
      </x:c>
      <x:c r="I21" s="14" t="str">
        <x:f>IF(NOT(COUNTA($B21:$D21,$F21:$G21,$N21,$P21,$T21:$U21)&gt;0),"",IFERROR(H21/F21,0))</x:f>
      </x:c>
      <x:c r="K21" s="14" t="str">
        <x:f>IF(NOT(COUNTA($B21:$D21,$F21:$G21,$N21,$P21,$T21:$U21)&gt;0),"",IFERROR(P21/G21,0))</x:f>
      </x:c>
      <x:c r="L21" s="13" t="str">
        <x:f>IF(NOT(COUNTA($B21:$D21,$F21:$G21,$N21,$P21,$T21:$U21)&gt;0),"",G21-P21)</x:f>
      </x:c>
      <x:c r="N21" s="12" t="n"/>
      <x:c r="O21" s="13" t="str">
        <x:f>IF(NOT(COUNTA($B21:$D21,$F21:$G21,$N21,$P21,$T21:$U21)&gt;0),"",F21*K21)</x:f>
      </x:c>
      <x:c r="P21" s="12" t="n"/>
      <x:c r="Q21" s="13" t="str">
        <x:f>IF(NOT(COUNTA($B21:$D21,$F21:$G21,$N21,$P21,$T21:$U21)&gt;0),"",O21-P21)</x:f>
      </x:c>
      <x:c r="R21" s="14" t="str">
        <x:f>IF(NOT(COUNTA($B21:$D21,$F21:$G21,$N21,$P21,$T21:$U21)&gt;0),"",IFERROR(Q21/O21,0))</x:f>
      </x:c>
      <x:c r="T21" s="15" t="n"/>
      <x:c r="U21" s="15" t="n"/>
      <x:c r="W21" s="13" t="str">
        <x:f>IF(NOT(COUNTA($B21:$D21,$F21:$G21,$N21,$P21,$T21:$U21)&gt;0),"",O21-T21)</x:f>
      </x:c>
      <x:c r="X21" s="13" t="str">
        <x:f>IF(NOT(COUNTA($B21:$D21,$F21:$G21,$N21,$P21,$T21:$U21)&gt;0),"",P21-U21)</x:f>
      </x:c>
      <x:c r="Y21" s="13" t="str">
        <x:f>IF(NOT(COUNTA($B21:$D21,$F21:$G21,$N21,$P21,$T21:$U21)&gt;0),"",W21-X21)</x:f>
      </x:c>
      <x:c r="AA21" s="13" t="str">
        <x:f>IF(NOT(COUNTA($B21:$D21,$F21:$G21,$N21,$P21,$T21:$U21)&gt;0),"",IF(O21&gt;N21,O21-N21,0))</x:f>
      </x:c>
      <x:c r="AB21" s="13" t="str">
        <x:f>IF(NOT(COUNTA($B21:$D21,$F21:$G21,$N21,$P21,$T21:$U21)&gt;0),"",IF(N21&gt;O21,N21-O21,0))</x:f>
      </x:c>
      <x:c r="AD21" s="16" t="str">
        <x:f>IF(NOT(COUNTA($B21:$D21,$F21:$G21,$N21,$P21,$T21:$U21)&gt;0),"",_xlfn.TEXTJOIN("; ",TRUE,IF($B21="","Job number missing",""),IF($D21="","Status missing",""),IF(AND($D21&lt;&gt;"",$D21&lt;&gt;"In Progress",$D21&lt;&gt;"Complete"),"Status must be In Progress or Complete",""),IF(AND($F21=0,OR($G21&gt;0,$N21&gt;0,$P21&gt;0)),"Contract amount missing",""),IF(AND($G21=0,OR($F21&gt;0,$P21&gt;0)),"Estimated cost missing",""),IF(AND($G21&gt;0,$P21&gt;$G21,$D21&lt;&gt;"Complete"),"Cost to date exceeds estimated cost - job is over 100% complete; update the estimate",""),IF(AND($F21&gt;0,$N21&gt;$F21),"Billings exceed the contract amount",""),IF($T21&gt;$O21,"Prior-year revenue exceeds inception-to-date revenue",""),IF($U21&gt;$P21,"Prior-year cost exceeds inception-to-date cost",""),IF(AND($H21&lt;0,$D21&lt;&gt;"Complete"),"Loss contract - the full expected loss must be recognized",""),IF(AND($D21="Complete",$P21&lt;&gt;$G21),"Marked Complete but estimated cost does not equal cost to date",""),IF(AND($D21="Complete",$N21&lt;&gt;$F21),"Marked Complete but billings do not equal the contract amount",""),IF(AND($D21="In Progress",$G21&gt;0,$P21=$G21),"Shows 100% complete - should it be marked Complete?",""),IF(AND($N21=0,$K21&gt;0.1,$D21&lt;&gt;"Complete"),"Costs incurred but nothing billed yet",""),IF(AND($F21&gt;0,$AA21&gt;0.1*$F21),"Underbilled by more than 10% of the contract - look for unapproved change orders or unbilled work",""),IF(AND($B21&lt;&gt;"",COUNTIF($B$7:$B$57,$B21)&gt;1),"Duplicate job number",""),IF(MIN($F21,$G21,$N21,$P21,$T21,$U21)&lt;0,"Negative amount entered in an input cell","")))</x:f>
      </x:c>
    </x:row>
    <x:row r="22">
      <x:c r="B22" s="10" t="n"/>
      <x:c r="C22" s="10" t="n"/>
      <x:c r="D22" s="11" t="n"/>
      <x:c r="F22" s="12" t="n"/>
      <x:c r="G22" s="12" t="n"/>
      <x:c r="H22" s="13" t="str">
        <x:f>IF(NOT(COUNTA($B22:$D22,$F22:$G22,$N22,$P22,$T22:$U22)&gt;0),"",F22-G22)</x:f>
      </x:c>
      <x:c r="I22" s="14" t="str">
        <x:f>IF(NOT(COUNTA($B22:$D22,$F22:$G22,$N22,$P22,$T22:$U22)&gt;0),"",IFERROR(H22/F22,0))</x:f>
      </x:c>
      <x:c r="K22" s="14" t="str">
        <x:f>IF(NOT(COUNTA($B22:$D22,$F22:$G22,$N22,$P22,$T22:$U22)&gt;0),"",IFERROR(P22/G22,0))</x:f>
      </x:c>
      <x:c r="L22" s="13" t="str">
        <x:f>IF(NOT(COUNTA($B22:$D22,$F22:$G22,$N22,$P22,$T22:$U22)&gt;0),"",G22-P22)</x:f>
      </x:c>
      <x:c r="N22" s="12" t="n"/>
      <x:c r="O22" s="13" t="str">
        <x:f>IF(NOT(COUNTA($B22:$D22,$F22:$G22,$N22,$P22,$T22:$U22)&gt;0),"",F22*K22)</x:f>
      </x:c>
      <x:c r="P22" s="12" t="n"/>
      <x:c r="Q22" s="13" t="str">
        <x:f>IF(NOT(COUNTA($B22:$D22,$F22:$G22,$N22,$P22,$T22:$U22)&gt;0),"",O22-P22)</x:f>
      </x:c>
      <x:c r="R22" s="14" t="str">
        <x:f>IF(NOT(COUNTA($B22:$D22,$F22:$G22,$N22,$P22,$T22:$U22)&gt;0),"",IFERROR(Q22/O22,0))</x:f>
      </x:c>
      <x:c r="T22" s="15" t="n"/>
      <x:c r="U22" s="15" t="n"/>
      <x:c r="W22" s="13" t="str">
        <x:f>IF(NOT(COUNTA($B22:$D22,$F22:$G22,$N22,$P22,$T22:$U22)&gt;0),"",O22-T22)</x:f>
      </x:c>
      <x:c r="X22" s="13" t="str">
        <x:f>IF(NOT(COUNTA($B22:$D22,$F22:$G22,$N22,$P22,$T22:$U22)&gt;0),"",P22-U22)</x:f>
      </x:c>
      <x:c r="Y22" s="13" t="str">
        <x:f>IF(NOT(COUNTA($B22:$D22,$F22:$G22,$N22,$P22,$T22:$U22)&gt;0),"",W22-X22)</x:f>
      </x:c>
      <x:c r="AA22" s="13" t="str">
        <x:f>IF(NOT(COUNTA($B22:$D22,$F22:$G22,$N22,$P22,$T22:$U22)&gt;0),"",IF(O22&gt;N22,O22-N22,0))</x:f>
      </x:c>
      <x:c r="AB22" s="13" t="str">
        <x:f>IF(NOT(COUNTA($B22:$D22,$F22:$G22,$N22,$P22,$T22:$U22)&gt;0),"",IF(N22&gt;O22,N22-O22,0))</x:f>
      </x:c>
      <x:c r="AD22" s="16" t="str">
        <x:f>IF(NOT(COUNTA($B22:$D22,$F22:$G22,$N22,$P22,$T22:$U22)&gt;0),"",_xlfn.TEXTJOIN("; ",TRUE,IF($B22="","Job number missing",""),IF($D22="","Status missing",""),IF(AND($D22&lt;&gt;"",$D22&lt;&gt;"In Progress",$D22&lt;&gt;"Complete"),"Status must be In Progress or Complete",""),IF(AND($F22=0,OR($G22&gt;0,$N22&gt;0,$P22&gt;0)),"Contract amount missing",""),IF(AND($G22=0,OR($F22&gt;0,$P22&gt;0)),"Estimated cost missing",""),IF(AND($G22&gt;0,$P22&gt;$G22,$D22&lt;&gt;"Complete"),"Cost to date exceeds estimated cost - job is over 100% complete; update the estimate",""),IF(AND($F22&gt;0,$N22&gt;$F22),"Billings exceed the contract amount",""),IF($T22&gt;$O22,"Prior-year revenue exceeds inception-to-date revenue",""),IF($U22&gt;$P22,"Prior-year cost exceeds inception-to-date cost",""),IF(AND($H22&lt;0,$D22&lt;&gt;"Complete"),"Loss contract - the full expected loss must be recognized",""),IF(AND($D22="Complete",$P22&lt;&gt;$G22),"Marked Complete but estimated cost does not equal cost to date",""),IF(AND($D22="Complete",$N22&lt;&gt;$F22),"Marked Complete but billings do not equal the contract amount",""),IF(AND($D22="In Progress",$G22&gt;0,$P22=$G22),"Shows 100% complete - should it be marked Complete?",""),IF(AND($N22=0,$K22&gt;0.1,$D22&lt;&gt;"Complete"),"Costs incurred but nothing billed yet",""),IF(AND($F22&gt;0,$AA22&gt;0.1*$F22),"Underbilled by more than 10% of the contract - look for unapproved change orders or unbilled work",""),IF(AND($B22&lt;&gt;"",COUNTIF($B$7:$B$57,$B22)&gt;1),"Duplicate job number",""),IF(MIN($F22,$G22,$N22,$P22,$T22,$U22)&lt;0,"Negative amount entered in an input cell","")))</x:f>
      </x:c>
    </x:row>
    <x:row r="23">
      <x:c r="B23" s="10" t="n"/>
      <x:c r="C23" s="10" t="n"/>
      <x:c r="D23" s="11" t="n"/>
      <x:c r="F23" s="12" t="n"/>
      <x:c r="G23" s="12" t="n"/>
      <x:c r="H23" s="13" t="str">
        <x:f>IF(NOT(COUNTA($B23:$D23,$F23:$G23,$N23,$P23,$T23:$U23)&gt;0),"",F23-G23)</x:f>
      </x:c>
      <x:c r="I23" s="14" t="str">
        <x:f>IF(NOT(COUNTA($B23:$D23,$F23:$G23,$N23,$P23,$T23:$U23)&gt;0),"",IFERROR(H23/F23,0))</x:f>
      </x:c>
      <x:c r="K23" s="14" t="str">
        <x:f>IF(NOT(COUNTA($B23:$D23,$F23:$G23,$N23,$P23,$T23:$U23)&gt;0),"",IFERROR(P23/G23,0))</x:f>
      </x:c>
      <x:c r="L23" s="13" t="str">
        <x:f>IF(NOT(COUNTA($B23:$D23,$F23:$G23,$N23,$P23,$T23:$U23)&gt;0),"",G23-P23)</x:f>
      </x:c>
      <x:c r="N23" s="12" t="n"/>
      <x:c r="O23" s="13" t="str">
        <x:f>IF(NOT(COUNTA($B23:$D23,$F23:$G23,$N23,$P23,$T23:$U23)&gt;0),"",F23*K23)</x:f>
      </x:c>
      <x:c r="P23" s="12" t="n"/>
      <x:c r="Q23" s="13" t="str">
        <x:f>IF(NOT(COUNTA($B23:$D23,$F23:$G23,$N23,$P23,$T23:$U23)&gt;0),"",O23-P23)</x:f>
      </x:c>
      <x:c r="R23" s="14" t="str">
        <x:f>IF(NOT(COUNTA($B23:$D23,$F23:$G23,$N23,$P23,$T23:$U23)&gt;0),"",IFERROR(Q23/O23,0))</x:f>
      </x:c>
      <x:c r="T23" s="15" t="n"/>
      <x:c r="U23" s="15" t="n"/>
      <x:c r="W23" s="13" t="str">
        <x:f>IF(NOT(COUNTA($B23:$D23,$F23:$G23,$N23,$P23,$T23:$U23)&gt;0),"",O23-T23)</x:f>
      </x:c>
      <x:c r="X23" s="13" t="str">
        <x:f>IF(NOT(COUNTA($B23:$D23,$F23:$G23,$N23,$P23,$T23:$U23)&gt;0),"",P23-U23)</x:f>
      </x:c>
      <x:c r="Y23" s="13" t="str">
        <x:f>IF(NOT(COUNTA($B23:$D23,$F23:$G23,$N23,$P23,$T23:$U23)&gt;0),"",W23-X23)</x:f>
      </x:c>
      <x:c r="AA23" s="13" t="str">
        <x:f>IF(NOT(COUNTA($B23:$D23,$F23:$G23,$N23,$P23,$T23:$U23)&gt;0),"",IF(O23&gt;N23,O23-N23,0))</x:f>
      </x:c>
      <x:c r="AB23" s="13" t="str">
        <x:f>IF(NOT(COUNTA($B23:$D23,$F23:$G23,$N23,$P23,$T23:$U23)&gt;0),"",IF(N23&gt;O23,N23-O23,0))</x:f>
      </x:c>
      <x:c r="AD23" s="16" t="str">
        <x:f>IF(NOT(COUNTA($B23:$D23,$F23:$G23,$N23,$P23,$T23:$U23)&gt;0),"",_xlfn.TEXTJOIN("; ",TRUE,IF($B23="","Job number missing",""),IF($D23="","Status missing",""),IF(AND($D23&lt;&gt;"",$D23&lt;&gt;"In Progress",$D23&lt;&gt;"Complete"),"Status must be In Progress or Complete",""),IF(AND($F23=0,OR($G23&gt;0,$N23&gt;0,$P23&gt;0)),"Contract amount missing",""),IF(AND($G23=0,OR($F23&gt;0,$P23&gt;0)),"Estimated cost missing",""),IF(AND($G23&gt;0,$P23&gt;$G23,$D23&lt;&gt;"Complete"),"Cost to date exceeds estimated cost - job is over 100% complete; update the estimate",""),IF(AND($F23&gt;0,$N23&gt;$F23),"Billings exceed the contract amount",""),IF($T23&gt;$O23,"Prior-year revenue exceeds inception-to-date revenue",""),IF($U23&gt;$P23,"Prior-year cost exceeds inception-to-date cost",""),IF(AND($H23&lt;0,$D23&lt;&gt;"Complete"),"Loss contract - the full expected loss must be recognized",""),IF(AND($D23="Complete",$P23&lt;&gt;$G23),"Marked Complete but estimated cost does not equal cost to date",""),IF(AND($D23="Complete",$N23&lt;&gt;$F23),"Marked Complete but billings do not equal the contract amount",""),IF(AND($D23="In Progress",$G23&gt;0,$P23=$G23),"Shows 100% complete - should it be marked Complete?",""),IF(AND($N23=0,$K23&gt;0.1,$D23&lt;&gt;"Complete"),"Costs incurred but nothing billed yet",""),IF(AND($F23&gt;0,$AA23&gt;0.1*$F23),"Underbilled by more than 10% of the contract - look for unapproved change orders or unbilled work",""),IF(AND($B23&lt;&gt;"",COUNTIF($B$7:$B$57,$B23)&gt;1),"Duplicate job number",""),IF(MIN($F23,$G23,$N23,$P23,$T23,$U23)&lt;0,"Negative amount entered in an input cell","")))</x:f>
      </x:c>
    </x:row>
    <x:row r="24">
      <x:c r="B24" s="10" t="n"/>
      <x:c r="C24" s="10" t="n"/>
      <x:c r="D24" s="11" t="n"/>
      <x:c r="F24" s="12" t="n"/>
      <x:c r="G24" s="12" t="n"/>
      <x:c r="H24" s="13" t="str">
        <x:f>IF(NOT(COUNTA($B24:$D24,$F24:$G24,$N24,$P24,$T24:$U24)&gt;0),"",F24-G24)</x:f>
      </x:c>
      <x:c r="I24" s="14" t="str">
        <x:f>IF(NOT(COUNTA($B24:$D24,$F24:$G24,$N24,$P24,$T24:$U24)&gt;0),"",IFERROR(H24/F24,0))</x:f>
      </x:c>
      <x:c r="K24" s="14" t="str">
        <x:f>IF(NOT(COUNTA($B24:$D24,$F24:$G24,$N24,$P24,$T24:$U24)&gt;0),"",IFERROR(P24/G24,0))</x:f>
      </x:c>
      <x:c r="L24" s="13" t="str">
        <x:f>IF(NOT(COUNTA($B24:$D24,$F24:$G24,$N24,$P24,$T24:$U24)&gt;0),"",G24-P24)</x:f>
      </x:c>
      <x:c r="N24" s="12" t="n"/>
      <x:c r="O24" s="13" t="str">
        <x:f>IF(NOT(COUNTA($B24:$D24,$F24:$G24,$N24,$P24,$T24:$U24)&gt;0),"",F24*K24)</x:f>
      </x:c>
      <x:c r="P24" s="12" t="n"/>
      <x:c r="Q24" s="13" t="str">
        <x:f>IF(NOT(COUNTA($B24:$D24,$F24:$G24,$N24,$P24,$T24:$U24)&gt;0),"",O24-P24)</x:f>
      </x:c>
      <x:c r="R24" s="14" t="str">
        <x:f>IF(NOT(COUNTA($B24:$D24,$F24:$G24,$N24,$P24,$T24:$U24)&gt;0),"",IFERROR(Q24/O24,0))</x:f>
      </x:c>
      <x:c r="T24" s="15" t="n"/>
      <x:c r="U24" s="15" t="n"/>
      <x:c r="W24" s="13" t="str">
        <x:f>IF(NOT(COUNTA($B24:$D24,$F24:$G24,$N24,$P24,$T24:$U24)&gt;0),"",O24-T24)</x:f>
      </x:c>
      <x:c r="X24" s="13" t="str">
        <x:f>IF(NOT(COUNTA($B24:$D24,$F24:$G24,$N24,$P24,$T24:$U24)&gt;0),"",P24-U24)</x:f>
      </x:c>
      <x:c r="Y24" s="13" t="str">
        <x:f>IF(NOT(COUNTA($B24:$D24,$F24:$G24,$N24,$P24,$T24:$U24)&gt;0),"",W24-X24)</x:f>
      </x:c>
      <x:c r="AA24" s="13" t="str">
        <x:f>IF(NOT(COUNTA($B24:$D24,$F24:$G24,$N24,$P24,$T24:$U24)&gt;0),"",IF(O24&gt;N24,O24-N24,0))</x:f>
      </x:c>
      <x:c r="AB24" s="13" t="str">
        <x:f>IF(NOT(COUNTA($B24:$D24,$F24:$G24,$N24,$P24,$T24:$U24)&gt;0),"",IF(N24&gt;O24,N24-O24,0))</x:f>
      </x:c>
      <x:c r="AD24" s="16" t="str">
        <x:f>IF(NOT(COUNTA($B24:$D24,$F24:$G24,$N24,$P24,$T24:$U24)&gt;0),"",_xlfn.TEXTJOIN("; ",TRUE,IF($B24="","Job number missing",""),IF($D24="","Status missing",""),IF(AND($D24&lt;&gt;"",$D24&lt;&gt;"In Progress",$D24&lt;&gt;"Complete"),"Status must be In Progress or Complete",""),IF(AND($F24=0,OR($G24&gt;0,$N24&gt;0,$P24&gt;0)),"Contract amount missing",""),IF(AND($G24=0,OR($F24&gt;0,$P24&gt;0)),"Estimated cost missing",""),IF(AND($G24&gt;0,$P24&gt;$G24,$D24&lt;&gt;"Complete"),"Cost to date exceeds estimated cost - job is over 100% complete; update the estimate",""),IF(AND($F24&gt;0,$N24&gt;$F24),"Billings exceed the contract amount",""),IF($T24&gt;$O24,"Prior-year revenue exceeds inception-to-date revenue",""),IF($U24&gt;$P24,"Prior-year cost exceeds inception-to-date cost",""),IF(AND($H24&lt;0,$D24&lt;&gt;"Complete"),"Loss contract - the full expected loss must be recognized",""),IF(AND($D24="Complete",$P24&lt;&gt;$G24),"Marked Complete but estimated cost does not equal cost to date",""),IF(AND($D24="Complete",$N24&lt;&gt;$F24),"Marked Complete but billings do not equal the contract amount",""),IF(AND($D24="In Progress",$G24&gt;0,$P24=$G24),"Shows 100% complete - should it be marked Complete?",""),IF(AND($N24=0,$K24&gt;0.1,$D24&lt;&gt;"Complete"),"Costs incurred but nothing billed yet",""),IF(AND($F24&gt;0,$AA24&gt;0.1*$F24),"Underbilled by more than 10% of the contract - look for unapproved change orders or unbilled work",""),IF(AND($B24&lt;&gt;"",COUNTIF($B$7:$B$57,$B24)&gt;1),"Duplicate job number",""),IF(MIN($F24,$G24,$N24,$P24,$T24,$U24)&lt;0,"Negative amount entered in an input cell","")))</x:f>
      </x:c>
    </x:row>
    <x:row r="25">
      <x:c r="B25" s="10" t="n"/>
      <x:c r="C25" s="10" t="n"/>
      <x:c r="D25" s="11" t="n"/>
      <x:c r="F25" s="12" t="n"/>
      <x:c r="G25" s="12" t="n"/>
      <x:c r="H25" s="13" t="str">
        <x:f>IF(NOT(COUNTA($B25:$D25,$F25:$G25,$N25,$P25,$T25:$U25)&gt;0),"",F25-G25)</x:f>
      </x:c>
      <x:c r="I25" s="14" t="str">
        <x:f>IF(NOT(COUNTA($B25:$D25,$F25:$G25,$N25,$P25,$T25:$U25)&gt;0),"",IFERROR(H25/F25,0))</x:f>
      </x:c>
      <x:c r="K25" s="14" t="str">
        <x:f>IF(NOT(COUNTA($B25:$D25,$F25:$G25,$N25,$P25,$T25:$U25)&gt;0),"",IFERROR(P25/G25,0))</x:f>
      </x:c>
      <x:c r="L25" s="13" t="str">
        <x:f>IF(NOT(COUNTA($B25:$D25,$F25:$G25,$N25,$P25,$T25:$U25)&gt;0),"",G25-P25)</x:f>
      </x:c>
      <x:c r="N25" s="12" t="n"/>
      <x:c r="O25" s="13" t="str">
        <x:f>IF(NOT(COUNTA($B25:$D25,$F25:$G25,$N25,$P25,$T25:$U25)&gt;0),"",F25*K25)</x:f>
      </x:c>
      <x:c r="P25" s="12" t="n"/>
      <x:c r="Q25" s="13" t="str">
        <x:f>IF(NOT(COUNTA($B25:$D25,$F25:$G25,$N25,$P25,$T25:$U25)&gt;0),"",O25-P25)</x:f>
      </x:c>
      <x:c r="R25" s="14" t="str">
        <x:f>IF(NOT(COUNTA($B25:$D25,$F25:$G25,$N25,$P25,$T25:$U25)&gt;0),"",IFERROR(Q25/O25,0))</x:f>
      </x:c>
      <x:c r="T25" s="15" t="n"/>
      <x:c r="U25" s="15" t="n"/>
      <x:c r="W25" s="13" t="str">
        <x:f>IF(NOT(COUNTA($B25:$D25,$F25:$G25,$N25,$P25,$T25:$U25)&gt;0),"",O25-T25)</x:f>
      </x:c>
      <x:c r="X25" s="13" t="str">
        <x:f>IF(NOT(COUNTA($B25:$D25,$F25:$G25,$N25,$P25,$T25:$U25)&gt;0),"",P25-U25)</x:f>
      </x:c>
      <x:c r="Y25" s="13" t="str">
        <x:f>IF(NOT(COUNTA($B25:$D25,$F25:$G25,$N25,$P25,$T25:$U25)&gt;0),"",W25-X25)</x:f>
      </x:c>
      <x:c r="AA25" s="13" t="str">
        <x:f>IF(NOT(COUNTA($B25:$D25,$F25:$G25,$N25,$P25,$T25:$U25)&gt;0),"",IF(O25&gt;N25,O25-N25,0))</x:f>
      </x:c>
      <x:c r="AB25" s="13" t="str">
        <x:f>IF(NOT(COUNTA($B25:$D25,$F25:$G25,$N25,$P25,$T25:$U25)&gt;0),"",IF(N25&gt;O25,N25-O25,0))</x:f>
      </x:c>
      <x:c r="AD25" s="16" t="str">
        <x:f>IF(NOT(COUNTA($B25:$D25,$F25:$G25,$N25,$P25,$T25:$U25)&gt;0),"",_xlfn.TEXTJOIN("; ",TRUE,IF($B25="","Job number missing",""),IF($D25="","Status missing",""),IF(AND($D25&lt;&gt;"",$D25&lt;&gt;"In Progress",$D25&lt;&gt;"Complete"),"Status must be In Progress or Complete",""),IF(AND($F25=0,OR($G25&gt;0,$N25&gt;0,$P25&gt;0)),"Contract amount missing",""),IF(AND($G25=0,OR($F25&gt;0,$P25&gt;0)),"Estimated cost missing",""),IF(AND($G25&gt;0,$P25&gt;$G25,$D25&lt;&gt;"Complete"),"Cost to date exceeds estimated cost - job is over 100% complete; update the estimate",""),IF(AND($F25&gt;0,$N25&gt;$F25),"Billings exceed the contract amount",""),IF($T25&gt;$O25,"Prior-year revenue exceeds inception-to-date revenue",""),IF($U25&gt;$P25,"Prior-year cost exceeds inception-to-date cost",""),IF(AND($H25&lt;0,$D25&lt;&gt;"Complete"),"Loss contract - the full expected loss must be recognized",""),IF(AND($D25="Complete",$P25&lt;&gt;$G25),"Marked Complete but estimated cost does not equal cost to date",""),IF(AND($D25="Complete",$N25&lt;&gt;$F25),"Marked Complete but billings do not equal the contract amount",""),IF(AND($D25="In Progress",$G25&gt;0,$P25=$G25),"Shows 100% complete - should it be marked Complete?",""),IF(AND($N25=0,$K25&gt;0.1,$D25&lt;&gt;"Complete"),"Costs incurred but nothing billed yet",""),IF(AND($F25&gt;0,$AA25&gt;0.1*$F25),"Underbilled by more than 10% of the contract - look for unapproved change orders or unbilled work",""),IF(AND($B25&lt;&gt;"",COUNTIF($B$7:$B$57,$B25)&gt;1),"Duplicate job number",""),IF(MIN($F25,$G25,$N25,$P25,$T25,$U25)&lt;0,"Negative amount entered in an input cell","")))</x:f>
      </x:c>
    </x:row>
    <x:row r="26">
      <x:c r="B26" s="10" t="n"/>
      <x:c r="C26" s="10" t="n"/>
      <x:c r="D26" s="11" t="n"/>
      <x:c r="F26" s="12" t="n"/>
      <x:c r="G26" s="12" t="n"/>
      <x:c r="H26" s="13" t="str">
        <x:f>IF(NOT(COUNTA($B26:$D26,$F26:$G26,$N26,$P26,$T26:$U26)&gt;0),"",F26-G26)</x:f>
      </x:c>
      <x:c r="I26" s="14" t="str">
        <x:f>IF(NOT(COUNTA($B26:$D26,$F26:$G26,$N26,$P26,$T26:$U26)&gt;0),"",IFERROR(H26/F26,0))</x:f>
      </x:c>
      <x:c r="K26" s="14" t="str">
        <x:f>IF(NOT(COUNTA($B26:$D26,$F26:$G26,$N26,$P26,$T26:$U26)&gt;0),"",IFERROR(P26/G26,0))</x:f>
      </x:c>
      <x:c r="L26" s="13" t="str">
        <x:f>IF(NOT(COUNTA($B26:$D26,$F26:$G26,$N26,$P26,$T26:$U26)&gt;0),"",G26-P26)</x:f>
      </x:c>
      <x:c r="N26" s="12" t="n"/>
      <x:c r="O26" s="13" t="str">
        <x:f>IF(NOT(COUNTA($B26:$D26,$F26:$G26,$N26,$P26,$T26:$U26)&gt;0),"",F26*K26)</x:f>
      </x:c>
      <x:c r="P26" s="12" t="n"/>
      <x:c r="Q26" s="13" t="str">
        <x:f>IF(NOT(COUNTA($B26:$D26,$F26:$G26,$N26,$P26,$T26:$U26)&gt;0),"",O26-P26)</x:f>
      </x:c>
      <x:c r="R26" s="14" t="str">
        <x:f>IF(NOT(COUNTA($B26:$D26,$F26:$G26,$N26,$P26,$T26:$U26)&gt;0),"",IFERROR(Q26/O26,0))</x:f>
      </x:c>
      <x:c r="T26" s="15" t="n"/>
      <x:c r="U26" s="15" t="n"/>
      <x:c r="W26" s="13" t="str">
        <x:f>IF(NOT(COUNTA($B26:$D26,$F26:$G26,$N26,$P26,$T26:$U26)&gt;0),"",O26-T26)</x:f>
      </x:c>
      <x:c r="X26" s="13" t="str">
        <x:f>IF(NOT(COUNTA($B26:$D26,$F26:$G26,$N26,$P26,$T26:$U26)&gt;0),"",P26-U26)</x:f>
      </x:c>
      <x:c r="Y26" s="13" t="str">
        <x:f>IF(NOT(COUNTA($B26:$D26,$F26:$G26,$N26,$P26,$T26:$U26)&gt;0),"",W26-X26)</x:f>
      </x:c>
      <x:c r="AA26" s="13" t="str">
        <x:f>IF(NOT(COUNTA($B26:$D26,$F26:$G26,$N26,$P26,$T26:$U26)&gt;0),"",IF(O26&gt;N26,O26-N26,0))</x:f>
      </x:c>
      <x:c r="AB26" s="13" t="str">
        <x:f>IF(NOT(COUNTA($B26:$D26,$F26:$G26,$N26,$P26,$T26:$U26)&gt;0),"",IF(N26&gt;O26,N26-O26,0))</x:f>
      </x:c>
      <x:c r="AD26" s="16" t="str">
        <x:f>IF(NOT(COUNTA($B26:$D26,$F26:$G26,$N26,$P26,$T26:$U26)&gt;0),"",_xlfn.TEXTJOIN("; ",TRUE,IF($B26="","Job number missing",""),IF($D26="","Status missing",""),IF(AND($D26&lt;&gt;"",$D26&lt;&gt;"In Progress",$D26&lt;&gt;"Complete"),"Status must be In Progress or Complete",""),IF(AND($F26=0,OR($G26&gt;0,$N26&gt;0,$P26&gt;0)),"Contract amount missing",""),IF(AND($G26=0,OR($F26&gt;0,$P26&gt;0)),"Estimated cost missing",""),IF(AND($G26&gt;0,$P26&gt;$G26,$D26&lt;&gt;"Complete"),"Cost to date exceeds estimated cost - job is over 100% complete; update the estimate",""),IF(AND($F26&gt;0,$N26&gt;$F26),"Billings exceed the contract amount",""),IF($T26&gt;$O26,"Prior-year revenue exceeds inception-to-date revenue",""),IF($U26&gt;$P26,"Prior-year cost exceeds inception-to-date cost",""),IF(AND($H26&lt;0,$D26&lt;&gt;"Complete"),"Loss contract - the full expected loss must be recognized",""),IF(AND($D26="Complete",$P26&lt;&gt;$G26),"Marked Complete but estimated cost does not equal cost to date",""),IF(AND($D26="Complete",$N26&lt;&gt;$F26),"Marked Complete but billings do not equal the contract amount",""),IF(AND($D26="In Progress",$G26&gt;0,$P26=$G26),"Shows 100% complete - should it be marked Complete?",""),IF(AND($N26=0,$K26&gt;0.1,$D26&lt;&gt;"Complete"),"Costs incurred but nothing billed yet",""),IF(AND($F26&gt;0,$AA26&gt;0.1*$F26),"Underbilled by more than 10% of the contract - look for unapproved change orders or unbilled work",""),IF(AND($B26&lt;&gt;"",COUNTIF($B$7:$B$57,$B26)&gt;1),"Duplicate job number",""),IF(MIN($F26,$G26,$N26,$P26,$T26,$U26)&lt;0,"Negative amount entered in an input cell","")))</x:f>
      </x:c>
    </x:row>
    <x:row r="27">
      <x:c r="B27" s="10" t="n"/>
      <x:c r="C27" s="10" t="n"/>
      <x:c r="D27" s="11" t="n"/>
      <x:c r="F27" s="12" t="n"/>
      <x:c r="G27" s="12" t="n"/>
      <x:c r="H27" s="13" t="str">
        <x:f>IF(NOT(COUNTA($B27:$D27,$F27:$G27,$N27,$P27,$T27:$U27)&gt;0),"",F27-G27)</x:f>
      </x:c>
      <x:c r="I27" s="14" t="str">
        <x:f>IF(NOT(COUNTA($B27:$D27,$F27:$G27,$N27,$P27,$T27:$U27)&gt;0),"",IFERROR(H27/F27,0))</x:f>
      </x:c>
      <x:c r="K27" s="14" t="str">
        <x:f>IF(NOT(COUNTA($B27:$D27,$F27:$G27,$N27,$P27,$T27:$U27)&gt;0),"",IFERROR(P27/G27,0))</x:f>
      </x:c>
      <x:c r="L27" s="13" t="str">
        <x:f>IF(NOT(COUNTA($B27:$D27,$F27:$G27,$N27,$P27,$T27:$U27)&gt;0),"",G27-P27)</x:f>
      </x:c>
      <x:c r="N27" s="12" t="n"/>
      <x:c r="O27" s="13" t="str">
        <x:f>IF(NOT(COUNTA($B27:$D27,$F27:$G27,$N27,$P27,$T27:$U27)&gt;0),"",F27*K27)</x:f>
      </x:c>
      <x:c r="P27" s="12" t="n"/>
      <x:c r="Q27" s="13" t="str">
        <x:f>IF(NOT(COUNTA($B27:$D27,$F27:$G27,$N27,$P27,$T27:$U27)&gt;0),"",O27-P27)</x:f>
      </x:c>
      <x:c r="R27" s="14" t="str">
        <x:f>IF(NOT(COUNTA($B27:$D27,$F27:$G27,$N27,$P27,$T27:$U27)&gt;0),"",IFERROR(Q27/O27,0))</x:f>
      </x:c>
      <x:c r="T27" s="15" t="n"/>
      <x:c r="U27" s="15" t="n"/>
      <x:c r="W27" s="13" t="str">
        <x:f>IF(NOT(COUNTA($B27:$D27,$F27:$G27,$N27,$P27,$T27:$U27)&gt;0),"",O27-T27)</x:f>
      </x:c>
      <x:c r="X27" s="13" t="str">
        <x:f>IF(NOT(COUNTA($B27:$D27,$F27:$G27,$N27,$P27,$T27:$U27)&gt;0),"",P27-U27)</x:f>
      </x:c>
      <x:c r="Y27" s="13" t="str">
        <x:f>IF(NOT(COUNTA($B27:$D27,$F27:$G27,$N27,$P27,$T27:$U27)&gt;0),"",W27-X27)</x:f>
      </x:c>
      <x:c r="AA27" s="13" t="str">
        <x:f>IF(NOT(COUNTA($B27:$D27,$F27:$G27,$N27,$P27,$T27:$U27)&gt;0),"",IF(O27&gt;N27,O27-N27,0))</x:f>
      </x:c>
      <x:c r="AB27" s="13" t="str">
        <x:f>IF(NOT(COUNTA($B27:$D27,$F27:$G27,$N27,$P27,$T27:$U27)&gt;0),"",IF(N27&gt;O27,N27-O27,0))</x:f>
      </x:c>
      <x:c r="AD27" s="16" t="str">
        <x:f>IF(NOT(COUNTA($B27:$D27,$F27:$G27,$N27,$P27,$T27:$U27)&gt;0),"",_xlfn.TEXTJOIN("; ",TRUE,IF($B27="","Job number missing",""),IF($D27="","Status missing",""),IF(AND($D27&lt;&gt;"",$D27&lt;&gt;"In Progress",$D27&lt;&gt;"Complete"),"Status must be In Progress or Complete",""),IF(AND($F27=0,OR($G27&gt;0,$N27&gt;0,$P27&gt;0)),"Contract amount missing",""),IF(AND($G27=0,OR($F27&gt;0,$P27&gt;0)),"Estimated cost missing",""),IF(AND($G27&gt;0,$P27&gt;$G27,$D27&lt;&gt;"Complete"),"Cost to date exceeds estimated cost - job is over 100% complete; update the estimate",""),IF(AND($F27&gt;0,$N27&gt;$F27),"Billings exceed the contract amount",""),IF($T27&gt;$O27,"Prior-year revenue exceeds inception-to-date revenue",""),IF($U27&gt;$P27,"Prior-year cost exceeds inception-to-date cost",""),IF(AND($H27&lt;0,$D27&lt;&gt;"Complete"),"Loss contract - the full expected loss must be recognized",""),IF(AND($D27="Complete",$P27&lt;&gt;$G27),"Marked Complete but estimated cost does not equal cost to date",""),IF(AND($D27="Complete",$N27&lt;&gt;$F27),"Marked Complete but billings do not equal the contract amount",""),IF(AND($D27="In Progress",$G27&gt;0,$P27=$G27),"Shows 100% complete - should it be marked Complete?",""),IF(AND($N27=0,$K27&gt;0.1,$D27&lt;&gt;"Complete"),"Costs incurred but nothing billed yet",""),IF(AND($F27&gt;0,$AA27&gt;0.1*$F27),"Underbilled by more than 10% of the contract - look for unapproved change orders or unbilled work",""),IF(AND($B27&lt;&gt;"",COUNTIF($B$7:$B$57,$B27)&gt;1),"Duplicate job number",""),IF(MIN($F27,$G27,$N27,$P27,$T27,$U27)&lt;0,"Negative amount entered in an input cell","")))</x:f>
      </x:c>
    </x:row>
    <x:row r="28">
      <x:c r="B28" s="10" t="n"/>
      <x:c r="C28" s="10" t="n"/>
      <x:c r="D28" s="11" t="n"/>
      <x:c r="F28" s="12" t="n"/>
      <x:c r="G28" s="12" t="n"/>
      <x:c r="H28" s="13" t="str">
        <x:f>IF(NOT(COUNTA($B28:$D28,$F28:$G28,$N28,$P28,$T28:$U28)&gt;0),"",F28-G28)</x:f>
      </x:c>
      <x:c r="I28" s="14" t="str">
        <x:f>IF(NOT(COUNTA($B28:$D28,$F28:$G28,$N28,$P28,$T28:$U28)&gt;0),"",IFERROR(H28/F28,0))</x:f>
      </x:c>
      <x:c r="K28" s="14" t="str">
        <x:f>IF(NOT(COUNTA($B28:$D28,$F28:$G28,$N28,$P28,$T28:$U28)&gt;0),"",IFERROR(P28/G28,0))</x:f>
      </x:c>
      <x:c r="L28" s="13" t="str">
        <x:f>IF(NOT(COUNTA($B28:$D28,$F28:$G28,$N28,$P28,$T28:$U28)&gt;0),"",G28-P28)</x:f>
      </x:c>
      <x:c r="N28" s="12" t="n"/>
      <x:c r="O28" s="13" t="str">
        <x:f>IF(NOT(COUNTA($B28:$D28,$F28:$G28,$N28,$P28,$T28:$U28)&gt;0),"",F28*K28)</x:f>
      </x:c>
      <x:c r="P28" s="12" t="n"/>
      <x:c r="Q28" s="13" t="str">
        <x:f>IF(NOT(COUNTA($B28:$D28,$F28:$G28,$N28,$P28,$T28:$U28)&gt;0),"",O28-P28)</x:f>
      </x:c>
      <x:c r="R28" s="14" t="str">
        <x:f>IF(NOT(COUNTA($B28:$D28,$F28:$G28,$N28,$P28,$T28:$U28)&gt;0),"",IFERROR(Q28/O28,0))</x:f>
      </x:c>
      <x:c r="T28" s="15" t="n"/>
      <x:c r="U28" s="15" t="n"/>
      <x:c r="W28" s="13" t="str">
        <x:f>IF(NOT(COUNTA($B28:$D28,$F28:$G28,$N28,$P28,$T28:$U28)&gt;0),"",O28-T28)</x:f>
      </x:c>
      <x:c r="X28" s="13" t="str">
        <x:f>IF(NOT(COUNTA($B28:$D28,$F28:$G28,$N28,$P28,$T28:$U28)&gt;0),"",P28-U28)</x:f>
      </x:c>
      <x:c r="Y28" s="13" t="str">
        <x:f>IF(NOT(COUNTA($B28:$D28,$F28:$G28,$N28,$P28,$T28:$U28)&gt;0),"",W28-X28)</x:f>
      </x:c>
      <x:c r="AA28" s="13" t="str">
        <x:f>IF(NOT(COUNTA($B28:$D28,$F28:$G28,$N28,$P28,$T28:$U28)&gt;0),"",IF(O28&gt;N28,O28-N28,0))</x:f>
      </x:c>
      <x:c r="AB28" s="13" t="str">
        <x:f>IF(NOT(COUNTA($B28:$D28,$F28:$G28,$N28,$P28,$T28:$U28)&gt;0),"",IF(N28&gt;O28,N28-O28,0))</x:f>
      </x:c>
      <x:c r="AD28" s="16" t="str">
        <x:f>IF(NOT(COUNTA($B28:$D28,$F28:$G28,$N28,$P28,$T28:$U28)&gt;0),"",_xlfn.TEXTJOIN("; ",TRUE,IF($B28="","Job number missing",""),IF($D28="","Status missing",""),IF(AND($D28&lt;&gt;"",$D28&lt;&gt;"In Progress",$D28&lt;&gt;"Complete"),"Status must be In Progress or Complete",""),IF(AND($F28=0,OR($G28&gt;0,$N28&gt;0,$P28&gt;0)),"Contract amount missing",""),IF(AND($G28=0,OR($F28&gt;0,$P28&gt;0)),"Estimated cost missing",""),IF(AND($G28&gt;0,$P28&gt;$G28,$D28&lt;&gt;"Complete"),"Cost to date exceeds estimated cost - job is over 100% complete; update the estimate",""),IF(AND($F28&gt;0,$N28&gt;$F28),"Billings exceed the contract amount",""),IF($T28&gt;$O28,"Prior-year revenue exceeds inception-to-date revenue",""),IF($U28&gt;$P28,"Prior-year cost exceeds inception-to-date cost",""),IF(AND($H28&lt;0,$D28&lt;&gt;"Complete"),"Loss contract - the full expected loss must be recognized",""),IF(AND($D28="Complete",$P28&lt;&gt;$G28),"Marked Complete but estimated cost does not equal cost to date",""),IF(AND($D28="Complete",$N28&lt;&gt;$F28),"Marked Complete but billings do not equal the contract amount",""),IF(AND($D28="In Progress",$G28&gt;0,$P28=$G28),"Shows 100% complete - should it be marked Complete?",""),IF(AND($N28=0,$K28&gt;0.1,$D28&lt;&gt;"Complete"),"Costs incurred but nothing billed yet",""),IF(AND($F28&gt;0,$AA28&gt;0.1*$F28),"Underbilled by more than 10% of the contract - look for unapproved change orders or unbilled work",""),IF(AND($B28&lt;&gt;"",COUNTIF($B$7:$B$57,$B28)&gt;1),"Duplicate job number",""),IF(MIN($F28,$G28,$N28,$P28,$T28,$U28)&lt;0,"Negative amount entered in an input cell","")))</x:f>
      </x:c>
    </x:row>
    <x:row r="29">
      <x:c r="B29" s="10" t="n"/>
      <x:c r="C29" s="10" t="n"/>
      <x:c r="D29" s="11" t="n"/>
      <x:c r="F29" s="12" t="n"/>
      <x:c r="G29" s="12" t="n"/>
      <x:c r="H29" s="13" t="str">
        <x:f>IF(NOT(COUNTA($B29:$D29,$F29:$G29,$N29,$P29,$T29:$U29)&gt;0),"",F29-G29)</x:f>
      </x:c>
      <x:c r="I29" s="14" t="str">
        <x:f>IF(NOT(COUNTA($B29:$D29,$F29:$G29,$N29,$P29,$T29:$U29)&gt;0),"",IFERROR(H29/F29,0))</x:f>
      </x:c>
      <x:c r="K29" s="14" t="str">
        <x:f>IF(NOT(COUNTA($B29:$D29,$F29:$G29,$N29,$P29,$T29:$U29)&gt;0),"",IFERROR(P29/G29,0))</x:f>
      </x:c>
      <x:c r="L29" s="13" t="str">
        <x:f>IF(NOT(COUNTA($B29:$D29,$F29:$G29,$N29,$P29,$T29:$U29)&gt;0),"",G29-P29)</x:f>
      </x:c>
      <x:c r="N29" s="12" t="n"/>
      <x:c r="O29" s="13" t="str">
        <x:f>IF(NOT(COUNTA($B29:$D29,$F29:$G29,$N29,$P29,$T29:$U29)&gt;0),"",F29*K29)</x:f>
      </x:c>
      <x:c r="P29" s="12" t="n"/>
      <x:c r="Q29" s="13" t="str">
        <x:f>IF(NOT(COUNTA($B29:$D29,$F29:$G29,$N29,$P29,$T29:$U29)&gt;0),"",O29-P29)</x:f>
      </x:c>
      <x:c r="R29" s="14" t="str">
        <x:f>IF(NOT(COUNTA($B29:$D29,$F29:$G29,$N29,$P29,$T29:$U29)&gt;0),"",IFERROR(Q29/O29,0))</x:f>
      </x:c>
      <x:c r="T29" s="15" t="n"/>
      <x:c r="U29" s="15" t="n"/>
      <x:c r="W29" s="13" t="str">
        <x:f>IF(NOT(COUNTA($B29:$D29,$F29:$G29,$N29,$P29,$T29:$U29)&gt;0),"",O29-T29)</x:f>
      </x:c>
      <x:c r="X29" s="13" t="str">
        <x:f>IF(NOT(COUNTA($B29:$D29,$F29:$G29,$N29,$P29,$T29:$U29)&gt;0),"",P29-U29)</x:f>
      </x:c>
      <x:c r="Y29" s="13" t="str">
        <x:f>IF(NOT(COUNTA($B29:$D29,$F29:$G29,$N29,$P29,$T29:$U29)&gt;0),"",W29-X29)</x:f>
      </x:c>
      <x:c r="AA29" s="13" t="str">
        <x:f>IF(NOT(COUNTA($B29:$D29,$F29:$G29,$N29,$P29,$T29:$U29)&gt;0),"",IF(O29&gt;N29,O29-N29,0))</x:f>
      </x:c>
      <x:c r="AB29" s="13" t="str">
        <x:f>IF(NOT(COUNTA($B29:$D29,$F29:$G29,$N29,$P29,$T29:$U29)&gt;0),"",IF(N29&gt;O29,N29-O29,0))</x:f>
      </x:c>
      <x:c r="AD29" s="16" t="str">
        <x:f>IF(NOT(COUNTA($B29:$D29,$F29:$G29,$N29,$P29,$T29:$U29)&gt;0),"",_xlfn.TEXTJOIN("; ",TRUE,IF($B29="","Job number missing",""),IF($D29="","Status missing",""),IF(AND($D29&lt;&gt;"",$D29&lt;&gt;"In Progress",$D29&lt;&gt;"Complete"),"Status must be In Progress or Complete",""),IF(AND($F29=0,OR($G29&gt;0,$N29&gt;0,$P29&gt;0)),"Contract amount missing",""),IF(AND($G29=0,OR($F29&gt;0,$P29&gt;0)),"Estimated cost missing",""),IF(AND($G29&gt;0,$P29&gt;$G29,$D29&lt;&gt;"Complete"),"Cost to date exceeds estimated cost - job is over 100% complete; update the estimate",""),IF(AND($F29&gt;0,$N29&gt;$F29),"Billings exceed the contract amount",""),IF($T29&gt;$O29,"Prior-year revenue exceeds inception-to-date revenue",""),IF($U29&gt;$P29,"Prior-year cost exceeds inception-to-date cost",""),IF(AND($H29&lt;0,$D29&lt;&gt;"Complete"),"Loss contract - the full expected loss must be recognized",""),IF(AND($D29="Complete",$P29&lt;&gt;$G29),"Marked Complete but estimated cost does not equal cost to date",""),IF(AND($D29="Complete",$N29&lt;&gt;$F29),"Marked Complete but billings do not equal the contract amount",""),IF(AND($D29="In Progress",$G29&gt;0,$P29=$G29),"Shows 100% complete - should it be marked Complete?",""),IF(AND($N29=0,$K29&gt;0.1,$D29&lt;&gt;"Complete"),"Costs incurred but nothing billed yet",""),IF(AND($F29&gt;0,$AA29&gt;0.1*$F29),"Underbilled by more than 10% of the contract - look for unapproved change orders or unbilled work",""),IF(AND($B29&lt;&gt;"",COUNTIF($B$7:$B$57,$B29)&gt;1),"Duplicate job number",""),IF(MIN($F29,$G29,$N29,$P29,$T29,$U29)&lt;0,"Negative amount entered in an input cell","")))</x:f>
      </x:c>
    </x:row>
    <x:row r="30">
      <x:c r="B30" s="10" t="n"/>
      <x:c r="C30" s="10" t="n"/>
      <x:c r="D30" s="11" t="n"/>
      <x:c r="F30" s="12" t="n"/>
      <x:c r="G30" s="12" t="n"/>
      <x:c r="H30" s="13" t="str">
        <x:f>IF(NOT(COUNTA($B30:$D30,$F30:$G30,$N30,$P30,$T30:$U30)&gt;0),"",F30-G30)</x:f>
      </x:c>
      <x:c r="I30" s="14" t="str">
        <x:f>IF(NOT(COUNTA($B30:$D30,$F30:$G30,$N30,$P30,$T30:$U30)&gt;0),"",IFERROR(H30/F30,0))</x:f>
      </x:c>
      <x:c r="K30" s="14" t="str">
        <x:f>IF(NOT(COUNTA($B30:$D30,$F30:$G30,$N30,$P30,$T30:$U30)&gt;0),"",IFERROR(P30/G30,0))</x:f>
      </x:c>
      <x:c r="L30" s="13" t="str">
        <x:f>IF(NOT(COUNTA($B30:$D30,$F30:$G30,$N30,$P30,$T30:$U30)&gt;0),"",G30-P30)</x:f>
      </x:c>
      <x:c r="N30" s="12" t="n"/>
      <x:c r="O30" s="13" t="str">
        <x:f>IF(NOT(COUNTA($B30:$D30,$F30:$G30,$N30,$P30,$T30:$U30)&gt;0),"",F30*K30)</x:f>
      </x:c>
      <x:c r="P30" s="12" t="n"/>
      <x:c r="Q30" s="13" t="str">
        <x:f>IF(NOT(COUNTA($B30:$D30,$F30:$G30,$N30,$P30,$T30:$U30)&gt;0),"",O30-P30)</x:f>
      </x:c>
      <x:c r="R30" s="14" t="str">
        <x:f>IF(NOT(COUNTA($B30:$D30,$F30:$G30,$N30,$P30,$T30:$U30)&gt;0),"",IFERROR(Q30/O30,0))</x:f>
      </x:c>
      <x:c r="T30" s="15" t="n"/>
      <x:c r="U30" s="15" t="n"/>
      <x:c r="W30" s="13" t="str">
        <x:f>IF(NOT(COUNTA($B30:$D30,$F30:$G30,$N30,$P30,$T30:$U30)&gt;0),"",O30-T30)</x:f>
      </x:c>
      <x:c r="X30" s="13" t="str">
        <x:f>IF(NOT(COUNTA($B30:$D30,$F30:$G30,$N30,$P30,$T30:$U30)&gt;0),"",P30-U30)</x:f>
      </x:c>
      <x:c r="Y30" s="13" t="str">
        <x:f>IF(NOT(COUNTA($B30:$D30,$F30:$G30,$N30,$P30,$T30:$U30)&gt;0),"",W30-X30)</x:f>
      </x:c>
      <x:c r="AA30" s="13" t="str">
        <x:f>IF(NOT(COUNTA($B30:$D30,$F30:$G30,$N30,$P30,$T30:$U30)&gt;0),"",IF(O30&gt;N30,O30-N30,0))</x:f>
      </x:c>
      <x:c r="AB30" s="13" t="str">
        <x:f>IF(NOT(COUNTA($B30:$D30,$F30:$G30,$N30,$P30,$T30:$U30)&gt;0),"",IF(N30&gt;O30,N30-O30,0))</x:f>
      </x:c>
      <x:c r="AD30" s="16" t="str">
        <x:f>IF(NOT(COUNTA($B30:$D30,$F30:$G30,$N30,$P30,$T30:$U30)&gt;0),"",_xlfn.TEXTJOIN("; ",TRUE,IF($B30="","Job number missing",""),IF($D30="","Status missing",""),IF(AND($D30&lt;&gt;"",$D30&lt;&gt;"In Progress",$D30&lt;&gt;"Complete"),"Status must be In Progress or Complete",""),IF(AND($F30=0,OR($G30&gt;0,$N30&gt;0,$P30&gt;0)),"Contract amount missing",""),IF(AND($G30=0,OR($F30&gt;0,$P30&gt;0)),"Estimated cost missing",""),IF(AND($G30&gt;0,$P30&gt;$G30,$D30&lt;&gt;"Complete"),"Cost to date exceeds estimated cost - job is over 100% complete; update the estimate",""),IF(AND($F30&gt;0,$N30&gt;$F30),"Billings exceed the contract amount",""),IF($T30&gt;$O30,"Prior-year revenue exceeds inception-to-date revenue",""),IF($U30&gt;$P30,"Prior-year cost exceeds inception-to-date cost",""),IF(AND($H30&lt;0,$D30&lt;&gt;"Complete"),"Loss contract - the full expected loss must be recognized",""),IF(AND($D30="Complete",$P30&lt;&gt;$G30),"Marked Complete but estimated cost does not equal cost to date",""),IF(AND($D30="Complete",$N30&lt;&gt;$F30),"Marked Complete but billings do not equal the contract amount",""),IF(AND($D30="In Progress",$G30&gt;0,$P30=$G30),"Shows 100% complete - should it be marked Complete?",""),IF(AND($N30=0,$K30&gt;0.1,$D30&lt;&gt;"Complete"),"Costs incurred but nothing billed yet",""),IF(AND($F30&gt;0,$AA30&gt;0.1*$F30),"Underbilled by more than 10% of the contract - look for unapproved change orders or unbilled work",""),IF(AND($B30&lt;&gt;"",COUNTIF($B$7:$B$57,$B30)&gt;1),"Duplicate job number",""),IF(MIN($F30,$G30,$N30,$P30,$T30,$U30)&lt;0,"Negative amount entered in an input cell","")))</x:f>
      </x:c>
    </x:row>
    <x:row r="31">
      <x:c r="B31" s="10" t="n"/>
      <x:c r="C31" s="10" t="n"/>
      <x:c r="D31" s="11" t="n"/>
      <x:c r="F31" s="12" t="n"/>
      <x:c r="G31" s="12" t="n"/>
      <x:c r="H31" s="13" t="str">
        <x:f>IF(NOT(COUNTA($B31:$D31,$F31:$G31,$N31,$P31,$T31:$U31)&gt;0),"",F31-G31)</x:f>
      </x:c>
      <x:c r="I31" s="14" t="str">
        <x:f>IF(NOT(COUNTA($B31:$D31,$F31:$G31,$N31,$P31,$T31:$U31)&gt;0),"",IFERROR(H31/F31,0))</x:f>
      </x:c>
      <x:c r="K31" s="14" t="str">
        <x:f>IF(NOT(COUNTA($B31:$D31,$F31:$G31,$N31,$P31,$T31:$U31)&gt;0),"",IFERROR(P31/G31,0))</x:f>
      </x:c>
      <x:c r="L31" s="13" t="str">
        <x:f>IF(NOT(COUNTA($B31:$D31,$F31:$G31,$N31,$P31,$T31:$U31)&gt;0),"",G31-P31)</x:f>
      </x:c>
      <x:c r="N31" s="12" t="n"/>
      <x:c r="O31" s="13" t="str">
        <x:f>IF(NOT(COUNTA($B31:$D31,$F31:$G31,$N31,$P31,$T31:$U31)&gt;0),"",F31*K31)</x:f>
      </x:c>
      <x:c r="P31" s="12" t="n"/>
      <x:c r="Q31" s="13" t="str">
        <x:f>IF(NOT(COUNTA($B31:$D31,$F31:$G31,$N31,$P31,$T31:$U31)&gt;0),"",O31-P31)</x:f>
      </x:c>
      <x:c r="R31" s="14" t="str">
        <x:f>IF(NOT(COUNTA($B31:$D31,$F31:$G31,$N31,$P31,$T31:$U31)&gt;0),"",IFERROR(Q31/O31,0))</x:f>
      </x:c>
      <x:c r="T31" s="15" t="n"/>
      <x:c r="U31" s="15" t="n"/>
      <x:c r="W31" s="13" t="str">
        <x:f>IF(NOT(COUNTA($B31:$D31,$F31:$G31,$N31,$P31,$T31:$U31)&gt;0),"",O31-T31)</x:f>
      </x:c>
      <x:c r="X31" s="13" t="str">
        <x:f>IF(NOT(COUNTA($B31:$D31,$F31:$G31,$N31,$P31,$T31:$U31)&gt;0),"",P31-U31)</x:f>
      </x:c>
      <x:c r="Y31" s="13" t="str">
        <x:f>IF(NOT(COUNTA($B31:$D31,$F31:$G31,$N31,$P31,$T31:$U31)&gt;0),"",W31-X31)</x:f>
      </x:c>
      <x:c r="AA31" s="13" t="str">
        <x:f>IF(NOT(COUNTA($B31:$D31,$F31:$G31,$N31,$P31,$T31:$U31)&gt;0),"",IF(O31&gt;N31,O31-N31,0))</x:f>
      </x:c>
      <x:c r="AB31" s="13" t="str">
        <x:f>IF(NOT(COUNTA($B31:$D31,$F31:$G31,$N31,$P31,$T31:$U31)&gt;0),"",IF(N31&gt;O31,N31-O31,0))</x:f>
      </x:c>
      <x:c r="AD31" s="16" t="str">
        <x:f>IF(NOT(COUNTA($B31:$D31,$F31:$G31,$N31,$P31,$T31:$U31)&gt;0),"",_xlfn.TEXTJOIN("; ",TRUE,IF($B31="","Job number missing",""),IF($D31="","Status missing",""),IF(AND($D31&lt;&gt;"",$D31&lt;&gt;"In Progress",$D31&lt;&gt;"Complete"),"Status must be In Progress or Complete",""),IF(AND($F31=0,OR($G31&gt;0,$N31&gt;0,$P31&gt;0)),"Contract amount missing",""),IF(AND($G31=0,OR($F31&gt;0,$P31&gt;0)),"Estimated cost missing",""),IF(AND($G31&gt;0,$P31&gt;$G31,$D31&lt;&gt;"Complete"),"Cost to date exceeds estimated cost - job is over 100% complete; update the estimate",""),IF(AND($F31&gt;0,$N31&gt;$F31),"Billings exceed the contract amount",""),IF($T31&gt;$O31,"Prior-year revenue exceeds inception-to-date revenue",""),IF($U31&gt;$P31,"Prior-year cost exceeds inception-to-date cost",""),IF(AND($H31&lt;0,$D31&lt;&gt;"Complete"),"Loss contract - the full expected loss must be recognized",""),IF(AND($D31="Complete",$P31&lt;&gt;$G31),"Marked Complete but estimated cost does not equal cost to date",""),IF(AND($D31="Complete",$N31&lt;&gt;$F31),"Marked Complete but billings do not equal the contract amount",""),IF(AND($D31="In Progress",$G31&gt;0,$P31=$G31),"Shows 100% complete - should it be marked Complete?",""),IF(AND($N31=0,$K31&gt;0.1,$D31&lt;&gt;"Complete"),"Costs incurred but nothing billed yet",""),IF(AND($F31&gt;0,$AA31&gt;0.1*$F31),"Underbilled by more than 10% of the contract - look for unapproved change orders or unbilled work",""),IF(AND($B31&lt;&gt;"",COUNTIF($B$7:$B$57,$B31)&gt;1),"Duplicate job number",""),IF(MIN($F31,$G31,$N31,$P31,$T31,$U31)&lt;0,"Negative amount entered in an input cell","")))</x:f>
      </x:c>
    </x:row>
    <x:row r="32">
      <x:c r="B32" s="10" t="n"/>
      <x:c r="C32" s="10" t="n"/>
      <x:c r="D32" s="11" t="n"/>
      <x:c r="F32" s="12" t="n"/>
      <x:c r="G32" s="12" t="n"/>
      <x:c r="H32" s="13" t="str">
        <x:f>IF(NOT(COUNTA($B32:$D32,$F32:$G32,$N32,$P32,$T32:$U32)&gt;0),"",F32-G32)</x:f>
      </x:c>
      <x:c r="I32" s="14" t="str">
        <x:f>IF(NOT(COUNTA($B32:$D32,$F32:$G32,$N32,$P32,$T32:$U32)&gt;0),"",IFERROR(H32/F32,0))</x:f>
      </x:c>
      <x:c r="K32" s="14" t="str">
        <x:f>IF(NOT(COUNTA($B32:$D32,$F32:$G32,$N32,$P32,$T32:$U32)&gt;0),"",IFERROR(P32/G32,0))</x:f>
      </x:c>
      <x:c r="L32" s="13" t="str">
        <x:f>IF(NOT(COUNTA($B32:$D32,$F32:$G32,$N32,$P32,$T32:$U32)&gt;0),"",G32-P32)</x:f>
      </x:c>
      <x:c r="N32" s="12" t="n"/>
      <x:c r="O32" s="13" t="str">
        <x:f>IF(NOT(COUNTA($B32:$D32,$F32:$G32,$N32,$P32,$T32:$U32)&gt;0),"",F32*K32)</x:f>
      </x:c>
      <x:c r="P32" s="12" t="n"/>
      <x:c r="Q32" s="13" t="str">
        <x:f>IF(NOT(COUNTA($B32:$D32,$F32:$G32,$N32,$P32,$T32:$U32)&gt;0),"",O32-P32)</x:f>
      </x:c>
      <x:c r="R32" s="14" t="str">
        <x:f>IF(NOT(COUNTA($B32:$D32,$F32:$G32,$N32,$P32,$T32:$U32)&gt;0),"",IFERROR(Q32/O32,0))</x:f>
      </x:c>
      <x:c r="T32" s="15" t="n"/>
      <x:c r="U32" s="15" t="n"/>
      <x:c r="W32" s="13" t="str">
        <x:f>IF(NOT(COUNTA($B32:$D32,$F32:$G32,$N32,$P32,$T32:$U32)&gt;0),"",O32-T32)</x:f>
      </x:c>
      <x:c r="X32" s="13" t="str">
        <x:f>IF(NOT(COUNTA($B32:$D32,$F32:$G32,$N32,$P32,$T32:$U32)&gt;0),"",P32-U32)</x:f>
      </x:c>
      <x:c r="Y32" s="13" t="str">
        <x:f>IF(NOT(COUNTA($B32:$D32,$F32:$G32,$N32,$P32,$T32:$U32)&gt;0),"",W32-X32)</x:f>
      </x:c>
      <x:c r="AA32" s="13" t="str">
        <x:f>IF(NOT(COUNTA($B32:$D32,$F32:$G32,$N32,$P32,$T32:$U32)&gt;0),"",IF(O32&gt;N32,O32-N32,0))</x:f>
      </x:c>
      <x:c r="AB32" s="13" t="str">
        <x:f>IF(NOT(COUNTA($B32:$D32,$F32:$G32,$N32,$P32,$T32:$U32)&gt;0),"",IF(N32&gt;O32,N32-O32,0))</x:f>
      </x:c>
      <x:c r="AD32" s="16" t="str">
        <x:f>IF(NOT(COUNTA($B32:$D32,$F32:$G32,$N32,$P32,$T32:$U32)&gt;0),"",_xlfn.TEXTJOIN("; ",TRUE,IF($B32="","Job number missing",""),IF($D32="","Status missing",""),IF(AND($D32&lt;&gt;"",$D32&lt;&gt;"In Progress",$D32&lt;&gt;"Complete"),"Status must be In Progress or Complete",""),IF(AND($F32=0,OR($G32&gt;0,$N32&gt;0,$P32&gt;0)),"Contract amount missing",""),IF(AND($G32=0,OR($F32&gt;0,$P32&gt;0)),"Estimated cost missing",""),IF(AND($G32&gt;0,$P32&gt;$G32,$D32&lt;&gt;"Complete"),"Cost to date exceeds estimated cost - job is over 100% complete; update the estimate",""),IF(AND($F32&gt;0,$N32&gt;$F32),"Billings exceed the contract amount",""),IF($T32&gt;$O32,"Prior-year revenue exceeds inception-to-date revenue",""),IF($U32&gt;$P32,"Prior-year cost exceeds inception-to-date cost",""),IF(AND($H32&lt;0,$D32&lt;&gt;"Complete"),"Loss contract - the full expected loss must be recognized",""),IF(AND($D32="Complete",$P32&lt;&gt;$G32),"Marked Complete but estimated cost does not equal cost to date",""),IF(AND($D32="Complete",$N32&lt;&gt;$F32),"Marked Complete but billings do not equal the contract amount",""),IF(AND($D32="In Progress",$G32&gt;0,$P32=$G32),"Shows 100% complete - should it be marked Complete?",""),IF(AND($N32=0,$K32&gt;0.1,$D32&lt;&gt;"Complete"),"Costs incurred but nothing billed yet",""),IF(AND($F32&gt;0,$AA32&gt;0.1*$F32),"Underbilled by more than 10% of the contract - look for unapproved change orders or unbilled work",""),IF(AND($B32&lt;&gt;"",COUNTIF($B$7:$B$57,$B32)&gt;1),"Duplicate job number",""),IF(MIN($F32,$G32,$N32,$P32,$T32,$U32)&lt;0,"Negative amount entered in an input cell","")))</x:f>
      </x:c>
    </x:row>
    <x:row r="33">
      <x:c r="B33" s="10" t="n"/>
      <x:c r="C33" s="10" t="n"/>
      <x:c r="D33" s="11" t="n"/>
      <x:c r="F33" s="12" t="n"/>
      <x:c r="G33" s="12" t="n"/>
      <x:c r="H33" s="13" t="str">
        <x:f>IF(NOT(COUNTA($B33:$D33,$F33:$G33,$N33,$P33,$T33:$U33)&gt;0),"",F33-G33)</x:f>
      </x:c>
      <x:c r="I33" s="14" t="str">
        <x:f>IF(NOT(COUNTA($B33:$D33,$F33:$G33,$N33,$P33,$T33:$U33)&gt;0),"",IFERROR(H33/F33,0))</x:f>
      </x:c>
      <x:c r="K33" s="14" t="str">
        <x:f>IF(NOT(COUNTA($B33:$D33,$F33:$G33,$N33,$P33,$T33:$U33)&gt;0),"",IFERROR(P33/G33,0))</x:f>
      </x:c>
      <x:c r="L33" s="13" t="str">
        <x:f>IF(NOT(COUNTA($B33:$D33,$F33:$G33,$N33,$P33,$T33:$U33)&gt;0),"",G33-P33)</x:f>
      </x:c>
      <x:c r="N33" s="12" t="n"/>
      <x:c r="O33" s="13" t="str">
        <x:f>IF(NOT(COUNTA($B33:$D33,$F33:$G33,$N33,$P33,$T33:$U33)&gt;0),"",F33*K33)</x:f>
      </x:c>
      <x:c r="P33" s="12" t="n"/>
      <x:c r="Q33" s="13" t="str">
        <x:f>IF(NOT(COUNTA($B33:$D33,$F33:$G33,$N33,$P33,$T33:$U33)&gt;0),"",O33-P33)</x:f>
      </x:c>
      <x:c r="R33" s="14" t="str">
        <x:f>IF(NOT(COUNTA($B33:$D33,$F33:$G33,$N33,$P33,$T33:$U33)&gt;0),"",IFERROR(Q33/O33,0))</x:f>
      </x:c>
      <x:c r="T33" s="15" t="n"/>
      <x:c r="U33" s="15" t="n"/>
      <x:c r="W33" s="13" t="str">
        <x:f>IF(NOT(COUNTA($B33:$D33,$F33:$G33,$N33,$P33,$T33:$U33)&gt;0),"",O33-T33)</x:f>
      </x:c>
      <x:c r="X33" s="13" t="str">
        <x:f>IF(NOT(COUNTA($B33:$D33,$F33:$G33,$N33,$P33,$T33:$U33)&gt;0),"",P33-U33)</x:f>
      </x:c>
      <x:c r="Y33" s="13" t="str">
        <x:f>IF(NOT(COUNTA($B33:$D33,$F33:$G33,$N33,$P33,$T33:$U33)&gt;0),"",W33-X33)</x:f>
      </x:c>
      <x:c r="AA33" s="13" t="str">
        <x:f>IF(NOT(COUNTA($B33:$D33,$F33:$G33,$N33,$P33,$T33:$U33)&gt;0),"",IF(O33&gt;N33,O33-N33,0))</x:f>
      </x:c>
      <x:c r="AB33" s="13" t="str">
        <x:f>IF(NOT(COUNTA($B33:$D33,$F33:$G33,$N33,$P33,$T33:$U33)&gt;0),"",IF(N33&gt;O33,N33-O33,0))</x:f>
      </x:c>
      <x:c r="AD33" s="16" t="str">
        <x:f>IF(NOT(COUNTA($B33:$D33,$F33:$G33,$N33,$P33,$T33:$U33)&gt;0),"",_xlfn.TEXTJOIN("; ",TRUE,IF($B33="","Job number missing",""),IF($D33="","Status missing",""),IF(AND($D33&lt;&gt;"",$D33&lt;&gt;"In Progress",$D33&lt;&gt;"Complete"),"Status must be In Progress or Complete",""),IF(AND($F33=0,OR($G33&gt;0,$N33&gt;0,$P33&gt;0)),"Contract amount missing",""),IF(AND($G33=0,OR($F33&gt;0,$P33&gt;0)),"Estimated cost missing",""),IF(AND($G33&gt;0,$P33&gt;$G33,$D33&lt;&gt;"Complete"),"Cost to date exceeds estimated cost - job is over 100% complete; update the estimate",""),IF(AND($F33&gt;0,$N33&gt;$F33),"Billings exceed the contract amount",""),IF($T33&gt;$O33,"Prior-year revenue exceeds inception-to-date revenue",""),IF($U33&gt;$P33,"Prior-year cost exceeds inception-to-date cost",""),IF(AND($H33&lt;0,$D33&lt;&gt;"Complete"),"Loss contract - the full expected loss must be recognized",""),IF(AND($D33="Complete",$P33&lt;&gt;$G33),"Marked Complete but estimated cost does not equal cost to date",""),IF(AND($D33="Complete",$N33&lt;&gt;$F33),"Marked Complete but billings do not equal the contract amount",""),IF(AND($D33="In Progress",$G33&gt;0,$P33=$G33),"Shows 100% complete - should it be marked Complete?",""),IF(AND($N33=0,$K33&gt;0.1,$D33&lt;&gt;"Complete"),"Costs incurred but nothing billed yet",""),IF(AND($F33&gt;0,$AA33&gt;0.1*$F33),"Underbilled by more than 10% of the contract - look for unapproved change orders or unbilled work",""),IF(AND($B33&lt;&gt;"",COUNTIF($B$7:$B$57,$B33)&gt;1),"Duplicate job number",""),IF(MIN($F33,$G33,$N33,$P33,$T33,$U33)&lt;0,"Negative amount entered in an input cell","")))</x:f>
      </x:c>
    </x:row>
    <x:row r="34">
      <x:c r="B34" s="10" t="n"/>
      <x:c r="C34" s="10" t="n"/>
      <x:c r="D34" s="11" t="n"/>
      <x:c r="F34" s="12" t="n"/>
      <x:c r="G34" s="12" t="n"/>
      <x:c r="H34" s="13" t="str">
        <x:f>IF(NOT(COUNTA($B34:$D34,$F34:$G34,$N34,$P34,$T34:$U34)&gt;0),"",F34-G34)</x:f>
      </x:c>
      <x:c r="I34" s="14" t="str">
        <x:f>IF(NOT(COUNTA($B34:$D34,$F34:$G34,$N34,$P34,$T34:$U34)&gt;0),"",IFERROR(H34/F34,0))</x:f>
      </x:c>
      <x:c r="K34" s="14" t="str">
        <x:f>IF(NOT(COUNTA($B34:$D34,$F34:$G34,$N34,$P34,$T34:$U34)&gt;0),"",IFERROR(P34/G34,0))</x:f>
      </x:c>
      <x:c r="L34" s="13" t="str">
        <x:f>IF(NOT(COUNTA($B34:$D34,$F34:$G34,$N34,$P34,$T34:$U34)&gt;0),"",G34-P34)</x:f>
      </x:c>
      <x:c r="N34" s="12" t="n"/>
      <x:c r="O34" s="13" t="str">
        <x:f>IF(NOT(COUNTA($B34:$D34,$F34:$G34,$N34,$P34,$T34:$U34)&gt;0),"",F34*K34)</x:f>
      </x:c>
      <x:c r="P34" s="12" t="n"/>
      <x:c r="Q34" s="13" t="str">
        <x:f>IF(NOT(COUNTA($B34:$D34,$F34:$G34,$N34,$P34,$T34:$U34)&gt;0),"",O34-P34)</x:f>
      </x:c>
      <x:c r="R34" s="14" t="str">
        <x:f>IF(NOT(COUNTA($B34:$D34,$F34:$G34,$N34,$P34,$T34:$U34)&gt;0),"",IFERROR(Q34/O34,0))</x:f>
      </x:c>
      <x:c r="T34" s="15" t="n"/>
      <x:c r="U34" s="15" t="n"/>
      <x:c r="W34" s="13" t="str">
        <x:f>IF(NOT(COUNTA($B34:$D34,$F34:$G34,$N34,$P34,$T34:$U34)&gt;0),"",O34-T34)</x:f>
      </x:c>
      <x:c r="X34" s="13" t="str">
        <x:f>IF(NOT(COUNTA($B34:$D34,$F34:$G34,$N34,$P34,$T34:$U34)&gt;0),"",P34-U34)</x:f>
      </x:c>
      <x:c r="Y34" s="13" t="str">
        <x:f>IF(NOT(COUNTA($B34:$D34,$F34:$G34,$N34,$P34,$T34:$U34)&gt;0),"",W34-X34)</x:f>
      </x:c>
      <x:c r="AA34" s="13" t="str">
        <x:f>IF(NOT(COUNTA($B34:$D34,$F34:$G34,$N34,$P34,$T34:$U34)&gt;0),"",IF(O34&gt;N34,O34-N34,0))</x:f>
      </x:c>
      <x:c r="AB34" s="13" t="str">
        <x:f>IF(NOT(COUNTA($B34:$D34,$F34:$G34,$N34,$P34,$T34:$U34)&gt;0),"",IF(N34&gt;O34,N34-O34,0))</x:f>
      </x:c>
      <x:c r="AD34" s="16" t="str">
        <x:f>IF(NOT(COUNTA($B34:$D34,$F34:$G34,$N34,$P34,$T34:$U34)&gt;0),"",_xlfn.TEXTJOIN("; ",TRUE,IF($B34="","Job number missing",""),IF($D34="","Status missing",""),IF(AND($D34&lt;&gt;"",$D34&lt;&gt;"In Progress",$D34&lt;&gt;"Complete"),"Status must be In Progress or Complete",""),IF(AND($F34=0,OR($G34&gt;0,$N34&gt;0,$P34&gt;0)),"Contract amount missing",""),IF(AND($G34=0,OR($F34&gt;0,$P34&gt;0)),"Estimated cost missing",""),IF(AND($G34&gt;0,$P34&gt;$G34,$D34&lt;&gt;"Complete"),"Cost to date exceeds estimated cost - job is over 100% complete; update the estimate",""),IF(AND($F34&gt;0,$N34&gt;$F34),"Billings exceed the contract amount",""),IF($T34&gt;$O34,"Prior-year revenue exceeds inception-to-date revenue",""),IF($U34&gt;$P34,"Prior-year cost exceeds inception-to-date cost",""),IF(AND($H34&lt;0,$D34&lt;&gt;"Complete"),"Loss contract - the full expected loss must be recognized",""),IF(AND($D34="Complete",$P34&lt;&gt;$G34),"Marked Complete but estimated cost does not equal cost to date",""),IF(AND($D34="Complete",$N34&lt;&gt;$F34),"Marked Complete but billings do not equal the contract amount",""),IF(AND($D34="In Progress",$G34&gt;0,$P34=$G34),"Shows 100% complete - should it be marked Complete?",""),IF(AND($N34=0,$K34&gt;0.1,$D34&lt;&gt;"Complete"),"Costs incurred but nothing billed yet",""),IF(AND($F34&gt;0,$AA34&gt;0.1*$F34),"Underbilled by more than 10% of the contract - look for unapproved change orders or unbilled work",""),IF(AND($B34&lt;&gt;"",COUNTIF($B$7:$B$57,$B34)&gt;1),"Duplicate job number",""),IF(MIN($F34,$G34,$N34,$P34,$T34,$U34)&lt;0,"Negative amount entered in an input cell","")))</x:f>
      </x:c>
    </x:row>
    <x:row r="35">
      <x:c r="B35" s="10" t="n"/>
      <x:c r="C35" s="10" t="n"/>
      <x:c r="D35" s="11" t="n"/>
      <x:c r="F35" s="12" t="n"/>
      <x:c r="G35" s="12" t="n"/>
      <x:c r="H35" s="13" t="str">
        <x:f>IF(NOT(COUNTA($B35:$D35,$F35:$G35,$N35,$P35,$T35:$U35)&gt;0),"",F35-G35)</x:f>
      </x:c>
      <x:c r="I35" s="14" t="str">
        <x:f>IF(NOT(COUNTA($B35:$D35,$F35:$G35,$N35,$P35,$T35:$U35)&gt;0),"",IFERROR(H35/F35,0))</x:f>
      </x:c>
      <x:c r="K35" s="14" t="str">
        <x:f>IF(NOT(COUNTA($B35:$D35,$F35:$G35,$N35,$P35,$T35:$U35)&gt;0),"",IFERROR(P35/G35,0))</x:f>
      </x:c>
      <x:c r="L35" s="13" t="str">
        <x:f>IF(NOT(COUNTA($B35:$D35,$F35:$G35,$N35,$P35,$T35:$U35)&gt;0),"",G35-P35)</x:f>
      </x:c>
      <x:c r="N35" s="12" t="n"/>
      <x:c r="O35" s="13" t="str">
        <x:f>IF(NOT(COUNTA($B35:$D35,$F35:$G35,$N35,$P35,$T35:$U35)&gt;0),"",F35*K35)</x:f>
      </x:c>
      <x:c r="P35" s="12" t="n"/>
      <x:c r="Q35" s="13" t="str">
        <x:f>IF(NOT(COUNTA($B35:$D35,$F35:$G35,$N35,$P35,$T35:$U35)&gt;0),"",O35-P35)</x:f>
      </x:c>
      <x:c r="R35" s="14" t="str">
        <x:f>IF(NOT(COUNTA($B35:$D35,$F35:$G35,$N35,$P35,$T35:$U35)&gt;0),"",IFERROR(Q35/O35,0))</x:f>
      </x:c>
      <x:c r="T35" s="15" t="n"/>
      <x:c r="U35" s="15" t="n"/>
      <x:c r="W35" s="13" t="str">
        <x:f>IF(NOT(COUNTA($B35:$D35,$F35:$G35,$N35,$P35,$T35:$U35)&gt;0),"",O35-T35)</x:f>
      </x:c>
      <x:c r="X35" s="13" t="str">
        <x:f>IF(NOT(COUNTA($B35:$D35,$F35:$G35,$N35,$P35,$T35:$U35)&gt;0),"",P35-U35)</x:f>
      </x:c>
      <x:c r="Y35" s="13" t="str">
        <x:f>IF(NOT(COUNTA($B35:$D35,$F35:$G35,$N35,$P35,$T35:$U35)&gt;0),"",W35-X35)</x:f>
      </x:c>
      <x:c r="AA35" s="13" t="str">
        <x:f>IF(NOT(COUNTA($B35:$D35,$F35:$G35,$N35,$P35,$T35:$U35)&gt;0),"",IF(O35&gt;N35,O35-N35,0))</x:f>
      </x:c>
      <x:c r="AB35" s="13" t="str">
        <x:f>IF(NOT(COUNTA($B35:$D35,$F35:$G35,$N35,$P35,$T35:$U35)&gt;0),"",IF(N35&gt;O35,N35-O35,0))</x:f>
      </x:c>
      <x:c r="AD35" s="16" t="str">
        <x:f>IF(NOT(COUNTA($B35:$D35,$F35:$G35,$N35,$P35,$T35:$U35)&gt;0),"",_xlfn.TEXTJOIN("; ",TRUE,IF($B35="","Job number missing",""),IF($D35="","Status missing",""),IF(AND($D35&lt;&gt;"",$D35&lt;&gt;"In Progress",$D35&lt;&gt;"Complete"),"Status must be In Progress or Complete",""),IF(AND($F35=0,OR($G35&gt;0,$N35&gt;0,$P35&gt;0)),"Contract amount missing",""),IF(AND($G35=0,OR($F35&gt;0,$P35&gt;0)),"Estimated cost missing",""),IF(AND($G35&gt;0,$P35&gt;$G35,$D35&lt;&gt;"Complete"),"Cost to date exceeds estimated cost - job is over 100% complete; update the estimate",""),IF(AND($F35&gt;0,$N35&gt;$F35),"Billings exceed the contract amount",""),IF($T35&gt;$O35,"Prior-year revenue exceeds inception-to-date revenue",""),IF($U35&gt;$P35,"Prior-year cost exceeds inception-to-date cost",""),IF(AND($H35&lt;0,$D35&lt;&gt;"Complete"),"Loss contract - the full expected loss must be recognized",""),IF(AND($D35="Complete",$P35&lt;&gt;$G35),"Marked Complete but estimated cost does not equal cost to date",""),IF(AND($D35="Complete",$N35&lt;&gt;$F35),"Marked Complete but billings do not equal the contract amount",""),IF(AND($D35="In Progress",$G35&gt;0,$P35=$G35),"Shows 100% complete - should it be marked Complete?",""),IF(AND($N35=0,$K35&gt;0.1,$D35&lt;&gt;"Complete"),"Costs incurred but nothing billed yet",""),IF(AND($F35&gt;0,$AA35&gt;0.1*$F35),"Underbilled by more than 10% of the contract - look for unapproved change orders or unbilled work",""),IF(AND($B35&lt;&gt;"",COUNTIF($B$7:$B$57,$B35)&gt;1),"Duplicate job number",""),IF(MIN($F35,$G35,$N35,$P35,$T35,$U35)&lt;0,"Negative amount entered in an input cell","")))</x:f>
      </x:c>
    </x:row>
    <x:row r="36">
      <x:c r="B36" s="10" t="n"/>
      <x:c r="C36" s="10" t="n"/>
      <x:c r="D36" s="11" t="n"/>
      <x:c r="F36" s="12" t="n"/>
      <x:c r="G36" s="12" t="n"/>
      <x:c r="H36" s="13" t="str">
        <x:f>IF(NOT(COUNTA($B36:$D36,$F36:$G36,$N36,$P36,$T36:$U36)&gt;0),"",F36-G36)</x:f>
      </x:c>
      <x:c r="I36" s="14" t="str">
        <x:f>IF(NOT(COUNTA($B36:$D36,$F36:$G36,$N36,$P36,$T36:$U36)&gt;0),"",IFERROR(H36/F36,0))</x:f>
      </x:c>
      <x:c r="K36" s="14" t="str">
        <x:f>IF(NOT(COUNTA($B36:$D36,$F36:$G36,$N36,$P36,$T36:$U36)&gt;0),"",IFERROR(P36/G36,0))</x:f>
      </x:c>
      <x:c r="L36" s="13" t="str">
        <x:f>IF(NOT(COUNTA($B36:$D36,$F36:$G36,$N36,$P36,$T36:$U36)&gt;0),"",G36-P36)</x:f>
      </x:c>
      <x:c r="N36" s="12" t="n"/>
      <x:c r="O36" s="13" t="str">
        <x:f>IF(NOT(COUNTA($B36:$D36,$F36:$G36,$N36,$P36,$T36:$U36)&gt;0),"",F36*K36)</x:f>
      </x:c>
      <x:c r="P36" s="12" t="n"/>
      <x:c r="Q36" s="13" t="str">
        <x:f>IF(NOT(COUNTA($B36:$D36,$F36:$G36,$N36,$P36,$T36:$U36)&gt;0),"",O36-P36)</x:f>
      </x:c>
      <x:c r="R36" s="14" t="str">
        <x:f>IF(NOT(COUNTA($B36:$D36,$F36:$G36,$N36,$P36,$T36:$U36)&gt;0),"",IFERROR(Q36/O36,0))</x:f>
      </x:c>
      <x:c r="T36" s="15" t="n"/>
      <x:c r="U36" s="15" t="n"/>
      <x:c r="W36" s="13" t="str">
        <x:f>IF(NOT(COUNTA($B36:$D36,$F36:$G36,$N36,$P36,$T36:$U36)&gt;0),"",O36-T36)</x:f>
      </x:c>
      <x:c r="X36" s="13" t="str">
        <x:f>IF(NOT(COUNTA($B36:$D36,$F36:$G36,$N36,$P36,$T36:$U36)&gt;0),"",P36-U36)</x:f>
      </x:c>
      <x:c r="Y36" s="13" t="str">
        <x:f>IF(NOT(COUNTA($B36:$D36,$F36:$G36,$N36,$P36,$T36:$U36)&gt;0),"",W36-X36)</x:f>
      </x:c>
      <x:c r="AA36" s="13" t="str">
        <x:f>IF(NOT(COUNTA($B36:$D36,$F36:$G36,$N36,$P36,$T36:$U36)&gt;0),"",IF(O36&gt;N36,O36-N36,0))</x:f>
      </x:c>
      <x:c r="AB36" s="13" t="str">
        <x:f>IF(NOT(COUNTA($B36:$D36,$F36:$G36,$N36,$P36,$T36:$U36)&gt;0),"",IF(N36&gt;O36,N36-O36,0))</x:f>
      </x:c>
      <x:c r="AD36" s="16" t="str">
        <x:f>IF(NOT(COUNTA($B36:$D36,$F36:$G36,$N36,$P36,$T36:$U36)&gt;0),"",_xlfn.TEXTJOIN("; ",TRUE,IF($B36="","Job number missing",""),IF($D36="","Status missing",""),IF(AND($D36&lt;&gt;"",$D36&lt;&gt;"In Progress",$D36&lt;&gt;"Complete"),"Status must be In Progress or Complete",""),IF(AND($F36=0,OR($G36&gt;0,$N36&gt;0,$P36&gt;0)),"Contract amount missing",""),IF(AND($G36=0,OR($F36&gt;0,$P36&gt;0)),"Estimated cost missing",""),IF(AND($G36&gt;0,$P36&gt;$G36,$D36&lt;&gt;"Complete"),"Cost to date exceeds estimated cost - job is over 100% complete; update the estimate",""),IF(AND($F36&gt;0,$N36&gt;$F36),"Billings exceed the contract amount",""),IF($T36&gt;$O36,"Prior-year revenue exceeds inception-to-date revenue",""),IF($U36&gt;$P36,"Prior-year cost exceeds inception-to-date cost",""),IF(AND($H36&lt;0,$D36&lt;&gt;"Complete"),"Loss contract - the full expected loss must be recognized",""),IF(AND($D36="Complete",$P36&lt;&gt;$G36),"Marked Complete but estimated cost does not equal cost to date",""),IF(AND($D36="Complete",$N36&lt;&gt;$F36),"Marked Complete but billings do not equal the contract amount",""),IF(AND($D36="In Progress",$G36&gt;0,$P36=$G36),"Shows 100% complete - should it be marked Complete?",""),IF(AND($N36=0,$K36&gt;0.1,$D36&lt;&gt;"Complete"),"Costs incurred but nothing billed yet",""),IF(AND($F36&gt;0,$AA36&gt;0.1*$F36),"Underbilled by more than 10% of the contract - look for unapproved change orders or unbilled work",""),IF(AND($B36&lt;&gt;"",COUNTIF($B$7:$B$57,$B36)&gt;1),"Duplicate job number",""),IF(MIN($F36,$G36,$N36,$P36,$T36,$U36)&lt;0,"Negative amount entered in an input cell","")))</x:f>
      </x:c>
    </x:row>
    <x:row r="37">
      <x:c r="B37" s="10" t="n"/>
      <x:c r="C37" s="10" t="n"/>
      <x:c r="D37" s="11" t="n"/>
      <x:c r="F37" s="12" t="n"/>
      <x:c r="G37" s="12" t="n"/>
      <x:c r="H37" s="13" t="str">
        <x:f>IF(NOT(COUNTA($B37:$D37,$F37:$G37,$N37,$P37,$T37:$U37)&gt;0),"",F37-G37)</x:f>
      </x:c>
      <x:c r="I37" s="14" t="str">
        <x:f>IF(NOT(COUNTA($B37:$D37,$F37:$G37,$N37,$P37,$T37:$U37)&gt;0),"",IFERROR(H37/F37,0))</x:f>
      </x:c>
      <x:c r="K37" s="14" t="str">
        <x:f>IF(NOT(COUNTA($B37:$D37,$F37:$G37,$N37,$P37,$T37:$U37)&gt;0),"",IFERROR(P37/G37,0))</x:f>
      </x:c>
      <x:c r="L37" s="13" t="str">
        <x:f>IF(NOT(COUNTA($B37:$D37,$F37:$G37,$N37,$P37,$T37:$U37)&gt;0),"",G37-P37)</x:f>
      </x:c>
      <x:c r="N37" s="12" t="n"/>
      <x:c r="O37" s="13" t="str">
        <x:f>IF(NOT(COUNTA($B37:$D37,$F37:$G37,$N37,$P37,$T37:$U37)&gt;0),"",F37*K37)</x:f>
      </x:c>
      <x:c r="P37" s="12" t="n"/>
      <x:c r="Q37" s="13" t="str">
        <x:f>IF(NOT(COUNTA($B37:$D37,$F37:$G37,$N37,$P37,$T37:$U37)&gt;0),"",O37-P37)</x:f>
      </x:c>
      <x:c r="R37" s="14" t="str">
        <x:f>IF(NOT(COUNTA($B37:$D37,$F37:$G37,$N37,$P37,$T37:$U37)&gt;0),"",IFERROR(Q37/O37,0))</x:f>
      </x:c>
      <x:c r="T37" s="15" t="n"/>
      <x:c r="U37" s="15" t="n"/>
      <x:c r="W37" s="13" t="str">
        <x:f>IF(NOT(COUNTA($B37:$D37,$F37:$G37,$N37,$P37,$T37:$U37)&gt;0),"",O37-T37)</x:f>
      </x:c>
      <x:c r="X37" s="13" t="str">
        <x:f>IF(NOT(COUNTA($B37:$D37,$F37:$G37,$N37,$P37,$T37:$U37)&gt;0),"",P37-U37)</x:f>
      </x:c>
      <x:c r="Y37" s="13" t="str">
        <x:f>IF(NOT(COUNTA($B37:$D37,$F37:$G37,$N37,$P37,$T37:$U37)&gt;0),"",W37-X37)</x:f>
      </x:c>
      <x:c r="AA37" s="13" t="str">
        <x:f>IF(NOT(COUNTA($B37:$D37,$F37:$G37,$N37,$P37,$T37:$U37)&gt;0),"",IF(O37&gt;N37,O37-N37,0))</x:f>
      </x:c>
      <x:c r="AB37" s="13" t="str">
        <x:f>IF(NOT(COUNTA($B37:$D37,$F37:$G37,$N37,$P37,$T37:$U37)&gt;0),"",IF(N37&gt;O37,N37-O37,0))</x:f>
      </x:c>
      <x:c r="AD37" s="16" t="str">
        <x:f>IF(NOT(COUNTA($B37:$D37,$F37:$G37,$N37,$P37,$T37:$U37)&gt;0),"",_xlfn.TEXTJOIN("; ",TRUE,IF($B37="","Job number missing",""),IF($D37="","Status missing",""),IF(AND($D37&lt;&gt;"",$D37&lt;&gt;"In Progress",$D37&lt;&gt;"Complete"),"Status must be In Progress or Complete",""),IF(AND($F37=0,OR($G37&gt;0,$N37&gt;0,$P37&gt;0)),"Contract amount missing",""),IF(AND($G37=0,OR($F37&gt;0,$P37&gt;0)),"Estimated cost missing",""),IF(AND($G37&gt;0,$P37&gt;$G37,$D37&lt;&gt;"Complete"),"Cost to date exceeds estimated cost - job is over 100% complete; update the estimate",""),IF(AND($F37&gt;0,$N37&gt;$F37),"Billings exceed the contract amount",""),IF($T37&gt;$O37,"Prior-year revenue exceeds inception-to-date revenue",""),IF($U37&gt;$P37,"Prior-year cost exceeds inception-to-date cost",""),IF(AND($H37&lt;0,$D37&lt;&gt;"Complete"),"Loss contract - the full expected loss must be recognized",""),IF(AND($D37="Complete",$P37&lt;&gt;$G37),"Marked Complete but estimated cost does not equal cost to date",""),IF(AND($D37="Complete",$N37&lt;&gt;$F37),"Marked Complete but billings do not equal the contract amount",""),IF(AND($D37="In Progress",$G37&gt;0,$P37=$G37),"Shows 100% complete - should it be marked Complete?",""),IF(AND($N37=0,$K37&gt;0.1,$D37&lt;&gt;"Complete"),"Costs incurred but nothing billed yet",""),IF(AND($F37&gt;0,$AA37&gt;0.1*$F37),"Underbilled by more than 10% of the contract - look for unapproved change orders or unbilled work",""),IF(AND($B37&lt;&gt;"",COUNTIF($B$7:$B$57,$B37)&gt;1),"Duplicate job number",""),IF(MIN($F37,$G37,$N37,$P37,$T37,$U37)&lt;0,"Negative amount entered in an input cell","")))</x:f>
      </x:c>
    </x:row>
    <x:row r="38">
      <x:c r="B38" s="10" t="n"/>
      <x:c r="C38" s="10" t="n"/>
      <x:c r="D38" s="11" t="n"/>
      <x:c r="F38" s="12" t="n"/>
      <x:c r="G38" s="12" t="n"/>
      <x:c r="H38" s="13" t="str">
        <x:f>IF(NOT(COUNTA($B38:$D38,$F38:$G38,$N38,$P38,$T38:$U38)&gt;0),"",F38-G38)</x:f>
      </x:c>
      <x:c r="I38" s="14" t="str">
        <x:f>IF(NOT(COUNTA($B38:$D38,$F38:$G38,$N38,$P38,$T38:$U38)&gt;0),"",IFERROR(H38/F38,0))</x:f>
      </x:c>
      <x:c r="K38" s="14" t="str">
        <x:f>IF(NOT(COUNTA($B38:$D38,$F38:$G38,$N38,$P38,$T38:$U38)&gt;0),"",IFERROR(P38/G38,0))</x:f>
      </x:c>
      <x:c r="L38" s="13" t="str">
        <x:f>IF(NOT(COUNTA($B38:$D38,$F38:$G38,$N38,$P38,$T38:$U38)&gt;0),"",G38-P38)</x:f>
      </x:c>
      <x:c r="N38" s="12" t="n"/>
      <x:c r="O38" s="13" t="str">
        <x:f>IF(NOT(COUNTA($B38:$D38,$F38:$G38,$N38,$P38,$T38:$U38)&gt;0),"",F38*K38)</x:f>
      </x:c>
      <x:c r="P38" s="12" t="n"/>
      <x:c r="Q38" s="13" t="str">
        <x:f>IF(NOT(COUNTA($B38:$D38,$F38:$G38,$N38,$P38,$T38:$U38)&gt;0),"",O38-P38)</x:f>
      </x:c>
      <x:c r="R38" s="14" t="str">
        <x:f>IF(NOT(COUNTA($B38:$D38,$F38:$G38,$N38,$P38,$T38:$U38)&gt;0),"",IFERROR(Q38/O38,0))</x:f>
      </x:c>
      <x:c r="T38" s="15" t="n"/>
      <x:c r="U38" s="15" t="n"/>
      <x:c r="W38" s="13" t="str">
        <x:f>IF(NOT(COUNTA($B38:$D38,$F38:$G38,$N38,$P38,$T38:$U38)&gt;0),"",O38-T38)</x:f>
      </x:c>
      <x:c r="X38" s="13" t="str">
        <x:f>IF(NOT(COUNTA($B38:$D38,$F38:$G38,$N38,$P38,$T38:$U38)&gt;0),"",P38-U38)</x:f>
      </x:c>
      <x:c r="Y38" s="13" t="str">
        <x:f>IF(NOT(COUNTA($B38:$D38,$F38:$G38,$N38,$P38,$T38:$U38)&gt;0),"",W38-X38)</x:f>
      </x:c>
      <x:c r="AA38" s="13" t="str">
        <x:f>IF(NOT(COUNTA($B38:$D38,$F38:$G38,$N38,$P38,$T38:$U38)&gt;0),"",IF(O38&gt;N38,O38-N38,0))</x:f>
      </x:c>
      <x:c r="AB38" s="13" t="str">
        <x:f>IF(NOT(COUNTA($B38:$D38,$F38:$G38,$N38,$P38,$T38:$U38)&gt;0),"",IF(N38&gt;O38,N38-O38,0))</x:f>
      </x:c>
      <x:c r="AD38" s="16" t="str">
        <x:f>IF(NOT(COUNTA($B38:$D38,$F38:$G38,$N38,$P38,$T38:$U38)&gt;0),"",_xlfn.TEXTJOIN("; ",TRUE,IF($B38="","Job number missing",""),IF($D38="","Status missing",""),IF(AND($D38&lt;&gt;"",$D38&lt;&gt;"In Progress",$D38&lt;&gt;"Complete"),"Status must be In Progress or Complete",""),IF(AND($F38=0,OR($G38&gt;0,$N38&gt;0,$P38&gt;0)),"Contract amount missing",""),IF(AND($G38=0,OR($F38&gt;0,$P38&gt;0)),"Estimated cost missing",""),IF(AND($G38&gt;0,$P38&gt;$G38,$D38&lt;&gt;"Complete"),"Cost to date exceeds estimated cost - job is over 100% complete; update the estimate",""),IF(AND($F38&gt;0,$N38&gt;$F38),"Billings exceed the contract amount",""),IF($T38&gt;$O38,"Prior-year revenue exceeds inception-to-date revenue",""),IF($U38&gt;$P38,"Prior-year cost exceeds inception-to-date cost",""),IF(AND($H38&lt;0,$D38&lt;&gt;"Complete"),"Loss contract - the full expected loss must be recognized",""),IF(AND($D38="Complete",$P38&lt;&gt;$G38),"Marked Complete but estimated cost does not equal cost to date",""),IF(AND($D38="Complete",$N38&lt;&gt;$F38),"Marked Complete but billings do not equal the contract amount",""),IF(AND($D38="In Progress",$G38&gt;0,$P38=$G38),"Shows 100% complete - should it be marked Complete?",""),IF(AND($N38=0,$K38&gt;0.1,$D38&lt;&gt;"Complete"),"Costs incurred but nothing billed yet",""),IF(AND($F38&gt;0,$AA38&gt;0.1*$F38),"Underbilled by more than 10% of the contract - look for unapproved change orders or unbilled work",""),IF(AND($B38&lt;&gt;"",COUNTIF($B$7:$B$57,$B38)&gt;1),"Duplicate job number",""),IF(MIN($F38,$G38,$N38,$P38,$T38,$U38)&lt;0,"Negative amount entered in an input cell","")))</x:f>
      </x:c>
    </x:row>
    <x:row r="39">
      <x:c r="B39" s="10" t="n"/>
      <x:c r="C39" s="10" t="n"/>
      <x:c r="D39" s="11" t="n"/>
      <x:c r="F39" s="12" t="n"/>
      <x:c r="G39" s="12" t="n"/>
      <x:c r="H39" s="13" t="str">
        <x:f>IF(NOT(COUNTA($B39:$D39,$F39:$G39,$N39,$P39,$T39:$U39)&gt;0),"",F39-G39)</x:f>
      </x:c>
      <x:c r="I39" s="14" t="str">
        <x:f>IF(NOT(COUNTA($B39:$D39,$F39:$G39,$N39,$P39,$T39:$U39)&gt;0),"",IFERROR(H39/F39,0))</x:f>
      </x:c>
      <x:c r="K39" s="14" t="str">
        <x:f>IF(NOT(COUNTA($B39:$D39,$F39:$G39,$N39,$P39,$T39:$U39)&gt;0),"",IFERROR(P39/G39,0))</x:f>
      </x:c>
      <x:c r="L39" s="13" t="str">
        <x:f>IF(NOT(COUNTA($B39:$D39,$F39:$G39,$N39,$P39,$T39:$U39)&gt;0),"",G39-P39)</x:f>
      </x:c>
      <x:c r="N39" s="12" t="n"/>
      <x:c r="O39" s="13" t="str">
        <x:f>IF(NOT(COUNTA($B39:$D39,$F39:$G39,$N39,$P39,$T39:$U39)&gt;0),"",F39*K39)</x:f>
      </x:c>
      <x:c r="P39" s="12" t="n"/>
      <x:c r="Q39" s="13" t="str">
        <x:f>IF(NOT(COUNTA($B39:$D39,$F39:$G39,$N39,$P39,$T39:$U39)&gt;0),"",O39-P39)</x:f>
      </x:c>
      <x:c r="R39" s="14" t="str">
        <x:f>IF(NOT(COUNTA($B39:$D39,$F39:$G39,$N39,$P39,$T39:$U39)&gt;0),"",IFERROR(Q39/O39,0))</x:f>
      </x:c>
      <x:c r="T39" s="15" t="n"/>
      <x:c r="U39" s="15" t="n"/>
      <x:c r="W39" s="13" t="str">
        <x:f>IF(NOT(COUNTA($B39:$D39,$F39:$G39,$N39,$P39,$T39:$U39)&gt;0),"",O39-T39)</x:f>
      </x:c>
      <x:c r="X39" s="13" t="str">
        <x:f>IF(NOT(COUNTA($B39:$D39,$F39:$G39,$N39,$P39,$T39:$U39)&gt;0),"",P39-U39)</x:f>
      </x:c>
      <x:c r="Y39" s="13" t="str">
        <x:f>IF(NOT(COUNTA($B39:$D39,$F39:$G39,$N39,$P39,$T39:$U39)&gt;0),"",W39-X39)</x:f>
      </x:c>
      <x:c r="AA39" s="13" t="str">
        <x:f>IF(NOT(COUNTA($B39:$D39,$F39:$G39,$N39,$P39,$T39:$U39)&gt;0),"",IF(O39&gt;N39,O39-N39,0))</x:f>
      </x:c>
      <x:c r="AB39" s="13" t="str">
        <x:f>IF(NOT(COUNTA($B39:$D39,$F39:$G39,$N39,$P39,$T39:$U39)&gt;0),"",IF(N39&gt;O39,N39-O39,0))</x:f>
      </x:c>
      <x:c r="AD39" s="16" t="str">
        <x:f>IF(NOT(COUNTA($B39:$D39,$F39:$G39,$N39,$P39,$T39:$U39)&gt;0),"",_xlfn.TEXTJOIN("; ",TRUE,IF($B39="","Job number missing",""),IF($D39="","Status missing",""),IF(AND($D39&lt;&gt;"",$D39&lt;&gt;"In Progress",$D39&lt;&gt;"Complete"),"Status must be In Progress or Complete",""),IF(AND($F39=0,OR($G39&gt;0,$N39&gt;0,$P39&gt;0)),"Contract amount missing",""),IF(AND($G39=0,OR($F39&gt;0,$P39&gt;0)),"Estimated cost missing",""),IF(AND($G39&gt;0,$P39&gt;$G39,$D39&lt;&gt;"Complete"),"Cost to date exceeds estimated cost - job is over 100% complete; update the estimate",""),IF(AND($F39&gt;0,$N39&gt;$F39),"Billings exceed the contract amount",""),IF($T39&gt;$O39,"Prior-year revenue exceeds inception-to-date revenue",""),IF($U39&gt;$P39,"Prior-year cost exceeds inception-to-date cost",""),IF(AND($H39&lt;0,$D39&lt;&gt;"Complete"),"Loss contract - the full expected loss must be recognized",""),IF(AND($D39="Complete",$P39&lt;&gt;$G39),"Marked Complete but estimated cost does not equal cost to date",""),IF(AND($D39="Complete",$N39&lt;&gt;$F39),"Marked Complete but billings do not equal the contract amount",""),IF(AND($D39="In Progress",$G39&gt;0,$P39=$G39),"Shows 100% complete - should it be marked Complete?",""),IF(AND($N39=0,$K39&gt;0.1,$D39&lt;&gt;"Complete"),"Costs incurred but nothing billed yet",""),IF(AND($F39&gt;0,$AA39&gt;0.1*$F39),"Underbilled by more than 10% of the contract - look for unapproved change orders or unbilled work",""),IF(AND($B39&lt;&gt;"",COUNTIF($B$7:$B$57,$B39)&gt;1),"Duplicate job number",""),IF(MIN($F39,$G39,$N39,$P39,$T39,$U39)&lt;0,"Negative amount entered in an input cell","")))</x:f>
      </x:c>
    </x:row>
    <x:row r="40">
      <x:c r="B40" s="10" t="n"/>
      <x:c r="C40" s="10" t="n"/>
      <x:c r="D40" s="11" t="n"/>
      <x:c r="F40" s="12" t="n"/>
      <x:c r="G40" s="12" t="n"/>
      <x:c r="H40" s="13" t="str">
        <x:f>IF(NOT(COUNTA($B40:$D40,$F40:$G40,$N40,$P40,$T40:$U40)&gt;0),"",F40-G40)</x:f>
      </x:c>
      <x:c r="I40" s="14" t="str">
        <x:f>IF(NOT(COUNTA($B40:$D40,$F40:$G40,$N40,$P40,$T40:$U40)&gt;0),"",IFERROR(H40/F40,0))</x:f>
      </x:c>
      <x:c r="K40" s="14" t="str">
        <x:f>IF(NOT(COUNTA($B40:$D40,$F40:$G40,$N40,$P40,$T40:$U40)&gt;0),"",IFERROR(P40/G40,0))</x:f>
      </x:c>
      <x:c r="L40" s="13" t="str">
        <x:f>IF(NOT(COUNTA($B40:$D40,$F40:$G40,$N40,$P40,$T40:$U40)&gt;0),"",G40-P40)</x:f>
      </x:c>
      <x:c r="N40" s="12" t="n"/>
      <x:c r="O40" s="13" t="str">
        <x:f>IF(NOT(COUNTA($B40:$D40,$F40:$G40,$N40,$P40,$T40:$U40)&gt;0),"",F40*K40)</x:f>
      </x:c>
      <x:c r="P40" s="12" t="n"/>
      <x:c r="Q40" s="13" t="str">
        <x:f>IF(NOT(COUNTA($B40:$D40,$F40:$G40,$N40,$P40,$T40:$U40)&gt;0),"",O40-P40)</x:f>
      </x:c>
      <x:c r="R40" s="14" t="str">
        <x:f>IF(NOT(COUNTA($B40:$D40,$F40:$G40,$N40,$P40,$T40:$U40)&gt;0),"",IFERROR(Q40/O40,0))</x:f>
      </x:c>
      <x:c r="T40" s="15" t="n"/>
      <x:c r="U40" s="15" t="n"/>
      <x:c r="W40" s="13" t="str">
        <x:f>IF(NOT(COUNTA($B40:$D40,$F40:$G40,$N40,$P40,$T40:$U40)&gt;0),"",O40-T40)</x:f>
      </x:c>
      <x:c r="X40" s="13" t="str">
        <x:f>IF(NOT(COUNTA($B40:$D40,$F40:$G40,$N40,$P40,$T40:$U40)&gt;0),"",P40-U40)</x:f>
      </x:c>
      <x:c r="Y40" s="13" t="str">
        <x:f>IF(NOT(COUNTA($B40:$D40,$F40:$G40,$N40,$P40,$T40:$U40)&gt;0),"",W40-X40)</x:f>
      </x:c>
      <x:c r="AA40" s="13" t="str">
        <x:f>IF(NOT(COUNTA($B40:$D40,$F40:$G40,$N40,$P40,$T40:$U40)&gt;0),"",IF(O40&gt;N40,O40-N40,0))</x:f>
      </x:c>
      <x:c r="AB40" s="13" t="str">
        <x:f>IF(NOT(COUNTA($B40:$D40,$F40:$G40,$N40,$P40,$T40:$U40)&gt;0),"",IF(N40&gt;O40,N40-O40,0))</x:f>
      </x:c>
      <x:c r="AD40" s="16" t="str">
        <x:f>IF(NOT(COUNTA($B40:$D40,$F40:$G40,$N40,$P40,$T40:$U40)&gt;0),"",_xlfn.TEXTJOIN("; ",TRUE,IF($B40="","Job number missing",""),IF($D40="","Status missing",""),IF(AND($D40&lt;&gt;"",$D40&lt;&gt;"In Progress",$D40&lt;&gt;"Complete"),"Status must be In Progress or Complete",""),IF(AND($F40=0,OR($G40&gt;0,$N40&gt;0,$P40&gt;0)),"Contract amount missing",""),IF(AND($G40=0,OR($F40&gt;0,$P40&gt;0)),"Estimated cost missing",""),IF(AND($G40&gt;0,$P40&gt;$G40,$D40&lt;&gt;"Complete"),"Cost to date exceeds estimated cost - job is over 100% complete; update the estimate",""),IF(AND($F40&gt;0,$N40&gt;$F40),"Billings exceed the contract amount",""),IF($T40&gt;$O40,"Prior-year revenue exceeds inception-to-date revenue",""),IF($U40&gt;$P40,"Prior-year cost exceeds inception-to-date cost",""),IF(AND($H40&lt;0,$D40&lt;&gt;"Complete"),"Loss contract - the full expected loss must be recognized",""),IF(AND($D40="Complete",$P40&lt;&gt;$G40),"Marked Complete but estimated cost does not equal cost to date",""),IF(AND($D40="Complete",$N40&lt;&gt;$F40),"Marked Complete but billings do not equal the contract amount",""),IF(AND($D40="In Progress",$G40&gt;0,$P40=$G40),"Shows 100% complete - should it be marked Complete?",""),IF(AND($N40=0,$K40&gt;0.1,$D40&lt;&gt;"Complete"),"Costs incurred but nothing billed yet",""),IF(AND($F40&gt;0,$AA40&gt;0.1*$F40),"Underbilled by more than 10% of the contract - look for unapproved change orders or unbilled work",""),IF(AND($B40&lt;&gt;"",COUNTIF($B$7:$B$57,$B40)&gt;1),"Duplicate job number",""),IF(MIN($F40,$G40,$N40,$P40,$T40,$U40)&lt;0,"Negative amount entered in an input cell","")))</x:f>
      </x:c>
    </x:row>
    <x:row r="41">
      <x:c r="B41" s="10" t="n"/>
      <x:c r="C41" s="10" t="n"/>
      <x:c r="D41" s="11" t="n"/>
      <x:c r="F41" s="12" t="n"/>
      <x:c r="G41" s="12" t="n"/>
      <x:c r="H41" s="13" t="str">
        <x:f>IF(NOT(COUNTA($B41:$D41,$F41:$G41,$N41,$P41,$T41:$U41)&gt;0),"",F41-G41)</x:f>
      </x:c>
      <x:c r="I41" s="14" t="str">
        <x:f>IF(NOT(COUNTA($B41:$D41,$F41:$G41,$N41,$P41,$T41:$U41)&gt;0),"",IFERROR(H41/F41,0))</x:f>
      </x:c>
      <x:c r="K41" s="14" t="str">
        <x:f>IF(NOT(COUNTA($B41:$D41,$F41:$G41,$N41,$P41,$T41:$U41)&gt;0),"",IFERROR(P41/G41,0))</x:f>
      </x:c>
      <x:c r="L41" s="13" t="str">
        <x:f>IF(NOT(COUNTA($B41:$D41,$F41:$G41,$N41,$P41,$T41:$U41)&gt;0),"",G41-P41)</x:f>
      </x:c>
      <x:c r="N41" s="12" t="n"/>
      <x:c r="O41" s="13" t="str">
        <x:f>IF(NOT(COUNTA($B41:$D41,$F41:$G41,$N41,$P41,$T41:$U41)&gt;0),"",F41*K41)</x:f>
      </x:c>
      <x:c r="P41" s="12" t="n"/>
      <x:c r="Q41" s="13" t="str">
        <x:f>IF(NOT(COUNTA($B41:$D41,$F41:$G41,$N41,$P41,$T41:$U41)&gt;0),"",O41-P41)</x:f>
      </x:c>
      <x:c r="R41" s="14" t="str">
        <x:f>IF(NOT(COUNTA($B41:$D41,$F41:$G41,$N41,$P41,$T41:$U41)&gt;0),"",IFERROR(Q41/O41,0))</x:f>
      </x:c>
      <x:c r="T41" s="15" t="n"/>
      <x:c r="U41" s="15" t="n"/>
      <x:c r="W41" s="13" t="str">
        <x:f>IF(NOT(COUNTA($B41:$D41,$F41:$G41,$N41,$P41,$T41:$U41)&gt;0),"",O41-T41)</x:f>
      </x:c>
      <x:c r="X41" s="13" t="str">
        <x:f>IF(NOT(COUNTA($B41:$D41,$F41:$G41,$N41,$P41,$T41:$U41)&gt;0),"",P41-U41)</x:f>
      </x:c>
      <x:c r="Y41" s="13" t="str">
        <x:f>IF(NOT(COUNTA($B41:$D41,$F41:$G41,$N41,$P41,$T41:$U41)&gt;0),"",W41-X41)</x:f>
      </x:c>
      <x:c r="AA41" s="13" t="str">
        <x:f>IF(NOT(COUNTA($B41:$D41,$F41:$G41,$N41,$P41,$T41:$U41)&gt;0),"",IF(O41&gt;N41,O41-N41,0))</x:f>
      </x:c>
      <x:c r="AB41" s="13" t="str">
        <x:f>IF(NOT(COUNTA($B41:$D41,$F41:$G41,$N41,$P41,$T41:$U41)&gt;0),"",IF(N41&gt;O41,N41-O41,0))</x:f>
      </x:c>
      <x:c r="AD41" s="16" t="str">
        <x:f>IF(NOT(COUNTA($B41:$D41,$F41:$G41,$N41,$P41,$T41:$U41)&gt;0),"",_xlfn.TEXTJOIN("; ",TRUE,IF($B41="","Job number missing",""),IF($D41="","Status missing",""),IF(AND($D41&lt;&gt;"",$D41&lt;&gt;"In Progress",$D41&lt;&gt;"Complete"),"Status must be In Progress or Complete",""),IF(AND($F41=0,OR($G41&gt;0,$N41&gt;0,$P41&gt;0)),"Contract amount missing",""),IF(AND($G41=0,OR($F41&gt;0,$P41&gt;0)),"Estimated cost missing",""),IF(AND($G41&gt;0,$P41&gt;$G41,$D41&lt;&gt;"Complete"),"Cost to date exceeds estimated cost - job is over 100% complete; update the estimate",""),IF(AND($F41&gt;0,$N41&gt;$F41),"Billings exceed the contract amount",""),IF($T41&gt;$O41,"Prior-year revenue exceeds inception-to-date revenue",""),IF($U41&gt;$P41,"Prior-year cost exceeds inception-to-date cost",""),IF(AND($H41&lt;0,$D41&lt;&gt;"Complete"),"Loss contract - the full expected loss must be recognized",""),IF(AND($D41="Complete",$P41&lt;&gt;$G41),"Marked Complete but estimated cost does not equal cost to date",""),IF(AND($D41="Complete",$N41&lt;&gt;$F41),"Marked Complete but billings do not equal the contract amount",""),IF(AND($D41="In Progress",$G41&gt;0,$P41=$G41),"Shows 100% complete - should it be marked Complete?",""),IF(AND($N41=0,$K41&gt;0.1,$D41&lt;&gt;"Complete"),"Costs incurred but nothing billed yet",""),IF(AND($F41&gt;0,$AA41&gt;0.1*$F41),"Underbilled by more than 10% of the contract - look for unapproved change orders or unbilled work",""),IF(AND($B41&lt;&gt;"",COUNTIF($B$7:$B$57,$B41)&gt;1),"Duplicate job number",""),IF(MIN($F41,$G41,$N41,$P41,$T41,$U41)&lt;0,"Negative amount entered in an input cell","")))</x:f>
      </x:c>
    </x:row>
    <x:row r="42">
      <x:c r="B42" s="10" t="n"/>
      <x:c r="C42" s="10" t="n"/>
      <x:c r="D42" s="11" t="n"/>
      <x:c r="F42" s="12" t="n"/>
      <x:c r="G42" s="12" t="n"/>
      <x:c r="H42" s="13" t="str">
        <x:f>IF(NOT(COUNTA($B42:$D42,$F42:$G42,$N42,$P42,$T42:$U42)&gt;0),"",F42-G42)</x:f>
      </x:c>
      <x:c r="I42" s="14" t="str">
        <x:f>IF(NOT(COUNTA($B42:$D42,$F42:$G42,$N42,$P42,$T42:$U42)&gt;0),"",IFERROR(H42/F42,0))</x:f>
      </x:c>
      <x:c r="K42" s="14" t="str">
        <x:f>IF(NOT(COUNTA($B42:$D42,$F42:$G42,$N42,$P42,$T42:$U42)&gt;0),"",IFERROR(P42/G42,0))</x:f>
      </x:c>
      <x:c r="L42" s="13" t="str">
        <x:f>IF(NOT(COUNTA($B42:$D42,$F42:$G42,$N42,$P42,$T42:$U42)&gt;0),"",G42-P42)</x:f>
      </x:c>
      <x:c r="N42" s="12" t="n"/>
      <x:c r="O42" s="13" t="str">
        <x:f>IF(NOT(COUNTA($B42:$D42,$F42:$G42,$N42,$P42,$T42:$U42)&gt;0),"",F42*K42)</x:f>
      </x:c>
      <x:c r="P42" s="12" t="n"/>
      <x:c r="Q42" s="13" t="str">
        <x:f>IF(NOT(COUNTA($B42:$D42,$F42:$G42,$N42,$P42,$T42:$U42)&gt;0),"",O42-P42)</x:f>
      </x:c>
      <x:c r="R42" s="14" t="str">
        <x:f>IF(NOT(COUNTA($B42:$D42,$F42:$G42,$N42,$P42,$T42:$U42)&gt;0),"",IFERROR(Q42/O42,0))</x:f>
      </x:c>
      <x:c r="T42" s="15" t="n"/>
      <x:c r="U42" s="15" t="n"/>
      <x:c r="W42" s="13" t="str">
        <x:f>IF(NOT(COUNTA($B42:$D42,$F42:$G42,$N42,$P42,$T42:$U42)&gt;0),"",O42-T42)</x:f>
      </x:c>
      <x:c r="X42" s="13" t="str">
        <x:f>IF(NOT(COUNTA($B42:$D42,$F42:$G42,$N42,$P42,$T42:$U42)&gt;0),"",P42-U42)</x:f>
      </x:c>
      <x:c r="Y42" s="13" t="str">
        <x:f>IF(NOT(COUNTA($B42:$D42,$F42:$G42,$N42,$P42,$T42:$U42)&gt;0),"",W42-X42)</x:f>
      </x:c>
      <x:c r="AA42" s="13" t="str">
        <x:f>IF(NOT(COUNTA($B42:$D42,$F42:$G42,$N42,$P42,$T42:$U42)&gt;0),"",IF(O42&gt;N42,O42-N42,0))</x:f>
      </x:c>
      <x:c r="AB42" s="13" t="str">
        <x:f>IF(NOT(COUNTA($B42:$D42,$F42:$G42,$N42,$P42,$T42:$U42)&gt;0),"",IF(N42&gt;O42,N42-O42,0))</x:f>
      </x:c>
      <x:c r="AD42" s="16" t="str">
        <x:f>IF(NOT(COUNTA($B42:$D42,$F42:$G42,$N42,$P42,$T42:$U42)&gt;0),"",_xlfn.TEXTJOIN("; ",TRUE,IF($B42="","Job number missing",""),IF($D42="","Status missing",""),IF(AND($D42&lt;&gt;"",$D42&lt;&gt;"In Progress",$D42&lt;&gt;"Complete"),"Status must be In Progress or Complete",""),IF(AND($F42=0,OR($G42&gt;0,$N42&gt;0,$P42&gt;0)),"Contract amount missing",""),IF(AND($G42=0,OR($F42&gt;0,$P42&gt;0)),"Estimated cost missing",""),IF(AND($G42&gt;0,$P42&gt;$G42,$D42&lt;&gt;"Complete"),"Cost to date exceeds estimated cost - job is over 100% complete; update the estimate",""),IF(AND($F42&gt;0,$N42&gt;$F42),"Billings exceed the contract amount",""),IF($T42&gt;$O42,"Prior-year revenue exceeds inception-to-date revenue",""),IF($U42&gt;$P42,"Prior-year cost exceeds inception-to-date cost",""),IF(AND($H42&lt;0,$D42&lt;&gt;"Complete"),"Loss contract - the full expected loss must be recognized",""),IF(AND($D42="Complete",$P42&lt;&gt;$G42),"Marked Complete but estimated cost does not equal cost to date",""),IF(AND($D42="Complete",$N42&lt;&gt;$F42),"Marked Complete but billings do not equal the contract amount",""),IF(AND($D42="In Progress",$G42&gt;0,$P42=$G42),"Shows 100% complete - should it be marked Complete?",""),IF(AND($N42=0,$K42&gt;0.1,$D42&lt;&gt;"Complete"),"Costs incurred but nothing billed yet",""),IF(AND($F42&gt;0,$AA42&gt;0.1*$F42),"Underbilled by more than 10% of the contract - look for unapproved change orders or unbilled work",""),IF(AND($B42&lt;&gt;"",COUNTIF($B$7:$B$57,$B42)&gt;1),"Duplicate job number",""),IF(MIN($F42,$G42,$N42,$P42,$T42,$U42)&lt;0,"Negative amount entered in an input cell","")))</x:f>
      </x:c>
    </x:row>
    <x:row r="43">
      <x:c r="B43" s="10" t="n"/>
      <x:c r="C43" s="10" t="n"/>
      <x:c r="D43" s="11" t="n"/>
      <x:c r="F43" s="12" t="n"/>
      <x:c r="G43" s="12" t="n"/>
      <x:c r="H43" s="13" t="str">
        <x:f>IF(NOT(COUNTA($B43:$D43,$F43:$G43,$N43,$P43,$T43:$U43)&gt;0),"",F43-G43)</x:f>
      </x:c>
      <x:c r="I43" s="14" t="str">
        <x:f>IF(NOT(COUNTA($B43:$D43,$F43:$G43,$N43,$P43,$T43:$U43)&gt;0),"",IFERROR(H43/F43,0))</x:f>
      </x:c>
      <x:c r="K43" s="14" t="str">
        <x:f>IF(NOT(COUNTA($B43:$D43,$F43:$G43,$N43,$P43,$T43:$U43)&gt;0),"",IFERROR(P43/G43,0))</x:f>
      </x:c>
      <x:c r="L43" s="13" t="str">
        <x:f>IF(NOT(COUNTA($B43:$D43,$F43:$G43,$N43,$P43,$T43:$U43)&gt;0),"",G43-P43)</x:f>
      </x:c>
      <x:c r="N43" s="12" t="n"/>
      <x:c r="O43" s="13" t="str">
        <x:f>IF(NOT(COUNTA($B43:$D43,$F43:$G43,$N43,$P43,$T43:$U43)&gt;0),"",F43*K43)</x:f>
      </x:c>
      <x:c r="P43" s="12" t="n"/>
      <x:c r="Q43" s="13" t="str">
        <x:f>IF(NOT(COUNTA($B43:$D43,$F43:$G43,$N43,$P43,$T43:$U43)&gt;0),"",O43-P43)</x:f>
      </x:c>
      <x:c r="R43" s="14" t="str">
        <x:f>IF(NOT(COUNTA($B43:$D43,$F43:$G43,$N43,$P43,$T43:$U43)&gt;0),"",IFERROR(Q43/O43,0))</x:f>
      </x:c>
      <x:c r="T43" s="15" t="n"/>
      <x:c r="U43" s="15" t="n"/>
      <x:c r="W43" s="13" t="str">
        <x:f>IF(NOT(COUNTA($B43:$D43,$F43:$G43,$N43,$P43,$T43:$U43)&gt;0),"",O43-T43)</x:f>
      </x:c>
      <x:c r="X43" s="13" t="str">
        <x:f>IF(NOT(COUNTA($B43:$D43,$F43:$G43,$N43,$P43,$T43:$U43)&gt;0),"",P43-U43)</x:f>
      </x:c>
      <x:c r="Y43" s="13" t="str">
        <x:f>IF(NOT(COUNTA($B43:$D43,$F43:$G43,$N43,$P43,$T43:$U43)&gt;0),"",W43-X43)</x:f>
      </x:c>
      <x:c r="AA43" s="13" t="str">
        <x:f>IF(NOT(COUNTA($B43:$D43,$F43:$G43,$N43,$P43,$T43:$U43)&gt;0),"",IF(O43&gt;N43,O43-N43,0))</x:f>
      </x:c>
      <x:c r="AB43" s="13" t="str">
        <x:f>IF(NOT(COUNTA($B43:$D43,$F43:$G43,$N43,$P43,$T43:$U43)&gt;0),"",IF(N43&gt;O43,N43-O43,0))</x:f>
      </x:c>
      <x:c r="AD43" s="16" t="str">
        <x:f>IF(NOT(COUNTA($B43:$D43,$F43:$G43,$N43,$P43,$T43:$U43)&gt;0),"",_xlfn.TEXTJOIN("; ",TRUE,IF($B43="","Job number missing",""),IF($D43="","Status missing",""),IF(AND($D43&lt;&gt;"",$D43&lt;&gt;"In Progress",$D43&lt;&gt;"Complete"),"Status must be In Progress or Complete",""),IF(AND($F43=0,OR($G43&gt;0,$N43&gt;0,$P43&gt;0)),"Contract amount missing",""),IF(AND($G43=0,OR($F43&gt;0,$P43&gt;0)),"Estimated cost missing",""),IF(AND($G43&gt;0,$P43&gt;$G43,$D43&lt;&gt;"Complete"),"Cost to date exceeds estimated cost - job is over 100% complete; update the estimate",""),IF(AND($F43&gt;0,$N43&gt;$F43),"Billings exceed the contract amount",""),IF($T43&gt;$O43,"Prior-year revenue exceeds inception-to-date revenue",""),IF($U43&gt;$P43,"Prior-year cost exceeds inception-to-date cost",""),IF(AND($H43&lt;0,$D43&lt;&gt;"Complete"),"Loss contract - the full expected loss must be recognized",""),IF(AND($D43="Complete",$P43&lt;&gt;$G43),"Marked Complete but estimated cost does not equal cost to date",""),IF(AND($D43="Complete",$N43&lt;&gt;$F43),"Marked Complete but billings do not equal the contract amount",""),IF(AND($D43="In Progress",$G43&gt;0,$P43=$G43),"Shows 100% complete - should it be marked Complete?",""),IF(AND($N43=0,$K43&gt;0.1,$D43&lt;&gt;"Complete"),"Costs incurred but nothing billed yet",""),IF(AND($F43&gt;0,$AA43&gt;0.1*$F43),"Underbilled by more than 10% of the contract - look for unapproved change orders or unbilled work",""),IF(AND($B43&lt;&gt;"",COUNTIF($B$7:$B$57,$B43)&gt;1),"Duplicate job number",""),IF(MIN($F43,$G43,$N43,$P43,$T43,$U43)&lt;0,"Negative amount entered in an input cell","")))</x:f>
      </x:c>
    </x:row>
    <x:row r="44">
      <x:c r="B44" s="10" t="n"/>
      <x:c r="C44" s="10" t="n"/>
      <x:c r="D44" s="11" t="n"/>
      <x:c r="F44" s="12" t="n"/>
      <x:c r="G44" s="12" t="n"/>
      <x:c r="H44" s="13" t="str">
        <x:f>IF(NOT(COUNTA($B44:$D44,$F44:$G44,$N44,$P44,$T44:$U44)&gt;0),"",F44-G44)</x:f>
      </x:c>
      <x:c r="I44" s="14" t="str">
        <x:f>IF(NOT(COUNTA($B44:$D44,$F44:$G44,$N44,$P44,$T44:$U44)&gt;0),"",IFERROR(H44/F44,0))</x:f>
      </x:c>
      <x:c r="K44" s="14" t="str">
        <x:f>IF(NOT(COUNTA($B44:$D44,$F44:$G44,$N44,$P44,$T44:$U44)&gt;0),"",IFERROR(P44/G44,0))</x:f>
      </x:c>
      <x:c r="L44" s="13" t="str">
        <x:f>IF(NOT(COUNTA($B44:$D44,$F44:$G44,$N44,$P44,$T44:$U44)&gt;0),"",G44-P44)</x:f>
      </x:c>
      <x:c r="N44" s="12" t="n"/>
      <x:c r="O44" s="13" t="str">
        <x:f>IF(NOT(COUNTA($B44:$D44,$F44:$G44,$N44,$P44,$T44:$U44)&gt;0),"",F44*K44)</x:f>
      </x:c>
      <x:c r="P44" s="12" t="n"/>
      <x:c r="Q44" s="13" t="str">
        <x:f>IF(NOT(COUNTA($B44:$D44,$F44:$G44,$N44,$P44,$T44:$U44)&gt;0),"",O44-P44)</x:f>
      </x:c>
      <x:c r="R44" s="14" t="str">
        <x:f>IF(NOT(COUNTA($B44:$D44,$F44:$G44,$N44,$P44,$T44:$U44)&gt;0),"",IFERROR(Q44/O44,0))</x:f>
      </x:c>
      <x:c r="T44" s="15" t="n"/>
      <x:c r="U44" s="15" t="n"/>
      <x:c r="W44" s="13" t="str">
        <x:f>IF(NOT(COUNTA($B44:$D44,$F44:$G44,$N44,$P44,$T44:$U44)&gt;0),"",O44-T44)</x:f>
      </x:c>
      <x:c r="X44" s="13" t="str">
        <x:f>IF(NOT(COUNTA($B44:$D44,$F44:$G44,$N44,$P44,$T44:$U44)&gt;0),"",P44-U44)</x:f>
      </x:c>
      <x:c r="Y44" s="13" t="str">
        <x:f>IF(NOT(COUNTA($B44:$D44,$F44:$G44,$N44,$P44,$T44:$U44)&gt;0),"",W44-X44)</x:f>
      </x:c>
      <x:c r="AA44" s="13" t="str">
        <x:f>IF(NOT(COUNTA($B44:$D44,$F44:$G44,$N44,$P44,$T44:$U44)&gt;0),"",IF(O44&gt;N44,O44-N44,0))</x:f>
      </x:c>
      <x:c r="AB44" s="13" t="str">
        <x:f>IF(NOT(COUNTA($B44:$D44,$F44:$G44,$N44,$P44,$T44:$U44)&gt;0),"",IF(N44&gt;O44,N44-O44,0))</x:f>
      </x:c>
      <x:c r="AD44" s="16" t="str">
        <x:f>IF(NOT(COUNTA($B44:$D44,$F44:$G44,$N44,$P44,$T44:$U44)&gt;0),"",_xlfn.TEXTJOIN("; ",TRUE,IF($B44="","Job number missing",""),IF($D44="","Status missing",""),IF(AND($D44&lt;&gt;"",$D44&lt;&gt;"In Progress",$D44&lt;&gt;"Complete"),"Status must be In Progress or Complete",""),IF(AND($F44=0,OR($G44&gt;0,$N44&gt;0,$P44&gt;0)),"Contract amount missing",""),IF(AND($G44=0,OR($F44&gt;0,$P44&gt;0)),"Estimated cost missing",""),IF(AND($G44&gt;0,$P44&gt;$G44,$D44&lt;&gt;"Complete"),"Cost to date exceeds estimated cost - job is over 100% complete; update the estimate",""),IF(AND($F44&gt;0,$N44&gt;$F44),"Billings exceed the contract amount",""),IF($T44&gt;$O44,"Prior-year revenue exceeds inception-to-date revenue",""),IF($U44&gt;$P44,"Prior-year cost exceeds inception-to-date cost",""),IF(AND($H44&lt;0,$D44&lt;&gt;"Complete"),"Loss contract - the full expected loss must be recognized",""),IF(AND($D44="Complete",$P44&lt;&gt;$G44),"Marked Complete but estimated cost does not equal cost to date",""),IF(AND($D44="Complete",$N44&lt;&gt;$F44),"Marked Complete but billings do not equal the contract amount",""),IF(AND($D44="In Progress",$G44&gt;0,$P44=$G44),"Shows 100% complete - should it be marked Complete?",""),IF(AND($N44=0,$K44&gt;0.1,$D44&lt;&gt;"Complete"),"Costs incurred but nothing billed yet",""),IF(AND($F44&gt;0,$AA44&gt;0.1*$F44),"Underbilled by more than 10% of the contract - look for unapproved change orders or unbilled work",""),IF(AND($B44&lt;&gt;"",COUNTIF($B$7:$B$57,$B44)&gt;1),"Duplicate job number",""),IF(MIN($F44,$G44,$N44,$P44,$T44,$U44)&lt;0,"Negative amount entered in an input cell","")))</x:f>
      </x:c>
    </x:row>
    <x:row r="45">
      <x:c r="B45" s="10" t="n"/>
      <x:c r="C45" s="10" t="n"/>
      <x:c r="D45" s="11" t="n"/>
      <x:c r="F45" s="12" t="n"/>
      <x:c r="G45" s="12" t="n"/>
      <x:c r="H45" s="13" t="str">
        <x:f>IF(NOT(COUNTA($B45:$D45,$F45:$G45,$N45,$P45,$T45:$U45)&gt;0),"",F45-G45)</x:f>
      </x:c>
      <x:c r="I45" s="14" t="str">
        <x:f>IF(NOT(COUNTA($B45:$D45,$F45:$G45,$N45,$P45,$T45:$U45)&gt;0),"",IFERROR(H45/F45,0))</x:f>
      </x:c>
      <x:c r="K45" s="14" t="str">
        <x:f>IF(NOT(COUNTA($B45:$D45,$F45:$G45,$N45,$P45,$T45:$U45)&gt;0),"",IFERROR(P45/G45,0))</x:f>
      </x:c>
      <x:c r="L45" s="13" t="str">
        <x:f>IF(NOT(COUNTA($B45:$D45,$F45:$G45,$N45,$P45,$T45:$U45)&gt;0),"",G45-P45)</x:f>
      </x:c>
      <x:c r="N45" s="12" t="n"/>
      <x:c r="O45" s="13" t="str">
        <x:f>IF(NOT(COUNTA($B45:$D45,$F45:$G45,$N45,$P45,$T45:$U45)&gt;0),"",F45*K45)</x:f>
      </x:c>
      <x:c r="P45" s="12" t="n"/>
      <x:c r="Q45" s="13" t="str">
        <x:f>IF(NOT(COUNTA($B45:$D45,$F45:$G45,$N45,$P45,$T45:$U45)&gt;0),"",O45-P45)</x:f>
      </x:c>
      <x:c r="R45" s="14" t="str">
        <x:f>IF(NOT(COUNTA($B45:$D45,$F45:$G45,$N45,$P45,$T45:$U45)&gt;0),"",IFERROR(Q45/O45,0))</x:f>
      </x:c>
      <x:c r="T45" s="15" t="n"/>
      <x:c r="U45" s="15" t="n"/>
      <x:c r="W45" s="13" t="str">
        <x:f>IF(NOT(COUNTA($B45:$D45,$F45:$G45,$N45,$P45,$T45:$U45)&gt;0),"",O45-T45)</x:f>
      </x:c>
      <x:c r="X45" s="13" t="str">
        <x:f>IF(NOT(COUNTA($B45:$D45,$F45:$G45,$N45,$P45,$T45:$U45)&gt;0),"",P45-U45)</x:f>
      </x:c>
      <x:c r="Y45" s="13" t="str">
        <x:f>IF(NOT(COUNTA($B45:$D45,$F45:$G45,$N45,$P45,$T45:$U45)&gt;0),"",W45-X45)</x:f>
      </x:c>
      <x:c r="AA45" s="13" t="str">
        <x:f>IF(NOT(COUNTA($B45:$D45,$F45:$G45,$N45,$P45,$T45:$U45)&gt;0),"",IF(O45&gt;N45,O45-N45,0))</x:f>
      </x:c>
      <x:c r="AB45" s="13" t="str">
        <x:f>IF(NOT(COUNTA($B45:$D45,$F45:$G45,$N45,$P45,$T45:$U45)&gt;0),"",IF(N45&gt;O45,N45-O45,0))</x:f>
      </x:c>
      <x:c r="AD45" s="16" t="str">
        <x:f>IF(NOT(COUNTA($B45:$D45,$F45:$G45,$N45,$P45,$T45:$U45)&gt;0),"",_xlfn.TEXTJOIN("; ",TRUE,IF($B45="","Job number missing",""),IF($D45="","Status missing",""),IF(AND($D45&lt;&gt;"",$D45&lt;&gt;"In Progress",$D45&lt;&gt;"Complete"),"Status must be In Progress or Complete",""),IF(AND($F45=0,OR($G45&gt;0,$N45&gt;0,$P45&gt;0)),"Contract amount missing",""),IF(AND($G45=0,OR($F45&gt;0,$P45&gt;0)),"Estimated cost missing",""),IF(AND($G45&gt;0,$P45&gt;$G45,$D45&lt;&gt;"Complete"),"Cost to date exceeds estimated cost - job is over 100% complete; update the estimate",""),IF(AND($F45&gt;0,$N45&gt;$F45),"Billings exceed the contract amount",""),IF($T45&gt;$O45,"Prior-year revenue exceeds inception-to-date revenue",""),IF($U45&gt;$P45,"Prior-year cost exceeds inception-to-date cost",""),IF(AND($H45&lt;0,$D45&lt;&gt;"Complete"),"Loss contract - the full expected loss must be recognized",""),IF(AND($D45="Complete",$P45&lt;&gt;$G45),"Marked Complete but estimated cost does not equal cost to date",""),IF(AND($D45="Complete",$N45&lt;&gt;$F45),"Marked Complete but billings do not equal the contract amount",""),IF(AND($D45="In Progress",$G45&gt;0,$P45=$G45),"Shows 100% complete - should it be marked Complete?",""),IF(AND($N45=0,$K45&gt;0.1,$D45&lt;&gt;"Complete"),"Costs incurred but nothing billed yet",""),IF(AND($F45&gt;0,$AA45&gt;0.1*$F45),"Underbilled by more than 10% of the contract - look for unapproved change orders or unbilled work",""),IF(AND($B45&lt;&gt;"",COUNTIF($B$7:$B$57,$B45)&gt;1),"Duplicate job number",""),IF(MIN($F45,$G45,$N45,$P45,$T45,$U45)&lt;0,"Negative amount entered in an input cell","")))</x:f>
      </x:c>
    </x:row>
    <x:row r="46">
      <x:c r="B46" s="10" t="n"/>
      <x:c r="C46" s="10" t="n"/>
      <x:c r="D46" s="11" t="n"/>
      <x:c r="F46" s="12" t="n"/>
      <x:c r="G46" s="12" t="n"/>
      <x:c r="H46" s="13" t="str">
        <x:f>IF(NOT(COUNTA($B46:$D46,$F46:$G46,$N46,$P46,$T46:$U46)&gt;0),"",F46-G46)</x:f>
      </x:c>
      <x:c r="I46" s="14" t="str">
        <x:f>IF(NOT(COUNTA($B46:$D46,$F46:$G46,$N46,$P46,$T46:$U46)&gt;0),"",IFERROR(H46/F46,0))</x:f>
      </x:c>
      <x:c r="K46" s="14" t="str">
        <x:f>IF(NOT(COUNTA($B46:$D46,$F46:$G46,$N46,$P46,$T46:$U46)&gt;0),"",IFERROR(P46/G46,0))</x:f>
      </x:c>
      <x:c r="L46" s="13" t="str">
        <x:f>IF(NOT(COUNTA($B46:$D46,$F46:$G46,$N46,$P46,$T46:$U46)&gt;0),"",G46-P46)</x:f>
      </x:c>
      <x:c r="N46" s="12" t="n"/>
      <x:c r="O46" s="13" t="str">
        <x:f>IF(NOT(COUNTA($B46:$D46,$F46:$G46,$N46,$P46,$T46:$U46)&gt;0),"",F46*K46)</x:f>
      </x:c>
      <x:c r="P46" s="12" t="n"/>
      <x:c r="Q46" s="13" t="str">
        <x:f>IF(NOT(COUNTA($B46:$D46,$F46:$G46,$N46,$P46,$T46:$U46)&gt;0),"",O46-P46)</x:f>
      </x:c>
      <x:c r="R46" s="14" t="str">
        <x:f>IF(NOT(COUNTA($B46:$D46,$F46:$G46,$N46,$P46,$T46:$U46)&gt;0),"",IFERROR(Q46/O46,0))</x:f>
      </x:c>
      <x:c r="T46" s="15" t="n"/>
      <x:c r="U46" s="15" t="n"/>
      <x:c r="W46" s="13" t="str">
        <x:f>IF(NOT(COUNTA($B46:$D46,$F46:$G46,$N46,$P46,$T46:$U46)&gt;0),"",O46-T46)</x:f>
      </x:c>
      <x:c r="X46" s="13" t="str">
        <x:f>IF(NOT(COUNTA($B46:$D46,$F46:$G46,$N46,$P46,$T46:$U46)&gt;0),"",P46-U46)</x:f>
      </x:c>
      <x:c r="Y46" s="13" t="str">
        <x:f>IF(NOT(COUNTA($B46:$D46,$F46:$G46,$N46,$P46,$T46:$U46)&gt;0),"",W46-X46)</x:f>
      </x:c>
      <x:c r="AA46" s="13" t="str">
        <x:f>IF(NOT(COUNTA($B46:$D46,$F46:$G46,$N46,$P46,$T46:$U46)&gt;0),"",IF(O46&gt;N46,O46-N46,0))</x:f>
      </x:c>
      <x:c r="AB46" s="13" t="str">
        <x:f>IF(NOT(COUNTA($B46:$D46,$F46:$G46,$N46,$P46,$T46:$U46)&gt;0),"",IF(N46&gt;O46,N46-O46,0))</x:f>
      </x:c>
      <x:c r="AD46" s="16" t="str">
        <x:f>IF(NOT(COUNTA($B46:$D46,$F46:$G46,$N46,$P46,$T46:$U46)&gt;0),"",_xlfn.TEXTJOIN("; ",TRUE,IF($B46="","Job number missing",""),IF($D46="","Status missing",""),IF(AND($D46&lt;&gt;"",$D46&lt;&gt;"In Progress",$D46&lt;&gt;"Complete"),"Status must be In Progress or Complete",""),IF(AND($F46=0,OR($G46&gt;0,$N46&gt;0,$P46&gt;0)),"Contract amount missing",""),IF(AND($G46=0,OR($F46&gt;0,$P46&gt;0)),"Estimated cost missing",""),IF(AND($G46&gt;0,$P46&gt;$G46,$D46&lt;&gt;"Complete"),"Cost to date exceeds estimated cost - job is over 100% complete; update the estimate",""),IF(AND($F46&gt;0,$N46&gt;$F46),"Billings exceed the contract amount",""),IF($T46&gt;$O46,"Prior-year revenue exceeds inception-to-date revenue",""),IF($U46&gt;$P46,"Prior-year cost exceeds inception-to-date cost",""),IF(AND($H46&lt;0,$D46&lt;&gt;"Complete"),"Loss contract - the full expected loss must be recognized",""),IF(AND($D46="Complete",$P46&lt;&gt;$G46),"Marked Complete but estimated cost does not equal cost to date",""),IF(AND($D46="Complete",$N46&lt;&gt;$F46),"Marked Complete but billings do not equal the contract amount",""),IF(AND($D46="In Progress",$G46&gt;0,$P46=$G46),"Shows 100% complete - should it be marked Complete?",""),IF(AND($N46=0,$K46&gt;0.1,$D46&lt;&gt;"Complete"),"Costs incurred but nothing billed yet",""),IF(AND($F46&gt;0,$AA46&gt;0.1*$F46),"Underbilled by more than 10% of the contract - look for unapproved change orders or unbilled work",""),IF(AND($B46&lt;&gt;"",COUNTIF($B$7:$B$57,$B46)&gt;1),"Duplicate job number",""),IF(MIN($F46,$G46,$N46,$P46,$T46,$U46)&lt;0,"Negative amount entered in an input cell","")))</x:f>
      </x:c>
    </x:row>
    <x:row r="47">
      <x:c r="B47" s="10" t="n"/>
      <x:c r="C47" s="10" t="n"/>
      <x:c r="D47" s="11" t="n"/>
      <x:c r="F47" s="12" t="n"/>
      <x:c r="G47" s="12" t="n"/>
      <x:c r="H47" s="13" t="str">
        <x:f>IF(NOT(COUNTA($B47:$D47,$F47:$G47,$N47,$P47,$T47:$U47)&gt;0),"",F47-G47)</x:f>
      </x:c>
      <x:c r="I47" s="14" t="str">
        <x:f>IF(NOT(COUNTA($B47:$D47,$F47:$G47,$N47,$P47,$T47:$U47)&gt;0),"",IFERROR(H47/F47,0))</x:f>
      </x:c>
      <x:c r="K47" s="14" t="str">
        <x:f>IF(NOT(COUNTA($B47:$D47,$F47:$G47,$N47,$P47,$T47:$U47)&gt;0),"",IFERROR(P47/G47,0))</x:f>
      </x:c>
      <x:c r="L47" s="13" t="str">
        <x:f>IF(NOT(COUNTA($B47:$D47,$F47:$G47,$N47,$P47,$T47:$U47)&gt;0),"",G47-P47)</x:f>
      </x:c>
      <x:c r="N47" s="12" t="n"/>
      <x:c r="O47" s="13" t="str">
        <x:f>IF(NOT(COUNTA($B47:$D47,$F47:$G47,$N47,$P47,$T47:$U47)&gt;0),"",F47*K47)</x:f>
      </x:c>
      <x:c r="P47" s="12" t="n"/>
      <x:c r="Q47" s="13" t="str">
        <x:f>IF(NOT(COUNTA($B47:$D47,$F47:$G47,$N47,$P47,$T47:$U47)&gt;0),"",O47-P47)</x:f>
      </x:c>
      <x:c r="R47" s="14" t="str">
        <x:f>IF(NOT(COUNTA($B47:$D47,$F47:$G47,$N47,$P47,$T47:$U47)&gt;0),"",IFERROR(Q47/O47,0))</x:f>
      </x:c>
      <x:c r="T47" s="15" t="n"/>
      <x:c r="U47" s="15" t="n"/>
      <x:c r="W47" s="13" t="str">
        <x:f>IF(NOT(COUNTA($B47:$D47,$F47:$G47,$N47,$P47,$T47:$U47)&gt;0),"",O47-T47)</x:f>
      </x:c>
      <x:c r="X47" s="13" t="str">
        <x:f>IF(NOT(COUNTA($B47:$D47,$F47:$G47,$N47,$P47,$T47:$U47)&gt;0),"",P47-U47)</x:f>
      </x:c>
      <x:c r="Y47" s="13" t="str">
        <x:f>IF(NOT(COUNTA($B47:$D47,$F47:$G47,$N47,$P47,$T47:$U47)&gt;0),"",W47-X47)</x:f>
      </x:c>
      <x:c r="AA47" s="13" t="str">
        <x:f>IF(NOT(COUNTA($B47:$D47,$F47:$G47,$N47,$P47,$T47:$U47)&gt;0),"",IF(O47&gt;N47,O47-N47,0))</x:f>
      </x:c>
      <x:c r="AB47" s="13" t="str">
        <x:f>IF(NOT(COUNTA($B47:$D47,$F47:$G47,$N47,$P47,$T47:$U47)&gt;0),"",IF(N47&gt;O47,N47-O47,0))</x:f>
      </x:c>
      <x:c r="AD47" s="16" t="str">
        <x:f>IF(NOT(COUNTA($B47:$D47,$F47:$G47,$N47,$P47,$T47:$U47)&gt;0),"",_xlfn.TEXTJOIN("; ",TRUE,IF($B47="","Job number missing",""),IF($D47="","Status missing",""),IF(AND($D47&lt;&gt;"",$D47&lt;&gt;"In Progress",$D47&lt;&gt;"Complete"),"Status must be In Progress or Complete",""),IF(AND($F47=0,OR($G47&gt;0,$N47&gt;0,$P47&gt;0)),"Contract amount missing",""),IF(AND($G47=0,OR($F47&gt;0,$P47&gt;0)),"Estimated cost missing",""),IF(AND($G47&gt;0,$P47&gt;$G47,$D47&lt;&gt;"Complete"),"Cost to date exceeds estimated cost - job is over 100% complete; update the estimate",""),IF(AND($F47&gt;0,$N47&gt;$F47),"Billings exceed the contract amount",""),IF($T47&gt;$O47,"Prior-year revenue exceeds inception-to-date revenue",""),IF($U47&gt;$P47,"Prior-year cost exceeds inception-to-date cost",""),IF(AND($H47&lt;0,$D47&lt;&gt;"Complete"),"Loss contract - the full expected loss must be recognized",""),IF(AND($D47="Complete",$P47&lt;&gt;$G47),"Marked Complete but estimated cost does not equal cost to date",""),IF(AND($D47="Complete",$N47&lt;&gt;$F47),"Marked Complete but billings do not equal the contract amount",""),IF(AND($D47="In Progress",$G47&gt;0,$P47=$G47),"Shows 100% complete - should it be marked Complete?",""),IF(AND($N47=0,$K47&gt;0.1,$D47&lt;&gt;"Complete"),"Costs incurred but nothing billed yet",""),IF(AND($F47&gt;0,$AA47&gt;0.1*$F47),"Underbilled by more than 10% of the contract - look for unapproved change orders or unbilled work",""),IF(AND($B47&lt;&gt;"",COUNTIF($B$7:$B$57,$B47)&gt;1),"Duplicate job number",""),IF(MIN($F47,$G47,$N47,$P47,$T47,$U47)&lt;0,"Negative amount entered in an input cell","")))</x:f>
      </x:c>
    </x:row>
    <x:row r="48">
      <x:c r="B48" s="10" t="n"/>
      <x:c r="C48" s="10" t="n"/>
      <x:c r="D48" s="11" t="n"/>
      <x:c r="F48" s="12" t="n"/>
      <x:c r="G48" s="12" t="n"/>
      <x:c r="H48" s="13" t="str">
        <x:f>IF(NOT(COUNTA($B48:$D48,$F48:$G48,$N48,$P48,$T48:$U48)&gt;0),"",F48-G48)</x:f>
      </x:c>
      <x:c r="I48" s="14" t="str">
        <x:f>IF(NOT(COUNTA($B48:$D48,$F48:$G48,$N48,$P48,$T48:$U48)&gt;0),"",IFERROR(H48/F48,0))</x:f>
      </x:c>
      <x:c r="K48" s="14" t="str">
        <x:f>IF(NOT(COUNTA($B48:$D48,$F48:$G48,$N48,$P48,$T48:$U48)&gt;0),"",IFERROR(P48/G48,0))</x:f>
      </x:c>
      <x:c r="L48" s="13" t="str">
        <x:f>IF(NOT(COUNTA($B48:$D48,$F48:$G48,$N48,$P48,$T48:$U48)&gt;0),"",G48-P48)</x:f>
      </x:c>
      <x:c r="N48" s="12" t="n"/>
      <x:c r="O48" s="13" t="str">
        <x:f>IF(NOT(COUNTA($B48:$D48,$F48:$G48,$N48,$P48,$T48:$U48)&gt;0),"",F48*K48)</x:f>
      </x:c>
      <x:c r="P48" s="12" t="n"/>
      <x:c r="Q48" s="13" t="str">
        <x:f>IF(NOT(COUNTA($B48:$D48,$F48:$G48,$N48,$P48,$T48:$U48)&gt;0),"",O48-P48)</x:f>
      </x:c>
      <x:c r="R48" s="14" t="str">
        <x:f>IF(NOT(COUNTA($B48:$D48,$F48:$G48,$N48,$P48,$T48:$U48)&gt;0),"",IFERROR(Q48/O48,0))</x:f>
      </x:c>
      <x:c r="T48" s="15" t="n"/>
      <x:c r="U48" s="15" t="n"/>
      <x:c r="W48" s="13" t="str">
        <x:f>IF(NOT(COUNTA($B48:$D48,$F48:$G48,$N48,$P48,$T48:$U48)&gt;0),"",O48-T48)</x:f>
      </x:c>
      <x:c r="X48" s="13" t="str">
        <x:f>IF(NOT(COUNTA($B48:$D48,$F48:$G48,$N48,$P48,$T48:$U48)&gt;0),"",P48-U48)</x:f>
      </x:c>
      <x:c r="Y48" s="13" t="str">
        <x:f>IF(NOT(COUNTA($B48:$D48,$F48:$G48,$N48,$P48,$T48:$U48)&gt;0),"",W48-X48)</x:f>
      </x:c>
      <x:c r="AA48" s="13" t="str">
        <x:f>IF(NOT(COUNTA($B48:$D48,$F48:$G48,$N48,$P48,$T48:$U48)&gt;0),"",IF(O48&gt;N48,O48-N48,0))</x:f>
      </x:c>
      <x:c r="AB48" s="13" t="str">
        <x:f>IF(NOT(COUNTA($B48:$D48,$F48:$G48,$N48,$P48,$T48:$U48)&gt;0),"",IF(N48&gt;O48,N48-O48,0))</x:f>
      </x:c>
      <x:c r="AD48" s="16" t="str">
        <x:f>IF(NOT(COUNTA($B48:$D48,$F48:$G48,$N48,$P48,$T48:$U48)&gt;0),"",_xlfn.TEXTJOIN("; ",TRUE,IF($B48="","Job number missing",""),IF($D48="","Status missing",""),IF(AND($D48&lt;&gt;"",$D48&lt;&gt;"In Progress",$D48&lt;&gt;"Complete"),"Status must be In Progress or Complete",""),IF(AND($F48=0,OR($G48&gt;0,$N48&gt;0,$P48&gt;0)),"Contract amount missing",""),IF(AND($G48=0,OR($F48&gt;0,$P48&gt;0)),"Estimated cost missing",""),IF(AND($G48&gt;0,$P48&gt;$G48,$D48&lt;&gt;"Complete"),"Cost to date exceeds estimated cost - job is over 100% complete; update the estimate",""),IF(AND($F48&gt;0,$N48&gt;$F48),"Billings exceed the contract amount",""),IF($T48&gt;$O48,"Prior-year revenue exceeds inception-to-date revenue",""),IF($U48&gt;$P48,"Prior-year cost exceeds inception-to-date cost",""),IF(AND($H48&lt;0,$D48&lt;&gt;"Complete"),"Loss contract - the full expected loss must be recognized",""),IF(AND($D48="Complete",$P48&lt;&gt;$G48),"Marked Complete but estimated cost does not equal cost to date",""),IF(AND($D48="Complete",$N48&lt;&gt;$F48),"Marked Complete but billings do not equal the contract amount",""),IF(AND($D48="In Progress",$G48&gt;0,$P48=$G48),"Shows 100% complete - should it be marked Complete?",""),IF(AND($N48=0,$K48&gt;0.1,$D48&lt;&gt;"Complete"),"Costs incurred but nothing billed yet",""),IF(AND($F48&gt;0,$AA48&gt;0.1*$F48),"Underbilled by more than 10% of the contract - look for unapproved change orders or unbilled work",""),IF(AND($B48&lt;&gt;"",COUNTIF($B$7:$B$57,$B48)&gt;1),"Duplicate job number",""),IF(MIN($F48,$G48,$N48,$P48,$T48,$U48)&lt;0,"Negative amount entered in an input cell","")))</x:f>
      </x:c>
    </x:row>
    <x:row r="49">
      <x:c r="B49" s="10" t="n"/>
      <x:c r="C49" s="10" t="n"/>
      <x:c r="D49" s="11" t="n"/>
      <x:c r="F49" s="12" t="n"/>
      <x:c r="G49" s="12" t="n"/>
      <x:c r="H49" s="13" t="str">
        <x:f>IF(NOT(COUNTA($B49:$D49,$F49:$G49,$N49,$P49,$T49:$U49)&gt;0),"",F49-G49)</x:f>
      </x:c>
      <x:c r="I49" s="14" t="str">
        <x:f>IF(NOT(COUNTA($B49:$D49,$F49:$G49,$N49,$P49,$T49:$U49)&gt;0),"",IFERROR(H49/F49,0))</x:f>
      </x:c>
      <x:c r="K49" s="14" t="str">
        <x:f>IF(NOT(COUNTA($B49:$D49,$F49:$G49,$N49,$P49,$T49:$U49)&gt;0),"",IFERROR(P49/G49,0))</x:f>
      </x:c>
      <x:c r="L49" s="13" t="str">
        <x:f>IF(NOT(COUNTA($B49:$D49,$F49:$G49,$N49,$P49,$T49:$U49)&gt;0),"",G49-P49)</x:f>
      </x:c>
      <x:c r="N49" s="12" t="n"/>
      <x:c r="O49" s="13" t="str">
        <x:f>IF(NOT(COUNTA($B49:$D49,$F49:$G49,$N49,$P49,$T49:$U49)&gt;0),"",F49*K49)</x:f>
      </x:c>
      <x:c r="P49" s="12" t="n"/>
      <x:c r="Q49" s="13" t="str">
        <x:f>IF(NOT(COUNTA($B49:$D49,$F49:$G49,$N49,$P49,$T49:$U49)&gt;0),"",O49-P49)</x:f>
      </x:c>
      <x:c r="R49" s="14" t="str">
        <x:f>IF(NOT(COUNTA($B49:$D49,$F49:$G49,$N49,$P49,$T49:$U49)&gt;0),"",IFERROR(Q49/O49,0))</x:f>
      </x:c>
      <x:c r="T49" s="15" t="n"/>
      <x:c r="U49" s="15" t="n"/>
      <x:c r="W49" s="13" t="str">
        <x:f>IF(NOT(COUNTA($B49:$D49,$F49:$G49,$N49,$P49,$T49:$U49)&gt;0),"",O49-T49)</x:f>
      </x:c>
      <x:c r="X49" s="13" t="str">
        <x:f>IF(NOT(COUNTA($B49:$D49,$F49:$G49,$N49,$P49,$T49:$U49)&gt;0),"",P49-U49)</x:f>
      </x:c>
      <x:c r="Y49" s="13" t="str">
        <x:f>IF(NOT(COUNTA($B49:$D49,$F49:$G49,$N49,$P49,$T49:$U49)&gt;0),"",W49-X49)</x:f>
      </x:c>
      <x:c r="AA49" s="13" t="str">
        <x:f>IF(NOT(COUNTA($B49:$D49,$F49:$G49,$N49,$P49,$T49:$U49)&gt;0),"",IF(O49&gt;N49,O49-N49,0))</x:f>
      </x:c>
      <x:c r="AB49" s="13" t="str">
        <x:f>IF(NOT(COUNTA($B49:$D49,$F49:$G49,$N49,$P49,$T49:$U49)&gt;0),"",IF(N49&gt;O49,N49-O49,0))</x:f>
      </x:c>
      <x:c r="AD49" s="16" t="str">
        <x:f>IF(NOT(COUNTA($B49:$D49,$F49:$G49,$N49,$P49,$T49:$U49)&gt;0),"",_xlfn.TEXTJOIN("; ",TRUE,IF($B49="","Job number missing",""),IF($D49="","Status missing",""),IF(AND($D49&lt;&gt;"",$D49&lt;&gt;"In Progress",$D49&lt;&gt;"Complete"),"Status must be In Progress or Complete",""),IF(AND($F49=0,OR($G49&gt;0,$N49&gt;0,$P49&gt;0)),"Contract amount missing",""),IF(AND($G49=0,OR($F49&gt;0,$P49&gt;0)),"Estimated cost missing",""),IF(AND($G49&gt;0,$P49&gt;$G49,$D49&lt;&gt;"Complete"),"Cost to date exceeds estimated cost - job is over 100% complete; update the estimate",""),IF(AND($F49&gt;0,$N49&gt;$F49),"Billings exceed the contract amount",""),IF($T49&gt;$O49,"Prior-year revenue exceeds inception-to-date revenue",""),IF($U49&gt;$P49,"Prior-year cost exceeds inception-to-date cost",""),IF(AND($H49&lt;0,$D49&lt;&gt;"Complete"),"Loss contract - the full expected loss must be recognized",""),IF(AND($D49="Complete",$P49&lt;&gt;$G49),"Marked Complete but estimated cost does not equal cost to date",""),IF(AND($D49="Complete",$N49&lt;&gt;$F49),"Marked Complete but billings do not equal the contract amount",""),IF(AND($D49="In Progress",$G49&gt;0,$P49=$G49),"Shows 100% complete - should it be marked Complete?",""),IF(AND($N49=0,$K49&gt;0.1,$D49&lt;&gt;"Complete"),"Costs incurred but nothing billed yet",""),IF(AND($F49&gt;0,$AA49&gt;0.1*$F49),"Underbilled by more than 10% of the contract - look for unapproved change orders or unbilled work",""),IF(AND($B49&lt;&gt;"",COUNTIF($B$7:$B$57,$B49)&gt;1),"Duplicate job number",""),IF(MIN($F49,$G49,$N49,$P49,$T49,$U49)&lt;0,"Negative amount entered in an input cell","")))</x:f>
      </x:c>
    </x:row>
    <x:row r="50">
      <x:c r="B50" s="10" t="n"/>
      <x:c r="C50" s="10" t="n"/>
      <x:c r="D50" s="11" t="n"/>
      <x:c r="F50" s="12" t="n"/>
      <x:c r="G50" s="12" t="n"/>
      <x:c r="H50" s="13" t="str">
        <x:f>IF(NOT(COUNTA($B50:$D50,$F50:$G50,$N50,$P50,$T50:$U50)&gt;0),"",F50-G50)</x:f>
      </x:c>
      <x:c r="I50" s="14" t="str">
        <x:f>IF(NOT(COUNTA($B50:$D50,$F50:$G50,$N50,$P50,$T50:$U50)&gt;0),"",IFERROR(H50/F50,0))</x:f>
      </x:c>
      <x:c r="K50" s="14" t="str">
        <x:f>IF(NOT(COUNTA($B50:$D50,$F50:$G50,$N50,$P50,$T50:$U50)&gt;0),"",IFERROR(P50/G50,0))</x:f>
      </x:c>
      <x:c r="L50" s="13" t="str">
        <x:f>IF(NOT(COUNTA($B50:$D50,$F50:$G50,$N50,$P50,$T50:$U50)&gt;0),"",G50-P50)</x:f>
      </x:c>
      <x:c r="N50" s="12" t="n"/>
      <x:c r="O50" s="13" t="str">
        <x:f>IF(NOT(COUNTA($B50:$D50,$F50:$G50,$N50,$P50,$T50:$U50)&gt;0),"",F50*K50)</x:f>
      </x:c>
      <x:c r="P50" s="12" t="n"/>
      <x:c r="Q50" s="13" t="str">
        <x:f>IF(NOT(COUNTA($B50:$D50,$F50:$G50,$N50,$P50,$T50:$U50)&gt;0),"",O50-P50)</x:f>
      </x:c>
      <x:c r="R50" s="14" t="str">
        <x:f>IF(NOT(COUNTA($B50:$D50,$F50:$G50,$N50,$P50,$T50:$U50)&gt;0),"",IFERROR(Q50/O50,0))</x:f>
      </x:c>
      <x:c r="T50" s="15" t="n"/>
      <x:c r="U50" s="15" t="n"/>
      <x:c r="W50" s="13" t="str">
        <x:f>IF(NOT(COUNTA($B50:$D50,$F50:$G50,$N50,$P50,$T50:$U50)&gt;0),"",O50-T50)</x:f>
      </x:c>
      <x:c r="X50" s="13" t="str">
        <x:f>IF(NOT(COUNTA($B50:$D50,$F50:$G50,$N50,$P50,$T50:$U50)&gt;0),"",P50-U50)</x:f>
      </x:c>
      <x:c r="Y50" s="13" t="str">
        <x:f>IF(NOT(COUNTA($B50:$D50,$F50:$G50,$N50,$P50,$T50:$U50)&gt;0),"",W50-X50)</x:f>
      </x:c>
      <x:c r="AA50" s="13" t="str">
        <x:f>IF(NOT(COUNTA($B50:$D50,$F50:$G50,$N50,$P50,$T50:$U50)&gt;0),"",IF(O50&gt;N50,O50-N50,0))</x:f>
      </x:c>
      <x:c r="AB50" s="13" t="str">
        <x:f>IF(NOT(COUNTA($B50:$D50,$F50:$G50,$N50,$P50,$T50:$U50)&gt;0),"",IF(N50&gt;O50,N50-O50,0))</x:f>
      </x:c>
      <x:c r="AD50" s="16" t="str">
        <x:f>IF(NOT(COUNTA($B50:$D50,$F50:$G50,$N50,$P50,$T50:$U50)&gt;0),"",_xlfn.TEXTJOIN("; ",TRUE,IF($B50="","Job number missing",""),IF($D50="","Status missing",""),IF(AND($D50&lt;&gt;"",$D50&lt;&gt;"In Progress",$D50&lt;&gt;"Complete"),"Status must be In Progress or Complete",""),IF(AND($F50=0,OR($G50&gt;0,$N50&gt;0,$P50&gt;0)),"Contract amount missing",""),IF(AND($G50=0,OR($F50&gt;0,$P50&gt;0)),"Estimated cost missing",""),IF(AND($G50&gt;0,$P50&gt;$G50,$D50&lt;&gt;"Complete"),"Cost to date exceeds estimated cost - job is over 100% complete; update the estimate",""),IF(AND($F50&gt;0,$N50&gt;$F50),"Billings exceed the contract amount",""),IF($T50&gt;$O50,"Prior-year revenue exceeds inception-to-date revenue",""),IF($U50&gt;$P50,"Prior-year cost exceeds inception-to-date cost",""),IF(AND($H50&lt;0,$D50&lt;&gt;"Complete"),"Loss contract - the full expected loss must be recognized",""),IF(AND($D50="Complete",$P50&lt;&gt;$G50),"Marked Complete but estimated cost does not equal cost to date",""),IF(AND($D50="Complete",$N50&lt;&gt;$F50),"Marked Complete but billings do not equal the contract amount",""),IF(AND($D50="In Progress",$G50&gt;0,$P50=$G50),"Shows 100% complete - should it be marked Complete?",""),IF(AND($N50=0,$K50&gt;0.1,$D50&lt;&gt;"Complete"),"Costs incurred but nothing billed yet",""),IF(AND($F50&gt;0,$AA50&gt;0.1*$F50),"Underbilled by more than 10% of the contract - look for unapproved change orders or unbilled work",""),IF(AND($B50&lt;&gt;"",COUNTIF($B$7:$B$57,$B50)&gt;1),"Duplicate job number",""),IF(MIN($F50,$G50,$N50,$P50,$T50,$U50)&lt;0,"Negative amount entered in an input cell","")))</x:f>
      </x:c>
    </x:row>
    <x:row r="51">
      <x:c r="B51" s="10" t="n"/>
      <x:c r="C51" s="10" t="n"/>
      <x:c r="D51" s="11" t="n"/>
      <x:c r="F51" s="12" t="n"/>
      <x:c r="G51" s="12" t="n"/>
      <x:c r="H51" s="13" t="str">
        <x:f>IF(NOT(COUNTA($B51:$D51,$F51:$G51,$N51,$P51,$T51:$U51)&gt;0),"",F51-G51)</x:f>
      </x:c>
      <x:c r="I51" s="14" t="str">
        <x:f>IF(NOT(COUNTA($B51:$D51,$F51:$G51,$N51,$P51,$T51:$U51)&gt;0),"",IFERROR(H51/F51,0))</x:f>
      </x:c>
      <x:c r="K51" s="14" t="str">
        <x:f>IF(NOT(COUNTA($B51:$D51,$F51:$G51,$N51,$P51,$T51:$U51)&gt;0),"",IFERROR(P51/G51,0))</x:f>
      </x:c>
      <x:c r="L51" s="13" t="str">
        <x:f>IF(NOT(COUNTA($B51:$D51,$F51:$G51,$N51,$P51,$T51:$U51)&gt;0),"",G51-P51)</x:f>
      </x:c>
      <x:c r="N51" s="12" t="n"/>
      <x:c r="O51" s="13" t="str">
        <x:f>IF(NOT(COUNTA($B51:$D51,$F51:$G51,$N51,$P51,$T51:$U51)&gt;0),"",F51*K51)</x:f>
      </x:c>
      <x:c r="P51" s="12" t="n"/>
      <x:c r="Q51" s="13" t="str">
        <x:f>IF(NOT(COUNTA($B51:$D51,$F51:$G51,$N51,$P51,$T51:$U51)&gt;0),"",O51-P51)</x:f>
      </x:c>
      <x:c r="R51" s="14" t="str">
        <x:f>IF(NOT(COUNTA($B51:$D51,$F51:$G51,$N51,$P51,$T51:$U51)&gt;0),"",IFERROR(Q51/O51,0))</x:f>
      </x:c>
      <x:c r="T51" s="15" t="n"/>
      <x:c r="U51" s="15" t="n"/>
      <x:c r="W51" s="13" t="str">
        <x:f>IF(NOT(COUNTA($B51:$D51,$F51:$G51,$N51,$P51,$T51:$U51)&gt;0),"",O51-T51)</x:f>
      </x:c>
      <x:c r="X51" s="13" t="str">
        <x:f>IF(NOT(COUNTA($B51:$D51,$F51:$G51,$N51,$P51,$T51:$U51)&gt;0),"",P51-U51)</x:f>
      </x:c>
      <x:c r="Y51" s="13" t="str">
        <x:f>IF(NOT(COUNTA($B51:$D51,$F51:$G51,$N51,$P51,$T51:$U51)&gt;0),"",W51-X51)</x:f>
      </x:c>
      <x:c r="AA51" s="13" t="str">
        <x:f>IF(NOT(COUNTA($B51:$D51,$F51:$G51,$N51,$P51,$T51:$U51)&gt;0),"",IF(O51&gt;N51,O51-N51,0))</x:f>
      </x:c>
      <x:c r="AB51" s="13" t="str">
        <x:f>IF(NOT(COUNTA($B51:$D51,$F51:$G51,$N51,$P51,$T51:$U51)&gt;0),"",IF(N51&gt;O51,N51-O51,0))</x:f>
      </x:c>
      <x:c r="AD51" s="16" t="str">
        <x:f>IF(NOT(COUNTA($B51:$D51,$F51:$G51,$N51,$P51,$T51:$U51)&gt;0),"",_xlfn.TEXTJOIN("; ",TRUE,IF($B51="","Job number missing",""),IF($D51="","Status missing",""),IF(AND($D51&lt;&gt;"",$D51&lt;&gt;"In Progress",$D51&lt;&gt;"Complete"),"Status must be In Progress or Complete",""),IF(AND($F51=0,OR($G51&gt;0,$N51&gt;0,$P51&gt;0)),"Contract amount missing",""),IF(AND($G51=0,OR($F51&gt;0,$P51&gt;0)),"Estimated cost missing",""),IF(AND($G51&gt;0,$P51&gt;$G51,$D51&lt;&gt;"Complete"),"Cost to date exceeds estimated cost - job is over 100% complete; update the estimate",""),IF(AND($F51&gt;0,$N51&gt;$F51),"Billings exceed the contract amount",""),IF($T51&gt;$O51,"Prior-year revenue exceeds inception-to-date revenue",""),IF($U51&gt;$P51,"Prior-year cost exceeds inception-to-date cost",""),IF(AND($H51&lt;0,$D51&lt;&gt;"Complete"),"Loss contract - the full expected loss must be recognized",""),IF(AND($D51="Complete",$P51&lt;&gt;$G51),"Marked Complete but estimated cost does not equal cost to date",""),IF(AND($D51="Complete",$N51&lt;&gt;$F51),"Marked Complete but billings do not equal the contract amount",""),IF(AND($D51="In Progress",$G51&gt;0,$P51=$G51),"Shows 100% complete - should it be marked Complete?",""),IF(AND($N51=0,$K51&gt;0.1,$D51&lt;&gt;"Complete"),"Costs incurred but nothing billed yet",""),IF(AND($F51&gt;0,$AA51&gt;0.1*$F51),"Underbilled by more than 10% of the contract - look for unapproved change orders or unbilled work",""),IF(AND($B51&lt;&gt;"",COUNTIF($B$7:$B$57,$B51)&gt;1),"Duplicate job number",""),IF(MIN($F51,$G51,$N51,$P51,$T51,$U51)&lt;0,"Negative amount entered in an input cell","")))</x:f>
      </x:c>
    </x:row>
    <x:row r="52">
      <x:c r="B52" s="10" t="n"/>
      <x:c r="C52" s="10" t="n"/>
      <x:c r="D52" s="11" t="n"/>
      <x:c r="F52" s="12" t="n"/>
      <x:c r="G52" s="12" t="n"/>
      <x:c r="H52" s="13" t="str">
        <x:f>IF(NOT(COUNTA($B52:$D52,$F52:$G52,$N52,$P52,$T52:$U52)&gt;0),"",F52-G52)</x:f>
      </x:c>
      <x:c r="I52" s="14" t="str">
        <x:f>IF(NOT(COUNTA($B52:$D52,$F52:$G52,$N52,$P52,$T52:$U52)&gt;0),"",IFERROR(H52/F52,0))</x:f>
      </x:c>
      <x:c r="K52" s="14" t="str">
        <x:f>IF(NOT(COUNTA($B52:$D52,$F52:$G52,$N52,$P52,$T52:$U52)&gt;0),"",IFERROR(P52/G52,0))</x:f>
      </x:c>
      <x:c r="L52" s="13" t="str">
        <x:f>IF(NOT(COUNTA($B52:$D52,$F52:$G52,$N52,$P52,$T52:$U52)&gt;0),"",G52-P52)</x:f>
      </x:c>
      <x:c r="N52" s="12" t="n"/>
      <x:c r="O52" s="13" t="str">
        <x:f>IF(NOT(COUNTA($B52:$D52,$F52:$G52,$N52,$P52,$T52:$U52)&gt;0),"",F52*K52)</x:f>
      </x:c>
      <x:c r="P52" s="12" t="n"/>
      <x:c r="Q52" s="13" t="str">
        <x:f>IF(NOT(COUNTA($B52:$D52,$F52:$G52,$N52,$P52,$T52:$U52)&gt;0),"",O52-P52)</x:f>
      </x:c>
      <x:c r="R52" s="14" t="str">
        <x:f>IF(NOT(COUNTA($B52:$D52,$F52:$G52,$N52,$P52,$T52:$U52)&gt;0),"",IFERROR(Q52/O52,0))</x:f>
      </x:c>
      <x:c r="T52" s="15" t="n"/>
      <x:c r="U52" s="15" t="n"/>
      <x:c r="W52" s="13" t="str">
        <x:f>IF(NOT(COUNTA($B52:$D52,$F52:$G52,$N52,$P52,$T52:$U52)&gt;0),"",O52-T52)</x:f>
      </x:c>
      <x:c r="X52" s="13" t="str">
        <x:f>IF(NOT(COUNTA($B52:$D52,$F52:$G52,$N52,$P52,$T52:$U52)&gt;0),"",P52-U52)</x:f>
      </x:c>
      <x:c r="Y52" s="13" t="str">
        <x:f>IF(NOT(COUNTA($B52:$D52,$F52:$G52,$N52,$P52,$T52:$U52)&gt;0),"",W52-X52)</x:f>
      </x:c>
      <x:c r="AA52" s="13" t="str">
        <x:f>IF(NOT(COUNTA($B52:$D52,$F52:$G52,$N52,$P52,$T52:$U52)&gt;0),"",IF(O52&gt;N52,O52-N52,0))</x:f>
      </x:c>
      <x:c r="AB52" s="13" t="str">
        <x:f>IF(NOT(COUNTA($B52:$D52,$F52:$G52,$N52,$P52,$T52:$U52)&gt;0),"",IF(N52&gt;O52,N52-O52,0))</x:f>
      </x:c>
      <x:c r="AD52" s="16" t="str">
        <x:f>IF(NOT(COUNTA($B52:$D52,$F52:$G52,$N52,$P52,$T52:$U52)&gt;0),"",_xlfn.TEXTJOIN("; ",TRUE,IF($B52="","Job number missing",""),IF($D52="","Status missing",""),IF(AND($D52&lt;&gt;"",$D52&lt;&gt;"In Progress",$D52&lt;&gt;"Complete"),"Status must be In Progress or Complete",""),IF(AND($F52=0,OR($G52&gt;0,$N52&gt;0,$P52&gt;0)),"Contract amount missing",""),IF(AND($G52=0,OR($F52&gt;0,$P52&gt;0)),"Estimated cost missing",""),IF(AND($G52&gt;0,$P52&gt;$G52,$D52&lt;&gt;"Complete"),"Cost to date exceeds estimated cost - job is over 100% complete; update the estimate",""),IF(AND($F52&gt;0,$N52&gt;$F52),"Billings exceed the contract amount",""),IF($T52&gt;$O52,"Prior-year revenue exceeds inception-to-date revenue",""),IF($U52&gt;$P52,"Prior-year cost exceeds inception-to-date cost",""),IF(AND($H52&lt;0,$D52&lt;&gt;"Complete"),"Loss contract - the full expected loss must be recognized",""),IF(AND($D52="Complete",$P52&lt;&gt;$G52),"Marked Complete but estimated cost does not equal cost to date",""),IF(AND($D52="Complete",$N52&lt;&gt;$F52),"Marked Complete but billings do not equal the contract amount",""),IF(AND($D52="In Progress",$G52&gt;0,$P52=$G52),"Shows 100% complete - should it be marked Complete?",""),IF(AND($N52=0,$K52&gt;0.1,$D52&lt;&gt;"Complete"),"Costs incurred but nothing billed yet",""),IF(AND($F52&gt;0,$AA52&gt;0.1*$F52),"Underbilled by more than 10% of the contract - look for unapproved change orders or unbilled work",""),IF(AND($B52&lt;&gt;"",COUNTIF($B$7:$B$57,$B52)&gt;1),"Duplicate job number",""),IF(MIN($F52,$G52,$N52,$P52,$T52,$U52)&lt;0,"Negative amount entered in an input cell","")))</x:f>
      </x:c>
    </x:row>
    <x:row r="53">
      <x:c r="B53" s="10" t="n"/>
      <x:c r="C53" s="10" t="n"/>
      <x:c r="D53" s="11" t="n"/>
      <x:c r="F53" s="12" t="n"/>
      <x:c r="G53" s="12" t="n"/>
      <x:c r="H53" s="13" t="str">
        <x:f>IF(NOT(COUNTA($B53:$D53,$F53:$G53,$N53,$P53,$T53:$U53)&gt;0),"",F53-G53)</x:f>
      </x:c>
      <x:c r="I53" s="14" t="str">
        <x:f>IF(NOT(COUNTA($B53:$D53,$F53:$G53,$N53,$P53,$T53:$U53)&gt;0),"",IFERROR(H53/F53,0))</x:f>
      </x:c>
      <x:c r="K53" s="14" t="str">
        <x:f>IF(NOT(COUNTA($B53:$D53,$F53:$G53,$N53,$P53,$T53:$U53)&gt;0),"",IFERROR(P53/G53,0))</x:f>
      </x:c>
      <x:c r="L53" s="13" t="str">
        <x:f>IF(NOT(COUNTA($B53:$D53,$F53:$G53,$N53,$P53,$T53:$U53)&gt;0),"",G53-P53)</x:f>
      </x:c>
      <x:c r="N53" s="12" t="n"/>
      <x:c r="O53" s="13" t="str">
        <x:f>IF(NOT(COUNTA($B53:$D53,$F53:$G53,$N53,$P53,$T53:$U53)&gt;0),"",F53*K53)</x:f>
      </x:c>
      <x:c r="P53" s="12" t="n"/>
      <x:c r="Q53" s="13" t="str">
        <x:f>IF(NOT(COUNTA($B53:$D53,$F53:$G53,$N53,$P53,$T53:$U53)&gt;0),"",O53-P53)</x:f>
      </x:c>
      <x:c r="R53" s="14" t="str">
        <x:f>IF(NOT(COUNTA($B53:$D53,$F53:$G53,$N53,$P53,$T53:$U53)&gt;0),"",IFERROR(Q53/O53,0))</x:f>
      </x:c>
      <x:c r="T53" s="15" t="n"/>
      <x:c r="U53" s="15" t="n"/>
      <x:c r="W53" s="13" t="str">
        <x:f>IF(NOT(COUNTA($B53:$D53,$F53:$G53,$N53,$P53,$T53:$U53)&gt;0),"",O53-T53)</x:f>
      </x:c>
      <x:c r="X53" s="13" t="str">
        <x:f>IF(NOT(COUNTA($B53:$D53,$F53:$G53,$N53,$P53,$T53:$U53)&gt;0),"",P53-U53)</x:f>
      </x:c>
      <x:c r="Y53" s="13" t="str">
        <x:f>IF(NOT(COUNTA($B53:$D53,$F53:$G53,$N53,$P53,$T53:$U53)&gt;0),"",W53-X53)</x:f>
      </x:c>
      <x:c r="AA53" s="13" t="str">
        <x:f>IF(NOT(COUNTA($B53:$D53,$F53:$G53,$N53,$P53,$T53:$U53)&gt;0),"",IF(O53&gt;N53,O53-N53,0))</x:f>
      </x:c>
      <x:c r="AB53" s="13" t="str">
        <x:f>IF(NOT(COUNTA($B53:$D53,$F53:$G53,$N53,$P53,$T53:$U53)&gt;0),"",IF(N53&gt;O53,N53-O53,0))</x:f>
      </x:c>
      <x:c r="AD53" s="16" t="str">
        <x:f>IF(NOT(COUNTA($B53:$D53,$F53:$G53,$N53,$P53,$T53:$U53)&gt;0),"",_xlfn.TEXTJOIN("; ",TRUE,IF($B53="","Job number missing",""),IF($D53="","Status missing",""),IF(AND($D53&lt;&gt;"",$D53&lt;&gt;"In Progress",$D53&lt;&gt;"Complete"),"Status must be In Progress or Complete",""),IF(AND($F53=0,OR($G53&gt;0,$N53&gt;0,$P53&gt;0)),"Contract amount missing",""),IF(AND($G53=0,OR($F53&gt;0,$P53&gt;0)),"Estimated cost missing",""),IF(AND($G53&gt;0,$P53&gt;$G53,$D53&lt;&gt;"Complete"),"Cost to date exceeds estimated cost - job is over 100% complete; update the estimate",""),IF(AND($F53&gt;0,$N53&gt;$F53),"Billings exceed the contract amount",""),IF($T53&gt;$O53,"Prior-year revenue exceeds inception-to-date revenue",""),IF($U53&gt;$P53,"Prior-year cost exceeds inception-to-date cost",""),IF(AND($H53&lt;0,$D53&lt;&gt;"Complete"),"Loss contract - the full expected loss must be recognized",""),IF(AND($D53="Complete",$P53&lt;&gt;$G53),"Marked Complete but estimated cost does not equal cost to date",""),IF(AND($D53="Complete",$N53&lt;&gt;$F53),"Marked Complete but billings do not equal the contract amount",""),IF(AND($D53="In Progress",$G53&gt;0,$P53=$G53),"Shows 100% complete - should it be marked Complete?",""),IF(AND($N53=0,$K53&gt;0.1,$D53&lt;&gt;"Complete"),"Costs incurred but nothing billed yet",""),IF(AND($F53&gt;0,$AA53&gt;0.1*$F53),"Underbilled by more than 10% of the contract - look for unapproved change orders or unbilled work",""),IF(AND($B53&lt;&gt;"",COUNTIF($B$7:$B$57,$B53)&gt;1),"Duplicate job number",""),IF(MIN($F53,$G53,$N53,$P53,$T53,$U53)&lt;0,"Negative amount entered in an input cell","")))</x:f>
      </x:c>
    </x:row>
    <x:row r="54">
      <x:c r="B54" s="10" t="n"/>
      <x:c r="C54" s="10" t="n"/>
      <x:c r="D54" s="11" t="n"/>
      <x:c r="F54" s="12" t="n"/>
      <x:c r="G54" s="12" t="n"/>
      <x:c r="H54" s="13" t="str">
        <x:f>IF(NOT(COUNTA($B54:$D54,$F54:$G54,$N54,$P54,$T54:$U54)&gt;0),"",F54-G54)</x:f>
      </x:c>
      <x:c r="I54" s="14" t="str">
        <x:f>IF(NOT(COUNTA($B54:$D54,$F54:$G54,$N54,$P54,$T54:$U54)&gt;0),"",IFERROR(H54/F54,0))</x:f>
      </x:c>
      <x:c r="K54" s="14" t="str">
        <x:f>IF(NOT(COUNTA($B54:$D54,$F54:$G54,$N54,$P54,$T54:$U54)&gt;0),"",IFERROR(P54/G54,0))</x:f>
      </x:c>
      <x:c r="L54" s="13" t="str">
        <x:f>IF(NOT(COUNTA($B54:$D54,$F54:$G54,$N54,$P54,$T54:$U54)&gt;0),"",G54-P54)</x:f>
      </x:c>
      <x:c r="N54" s="12" t="n"/>
      <x:c r="O54" s="13" t="str">
        <x:f>IF(NOT(COUNTA($B54:$D54,$F54:$G54,$N54,$P54,$T54:$U54)&gt;0),"",F54*K54)</x:f>
      </x:c>
      <x:c r="P54" s="12" t="n"/>
      <x:c r="Q54" s="13" t="str">
        <x:f>IF(NOT(COUNTA($B54:$D54,$F54:$G54,$N54,$P54,$T54:$U54)&gt;0),"",O54-P54)</x:f>
      </x:c>
      <x:c r="R54" s="14" t="str">
        <x:f>IF(NOT(COUNTA($B54:$D54,$F54:$G54,$N54,$P54,$T54:$U54)&gt;0),"",IFERROR(Q54/O54,0))</x:f>
      </x:c>
      <x:c r="T54" s="15" t="n"/>
      <x:c r="U54" s="15" t="n"/>
      <x:c r="W54" s="13" t="str">
        <x:f>IF(NOT(COUNTA($B54:$D54,$F54:$G54,$N54,$P54,$T54:$U54)&gt;0),"",O54-T54)</x:f>
      </x:c>
      <x:c r="X54" s="13" t="str">
        <x:f>IF(NOT(COUNTA($B54:$D54,$F54:$G54,$N54,$P54,$T54:$U54)&gt;0),"",P54-U54)</x:f>
      </x:c>
      <x:c r="Y54" s="13" t="str">
        <x:f>IF(NOT(COUNTA($B54:$D54,$F54:$G54,$N54,$P54,$T54:$U54)&gt;0),"",W54-X54)</x:f>
      </x:c>
      <x:c r="AA54" s="13" t="str">
        <x:f>IF(NOT(COUNTA($B54:$D54,$F54:$G54,$N54,$P54,$T54:$U54)&gt;0),"",IF(O54&gt;N54,O54-N54,0))</x:f>
      </x:c>
      <x:c r="AB54" s="13" t="str">
        <x:f>IF(NOT(COUNTA($B54:$D54,$F54:$G54,$N54,$P54,$T54:$U54)&gt;0),"",IF(N54&gt;O54,N54-O54,0))</x:f>
      </x:c>
      <x:c r="AD54" s="16" t="str">
        <x:f>IF(NOT(COUNTA($B54:$D54,$F54:$G54,$N54,$P54,$T54:$U54)&gt;0),"",_xlfn.TEXTJOIN("; ",TRUE,IF($B54="","Job number missing",""),IF($D54="","Status missing",""),IF(AND($D54&lt;&gt;"",$D54&lt;&gt;"In Progress",$D54&lt;&gt;"Complete"),"Status must be In Progress or Complete",""),IF(AND($F54=0,OR($G54&gt;0,$N54&gt;0,$P54&gt;0)),"Contract amount missing",""),IF(AND($G54=0,OR($F54&gt;0,$P54&gt;0)),"Estimated cost missing",""),IF(AND($G54&gt;0,$P54&gt;$G54,$D54&lt;&gt;"Complete"),"Cost to date exceeds estimated cost - job is over 100% complete; update the estimate",""),IF(AND($F54&gt;0,$N54&gt;$F54),"Billings exceed the contract amount",""),IF($T54&gt;$O54,"Prior-year revenue exceeds inception-to-date revenue",""),IF($U54&gt;$P54,"Prior-year cost exceeds inception-to-date cost",""),IF(AND($H54&lt;0,$D54&lt;&gt;"Complete"),"Loss contract - the full expected loss must be recognized",""),IF(AND($D54="Complete",$P54&lt;&gt;$G54),"Marked Complete but estimated cost does not equal cost to date",""),IF(AND($D54="Complete",$N54&lt;&gt;$F54),"Marked Complete but billings do not equal the contract amount",""),IF(AND($D54="In Progress",$G54&gt;0,$P54=$G54),"Shows 100% complete - should it be marked Complete?",""),IF(AND($N54=0,$K54&gt;0.1,$D54&lt;&gt;"Complete"),"Costs incurred but nothing billed yet",""),IF(AND($F54&gt;0,$AA54&gt;0.1*$F54),"Underbilled by more than 10% of the contract - look for unapproved change orders or unbilled work",""),IF(AND($B54&lt;&gt;"",COUNTIF($B$7:$B$57,$B54)&gt;1),"Duplicate job number",""),IF(MIN($F54,$G54,$N54,$P54,$T54,$U54)&lt;0,"Negative amount entered in an input cell","")))</x:f>
      </x:c>
    </x:row>
    <x:row r="55">
      <x:c r="B55" s="10" t="n"/>
      <x:c r="C55" s="10" t="n"/>
      <x:c r="D55" s="11" t="n"/>
      <x:c r="F55" s="12" t="n"/>
      <x:c r="G55" s="12" t="n"/>
      <x:c r="H55" s="13" t="str">
        <x:f>IF(NOT(COUNTA($B55:$D55,$F55:$G55,$N55,$P55,$T55:$U55)&gt;0),"",F55-G55)</x:f>
      </x:c>
      <x:c r="I55" s="14" t="str">
        <x:f>IF(NOT(COUNTA($B55:$D55,$F55:$G55,$N55,$P55,$T55:$U55)&gt;0),"",IFERROR(H55/F55,0))</x:f>
      </x:c>
      <x:c r="K55" s="14" t="str">
        <x:f>IF(NOT(COUNTA($B55:$D55,$F55:$G55,$N55,$P55,$T55:$U55)&gt;0),"",IFERROR(P55/G55,0))</x:f>
      </x:c>
      <x:c r="L55" s="13" t="str">
        <x:f>IF(NOT(COUNTA($B55:$D55,$F55:$G55,$N55,$P55,$T55:$U55)&gt;0),"",G55-P55)</x:f>
      </x:c>
      <x:c r="N55" s="12" t="n"/>
      <x:c r="O55" s="13" t="str">
        <x:f>IF(NOT(COUNTA($B55:$D55,$F55:$G55,$N55,$P55,$T55:$U55)&gt;0),"",F55*K55)</x:f>
      </x:c>
      <x:c r="P55" s="12" t="n"/>
      <x:c r="Q55" s="13" t="str">
        <x:f>IF(NOT(COUNTA($B55:$D55,$F55:$G55,$N55,$P55,$T55:$U55)&gt;0),"",O55-P55)</x:f>
      </x:c>
      <x:c r="R55" s="14" t="str">
        <x:f>IF(NOT(COUNTA($B55:$D55,$F55:$G55,$N55,$P55,$T55:$U55)&gt;0),"",IFERROR(Q55/O55,0))</x:f>
      </x:c>
      <x:c r="T55" s="15" t="n"/>
      <x:c r="U55" s="15" t="n"/>
      <x:c r="W55" s="13" t="str">
        <x:f>IF(NOT(COUNTA($B55:$D55,$F55:$G55,$N55,$P55,$T55:$U55)&gt;0),"",O55-T55)</x:f>
      </x:c>
      <x:c r="X55" s="13" t="str">
        <x:f>IF(NOT(COUNTA($B55:$D55,$F55:$G55,$N55,$P55,$T55:$U55)&gt;0),"",P55-U55)</x:f>
      </x:c>
      <x:c r="Y55" s="13" t="str">
        <x:f>IF(NOT(COUNTA($B55:$D55,$F55:$G55,$N55,$P55,$T55:$U55)&gt;0),"",W55-X55)</x:f>
      </x:c>
      <x:c r="AA55" s="13" t="str">
        <x:f>IF(NOT(COUNTA($B55:$D55,$F55:$G55,$N55,$P55,$T55:$U55)&gt;0),"",IF(O55&gt;N55,O55-N55,0))</x:f>
      </x:c>
      <x:c r="AB55" s="13" t="str">
        <x:f>IF(NOT(COUNTA($B55:$D55,$F55:$G55,$N55,$P55,$T55:$U55)&gt;0),"",IF(N55&gt;O55,N55-O55,0))</x:f>
      </x:c>
      <x:c r="AD55" s="16" t="str">
        <x:f>IF(NOT(COUNTA($B55:$D55,$F55:$G55,$N55,$P55,$T55:$U55)&gt;0),"",_xlfn.TEXTJOIN("; ",TRUE,IF($B55="","Job number missing",""),IF($D55="","Status missing",""),IF(AND($D55&lt;&gt;"",$D55&lt;&gt;"In Progress",$D55&lt;&gt;"Complete"),"Status must be In Progress or Complete",""),IF(AND($F55=0,OR($G55&gt;0,$N55&gt;0,$P55&gt;0)),"Contract amount missing",""),IF(AND($G55=0,OR($F55&gt;0,$P55&gt;0)),"Estimated cost missing",""),IF(AND($G55&gt;0,$P55&gt;$G55,$D55&lt;&gt;"Complete"),"Cost to date exceeds estimated cost - job is over 100% complete; update the estimate",""),IF(AND($F55&gt;0,$N55&gt;$F55),"Billings exceed the contract amount",""),IF($T55&gt;$O55,"Prior-year revenue exceeds inception-to-date revenue",""),IF($U55&gt;$P55,"Prior-year cost exceeds inception-to-date cost",""),IF(AND($H55&lt;0,$D55&lt;&gt;"Complete"),"Loss contract - the full expected loss must be recognized",""),IF(AND($D55="Complete",$P55&lt;&gt;$G55),"Marked Complete but estimated cost does not equal cost to date",""),IF(AND($D55="Complete",$N55&lt;&gt;$F55),"Marked Complete but billings do not equal the contract amount",""),IF(AND($D55="In Progress",$G55&gt;0,$P55=$G55),"Shows 100% complete - should it be marked Complete?",""),IF(AND($N55=0,$K55&gt;0.1,$D55&lt;&gt;"Complete"),"Costs incurred but nothing billed yet",""),IF(AND($F55&gt;0,$AA55&gt;0.1*$F55),"Underbilled by more than 10% of the contract - look for unapproved change orders or unbilled work",""),IF(AND($B55&lt;&gt;"",COUNTIF($B$7:$B$57,$B55)&gt;1),"Duplicate job number",""),IF(MIN($F55,$G55,$N55,$P55,$T55,$U55)&lt;0,"Negative amount entered in an input cell","")))</x:f>
      </x:c>
    </x:row>
    <x:row r="56">
      <x:c r="B56" s="10" t="n"/>
      <x:c r="C56" s="10" t="n"/>
      <x:c r="D56" s="11" t="n"/>
      <x:c r="F56" s="12" t="n"/>
      <x:c r="G56" s="12" t="n"/>
      <x:c r="H56" s="13" t="str">
        <x:f>IF(NOT(COUNTA($B56:$D56,$F56:$G56,$N56,$P56,$T56:$U56)&gt;0),"",F56-G56)</x:f>
      </x:c>
      <x:c r="I56" s="14" t="str">
        <x:f>IF(NOT(COUNTA($B56:$D56,$F56:$G56,$N56,$P56,$T56:$U56)&gt;0),"",IFERROR(H56/F56,0))</x:f>
      </x:c>
      <x:c r="K56" s="14" t="str">
        <x:f>IF(NOT(COUNTA($B56:$D56,$F56:$G56,$N56,$P56,$T56:$U56)&gt;0),"",IFERROR(P56/G56,0))</x:f>
      </x:c>
      <x:c r="L56" s="13" t="str">
        <x:f>IF(NOT(COUNTA($B56:$D56,$F56:$G56,$N56,$P56,$T56:$U56)&gt;0),"",G56-P56)</x:f>
      </x:c>
      <x:c r="N56" s="12" t="n"/>
      <x:c r="O56" s="13" t="str">
        <x:f>IF(NOT(COUNTA($B56:$D56,$F56:$G56,$N56,$P56,$T56:$U56)&gt;0),"",F56*K56)</x:f>
      </x:c>
      <x:c r="P56" s="12" t="n"/>
      <x:c r="Q56" s="13" t="str">
        <x:f>IF(NOT(COUNTA($B56:$D56,$F56:$G56,$N56,$P56,$T56:$U56)&gt;0),"",O56-P56)</x:f>
      </x:c>
      <x:c r="R56" s="14" t="str">
        <x:f>IF(NOT(COUNTA($B56:$D56,$F56:$G56,$N56,$P56,$T56:$U56)&gt;0),"",IFERROR(Q56/O56,0))</x:f>
      </x:c>
      <x:c r="T56" s="15" t="n"/>
      <x:c r="U56" s="15" t="n"/>
      <x:c r="W56" s="13" t="str">
        <x:f>IF(NOT(COUNTA($B56:$D56,$F56:$G56,$N56,$P56,$T56:$U56)&gt;0),"",O56-T56)</x:f>
      </x:c>
      <x:c r="X56" s="13" t="str">
        <x:f>IF(NOT(COUNTA($B56:$D56,$F56:$G56,$N56,$P56,$T56:$U56)&gt;0),"",P56-U56)</x:f>
      </x:c>
      <x:c r="Y56" s="13" t="str">
        <x:f>IF(NOT(COUNTA($B56:$D56,$F56:$G56,$N56,$P56,$T56:$U56)&gt;0),"",W56-X56)</x:f>
      </x:c>
      <x:c r="AA56" s="13" t="str">
        <x:f>IF(NOT(COUNTA($B56:$D56,$F56:$G56,$N56,$P56,$T56:$U56)&gt;0),"",IF(O56&gt;N56,O56-N56,0))</x:f>
      </x:c>
      <x:c r="AB56" s="13" t="str">
        <x:f>IF(NOT(COUNTA($B56:$D56,$F56:$G56,$N56,$P56,$T56:$U56)&gt;0),"",IF(N56&gt;O56,N56-O56,0))</x:f>
      </x:c>
      <x:c r="AD56" s="16" t="str">
        <x:f>IF(NOT(COUNTA($B56:$D56,$F56:$G56,$N56,$P56,$T56:$U56)&gt;0),"",_xlfn.TEXTJOIN("; ",TRUE,IF($B56="","Job number missing",""),IF($D56="","Status missing",""),IF(AND($D56&lt;&gt;"",$D56&lt;&gt;"In Progress",$D56&lt;&gt;"Complete"),"Status must be In Progress or Complete",""),IF(AND($F56=0,OR($G56&gt;0,$N56&gt;0,$P56&gt;0)),"Contract amount missing",""),IF(AND($G56=0,OR($F56&gt;0,$P56&gt;0)),"Estimated cost missing",""),IF(AND($G56&gt;0,$P56&gt;$G56,$D56&lt;&gt;"Complete"),"Cost to date exceeds estimated cost - job is over 100% complete; update the estimate",""),IF(AND($F56&gt;0,$N56&gt;$F56),"Billings exceed the contract amount",""),IF($T56&gt;$O56,"Prior-year revenue exceeds inception-to-date revenue",""),IF($U56&gt;$P56,"Prior-year cost exceeds inception-to-date cost",""),IF(AND($H56&lt;0,$D56&lt;&gt;"Complete"),"Loss contract - the full expected loss must be recognized",""),IF(AND($D56="Complete",$P56&lt;&gt;$G56),"Marked Complete but estimated cost does not equal cost to date",""),IF(AND($D56="Complete",$N56&lt;&gt;$F56),"Marked Complete but billings do not equal the contract amount",""),IF(AND($D56="In Progress",$G56&gt;0,$P56=$G56),"Shows 100% complete - should it be marked Complete?",""),IF(AND($N56=0,$K56&gt;0.1,$D56&lt;&gt;"Complete"),"Costs incurred but nothing billed yet",""),IF(AND($F56&gt;0,$AA56&gt;0.1*$F56),"Underbilled by more than 10% of the contract - look for unapproved change orders or unbilled work",""),IF(AND($B56&lt;&gt;"",COUNTIF($B$7:$B$57,$B56)&gt;1),"Duplicate job number",""),IF(MIN($F56,$G56,$N56,$P56,$T56,$U56)&lt;0,"Negative amount entered in an input cell","")))</x:f>
      </x:c>
    </x:row>
    <x:row r="57">
      <x:c r="B57" s="17" t="n"/>
      <x:c r="C57" s="17" t="n"/>
      <x:c r="D57" s="17" t="n"/>
      <x:c r="E57" s="17" t="n"/>
      <x:c r="F57" s="13" t="n"/>
      <x:c r="G57" s="13" t="n"/>
      <x:c r="H57" s="13" t="n"/>
      <x:c r="I57" s="14" t="n"/>
      <x:c r="J57" s="17" t="n"/>
      <x:c r="K57" s="14" t="n"/>
      <x:c r="L57" s="13" t="n"/>
      <x:c r="M57" s="17" t="n"/>
      <x:c r="N57" s="13" t="n"/>
      <x:c r="O57" s="13" t="n"/>
      <x:c r="P57" s="13" t="n"/>
      <x:c r="Q57" s="13" t="n"/>
      <x:c r="R57" s="14" t="n"/>
      <x:c r="S57" s="17" t="n"/>
      <x:c r="T57" s="13" t="n"/>
      <x:c r="U57" s="13" t="n"/>
      <x:c r="V57" s="17" t="n"/>
      <x:c r="W57" s="13" t="n"/>
      <x:c r="X57" s="13" t="n"/>
      <x:c r="Y57" s="13" t="n"/>
      <x:c r="Z57" s="17" t="n"/>
      <x:c r="AA57" s="13" t="n"/>
      <x:c r="AB57" s="13" t="n"/>
      <x:c r="AC57" s="17" t="n"/>
      <x:c r="AD57" s="17" t="n"/>
    </x:row>
    <x:row r="58">
      <x:c r="B58" s="18" t="n"/>
      <x:c r="C58" s="18" t="inlineStr">
        <x:is>
          <x:t xml:space="preserve">Totals - all jobs</x:t>
        </x:is>
      </x:c>
      <x:c r="D58" s="18" t="n"/>
      <x:c r="E58" s="18" t="n"/>
      <x:c r="F58" s="19" t="n">
        <x:f>SUM($F$7:$F$57)</x:f>
        <x:v>3200000</x:v>
      </x:c>
      <x:c r="G58" s="19" t="n">
        <x:f>SUM($G$7:$G$57)</x:f>
        <x:v>2555000</x:v>
      </x:c>
      <x:c r="H58" s="19" t="n">
        <x:f>SUM($H$7:$H$57)</x:f>
        <x:v>645000</x:v>
      </x:c>
      <x:c r="I58" s="20" t="n">
        <x:f>IFERROR(H58/F58,0)</x:f>
        <x:v>0.2015625</x:v>
      </x:c>
      <x:c r="J58" s="18" t="n"/>
      <x:c r="K58" s="20" t="n">
        <x:f>IFERROR(P58/G58,0)</x:f>
        <x:v>0.6467710371819961</x:v>
      </x:c>
      <x:c r="L58" s="19" t="n">
        <x:f>SUM($L$7:$L$57)</x:f>
        <x:v>902500</x:v>
      </x:c>
      <x:c r="M58" s="18" t="n"/>
      <x:c r="N58" s="19" t="n">
        <x:f>SUM($N$7:$N$57)</x:f>
        <x:v>2085000</x:v>
      </x:c>
      <x:c r="O58" s="19" t="n">
        <x:f>SUM($O$7:$O$57)</x:f>
        <x:v>2060000</x:v>
      </x:c>
      <x:c r="P58" s="19" t="n">
        <x:f>SUM($P$7:$P$57)</x:f>
        <x:v>1652500</x:v>
      </x:c>
      <x:c r="Q58" s="19" t="n">
        <x:f>SUM($Q$7:$Q$57)</x:f>
        <x:v>407500</x:v>
      </x:c>
      <x:c r="R58" s="20" t="n">
        <x:f>IFERROR(Q58/O58,0)</x:f>
        <x:v>0.19781553398058252</x:v>
      </x:c>
      <x:c r="S58" s="18" t="n"/>
      <x:c r="T58" s="19" t="n">
        <x:f>SUM($T$7:$T$57)</x:f>
        <x:v>620000</x:v>
      </x:c>
      <x:c r="U58" s="19" t="n">
        <x:f>SUM($U$7:$U$57)</x:f>
        <x:v>504500</x:v>
      </x:c>
      <x:c r="V58" s="18" t="n"/>
      <x:c r="W58" s="19" t="n">
        <x:f>SUM($W$7:$W$57)</x:f>
        <x:v>1440000</x:v>
      </x:c>
      <x:c r="X58" s="19" t="n">
        <x:f>SUM($X$7:$X$57)</x:f>
        <x:v>1148000</x:v>
      </x:c>
      <x:c r="Y58" s="19" t="n">
        <x:f>SUM($Y$7:$Y$57)</x:f>
        <x:v>292000</x:v>
      </x:c>
      <x:c r="Z58" s="18" t="n"/>
      <x:c r="AA58" s="19" t="n">
        <x:f>SUM($AA$7:$AA$57)</x:f>
        <x:v>60000</x:v>
      </x:c>
      <x:c r="AB58" s="19" t="n">
        <x:f>SUM($AB$7:$AB$57)</x:f>
        <x:v>85000</x:v>
      </x:c>
      <x:c r="AC58" s="18" t="n"/>
      <x:c r="AD58" s="18" t="n"/>
    </x:row>
    <x:row r="59">
      <x:c r="B59" s="21" t="n"/>
      <x:c r="C59" s="21" t="inlineStr">
        <x:is>
          <x:t xml:space="preserve">   of which In Progress</x:t>
        </x:is>
      </x:c>
      <x:c r="D59" s="21" t="n"/>
      <x:c r="E59" s="21" t="n"/>
      <x:c r="F59" s="22" t="n">
        <x:f>SUMIFS($F$7:$F$57,$D$7:$D$57,"In Progress")</x:f>
        <x:v>2650000</x:v>
      </x:c>
      <x:c r="G59" s="22" t="n">
        <x:f>SUMIFS($G$7:$G$57,$D$7:$D$57,"In Progress")</x:f>
        <x:v>2130000</x:v>
      </x:c>
      <x:c r="H59" s="22" t="n">
        <x:f>SUMIFS($H$7:$H$57,$D$7:$D$57,"In Progress")</x:f>
        <x:v>520000</x:v>
      </x:c>
      <x:c r="I59" s="23" t="n">
        <x:f>IFERROR(H59/F59,0)</x:f>
        <x:v>0.19622641509433963</x:v>
      </x:c>
      <x:c r="J59" s="21" t="n"/>
      <x:c r="K59" s="23" t="n">
        <x:f>IFERROR(P59/G59,0)</x:f>
        <x:v>0.5762910798122066</x:v>
      </x:c>
      <x:c r="L59" s="22" t="n">
        <x:f>SUMIFS($L$7:$L$57,$D$7:$D$57,"In Progress")</x:f>
        <x:v>902500</x:v>
      </x:c>
      <x:c r="M59" s="21" t="n"/>
      <x:c r="N59" s="22" t="n">
        <x:f>SUMIFS($N$7:$N$57,$D$7:$D$57,"In Progress")</x:f>
        <x:v>1535000</x:v>
      </x:c>
      <x:c r="O59" s="22" t="n">
        <x:f>SUMIFS($O$7:$O$57,$D$7:$D$57,"In Progress")</x:f>
        <x:v>1510000</x:v>
      </x:c>
      <x:c r="P59" s="22" t="n">
        <x:f>SUMIFS($P$7:$P$57,$D$7:$D$57,"In Progress")</x:f>
        <x:v>1227500</x:v>
      </x:c>
      <x:c r="Q59" s="22" t="n">
        <x:f>SUMIFS($Q$7:$Q$57,$D$7:$D$57,"In Progress")</x:f>
        <x:v>282500</x:v>
      </x:c>
      <x:c r="R59" s="23" t="n">
        <x:f>IFERROR(Q59/O59,0)</x:f>
        <x:v>0.1870860927152318</x:v>
      </x:c>
      <x:c r="S59" s="21" t="n"/>
      <x:c r="T59" s="22" t="n">
        <x:f>SUMIFS($T$7:$T$57,$D$7:$D$57,"In Progress")</x:f>
        <x:v>470000</x:v>
      </x:c>
      <x:c r="U59" s="22" t="n">
        <x:f>SUMIFS($U$7:$U$57,$D$7:$D$57,"In Progress")</x:f>
        <x:v>392000</x:v>
      </x:c>
      <x:c r="V59" s="21" t="n"/>
      <x:c r="W59" s="22" t="n">
        <x:f>SUMIFS($W$7:$W$57,$D$7:$D$57,"In Progress")</x:f>
        <x:v>1040000</x:v>
      </x:c>
      <x:c r="X59" s="22" t="n">
        <x:f>SUMIFS($X$7:$X$57,$D$7:$D$57,"In Progress")</x:f>
        <x:v>835500</x:v>
      </x:c>
      <x:c r="Y59" s="22" t="n">
        <x:f>SUMIFS($Y$7:$Y$57,$D$7:$D$57,"In Progress")</x:f>
        <x:v>204500</x:v>
      </x:c>
      <x:c r="Z59" s="21" t="n"/>
      <x:c r="AA59" s="22" t="n">
        <x:f>SUMIFS($AA$7:$AA$57,$D$7:$D$57,"In Progress")</x:f>
        <x:v>60000</x:v>
      </x:c>
      <x:c r="AB59" s="22" t="n">
        <x:f>SUMIFS($AB$7:$AB$57,$D$7:$D$57,"In Progress")</x:f>
        <x:v>85000</x:v>
      </x:c>
      <x:c r="AC59" s="21" t="n"/>
      <x:c r="AD59" s="21" t="n"/>
    </x:row>
    <x:row r="60">
      <x:c r="B60" s="21" t="n"/>
      <x:c r="C60" s="21" t="inlineStr">
        <x:is>
          <x:t xml:space="preserve">   of which Complete</x:t>
        </x:is>
      </x:c>
      <x:c r="D60" s="21" t="n"/>
      <x:c r="E60" s="21" t="n"/>
      <x:c r="F60" s="22" t="n">
        <x:f>SUMIFS($F$7:$F$57,$D$7:$D$57,"Complete")</x:f>
        <x:v>550000</x:v>
      </x:c>
      <x:c r="G60" s="22" t="n">
        <x:f>SUMIFS($G$7:$G$57,$D$7:$D$57,"Complete")</x:f>
        <x:v>425000</x:v>
      </x:c>
      <x:c r="H60" s="22" t="n">
        <x:f>SUMIFS($H$7:$H$57,$D$7:$D$57,"Complete")</x:f>
        <x:v>125000</x:v>
      </x:c>
      <x:c r="I60" s="23" t="n">
        <x:f>IFERROR(H60/F60,0)</x:f>
        <x:v>0.22727272727272727</x:v>
      </x:c>
      <x:c r="J60" s="21" t="n"/>
      <x:c r="K60" s="23" t="n">
        <x:f>IFERROR(P60/G60,0)</x:f>
        <x:v>1</x:v>
      </x:c>
      <x:c r="L60" s="22" t="n">
        <x:f>SUMIFS($L$7:$L$57,$D$7:$D$57,"Complete")</x:f>
        <x:v>0</x:v>
      </x:c>
      <x:c r="M60" s="21" t="n"/>
      <x:c r="N60" s="22" t="n">
        <x:f>SUMIFS($N$7:$N$57,$D$7:$D$57,"Complete")</x:f>
        <x:v>550000</x:v>
      </x:c>
      <x:c r="O60" s="22" t="n">
        <x:f>SUMIFS($O$7:$O$57,$D$7:$D$57,"Complete")</x:f>
        <x:v>550000</x:v>
      </x:c>
      <x:c r="P60" s="22" t="n">
        <x:f>SUMIFS($P$7:$P$57,$D$7:$D$57,"Complete")</x:f>
        <x:v>425000</x:v>
      </x:c>
      <x:c r="Q60" s="22" t="n">
        <x:f>SUMIFS($Q$7:$Q$57,$D$7:$D$57,"Complete")</x:f>
        <x:v>125000</x:v>
      </x:c>
      <x:c r="R60" s="23" t="n">
        <x:f>IFERROR(Q60/O60,0)</x:f>
        <x:v>0.22727272727272727</x:v>
      </x:c>
      <x:c r="S60" s="21" t="n"/>
      <x:c r="T60" s="22" t="n">
        <x:f>SUMIFS($T$7:$T$57,$D$7:$D$57,"Complete")</x:f>
        <x:v>150000</x:v>
      </x:c>
      <x:c r="U60" s="22" t="n">
        <x:f>SUMIFS($U$7:$U$57,$D$7:$D$57,"Complete")</x:f>
        <x:v>112500</x:v>
      </x:c>
      <x:c r="V60" s="21" t="n"/>
      <x:c r="W60" s="22" t="n">
        <x:f>SUMIFS($W$7:$W$57,$D$7:$D$57,"Complete")</x:f>
        <x:v>400000</x:v>
      </x:c>
      <x:c r="X60" s="22" t="n">
        <x:f>SUMIFS($X$7:$X$57,$D$7:$D$57,"Complete")</x:f>
        <x:v>312500</x:v>
      </x:c>
      <x:c r="Y60" s="22" t="n">
        <x:f>SUMIFS($Y$7:$Y$57,$D$7:$D$57,"Complete")</x:f>
        <x:v>87500</x:v>
      </x:c>
      <x:c r="Z60" s="21" t="n"/>
      <x:c r="AA60" s="22" t="n">
        <x:f>SUMIFS($AA$7:$AA$57,$D$7:$D$57,"Complete")</x:f>
        <x:v>0</x:v>
      </x:c>
      <x:c r="AB60" s="22" t="n">
        <x:f>SUMIFS($AB$7:$AB$57,$D$7:$D$57,"Complete")</x:f>
        <x:v>0</x:v>
      </x:c>
      <x:c r="AC60" s="21" t="n"/>
      <x:c r="AD60" s="21" t="n"/>
    </x:row>
    <x:row r="62">
      <x:c r="C62" s="24" t="inlineStr">
        <x:is>
          <x:t xml:space="preserve">How to use this schedule</x:t>
        </x:is>
      </x:c>
    </x:row>
    <x:row r="63">
      <x:c r="B63" s="25" t="inlineStr">
        <x:is>
          <x:t xml:space="preserve">Enter</x:t>
        </x:is>
      </x:c>
      <x:c r="C63" s="26" t="inlineStr">
        <x:is>
          <x:t xml:space="preserve">from the job cost report and general ledger</x:t>
        </x:is>
      </x:c>
    </x:row>
    <x:row r="64">
      <x:c r="B64" s="27" t="inlineStr">
        <x:is>
          <x:t xml:space="preserve">Enter</x:t>
        </x:is>
      </x:c>
      <x:c r="C64" s="26" t="inlineStr">
        <x:is>
          <x:t xml:space="preserve">from the prior-year WIP schedule</x:t>
        </x:is>
      </x:c>
    </x:row>
    <x:row r="65">
      <x:c r="B65" s="28" t="inlineStr">
        <x:is>
          <x:t xml:space="preserve">Formula</x:t>
        </x:is>
      </x:c>
      <x:c r="C65" s="26" t="inlineStr">
        <x:is>
          <x:t xml:space="preserve">calculated - do not type here</x:t>
        </x:is>
      </x:c>
    </x:row>
    <x:row r="66">
      <x:c r="B66" s="29" t="inlineStr">
        <x:is>
          <x:t xml:space="preserve">Red text</x:t>
        </x:is>
      </x:c>
      <x:c r="C66" s="26" t="inlineStr">
        <x:is>
          <x:t xml:space="preserve">a control failed - the Issues column at the far right says what is wrong</x:t>
        </x:is>
      </x:c>
    </x:row>
    <x:row r="67">
      <x:c r="C67" s="26" t="inlineStr">
        <x:is>
          <x:t xml:space="preserve">Status drives the Contracts in Progress and Completed Contracts tabs. Those tabs rebuild themselves - never edit them.</x:t>
        </x:is>
      </x:c>
    </x:row>
    <x:row r="68">
      <x:c r="C68" s="26" t="inlineStr">
        <x:is>
          <x:t xml:space="preserve">To add jobs: right-click the blank row just above Totals, choose Insert, then copy the formulas down from the row above. Every total, control and tab picks up the new row automatically.</x:t>
        </x:is>
      </x:c>
    </x:row>
    <x:row r="69">
      <x:c r="C69" s="26" t="inlineStr">
        <x:is>
          <x:t xml:space="preserve">Underbillings and overbillings come from this schedule; the tie-out below compares the schedule to the general ledger.</x:t>
        </x:is>
      </x:c>
    </x:row>
    <x:row r="71">
      <x:c r="C71" s="24" t="inlineStr">
        <x:is>
          <x:t xml:space="preserve">Tie-out to the general ledger</x:t>
        </x:is>
      </x:c>
      <x:c r="W71" s="30" t="inlineStr">
        <x:is>
          <x:t xml:space="preserve">CY revenue</x:t>
        </x:is>
      </x:c>
      <x:c r="X71" s="30" t="inlineStr">
        <x:is>
          <x:t xml:space="preserve">CY cost</x:t>
        </x:is>
      </x:c>
      <x:c r="AA71" s="30" t="inlineStr">
        <x:is>
          <x:t xml:space="preserve">Underbillings</x:t>
        </x:is>
      </x:c>
      <x:c r="AB71" s="30" t="inlineStr">
        <x:is>
          <x:t xml:space="preserve">Overbillings</x:t>
        </x:is>
      </x:c>
    </x:row>
    <x:row r="72">
      <x:c r="C72" s="3" t="inlineStr">
        <x:is>
          <x:t xml:space="preserve">Balance per general ledger</x:t>
        </x:is>
      </x:c>
      <x:c r="W72" s="12" t="n">
        <x:v>1440000</x:v>
      </x:c>
      <x:c r="X72" s="12" t="n">
        <x:v>1148000</x:v>
      </x:c>
      <x:c r="AA72" s="12" t="n">
        <x:v>60000</x:v>
      </x:c>
      <x:c r="AB72" s="12" t="n">
        <x:v>85000</x:v>
      </x:c>
    </x:row>
    <x:row r="73">
      <x:c r="C73" s="3" t="inlineStr">
        <x:is>
          <x:t xml:space="preserve">Per this schedule (Totals row)</x:t>
        </x:is>
      </x:c>
      <x:c r="W73" s="13" t="n">
        <x:f>W58</x:f>
        <x:v>1440000</x:v>
      </x:c>
      <x:c r="X73" s="13" t="n">
        <x:f>X58</x:f>
        <x:v>1148000</x:v>
      </x:c>
      <x:c r="AA73" s="13" t="n">
        <x:f>AA58</x:f>
        <x:v>60000</x:v>
      </x:c>
      <x:c r="AB73" s="13" t="n">
        <x:f>AB58</x:f>
        <x:v>85000</x:v>
      </x:c>
    </x:row>
    <x:row r="74">
      <x:c r="C74" s="3" t="inlineStr">
        <x:is>
          <x:t xml:space="preserve">Difference - must be zero</x:t>
        </x:is>
      </x:c>
      <x:c r="F74" s="16" t="str">
        <x:f>IF(OR(W74&lt;&gt;0,X74&lt;&gt;0,AA74&lt;&gt;0,AB74&lt;&gt;0),"Schedule does not tie to the general ledger - find the difference before this WIP is issued","")</x:f>
      </x:c>
      <x:c r="W74" s="31" t="n">
        <x:f>ROUND(W72-W73,0)</x:f>
        <x:v>0</x:v>
      </x:c>
      <x:c r="X74" s="31" t="n">
        <x:f>ROUND(X72-X73,0)</x:f>
        <x:v>0</x:v>
      </x:c>
      <x:c r="AA74" s="31" t="n">
        <x:f>ROUND(AA72-AA73,0)</x:f>
        <x:v>0</x:v>
      </x:c>
      <x:c r="AB74" s="31" t="n">
        <x:f>ROUND(AB72-AB73,0)</x:f>
        <x:v>0</x:v>
      </x:c>
    </x:row>
    <x:row r="76">
      <x:c r="C76" s="24" t="inlineStr">
        <x:is>
          <x:t xml:space="preserve">Loss contracts in progress</x:t>
        </x:is>
      </x:c>
      <x:c r="H76" s="30" t="inlineStr">
        <x:is>
          <x:t xml:space="preserve">Estimated GP</x:t>
        </x:is>
      </x:c>
    </x:row>
    <x:row r="77">
      <x:c r="C77" s="3" t="inlineStr">
        <x:is>
          <x:t xml:space="preserve">Total expected loss on in-progress loss contracts</x:t>
        </x:is>
      </x:c>
      <x:c r="H77" s="13" t="n">
        <x:f>SUMIFS($H$7:$H$57,$H$7:$H$57,"&lt;0",$D$7:$D$57,"In Progress")</x:f>
        <x:v>0</x:v>
      </x:c>
    </x:row>
    <x:row r="78">
      <x:c r="C78" s="3" t="inlineStr">
        <x:is>
          <x:t xml:space="preserve">Loss already recognized through % complete</x:t>
        </x:is>
      </x:c>
      <x:c r="H78" s="13" t="n">
        <x:f>SUMIFS($Q$7:$Q$57,$H$7:$H$57,"&lt;0",$D$7:$D$57,"In Progress")</x:f>
        <x:v>0</x:v>
      </x:c>
    </x:row>
    <x:row r="79">
      <x:c r="C79" s="3" t="inlineStr">
        <x:is>
          <x:t xml:space="preserve">Additional loss to accrue (provision for loss on contracts)</x:t>
        </x:is>
      </x:c>
      <x:c r="H79" s="31" t="n">
        <x:f>H77-H78</x:f>
        <x:v>0</x:v>
      </x:c>
      <x:c r="K79" s="16" t="str">
        <x:f>IF(H79&lt;0,"Book an additional loss provision of "&amp;TEXT(-H79,"#,##0")&amp;" so the full expected loss is recognized this period","")</x:f>
      </x:c>
    </x:row>
    <x:row r="81">
      <x:c r="C81" s="32" t="inlineStr">
        <x:is>
          <x:t xml:space="preserve">Prepared by Levvigo  |  levvigo.com</x:t>
        </x:is>
      </x:c>
    </x:row>
  </x:sheetData>
  <x:conditionalFormatting sqref="B7:C57">
    <x:cfRule type="expression" dxfId="0" priority="1">
      <x:formula>$AD7&lt;&gt;""</x:formula>
    </x:cfRule>
  </x:conditionalFormatting>
  <x:conditionalFormatting sqref="D7:D57">
    <x:cfRule type="expression" dxfId="0" priority="2">
      <x:formula>AND(COUNTA($B7:$D7,$F7:$G7,$N7,$P7,$T7:$U7)&gt;0,OR($D7="",AND($D7&lt;&gt;"In Progress",$D7&lt;&gt;"Complete")))</x:formula>
    </x:cfRule>
  </x:conditionalFormatting>
  <x:conditionalFormatting sqref="F7:F57">
    <x:cfRule type="expression" dxfId="0" priority="3">
      <x:formula>AND(COUNTA($B7:$D7,$F7:$G7,$N7,$P7,$T7:$U7)&gt;0,OR(AND($F7=0,OR($G7&gt;0,$N7&gt;0,$P7&gt;0)),AND($D7="Complete",$N7&lt;&gt;$F7),$F7&lt;0))</x:formula>
    </x:cfRule>
  </x:conditionalFormatting>
  <x:conditionalFormatting sqref="G7:G57">
    <x:cfRule type="expression" dxfId="0" priority="4">
      <x:formula>AND(COUNTA($B7:$D7,$F7:$G7,$N7,$P7,$T7:$U7)&gt;0,OR(AND($G7=0,OR($F7&gt;0,$P7&gt;0)),AND($D7="Complete",$P7&lt;&gt;$G7),$G7&lt;0))</x:formula>
    </x:cfRule>
  </x:conditionalFormatting>
  <x:conditionalFormatting sqref="H7:I57">
    <x:cfRule type="expression" dxfId="0" priority="5">
      <x:formula>AND(COUNTA($B7:$D7,$F7:$G7,$N7,$P7,$T7:$U7)&gt;0,$H7&lt;0)</x:formula>
    </x:cfRule>
  </x:conditionalFormatting>
  <x:conditionalFormatting sqref="K7:K57">
    <x:cfRule type="expression" dxfId="0" priority="6">
      <x:formula>AND(COUNTA($B7:$D7,$F7:$G7,$N7,$P7,$T7:$U7)&gt;0,$K7&gt;1)</x:formula>
    </x:cfRule>
  </x:conditionalFormatting>
  <x:conditionalFormatting sqref="N7:N57">
    <x:cfRule type="expression" dxfId="0" priority="7">
      <x:formula>AND(COUNTA($B7:$D7,$F7:$G7,$N7,$P7,$T7:$U7)&gt;0,OR(AND($F7&gt;0,$N7&gt;$F7),AND($D7="Complete",$N7&lt;&gt;$F7),$N7&lt;0,AND($N7=0,$K7&gt;0.1,$D7&lt;&gt;"Complete")))</x:formula>
    </x:cfRule>
  </x:conditionalFormatting>
  <x:conditionalFormatting sqref="P7:P57">
    <x:cfRule type="expression" dxfId="0" priority="8">
      <x:formula>AND(COUNTA($B7:$D7,$F7:$G7,$N7,$P7,$T7:$U7)&gt;0,OR(AND($G7&gt;0,$P7&gt;$G7,$D7&lt;&gt;"Complete"),AND($D7="Complete",$P7&lt;&gt;$G7),$P7&lt;0))</x:formula>
    </x:cfRule>
  </x:conditionalFormatting>
  <x:conditionalFormatting sqref="T7:T57">
    <x:cfRule type="expression" dxfId="0" priority="9">
      <x:formula>AND(COUNTA($B7:$D7,$F7:$G7,$N7,$P7,$T7:$U7)&gt;0,OR($T7&gt;$O7,$T7&lt;0))</x:formula>
    </x:cfRule>
  </x:conditionalFormatting>
  <x:conditionalFormatting sqref="U7:U57">
    <x:cfRule type="expression" dxfId="0" priority="10">
      <x:formula>AND(COUNTA($B7:$D7,$F7:$G7,$N7,$P7,$T7:$U7)&gt;0,OR($U7&gt;$P7,$U7&lt;0))</x:formula>
    </x:cfRule>
  </x:conditionalFormatting>
  <x:conditionalFormatting sqref="W7:W57">
    <x:cfRule type="expression" dxfId="0" priority="11">
      <x:formula>AND(COUNTA($B7:$D7,$F7:$G7,$N7,$P7,$T7:$U7)&gt;0,$W7&lt;0)</x:formula>
    </x:cfRule>
  </x:conditionalFormatting>
  <x:conditionalFormatting sqref="X7:X57">
    <x:cfRule type="expression" dxfId="0" priority="12">
      <x:formula>AND(COUNTA($B7:$D7,$F7:$G7,$N7,$P7,$T7:$U7)&gt;0,$X7&lt;0)</x:formula>
    </x:cfRule>
  </x:conditionalFormatting>
  <x:conditionalFormatting sqref="AA7:AA57">
    <x:cfRule type="expression" dxfId="0" priority="13">
      <x:formula>AND(COUNTA($B7:$D7,$F7:$G7,$N7,$P7,$T7:$U7)&gt;0,$F7&gt;0,$AA7&gt;0.1*$F7)</x:formula>
    </x:cfRule>
  </x:conditionalFormatting>
  <x:conditionalFormatting sqref="W74:AB74">
    <x:cfRule type="expression" dxfId="0" priority="14">
      <x:formula>W74&lt;&gt;0</x:formula>
    </x:cfRule>
  </x:conditionalFormatting>
  <x:conditionalFormatting sqref="H79:H79">
    <x:cfRule type="expression" dxfId="0" priority="15">
      <x:formula>$H$79&lt;0</x:formula>
    </x:cfRule>
  </x:conditionalFormatting>
  <x:conditionalFormatting sqref="B4:B4">
    <x:cfRule type="expression" dxfId="1" priority="16">
      <x:formula>COUNTIF($AD$7:$AD$57,"?*")&gt;0</x:formula>
    </x:cfRule>
  </x:conditionalFormatting>
  <x:dataValidations count="2">
    <x:dataValidation type="list" allowBlank="1" showDropDown="0" showInputMessage="1" showErrorMessage="1" errorTitle="Status" error="Choose In Progress or Complete from the list." promptTitle="Job status" prompt="In Progress or Complete. Completed jobs move to the Completed Contracts tab automatically." sqref="D7:D56">
      <x:formula1>"In Progress,Complete"</x:formula1>
    </x:dataValidation>
    <x:dataValidation type="decimal" operator="between" allowBlank="1" showDropDown="0" showInputMessage="0" showErrorMessage="1" errorTitle="Numbers only" error="Enter a number (no text, no symbols)." sqref="F7:F56 G7:G56 N7:N56 P7:P56 T7:T56 U7:U56 W72 X72 AA72 AB72">
      <x:formula1>-1000000000000</x:formula1>
      <x:formula2>1000000000000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82A5A5"/>
  </x:sheetPr>
  <x:sheetViews>
    <x:sheetView showGridLines="0" workbookViewId="0">
      <x:pane xSplit="4" ySplit="7" topLeftCell="E8" activePane="bottomRight" state="frozen"/>
    </x:sheetView>
  </x:sheetViews>
  <x:sheetFormatPr baseColWidth="8" defaultRowHeight="13.5"/>
  <x:cols>
    <x:col min="1" max="1" width="1.5" customWidth="1"/>
    <x:col min="2" max="2" width="9" customWidth="1"/>
    <x:col min="3" max="3" width="38" customWidth="1"/>
    <x:col min="4" max="4" width="1.5" customWidth="1"/>
    <x:col min="5" max="5" width="1.5" customWidth="1"/>
    <x:col min="6" max="6" width="14" customWidth="1"/>
    <x:col min="7" max="7" width="14" customWidth="1"/>
    <x:col min="8" max="8" width="14" customWidth="1"/>
    <x:col min="9" max="9" width="9" customWidth="1"/>
    <x:col min="10" max="10" width="1.5" customWidth="1"/>
    <x:col min="11" max="11" width="10" customWidth="1"/>
    <x:col min="12" max="12" width="14" customWidth="1"/>
    <x:col min="13" max="13" width="1.5" customWidth="1"/>
    <x:col min="14" max="14" width="14" customWidth="1"/>
    <x:col min="15" max="15" width="14" customWidth="1"/>
    <x:col min="16" max="16" width="14" customWidth="1"/>
    <x:col min="17" max="17" width="14" customWidth="1"/>
    <x:col min="18" max="18" width="9" customWidth="1"/>
    <x:col min="19" max="19" width="1.5" customWidth="1"/>
    <x:col min="20" max="20" width="14" customWidth="1"/>
    <x:col min="21" max="21" width="14" customWidth="1"/>
    <x:col min="22" max="22" width="1.5" customWidth="1"/>
    <x:col min="23" max="23" width="14" customWidth="1"/>
    <x:col min="24" max="24" width="14" customWidth="1"/>
    <x:col min="25" max="25" width="14" customWidth="1"/>
    <x:col min="26" max="26" width="1.5" customWidth="1"/>
    <x:col min="27" max="27" width="14" customWidth="1"/>
    <x:col min="28" max="28" width="14" customWidth="1"/>
    <x:col min="29" max="29" width="1.5" customWidth="1"/>
  </x:cols>
  <x:sheetData>
    <x:row r="1" ht="20" customHeight="1">
      <x:c r="B1" s="1" t="str">
        <x:f>WIP!$B$1</x:f>
        <x:v>Sample Contractor</x:v>
      </x:c>
    </x:row>
    <x:row r="2">
      <x:c r="B2" s="2" t="inlineStr">
        <x:is>
          <x:t xml:space="preserve">Schedule of Contracts in Progress</x:t>
        </x:is>
      </x:c>
    </x:row>
    <x:row r="3">
      <x:c r="B3" s="3" t="str">
        <x:f>"As of "&amp;WIP!C3</x:f>
        <x:v>As of 5/31/20CY</x:v>
      </x:c>
    </x:row>
    <x:row r="5">
      <x:c r="B5" s="6" t="n"/>
      <x:c r="C5" s="6" t="n"/>
      <x:c r="D5" s="6" t="n"/>
      <x:c r="E5" s="6" t="n"/>
      <x:c r="F5" s="6" t="inlineStr">
        <x:is>
          <x:t xml:space="preserve">ESTIMATE</x:t>
        </x:is>
      </x:c>
      <x:c r="G5" s="6" t="n"/>
      <x:c r="H5" s="6" t="n"/>
      <x:c r="I5" s="6" t="n"/>
      <x:c r="J5" s="6" t="n"/>
      <x:c r="K5" s="6" t="inlineStr">
        <x:is>
          <x:t xml:space="preserve">PROGRESS</x:t>
        </x:is>
      </x:c>
      <x:c r="L5" s="6" t="n"/>
      <x:c r="M5" s="6" t="n"/>
      <x:c r="N5" s="6" t="inlineStr">
        <x:is>
          <x:t xml:space="preserve">INCEPTION TO DATE</x:t>
        </x:is>
      </x:c>
      <x:c r="O5" s="6" t="n"/>
      <x:c r="P5" s="6" t="n"/>
      <x:c r="Q5" s="6" t="n"/>
      <x:c r="R5" s="6" t="n"/>
      <x:c r="S5" s="6" t="n"/>
      <x:c r="T5" s="6" t="inlineStr">
        <x:is>
          <x:t xml:space="preserve">PRIOR YEARS</x:t>
        </x:is>
      </x:c>
      <x:c r="U5" s="6" t="n"/>
      <x:c r="V5" s="6" t="n"/>
      <x:c r="W5" s="6" t="inlineStr">
        <x:is>
          <x:t xml:space="preserve">CURRENT YEAR</x:t>
        </x:is>
      </x:c>
      <x:c r="X5" s="6" t="n"/>
      <x:c r="Y5" s="6" t="n"/>
      <x:c r="Z5" s="6" t="n"/>
      <x:c r="AA5" s="6" t="inlineStr">
        <x:is>
          <x:t xml:space="preserve">BALANCE SHEET</x:t>
        </x:is>
      </x:c>
      <x:c r="AB5" s="6" t="n"/>
    </x:row>
    <x:row r="6" ht="28" customHeight="1">
      <x:c r="B6" s="8" t="inlineStr">
        <x:is>
          <x:t xml:space="preserve">Job #</x:t>
        </x:is>
      </x:c>
      <x:c r="C6" s="9" t="inlineStr">
        <x:is>
          <x:t xml:space="preserve">Description</x:t>
        </x:is>
      </x:c>
      <x:c r="D6" s="8" t="n"/>
      <x:c r="E6" s="8" t="n"/>
      <x:c r="F6" s="8" t="inlineStr">
        <x:is>
          <x:t xml:space="preserve">Contract Amount</x:t>
        </x:is>
      </x:c>
      <x:c r="G6" s="8" t="inlineStr">
        <x:is>
          <x:t xml:space="preserve">Estimated Cost</x:t>
        </x:is>
      </x:c>
      <x:c r="H6" s="8" t="inlineStr">
        <x:is>
          <x:t xml:space="preserve">Estimated GP</x:t>
        </x:is>
      </x:c>
      <x:c r="I6" s="8" t="inlineStr">
        <x:is>
          <x:t xml:space="preserve">Est. GP %</x:t>
        </x:is>
      </x:c>
      <x:c r="J6" s="8" t="n"/>
      <x:c r="K6" s="8" t="inlineStr">
        <x:is>
          <x:t xml:space="preserve">% Complete</x:t>
        </x:is>
      </x:c>
      <x:c r="L6" s="8" t="inlineStr">
        <x:is>
          <x:t xml:space="preserve">Cost to Complete</x:t>
        </x:is>
      </x:c>
      <x:c r="M6" s="8" t="n"/>
      <x:c r="N6" s="8" t="inlineStr">
        <x:is>
          <x:t xml:space="preserve">Billings</x:t>
        </x:is>
      </x:c>
      <x:c r="O6" s="8" t="inlineStr">
        <x:is>
          <x:t xml:space="preserve">Revenue</x:t>
        </x:is>
      </x:c>
      <x:c r="P6" s="8" t="inlineStr">
        <x:is>
          <x:t xml:space="preserve">Cost</x:t>
        </x:is>
      </x:c>
      <x:c r="Q6" s="8" t="inlineStr">
        <x:is>
          <x:t xml:space="preserve">GP</x:t>
        </x:is>
      </x:c>
      <x:c r="R6" s="8" t="inlineStr">
        <x:is>
          <x:t xml:space="preserve">GP %</x:t>
        </x:is>
      </x:c>
      <x:c r="S6" s="8" t="n"/>
      <x:c r="T6" s="8" t="inlineStr">
        <x:is>
          <x:t xml:space="preserve">Revenue</x:t>
        </x:is>
      </x:c>
      <x:c r="U6" s="8" t="inlineStr">
        <x:is>
          <x:t xml:space="preserve">Cost</x:t>
        </x:is>
      </x:c>
      <x:c r="V6" s="8" t="n"/>
      <x:c r="W6" s="8" t="inlineStr">
        <x:is>
          <x:t xml:space="preserve">Revenue</x:t>
        </x:is>
      </x:c>
      <x:c r="X6" s="8" t="inlineStr">
        <x:is>
          <x:t xml:space="preserve">Cost</x:t>
        </x:is>
      </x:c>
      <x:c r="Y6" s="8" t="inlineStr">
        <x:is>
          <x:t xml:space="preserve">GP</x:t>
        </x:is>
      </x:c>
      <x:c r="Z6" s="8" t="n"/>
      <x:c r="AA6" s="8" t="inlineStr">
        <x:is>
          <x:t xml:space="preserve">Underbillings</x:t>
        </x:is>
      </x:c>
      <x:c r="AB6" s="8" t="inlineStr">
        <x:is>
          <x:t xml:space="preserve">Overbillings</x:t>
        </x:is>
      </x:c>
    </x:row>
    <x:row r="7">
      <x:c r="B7" s="18" t="n"/>
      <x:c r="C7" s="18" t="str">
        <x:f>"Totals - "&amp;COUNTIF(WIP!$D$7:$D$57,"In Progress")&amp;" contracts"</x:f>
        <x:v>Totals - 6 contracts</x:v>
      </x:c>
      <x:c r="D7" s="18" t="n"/>
      <x:c r="E7" s="18" t="n"/>
      <x:c r="F7" s="19" t="n">
        <x:f>SUMIFS(WIP!$F$7:$F$57,WIP!$D$7:$D$57,"In Progress")</x:f>
        <x:v>2650000</x:v>
      </x:c>
      <x:c r="G7" s="19" t="n">
        <x:f>SUMIFS(WIP!$G$7:$G$57,WIP!$D$7:$D$57,"In Progress")</x:f>
        <x:v>2130000</x:v>
      </x:c>
      <x:c r="H7" s="19" t="n">
        <x:f>SUMIFS(WIP!$H$7:$H$57,WIP!$D$7:$D$57,"In Progress")</x:f>
        <x:v>520000</x:v>
      </x:c>
      <x:c r="I7" s="20" t="n">
        <x:f>IFERROR(H7/F7,0)</x:f>
        <x:v>0.19622641509433963</x:v>
      </x:c>
      <x:c r="J7" s="18" t="n"/>
      <x:c r="K7" s="20" t="n">
        <x:f>IFERROR(P7/G7,0)</x:f>
        <x:v>0.5762910798122066</x:v>
      </x:c>
      <x:c r="L7" s="19" t="n">
        <x:f>SUMIFS(WIP!$L$7:$L$57,WIP!$D$7:$D$57,"In Progress")</x:f>
        <x:v>902500</x:v>
      </x:c>
      <x:c r="M7" s="18" t="n"/>
      <x:c r="N7" s="19" t="n">
        <x:f>SUMIFS(WIP!$N$7:$N$57,WIP!$D$7:$D$57,"In Progress")</x:f>
        <x:v>1535000</x:v>
      </x:c>
      <x:c r="O7" s="19" t="n">
        <x:f>SUMIFS(WIP!$O$7:$O$57,WIP!$D$7:$D$57,"In Progress")</x:f>
        <x:v>1510000</x:v>
      </x:c>
      <x:c r="P7" s="19" t="n">
        <x:f>SUMIFS(WIP!$P$7:$P$57,WIP!$D$7:$D$57,"In Progress")</x:f>
        <x:v>1227500</x:v>
      </x:c>
      <x:c r="Q7" s="19" t="n">
        <x:f>SUMIFS(WIP!$Q$7:$Q$57,WIP!$D$7:$D$57,"In Progress")</x:f>
        <x:v>282500</x:v>
      </x:c>
      <x:c r="R7" s="20" t="n">
        <x:f>IFERROR(Q7/O7,0)</x:f>
        <x:v>0.1870860927152318</x:v>
      </x:c>
      <x:c r="S7" s="18" t="n"/>
      <x:c r="T7" s="19" t="n">
        <x:f>SUMIFS(WIP!$T$7:$T$57,WIP!$D$7:$D$57,"In Progress")</x:f>
        <x:v>470000</x:v>
      </x:c>
      <x:c r="U7" s="19" t="n">
        <x:f>SUMIFS(WIP!$U$7:$U$57,WIP!$D$7:$D$57,"In Progress")</x:f>
        <x:v>392000</x:v>
      </x:c>
      <x:c r="V7" s="18" t="n"/>
      <x:c r="W7" s="19" t="n">
        <x:f>SUMIFS(WIP!$W$7:$W$57,WIP!$D$7:$D$57,"In Progress")</x:f>
        <x:v>1040000</x:v>
      </x:c>
      <x:c r="X7" s="19" t="n">
        <x:f>SUMIFS(WIP!$X$7:$X$57,WIP!$D$7:$D$57,"In Progress")</x:f>
        <x:v>835500</x:v>
      </x:c>
      <x:c r="Y7" s="19" t="n">
        <x:f>SUMIFS(WIP!$Y$7:$Y$57,WIP!$D$7:$D$57,"In Progress")</x:f>
        <x:v>204500</x:v>
      </x:c>
      <x:c r="Z7" s="18" t="n"/>
      <x:c r="AA7" s="19" t="n">
        <x:f>SUMIFS(WIP!$AA$7:$AA$57,WIP!$D$7:$D$57,"In Progress")</x:f>
        <x:v>60000</x:v>
      </x:c>
      <x:c r="AB7" s="19" t="n">
        <x:f>SUMIFS(WIP!$AB$7:$AB$57,WIP!$D$7:$D$57,"In Progress")</x:f>
        <x:v>85000</x:v>
      </x:c>
    </x:row>
    <x:row r="9">
      <x:c r="B9" s="3" t="str" cm="1">
        <x:f t="array" ref="B9:AB14">_xlfn._xlws.FILTER(WIP!$B$7:$AB$57,WIP!$D$7:$D$57="In Progress","")</x:f>
        <x:v>J101</x:v>
      </x:c>
      <x:c r="C9" s="3" t="str">
        <x:v>Office Renovation</x:v>
      </x:c>
      <x:c r="D9" s="33" t="str">
        <x:v>In Progress</x:v>
      </x:c>
      <x:c r="E9" s="33" t="n">
        <x:v>0</x:v>
      </x:c>
      <x:c r="F9" s="13" t="n">
        <x:v>500000</x:v>
      </x:c>
      <x:c r="G9" s="13" t="n">
        <x:v>400000</x:v>
      </x:c>
      <x:c r="H9" s="13" t="n">
        <x:v>100000</x:v>
      </x:c>
      <x:c r="I9" s="14" t="n">
        <x:v>0.2</x:v>
      </x:c>
      <x:c r="J9" s="33" t="n">
        <x:v>0</x:v>
      </x:c>
      <x:c r="K9" s="14" t="n">
        <x:v>0.7</x:v>
      </x:c>
      <x:c r="L9" s="13" t="n">
        <x:v>120000</x:v>
      </x:c>
      <x:c r="M9" s="33" t="n">
        <x:v>0</x:v>
      </x:c>
      <x:c r="N9" s="13" t="n">
        <x:v>330000</x:v>
      </x:c>
      <x:c r="O9" s="13" t="n">
        <x:v>350000</x:v>
      </x:c>
      <x:c r="P9" s="13" t="n">
        <x:v>280000</x:v>
      </x:c>
      <x:c r="Q9" s="13" t="n">
        <x:v>70000</x:v>
      </x:c>
      <x:c r="R9" s="14" t="n">
        <x:v>0.2</x:v>
      </x:c>
      <x:c r="S9" s="33" t="n">
        <x:v>0</x:v>
      </x:c>
      <x:c r="T9" s="13" t="n">
        <x:v>150000</x:v>
      </x:c>
      <x:c r="U9" s="13" t="n">
        <x:v>120000</x:v>
      </x:c>
      <x:c r="V9" s="33" t="n">
        <x:v>0</x:v>
      </x:c>
      <x:c r="W9" s="13" t="n">
        <x:v>200000</x:v>
      </x:c>
      <x:c r="X9" s="13" t="n">
        <x:v>160000</x:v>
      </x:c>
      <x:c r="Y9" s="13" t="n">
        <x:v>40000</x:v>
      </x:c>
      <x:c r="Z9" s="33" t="n">
        <x:v>0</x:v>
      </x:c>
      <x:c r="AA9" s="13" t="n">
        <x:v>20000</x:v>
      </x:c>
      <x:c r="AB9" s="13" t="n">
        <x:v>0</x:v>
      </x:c>
    </x:row>
    <x:row r="10">
      <x:c r="B10" s="3" t="str">
        <x:v>J102</x:v>
      </x:c>
      <x:c r="C10" s="3" t="str">
        <x:v>Warehouse Addition</x:v>
      </x:c>
      <x:c r="D10" s="33" t="str">
        <x:v>In Progress</x:v>
      </x:c>
      <x:c r="E10" s="33" t="n">
        <x:v>0</x:v>
      </x:c>
      <x:c r="F10" s="13" t="n">
        <x:v>800000</x:v>
      </x:c>
      <x:c r="G10" s="13" t="n">
        <x:v>680000</x:v>
      </x:c>
      <x:c r="H10" s="13" t="n">
        <x:v>120000</x:v>
      </x:c>
      <x:c r="I10" s="14" t="n">
        <x:v>0.15</x:v>
      </x:c>
      <x:c r="J10" s="33" t="n">
        <x:v>0</x:v>
      </x:c>
      <x:c r="K10" s="14" t="n">
        <x:v>0.8</x:v>
      </x:c>
      <x:c r="L10" s="13" t="n">
        <x:v>136000</x:v>
      </x:c>
      <x:c r="M10" s="33" t="n">
        <x:v>0</x:v>
      </x:c>
      <x:c r="N10" s="13" t="n">
        <x:v>680000</x:v>
      </x:c>
      <x:c r="O10" s="13" t="n">
        <x:v>640000</x:v>
      </x:c>
      <x:c r="P10" s="13" t="n">
        <x:v>544000</x:v>
      </x:c>
      <x:c r="Q10" s="13" t="n">
        <x:v>96000</x:v>
      </x:c>
      <x:c r="R10" s="14" t="n">
        <x:v>0.15</x:v>
      </x:c>
      <x:c r="S10" s="33" t="n">
        <x:v>0</x:v>
      </x:c>
      <x:c r="T10" s="13" t="n">
        <x:v>320000</x:v>
      </x:c>
      <x:c r="U10" s="13" t="n">
        <x:v>272000</x:v>
      </x:c>
      <x:c r="V10" s="33" t="n">
        <x:v>0</x:v>
      </x:c>
      <x:c r="W10" s="13" t="n">
        <x:v>320000</x:v>
      </x:c>
      <x:c r="X10" s="13" t="n">
        <x:v>272000</x:v>
      </x:c>
      <x:c r="Y10" s="13" t="n">
        <x:v>48000</x:v>
      </x:c>
      <x:c r="Z10" s="33" t="n">
        <x:v>0</x:v>
      </x:c>
      <x:c r="AA10" s="13" t="n">
        <x:v>0</x:v>
      </x:c>
      <x:c r="AB10" s="13" t="n">
        <x:v>40000</x:v>
      </x:c>
    </x:row>
    <x:row r="11">
      <x:c r="B11" s="3" t="str">
        <x:v>J104</x:v>
      </x:c>
      <x:c r="C11" s="3" t="str">
        <x:v>Retail Shell</x:v>
      </x:c>
      <x:c r="D11" s="33" t="str">
        <x:v>In Progress</x:v>
      </x:c>
      <x:c r="E11" s="33" t="n">
        <x:v>0</x:v>
      </x:c>
      <x:c r="F11" s="13" t="n">
        <x:v>600000</x:v>
      </x:c>
      <x:c r="G11" s="13" t="n">
        <x:v>480000</x:v>
      </x:c>
      <x:c r="H11" s="13" t="n">
        <x:v>120000</x:v>
      </x:c>
      <x:c r="I11" s="14" t="n">
        <x:v>0.2</x:v>
      </x:c>
      <x:c r="J11" s="33" t="n">
        <x:v>0</x:v>
      </x:c>
      <x:c r="K11" s="14" t="n">
        <x:v>0.4</x:v>
      </x:c>
      <x:c r="L11" s="13" t="n">
        <x:v>288000</x:v>
      </x:c>
      <x:c r="M11" s="33" t="n">
        <x:v>0</x:v>
      </x:c>
      <x:c r="N11" s="13" t="n">
        <x:v>210000</x:v>
      </x:c>
      <x:c r="O11" s="13" t="n">
        <x:v>240000</x:v>
      </x:c>
      <x:c r="P11" s="13" t="n">
        <x:v>192000</x:v>
      </x:c>
      <x:c r="Q11" s="13" t="n">
        <x:v>48000</x:v>
      </x:c>
      <x:c r="R11" s="14" t="n">
        <x:v>0.2</x:v>
      </x:c>
      <x:c r="S11" s="33" t="n">
        <x:v>0</x:v>
      </x:c>
      <x:c r="T11" s="13" t="n">
        <x:v>0</x:v>
      </x:c>
      <x:c r="U11" s="13" t="n">
        <x:v>0</x:v>
      </x:c>
      <x:c r="V11" s="33" t="n">
        <x:v>0</x:v>
      </x:c>
      <x:c r="W11" s="13" t="n">
        <x:v>240000</x:v>
      </x:c>
      <x:c r="X11" s="13" t="n">
        <x:v>192000</x:v>
      </x:c>
      <x:c r="Y11" s="13" t="n">
        <x:v>48000</x:v>
      </x:c>
      <x:c r="Z11" s="33" t="n">
        <x:v>0</x:v>
      </x:c>
      <x:c r="AA11" s="13" t="n">
        <x:v>30000</x:v>
      </x:c>
      <x:c r="AB11" s="13" t="n">
        <x:v>0</x:v>
      </x:c>
    </x:row>
    <x:row r="12">
      <x:c r="B12" s="3" t="str">
        <x:v>J105</x:v>
      </x:c>
      <x:c r="C12" s="3" t="str">
        <x:v>School Renovation</x:v>
      </x:c>
      <x:c r="D12" s="33" t="str">
        <x:v>In Progress</x:v>
      </x:c>
      <x:c r="E12" s="33" t="n">
        <x:v>0</x:v>
      </x:c>
      <x:c r="F12" s="13" t="n">
        <x:v>400000</x:v>
      </x:c>
      <x:c r="G12" s="13" t="n">
        <x:v>300000</x:v>
      </x:c>
      <x:c r="H12" s="13" t="n">
        <x:v>100000</x:v>
      </x:c>
      <x:c r="I12" s="14" t="n">
        <x:v>0.25</x:v>
      </x:c>
      <x:c r="J12" s="33" t="n">
        <x:v>0</x:v>
      </x:c>
      <x:c r="K12" s="14" t="n">
        <x:v>0.5</x:v>
      </x:c>
      <x:c r="L12" s="13" t="n">
        <x:v>150000</x:v>
      </x:c>
      <x:c r="M12" s="33" t="n">
        <x:v>0</x:v>
      </x:c>
      <x:c r="N12" s="13" t="n">
        <x:v>225000</x:v>
      </x:c>
      <x:c r="O12" s="13" t="n">
        <x:v>200000</x:v>
      </x:c>
      <x:c r="P12" s="13" t="n">
        <x:v>150000</x:v>
      </x:c>
      <x:c r="Q12" s="13" t="n">
        <x:v>50000</x:v>
      </x:c>
      <x:c r="R12" s="14" t="n">
        <x:v>0.25</x:v>
      </x:c>
      <x:c r="S12" s="33" t="n">
        <x:v>0</x:v>
      </x:c>
      <x:c r="T12" s="13" t="n">
        <x:v>0</x:v>
      </x:c>
      <x:c r="U12" s="13" t="n">
        <x:v>0</x:v>
      </x:c>
      <x:c r="V12" s="33" t="n">
        <x:v>0</x:v>
      </x:c>
      <x:c r="W12" s="13" t="n">
        <x:v>200000</x:v>
      </x:c>
      <x:c r="X12" s="13" t="n">
        <x:v>150000</x:v>
      </x:c>
      <x:c r="Y12" s="13" t="n">
        <x:v>50000</x:v>
      </x:c>
      <x:c r="Z12" s="33" t="n">
        <x:v>0</x:v>
      </x:c>
      <x:c r="AA12" s="13" t="n">
        <x:v>0</x:v>
      </x:c>
      <x:c r="AB12" s="13" t="n">
        <x:v>25000</x:v>
      </x:c>
    </x:row>
    <x:row r="13">
      <x:c r="B13" s="3" t="str">
        <x:v>J107</x:v>
      </x:c>
      <x:c r="C13" s="3" t="str">
        <x:v>Equipment Pad</x:v>
      </x:c>
      <x:c r="D13" s="33" t="str">
        <x:v>In Progress</x:v>
      </x:c>
      <x:c r="E13" s="33" t="n">
        <x:v>0</x:v>
      </x:c>
      <x:c r="F13" s="13" t="n">
        <x:v>200000</x:v>
      </x:c>
      <x:c r="G13" s="13" t="n">
        <x:v>150000</x:v>
      </x:c>
      <x:c r="H13" s="13" t="n">
        <x:v>50000</x:v>
      </x:c>
      <x:c r="I13" s="14" t="n">
        <x:v>0.25</x:v>
      </x:c>
      <x:c r="J13" s="33" t="n">
        <x:v>0</x:v>
      </x:c>
      <x:c r="K13" s="14" t="n">
        <x:v>0.25</x:v>
      </x:c>
      <x:c r="L13" s="13" t="n">
        <x:v>112500</x:v>
      </x:c>
      <x:c r="M13" s="33" t="n">
        <x:v>0</x:v>
      </x:c>
      <x:c r="N13" s="13" t="n">
        <x:v>70000</x:v>
      </x:c>
      <x:c r="O13" s="13" t="n">
        <x:v>50000</x:v>
      </x:c>
      <x:c r="P13" s="13" t="n">
        <x:v>37500</x:v>
      </x:c>
      <x:c r="Q13" s="13" t="n">
        <x:v>12500</x:v>
      </x:c>
      <x:c r="R13" s="14" t="n">
        <x:v>0.25</x:v>
      </x:c>
      <x:c r="S13" s="33" t="n">
        <x:v>0</x:v>
      </x:c>
      <x:c r="T13" s="13" t="n">
        <x:v>0</x:v>
      </x:c>
      <x:c r="U13" s="13" t="n">
        <x:v>0</x:v>
      </x:c>
      <x:c r="V13" s="33" t="n">
        <x:v>0</x:v>
      </x:c>
      <x:c r="W13" s="13" t="n">
        <x:v>50000</x:v>
      </x:c>
      <x:c r="X13" s="13" t="n">
        <x:v>37500</x:v>
      </x:c>
      <x:c r="Y13" s="13" t="n">
        <x:v>12500</x:v>
      </x:c>
      <x:c r="Z13" s="33" t="n">
        <x:v>0</x:v>
      </x:c>
      <x:c r="AA13" s="13" t="n">
        <x:v>0</x:v>
      </x:c>
      <x:c r="AB13" s="13" t="n">
        <x:v>20000</x:v>
      </x:c>
    </x:row>
    <x:row r="14">
      <x:c r="B14" s="3" t="str">
        <x:v>J108</x:v>
      </x:c>
      <x:c r="C14" s="3" t="str">
        <x:v>Utility Upgrade</x:v>
      </x:c>
      <x:c r="D14" s="33" t="str">
        <x:v>In Progress</x:v>
      </x:c>
      <x:c r="E14" s="33" t="n">
        <x:v>0</x:v>
      </x:c>
      <x:c r="F14" s="13" t="n">
        <x:v>150000</x:v>
      </x:c>
      <x:c r="G14" s="13" t="n">
        <x:v>120000</x:v>
      </x:c>
      <x:c r="H14" s="13" t="n">
        <x:v>30000</x:v>
      </x:c>
      <x:c r="I14" s="14" t="n">
        <x:v>0.2</x:v>
      </x:c>
      <x:c r="J14" s="33" t="n">
        <x:v>0</x:v>
      </x:c>
      <x:c r="K14" s="14" t="n">
        <x:v>0.2</x:v>
      </x:c>
      <x:c r="L14" s="13" t="n">
        <x:v>96000</x:v>
      </x:c>
      <x:c r="M14" s="33" t="n">
        <x:v>0</x:v>
      </x:c>
      <x:c r="N14" s="13" t="n">
        <x:v>20000</x:v>
      </x:c>
      <x:c r="O14" s="13" t="n">
        <x:v>30000</x:v>
      </x:c>
      <x:c r="P14" s="13" t="n">
        <x:v>24000</x:v>
      </x:c>
      <x:c r="Q14" s="13" t="n">
        <x:v>6000</x:v>
      </x:c>
      <x:c r="R14" s="14" t="n">
        <x:v>0.2</x:v>
      </x:c>
      <x:c r="S14" s="33" t="n">
        <x:v>0</x:v>
      </x:c>
      <x:c r="T14" s="13" t="n">
        <x:v>0</x:v>
      </x:c>
      <x:c r="U14" s="13" t="n">
        <x:v>0</x:v>
      </x:c>
      <x:c r="V14" s="33" t="n">
        <x:v>0</x:v>
      </x:c>
      <x:c r="W14" s="13" t="n">
        <x:v>30000</x:v>
      </x:c>
      <x:c r="X14" s="13" t="n">
        <x:v>24000</x:v>
      </x:c>
      <x:c r="Y14" s="13" t="n">
        <x:v>6000</x:v>
      </x:c>
      <x:c r="Z14" s="33" t="n">
        <x:v>0</x:v>
      </x:c>
      <x:c r="AA14" s="13" t="n">
        <x:v>10000</x:v>
      </x:c>
      <x:c r="AB14" s="13" t="n">
        <x:v>0</x:v>
      </x:c>
    </x:row>
    <x:row r="15">
      <x:c r="B15" s="3" t="n"/>
      <x:c r="C15" s="3" t="n"/>
      <x:c r="D15" s="33" t="n"/>
      <x:c r="E15" s="33" t="n"/>
      <x:c r="F15" s="13" t="n"/>
      <x:c r="G15" s="13" t="n"/>
      <x:c r="H15" s="13" t="n"/>
      <x:c r="I15" s="14" t="n"/>
      <x:c r="J15" s="33" t="n"/>
      <x:c r="K15" s="14" t="n"/>
      <x:c r="L15" s="13" t="n"/>
      <x:c r="M15" s="33" t="n"/>
      <x:c r="N15" s="13" t="n"/>
      <x:c r="O15" s="13" t="n"/>
      <x:c r="P15" s="13" t="n"/>
      <x:c r="Q15" s="13" t="n"/>
      <x:c r="R15" s="14" t="n"/>
      <x:c r="S15" s="33" t="n"/>
      <x:c r="T15" s="13" t="n"/>
      <x:c r="U15" s="13" t="n"/>
      <x:c r="V15" s="33" t="n"/>
      <x:c r="W15" s="13" t="n"/>
      <x:c r="X15" s="13" t="n"/>
      <x:c r="Y15" s="13" t="n"/>
      <x:c r="Z15" s="33" t="n"/>
      <x:c r="AA15" s="13" t="n"/>
      <x:c r="AB15" s="13" t="n"/>
    </x:row>
    <x:row r="16">
      <x:c r="B16" s="3" t="n"/>
      <x:c r="C16" s="3" t="n"/>
      <x:c r="D16" s="33" t="n"/>
      <x:c r="E16" s="33" t="n"/>
      <x:c r="F16" s="13" t="n"/>
      <x:c r="G16" s="13" t="n"/>
      <x:c r="H16" s="13" t="n"/>
      <x:c r="I16" s="14" t="n"/>
      <x:c r="J16" s="33" t="n"/>
      <x:c r="K16" s="14" t="n"/>
      <x:c r="L16" s="13" t="n"/>
      <x:c r="M16" s="33" t="n"/>
      <x:c r="N16" s="13" t="n"/>
      <x:c r="O16" s="13" t="n"/>
      <x:c r="P16" s="13" t="n"/>
      <x:c r="Q16" s="13" t="n"/>
      <x:c r="R16" s="14" t="n"/>
      <x:c r="S16" s="33" t="n"/>
      <x:c r="T16" s="13" t="n"/>
      <x:c r="U16" s="13" t="n"/>
      <x:c r="V16" s="33" t="n"/>
      <x:c r="W16" s="13" t="n"/>
      <x:c r="X16" s="13" t="n"/>
      <x:c r="Y16" s="13" t="n"/>
      <x:c r="Z16" s="33" t="n"/>
      <x:c r="AA16" s="13" t="n"/>
      <x:c r="AB16" s="13" t="n"/>
    </x:row>
    <x:row r="17">
      <x:c r="B17" s="3" t="n"/>
      <x:c r="C17" s="3" t="n"/>
      <x:c r="D17" s="33" t="n"/>
      <x:c r="E17" s="33" t="n"/>
      <x:c r="F17" s="13" t="n"/>
      <x:c r="G17" s="13" t="n"/>
      <x:c r="H17" s="13" t="n"/>
      <x:c r="I17" s="14" t="n"/>
      <x:c r="J17" s="33" t="n"/>
      <x:c r="K17" s="14" t="n"/>
      <x:c r="L17" s="13" t="n"/>
      <x:c r="M17" s="33" t="n"/>
      <x:c r="N17" s="13" t="n"/>
      <x:c r="O17" s="13" t="n"/>
      <x:c r="P17" s="13" t="n"/>
      <x:c r="Q17" s="13" t="n"/>
      <x:c r="R17" s="14" t="n"/>
      <x:c r="S17" s="33" t="n"/>
      <x:c r="T17" s="13" t="n"/>
      <x:c r="U17" s="13" t="n"/>
      <x:c r="V17" s="33" t="n"/>
      <x:c r="W17" s="13" t="n"/>
      <x:c r="X17" s="13" t="n"/>
      <x:c r="Y17" s="13" t="n"/>
      <x:c r="Z17" s="33" t="n"/>
      <x:c r="AA17" s="13" t="n"/>
      <x:c r="AB17" s="13" t="n"/>
    </x:row>
    <x:row r="18">
      <x:c r="B18" s="3" t="n"/>
      <x:c r="C18" s="3" t="n"/>
      <x:c r="D18" s="33" t="n"/>
      <x:c r="E18" s="33" t="n"/>
      <x:c r="F18" s="13" t="n"/>
      <x:c r="G18" s="13" t="n"/>
      <x:c r="H18" s="13" t="n"/>
      <x:c r="I18" s="14" t="n"/>
      <x:c r="J18" s="33" t="n"/>
      <x:c r="K18" s="14" t="n"/>
      <x:c r="L18" s="13" t="n"/>
      <x:c r="M18" s="33" t="n"/>
      <x:c r="N18" s="13" t="n"/>
      <x:c r="O18" s="13" t="n"/>
      <x:c r="P18" s="13" t="n"/>
      <x:c r="Q18" s="13" t="n"/>
      <x:c r="R18" s="14" t="n"/>
      <x:c r="S18" s="33" t="n"/>
      <x:c r="T18" s="13" t="n"/>
      <x:c r="U18" s="13" t="n"/>
      <x:c r="V18" s="33" t="n"/>
      <x:c r="W18" s="13" t="n"/>
      <x:c r="X18" s="13" t="n"/>
      <x:c r="Y18" s="13" t="n"/>
      <x:c r="Z18" s="33" t="n"/>
      <x:c r="AA18" s="13" t="n"/>
      <x:c r="AB18" s="13" t="n"/>
    </x:row>
    <x:row r="19">
      <x:c r="B19" s="3" t="n"/>
      <x:c r="C19" s="3" t="n"/>
      <x:c r="D19" s="33" t="n"/>
      <x:c r="E19" s="33" t="n"/>
      <x:c r="F19" s="13" t="n"/>
      <x:c r="G19" s="13" t="n"/>
      <x:c r="H19" s="13" t="n"/>
      <x:c r="I19" s="14" t="n"/>
      <x:c r="J19" s="33" t="n"/>
      <x:c r="K19" s="14" t="n"/>
      <x:c r="L19" s="13" t="n"/>
      <x:c r="M19" s="33" t="n"/>
      <x:c r="N19" s="13" t="n"/>
      <x:c r="O19" s="13" t="n"/>
      <x:c r="P19" s="13" t="n"/>
      <x:c r="Q19" s="13" t="n"/>
      <x:c r="R19" s="14" t="n"/>
      <x:c r="S19" s="33" t="n"/>
      <x:c r="T19" s="13" t="n"/>
      <x:c r="U19" s="13" t="n"/>
      <x:c r="V19" s="33" t="n"/>
      <x:c r="W19" s="13" t="n"/>
      <x:c r="X19" s="13" t="n"/>
      <x:c r="Y19" s="13" t="n"/>
      <x:c r="Z19" s="33" t="n"/>
      <x:c r="AA19" s="13" t="n"/>
      <x:c r="AB19" s="13" t="n"/>
    </x:row>
    <x:row r="20">
      <x:c r="B20" s="3" t="n"/>
      <x:c r="C20" s="3" t="n"/>
      <x:c r="D20" s="33" t="n"/>
      <x:c r="E20" s="33" t="n"/>
      <x:c r="F20" s="13" t="n"/>
      <x:c r="G20" s="13" t="n"/>
      <x:c r="H20" s="13" t="n"/>
      <x:c r="I20" s="14" t="n"/>
      <x:c r="J20" s="33" t="n"/>
      <x:c r="K20" s="14" t="n"/>
      <x:c r="L20" s="13" t="n"/>
      <x:c r="M20" s="33" t="n"/>
      <x:c r="N20" s="13" t="n"/>
      <x:c r="O20" s="13" t="n"/>
      <x:c r="P20" s="13" t="n"/>
      <x:c r="Q20" s="13" t="n"/>
      <x:c r="R20" s="14" t="n"/>
      <x:c r="S20" s="33" t="n"/>
      <x:c r="T20" s="13" t="n"/>
      <x:c r="U20" s="13" t="n"/>
      <x:c r="V20" s="33" t="n"/>
      <x:c r="W20" s="13" t="n"/>
      <x:c r="X20" s="13" t="n"/>
      <x:c r="Y20" s="13" t="n"/>
      <x:c r="Z20" s="33" t="n"/>
      <x:c r="AA20" s="13" t="n"/>
      <x:c r="AB20" s="13" t="n"/>
    </x:row>
    <x:row r="21">
      <x:c r="B21" s="3" t="n"/>
      <x:c r="C21" s="3" t="n"/>
      <x:c r="D21" s="33" t="n"/>
      <x:c r="E21" s="33" t="n"/>
      <x:c r="F21" s="13" t="n"/>
      <x:c r="G21" s="13" t="n"/>
      <x:c r="H21" s="13" t="n"/>
      <x:c r="I21" s="14" t="n"/>
      <x:c r="J21" s="33" t="n"/>
      <x:c r="K21" s="14" t="n"/>
      <x:c r="L21" s="13" t="n"/>
      <x:c r="M21" s="33" t="n"/>
      <x:c r="N21" s="13" t="n"/>
      <x:c r="O21" s="13" t="n"/>
      <x:c r="P21" s="13" t="n"/>
      <x:c r="Q21" s="13" t="n"/>
      <x:c r="R21" s="14" t="n"/>
      <x:c r="S21" s="33" t="n"/>
      <x:c r="T21" s="13" t="n"/>
      <x:c r="U21" s="13" t="n"/>
      <x:c r="V21" s="33" t="n"/>
      <x:c r="W21" s="13" t="n"/>
      <x:c r="X21" s="13" t="n"/>
      <x:c r="Y21" s="13" t="n"/>
      <x:c r="Z21" s="33" t="n"/>
      <x:c r="AA21" s="13" t="n"/>
      <x:c r="AB21" s="13" t="n"/>
    </x:row>
    <x:row r="22">
      <x:c r="B22" s="3" t="n"/>
      <x:c r="C22" s="3" t="n"/>
      <x:c r="D22" s="33" t="n"/>
      <x:c r="E22" s="33" t="n"/>
      <x:c r="F22" s="13" t="n"/>
      <x:c r="G22" s="13" t="n"/>
      <x:c r="H22" s="13" t="n"/>
      <x:c r="I22" s="14" t="n"/>
      <x:c r="J22" s="33" t="n"/>
      <x:c r="K22" s="14" t="n"/>
      <x:c r="L22" s="13" t="n"/>
      <x:c r="M22" s="33" t="n"/>
      <x:c r="N22" s="13" t="n"/>
      <x:c r="O22" s="13" t="n"/>
      <x:c r="P22" s="13" t="n"/>
      <x:c r="Q22" s="13" t="n"/>
      <x:c r="R22" s="14" t="n"/>
      <x:c r="S22" s="33" t="n"/>
      <x:c r="T22" s="13" t="n"/>
      <x:c r="U22" s="13" t="n"/>
      <x:c r="V22" s="33" t="n"/>
      <x:c r="W22" s="13" t="n"/>
      <x:c r="X22" s="13" t="n"/>
      <x:c r="Y22" s="13" t="n"/>
      <x:c r="Z22" s="33" t="n"/>
      <x:c r="AA22" s="13" t="n"/>
      <x:c r="AB22" s="13" t="n"/>
    </x:row>
    <x:row r="23">
      <x:c r="B23" s="3" t="n"/>
      <x:c r="C23" s="3" t="n"/>
      <x:c r="D23" s="33" t="n"/>
      <x:c r="E23" s="33" t="n"/>
      <x:c r="F23" s="13" t="n"/>
      <x:c r="G23" s="13" t="n"/>
      <x:c r="H23" s="13" t="n"/>
      <x:c r="I23" s="14" t="n"/>
      <x:c r="J23" s="33" t="n"/>
      <x:c r="K23" s="14" t="n"/>
      <x:c r="L23" s="13" t="n"/>
      <x:c r="M23" s="33" t="n"/>
      <x:c r="N23" s="13" t="n"/>
      <x:c r="O23" s="13" t="n"/>
      <x:c r="P23" s="13" t="n"/>
      <x:c r="Q23" s="13" t="n"/>
      <x:c r="R23" s="14" t="n"/>
      <x:c r="S23" s="33" t="n"/>
      <x:c r="T23" s="13" t="n"/>
      <x:c r="U23" s="13" t="n"/>
      <x:c r="V23" s="33" t="n"/>
      <x:c r="W23" s="13" t="n"/>
      <x:c r="X23" s="13" t="n"/>
      <x:c r="Y23" s="13" t="n"/>
      <x:c r="Z23" s="33" t="n"/>
      <x:c r="AA23" s="13" t="n"/>
      <x:c r="AB23" s="13" t="n"/>
    </x:row>
    <x:row r="24">
      <x:c r="B24" s="3" t="n"/>
      <x:c r="C24" s="3" t="n"/>
      <x:c r="D24" s="33" t="n"/>
      <x:c r="E24" s="33" t="n"/>
      <x:c r="F24" s="13" t="n"/>
      <x:c r="G24" s="13" t="n"/>
      <x:c r="H24" s="13" t="n"/>
      <x:c r="I24" s="14" t="n"/>
      <x:c r="J24" s="33" t="n"/>
      <x:c r="K24" s="14" t="n"/>
      <x:c r="L24" s="13" t="n"/>
      <x:c r="M24" s="33" t="n"/>
      <x:c r="N24" s="13" t="n"/>
      <x:c r="O24" s="13" t="n"/>
      <x:c r="P24" s="13" t="n"/>
      <x:c r="Q24" s="13" t="n"/>
      <x:c r="R24" s="14" t="n"/>
      <x:c r="S24" s="33" t="n"/>
      <x:c r="T24" s="13" t="n"/>
      <x:c r="U24" s="13" t="n"/>
      <x:c r="V24" s="33" t="n"/>
      <x:c r="W24" s="13" t="n"/>
      <x:c r="X24" s="13" t="n"/>
      <x:c r="Y24" s="13" t="n"/>
      <x:c r="Z24" s="33" t="n"/>
      <x:c r="AA24" s="13" t="n"/>
      <x:c r="AB24" s="13" t="n"/>
    </x:row>
    <x:row r="25">
      <x:c r="B25" s="3" t="n"/>
      <x:c r="C25" s="3" t="n"/>
      <x:c r="D25" s="33" t="n"/>
      <x:c r="E25" s="33" t="n"/>
      <x:c r="F25" s="13" t="n"/>
      <x:c r="G25" s="13" t="n"/>
      <x:c r="H25" s="13" t="n"/>
      <x:c r="I25" s="14" t="n"/>
      <x:c r="J25" s="33" t="n"/>
      <x:c r="K25" s="14" t="n"/>
      <x:c r="L25" s="13" t="n"/>
      <x:c r="M25" s="33" t="n"/>
      <x:c r="N25" s="13" t="n"/>
      <x:c r="O25" s="13" t="n"/>
      <x:c r="P25" s="13" t="n"/>
      <x:c r="Q25" s="13" t="n"/>
      <x:c r="R25" s="14" t="n"/>
      <x:c r="S25" s="33" t="n"/>
      <x:c r="T25" s="13" t="n"/>
      <x:c r="U25" s="13" t="n"/>
      <x:c r="V25" s="33" t="n"/>
      <x:c r="W25" s="13" t="n"/>
      <x:c r="X25" s="13" t="n"/>
      <x:c r="Y25" s="13" t="n"/>
      <x:c r="Z25" s="33" t="n"/>
      <x:c r="AA25" s="13" t="n"/>
      <x:c r="AB25" s="13" t="n"/>
    </x:row>
    <x:row r="26">
      <x:c r="B26" s="3" t="n"/>
      <x:c r="C26" s="3" t="n"/>
      <x:c r="D26" s="33" t="n"/>
      <x:c r="E26" s="33" t="n"/>
      <x:c r="F26" s="13" t="n"/>
      <x:c r="G26" s="13" t="n"/>
      <x:c r="H26" s="13" t="n"/>
      <x:c r="I26" s="14" t="n"/>
      <x:c r="J26" s="33" t="n"/>
      <x:c r="K26" s="14" t="n"/>
      <x:c r="L26" s="13" t="n"/>
      <x:c r="M26" s="33" t="n"/>
      <x:c r="N26" s="13" t="n"/>
      <x:c r="O26" s="13" t="n"/>
      <x:c r="P26" s="13" t="n"/>
      <x:c r="Q26" s="13" t="n"/>
      <x:c r="R26" s="14" t="n"/>
      <x:c r="S26" s="33" t="n"/>
      <x:c r="T26" s="13" t="n"/>
      <x:c r="U26" s="13" t="n"/>
      <x:c r="V26" s="33" t="n"/>
      <x:c r="W26" s="13" t="n"/>
      <x:c r="X26" s="13" t="n"/>
      <x:c r="Y26" s="13" t="n"/>
      <x:c r="Z26" s="33" t="n"/>
      <x:c r="AA26" s="13" t="n"/>
      <x:c r="AB26" s="13" t="n"/>
    </x:row>
    <x:row r="27">
      <x:c r="B27" s="3" t="n"/>
      <x:c r="C27" s="3" t="n"/>
      <x:c r="D27" s="33" t="n"/>
      <x:c r="E27" s="33" t="n"/>
      <x:c r="F27" s="13" t="n"/>
      <x:c r="G27" s="13" t="n"/>
      <x:c r="H27" s="13" t="n"/>
      <x:c r="I27" s="14" t="n"/>
      <x:c r="J27" s="33" t="n"/>
      <x:c r="K27" s="14" t="n"/>
      <x:c r="L27" s="13" t="n"/>
      <x:c r="M27" s="33" t="n"/>
      <x:c r="N27" s="13" t="n"/>
      <x:c r="O27" s="13" t="n"/>
      <x:c r="P27" s="13" t="n"/>
      <x:c r="Q27" s="13" t="n"/>
      <x:c r="R27" s="14" t="n"/>
      <x:c r="S27" s="33" t="n"/>
      <x:c r="T27" s="13" t="n"/>
      <x:c r="U27" s="13" t="n"/>
      <x:c r="V27" s="33" t="n"/>
      <x:c r="W27" s="13" t="n"/>
      <x:c r="X27" s="13" t="n"/>
      <x:c r="Y27" s="13" t="n"/>
      <x:c r="Z27" s="33" t="n"/>
      <x:c r="AA27" s="13" t="n"/>
      <x:c r="AB27" s="13" t="n"/>
    </x:row>
    <x:row r="28">
      <x:c r="B28" s="3" t="n"/>
      <x:c r="C28" s="3" t="n"/>
      <x:c r="D28" s="33" t="n"/>
      <x:c r="E28" s="33" t="n"/>
      <x:c r="F28" s="13" t="n"/>
      <x:c r="G28" s="13" t="n"/>
      <x:c r="H28" s="13" t="n"/>
      <x:c r="I28" s="14" t="n"/>
      <x:c r="J28" s="33" t="n"/>
      <x:c r="K28" s="14" t="n"/>
      <x:c r="L28" s="13" t="n"/>
      <x:c r="M28" s="33" t="n"/>
      <x:c r="N28" s="13" t="n"/>
      <x:c r="O28" s="13" t="n"/>
      <x:c r="P28" s="13" t="n"/>
      <x:c r="Q28" s="13" t="n"/>
      <x:c r="R28" s="14" t="n"/>
      <x:c r="S28" s="33" t="n"/>
      <x:c r="T28" s="13" t="n"/>
      <x:c r="U28" s="13" t="n"/>
      <x:c r="V28" s="33" t="n"/>
      <x:c r="W28" s="13" t="n"/>
      <x:c r="X28" s="13" t="n"/>
      <x:c r="Y28" s="13" t="n"/>
      <x:c r="Z28" s="33" t="n"/>
      <x:c r="AA28" s="13" t="n"/>
      <x:c r="AB28" s="13" t="n"/>
    </x:row>
    <x:row r="29">
      <x:c r="B29" s="3" t="n"/>
      <x:c r="C29" s="3" t="n"/>
      <x:c r="D29" s="33" t="n"/>
      <x:c r="E29" s="33" t="n"/>
      <x:c r="F29" s="13" t="n"/>
      <x:c r="G29" s="13" t="n"/>
      <x:c r="H29" s="13" t="n"/>
      <x:c r="I29" s="14" t="n"/>
      <x:c r="J29" s="33" t="n"/>
      <x:c r="K29" s="14" t="n"/>
      <x:c r="L29" s="13" t="n"/>
      <x:c r="M29" s="33" t="n"/>
      <x:c r="N29" s="13" t="n"/>
      <x:c r="O29" s="13" t="n"/>
      <x:c r="P29" s="13" t="n"/>
      <x:c r="Q29" s="13" t="n"/>
      <x:c r="R29" s="14" t="n"/>
      <x:c r="S29" s="33" t="n"/>
      <x:c r="T29" s="13" t="n"/>
      <x:c r="U29" s="13" t="n"/>
      <x:c r="V29" s="33" t="n"/>
      <x:c r="W29" s="13" t="n"/>
      <x:c r="X29" s="13" t="n"/>
      <x:c r="Y29" s="13" t="n"/>
      <x:c r="Z29" s="33" t="n"/>
      <x:c r="AA29" s="13" t="n"/>
      <x:c r="AB29" s="13" t="n"/>
    </x:row>
    <x:row r="30">
      <x:c r="B30" s="3" t="n"/>
      <x:c r="C30" s="3" t="n"/>
      <x:c r="D30" s="33" t="n"/>
      <x:c r="E30" s="33" t="n"/>
      <x:c r="F30" s="13" t="n"/>
      <x:c r="G30" s="13" t="n"/>
      <x:c r="H30" s="13" t="n"/>
      <x:c r="I30" s="14" t="n"/>
      <x:c r="J30" s="33" t="n"/>
      <x:c r="K30" s="14" t="n"/>
      <x:c r="L30" s="13" t="n"/>
      <x:c r="M30" s="33" t="n"/>
      <x:c r="N30" s="13" t="n"/>
      <x:c r="O30" s="13" t="n"/>
      <x:c r="P30" s="13" t="n"/>
      <x:c r="Q30" s="13" t="n"/>
      <x:c r="R30" s="14" t="n"/>
      <x:c r="S30" s="33" t="n"/>
      <x:c r="T30" s="13" t="n"/>
      <x:c r="U30" s="13" t="n"/>
      <x:c r="V30" s="33" t="n"/>
      <x:c r="W30" s="13" t="n"/>
      <x:c r="X30" s="13" t="n"/>
      <x:c r="Y30" s="13" t="n"/>
      <x:c r="Z30" s="33" t="n"/>
      <x:c r="AA30" s="13" t="n"/>
      <x:c r="AB30" s="13" t="n"/>
    </x:row>
    <x:row r="31">
      <x:c r="B31" s="3" t="n"/>
      <x:c r="C31" s="3" t="n"/>
      <x:c r="D31" s="33" t="n"/>
      <x:c r="E31" s="33" t="n"/>
      <x:c r="F31" s="13" t="n"/>
      <x:c r="G31" s="13" t="n"/>
      <x:c r="H31" s="13" t="n"/>
      <x:c r="I31" s="14" t="n"/>
      <x:c r="J31" s="33" t="n"/>
      <x:c r="K31" s="14" t="n"/>
      <x:c r="L31" s="13" t="n"/>
      <x:c r="M31" s="33" t="n"/>
      <x:c r="N31" s="13" t="n"/>
      <x:c r="O31" s="13" t="n"/>
      <x:c r="P31" s="13" t="n"/>
      <x:c r="Q31" s="13" t="n"/>
      <x:c r="R31" s="14" t="n"/>
      <x:c r="S31" s="33" t="n"/>
      <x:c r="T31" s="13" t="n"/>
      <x:c r="U31" s="13" t="n"/>
      <x:c r="V31" s="33" t="n"/>
      <x:c r="W31" s="13" t="n"/>
      <x:c r="X31" s="13" t="n"/>
      <x:c r="Y31" s="13" t="n"/>
      <x:c r="Z31" s="33" t="n"/>
      <x:c r="AA31" s="13" t="n"/>
      <x:c r="AB31" s="13" t="n"/>
    </x:row>
    <x:row r="32">
      <x:c r="B32" s="3" t="n"/>
      <x:c r="C32" s="3" t="n"/>
      <x:c r="D32" s="33" t="n"/>
      <x:c r="E32" s="33" t="n"/>
      <x:c r="F32" s="13" t="n"/>
      <x:c r="G32" s="13" t="n"/>
      <x:c r="H32" s="13" t="n"/>
      <x:c r="I32" s="14" t="n"/>
      <x:c r="J32" s="33" t="n"/>
      <x:c r="K32" s="14" t="n"/>
      <x:c r="L32" s="13" t="n"/>
      <x:c r="M32" s="33" t="n"/>
      <x:c r="N32" s="13" t="n"/>
      <x:c r="O32" s="13" t="n"/>
      <x:c r="P32" s="13" t="n"/>
      <x:c r="Q32" s="13" t="n"/>
      <x:c r="R32" s="14" t="n"/>
      <x:c r="S32" s="33" t="n"/>
      <x:c r="T32" s="13" t="n"/>
      <x:c r="U32" s="13" t="n"/>
      <x:c r="V32" s="33" t="n"/>
      <x:c r="W32" s="13" t="n"/>
      <x:c r="X32" s="13" t="n"/>
      <x:c r="Y32" s="13" t="n"/>
      <x:c r="Z32" s="33" t="n"/>
      <x:c r="AA32" s="13" t="n"/>
      <x:c r="AB32" s="13" t="n"/>
    </x:row>
    <x:row r="33">
      <x:c r="B33" s="3" t="n"/>
      <x:c r="C33" s="3" t="n"/>
      <x:c r="D33" s="33" t="n"/>
      <x:c r="E33" s="33" t="n"/>
      <x:c r="F33" s="13" t="n"/>
      <x:c r="G33" s="13" t="n"/>
      <x:c r="H33" s="13" t="n"/>
      <x:c r="I33" s="14" t="n"/>
      <x:c r="J33" s="33" t="n"/>
      <x:c r="K33" s="14" t="n"/>
      <x:c r="L33" s="13" t="n"/>
      <x:c r="M33" s="33" t="n"/>
      <x:c r="N33" s="13" t="n"/>
      <x:c r="O33" s="13" t="n"/>
      <x:c r="P33" s="13" t="n"/>
      <x:c r="Q33" s="13" t="n"/>
      <x:c r="R33" s="14" t="n"/>
      <x:c r="S33" s="33" t="n"/>
      <x:c r="T33" s="13" t="n"/>
      <x:c r="U33" s="13" t="n"/>
      <x:c r="V33" s="33" t="n"/>
      <x:c r="W33" s="13" t="n"/>
      <x:c r="X33" s="13" t="n"/>
      <x:c r="Y33" s="13" t="n"/>
      <x:c r="Z33" s="33" t="n"/>
      <x:c r="AA33" s="13" t="n"/>
      <x:c r="AB33" s="13" t="n"/>
    </x:row>
    <x:row r="34">
      <x:c r="B34" s="3" t="n"/>
      <x:c r="C34" s="3" t="n"/>
      <x:c r="D34" s="33" t="n"/>
      <x:c r="E34" s="33" t="n"/>
      <x:c r="F34" s="13" t="n"/>
      <x:c r="G34" s="13" t="n"/>
      <x:c r="H34" s="13" t="n"/>
      <x:c r="I34" s="14" t="n"/>
      <x:c r="J34" s="33" t="n"/>
      <x:c r="K34" s="14" t="n"/>
      <x:c r="L34" s="13" t="n"/>
      <x:c r="M34" s="33" t="n"/>
      <x:c r="N34" s="13" t="n"/>
      <x:c r="O34" s="13" t="n"/>
      <x:c r="P34" s="13" t="n"/>
      <x:c r="Q34" s="13" t="n"/>
      <x:c r="R34" s="14" t="n"/>
      <x:c r="S34" s="33" t="n"/>
      <x:c r="T34" s="13" t="n"/>
      <x:c r="U34" s="13" t="n"/>
      <x:c r="V34" s="33" t="n"/>
      <x:c r="W34" s="13" t="n"/>
      <x:c r="X34" s="13" t="n"/>
      <x:c r="Y34" s="13" t="n"/>
      <x:c r="Z34" s="33" t="n"/>
      <x:c r="AA34" s="13" t="n"/>
      <x:c r="AB34" s="13" t="n"/>
    </x:row>
    <x:row r="35">
      <x:c r="B35" s="3" t="n"/>
      <x:c r="C35" s="3" t="n"/>
      <x:c r="D35" s="33" t="n"/>
      <x:c r="E35" s="33" t="n"/>
      <x:c r="F35" s="13" t="n"/>
      <x:c r="G35" s="13" t="n"/>
      <x:c r="H35" s="13" t="n"/>
      <x:c r="I35" s="14" t="n"/>
      <x:c r="J35" s="33" t="n"/>
      <x:c r="K35" s="14" t="n"/>
      <x:c r="L35" s="13" t="n"/>
      <x:c r="M35" s="33" t="n"/>
      <x:c r="N35" s="13" t="n"/>
      <x:c r="O35" s="13" t="n"/>
      <x:c r="P35" s="13" t="n"/>
      <x:c r="Q35" s="13" t="n"/>
      <x:c r="R35" s="14" t="n"/>
      <x:c r="S35" s="33" t="n"/>
      <x:c r="T35" s="13" t="n"/>
      <x:c r="U35" s="13" t="n"/>
      <x:c r="V35" s="33" t="n"/>
      <x:c r="W35" s="13" t="n"/>
      <x:c r="X35" s="13" t="n"/>
      <x:c r="Y35" s="13" t="n"/>
      <x:c r="Z35" s="33" t="n"/>
      <x:c r="AA35" s="13" t="n"/>
      <x:c r="AB35" s="13" t="n"/>
    </x:row>
    <x:row r="36">
      <x:c r="B36" s="3" t="n"/>
      <x:c r="C36" s="3" t="n"/>
      <x:c r="D36" s="33" t="n"/>
      <x:c r="E36" s="33" t="n"/>
      <x:c r="F36" s="13" t="n"/>
      <x:c r="G36" s="13" t="n"/>
      <x:c r="H36" s="13" t="n"/>
      <x:c r="I36" s="14" t="n"/>
      <x:c r="J36" s="33" t="n"/>
      <x:c r="K36" s="14" t="n"/>
      <x:c r="L36" s="13" t="n"/>
      <x:c r="M36" s="33" t="n"/>
      <x:c r="N36" s="13" t="n"/>
      <x:c r="O36" s="13" t="n"/>
      <x:c r="P36" s="13" t="n"/>
      <x:c r="Q36" s="13" t="n"/>
      <x:c r="R36" s="14" t="n"/>
      <x:c r="S36" s="33" t="n"/>
      <x:c r="T36" s="13" t="n"/>
      <x:c r="U36" s="13" t="n"/>
      <x:c r="V36" s="33" t="n"/>
      <x:c r="W36" s="13" t="n"/>
      <x:c r="X36" s="13" t="n"/>
      <x:c r="Y36" s="13" t="n"/>
      <x:c r="Z36" s="33" t="n"/>
      <x:c r="AA36" s="13" t="n"/>
      <x:c r="AB36" s="13" t="n"/>
    </x:row>
    <x:row r="37">
      <x:c r="B37" s="3" t="n"/>
      <x:c r="C37" s="3" t="n"/>
      <x:c r="D37" s="33" t="n"/>
      <x:c r="E37" s="33" t="n"/>
      <x:c r="F37" s="13" t="n"/>
      <x:c r="G37" s="13" t="n"/>
      <x:c r="H37" s="13" t="n"/>
      <x:c r="I37" s="14" t="n"/>
      <x:c r="J37" s="33" t="n"/>
      <x:c r="K37" s="14" t="n"/>
      <x:c r="L37" s="13" t="n"/>
      <x:c r="M37" s="33" t="n"/>
      <x:c r="N37" s="13" t="n"/>
      <x:c r="O37" s="13" t="n"/>
      <x:c r="P37" s="13" t="n"/>
      <x:c r="Q37" s="13" t="n"/>
      <x:c r="R37" s="14" t="n"/>
      <x:c r="S37" s="33" t="n"/>
      <x:c r="T37" s="13" t="n"/>
      <x:c r="U37" s="13" t="n"/>
      <x:c r="V37" s="33" t="n"/>
      <x:c r="W37" s="13" t="n"/>
      <x:c r="X37" s="13" t="n"/>
      <x:c r="Y37" s="13" t="n"/>
      <x:c r="Z37" s="33" t="n"/>
      <x:c r="AA37" s="13" t="n"/>
      <x:c r="AB37" s="13" t="n"/>
    </x:row>
    <x:row r="38">
      <x:c r="B38" s="3" t="n"/>
      <x:c r="C38" s="3" t="n"/>
      <x:c r="D38" s="33" t="n"/>
      <x:c r="E38" s="33" t="n"/>
      <x:c r="F38" s="13" t="n"/>
      <x:c r="G38" s="13" t="n"/>
      <x:c r="H38" s="13" t="n"/>
      <x:c r="I38" s="14" t="n"/>
      <x:c r="J38" s="33" t="n"/>
      <x:c r="K38" s="14" t="n"/>
      <x:c r="L38" s="13" t="n"/>
      <x:c r="M38" s="33" t="n"/>
      <x:c r="N38" s="13" t="n"/>
      <x:c r="O38" s="13" t="n"/>
      <x:c r="P38" s="13" t="n"/>
      <x:c r="Q38" s="13" t="n"/>
      <x:c r="R38" s="14" t="n"/>
      <x:c r="S38" s="33" t="n"/>
      <x:c r="T38" s="13" t="n"/>
      <x:c r="U38" s="13" t="n"/>
      <x:c r="V38" s="33" t="n"/>
      <x:c r="W38" s="13" t="n"/>
      <x:c r="X38" s="13" t="n"/>
      <x:c r="Y38" s="13" t="n"/>
      <x:c r="Z38" s="33" t="n"/>
      <x:c r="AA38" s="13" t="n"/>
      <x:c r="AB38" s="13" t="n"/>
    </x:row>
    <x:row r="39">
      <x:c r="B39" s="3" t="n"/>
      <x:c r="C39" s="3" t="n"/>
      <x:c r="D39" s="33" t="n"/>
      <x:c r="E39" s="33" t="n"/>
      <x:c r="F39" s="13" t="n"/>
      <x:c r="G39" s="13" t="n"/>
      <x:c r="H39" s="13" t="n"/>
      <x:c r="I39" s="14" t="n"/>
      <x:c r="J39" s="33" t="n"/>
      <x:c r="K39" s="14" t="n"/>
      <x:c r="L39" s="13" t="n"/>
      <x:c r="M39" s="33" t="n"/>
      <x:c r="N39" s="13" t="n"/>
      <x:c r="O39" s="13" t="n"/>
      <x:c r="P39" s="13" t="n"/>
      <x:c r="Q39" s="13" t="n"/>
      <x:c r="R39" s="14" t="n"/>
      <x:c r="S39" s="33" t="n"/>
      <x:c r="T39" s="13" t="n"/>
      <x:c r="U39" s="13" t="n"/>
      <x:c r="V39" s="33" t="n"/>
      <x:c r="W39" s="13" t="n"/>
      <x:c r="X39" s="13" t="n"/>
      <x:c r="Y39" s="13" t="n"/>
      <x:c r="Z39" s="33" t="n"/>
      <x:c r="AA39" s="13" t="n"/>
      <x:c r="AB39" s="13" t="n"/>
    </x:row>
    <x:row r="40">
      <x:c r="B40" s="3" t="n"/>
      <x:c r="C40" s="3" t="n"/>
      <x:c r="D40" s="33" t="n"/>
      <x:c r="E40" s="33" t="n"/>
      <x:c r="F40" s="13" t="n"/>
      <x:c r="G40" s="13" t="n"/>
      <x:c r="H40" s="13" t="n"/>
      <x:c r="I40" s="14" t="n"/>
      <x:c r="J40" s="33" t="n"/>
      <x:c r="K40" s="14" t="n"/>
      <x:c r="L40" s="13" t="n"/>
      <x:c r="M40" s="33" t="n"/>
      <x:c r="N40" s="13" t="n"/>
      <x:c r="O40" s="13" t="n"/>
      <x:c r="P40" s="13" t="n"/>
      <x:c r="Q40" s="13" t="n"/>
      <x:c r="R40" s="14" t="n"/>
      <x:c r="S40" s="33" t="n"/>
      <x:c r="T40" s="13" t="n"/>
      <x:c r="U40" s="13" t="n"/>
      <x:c r="V40" s="33" t="n"/>
      <x:c r="W40" s="13" t="n"/>
      <x:c r="X40" s="13" t="n"/>
      <x:c r="Y40" s="13" t="n"/>
      <x:c r="Z40" s="33" t="n"/>
      <x:c r="AA40" s="13" t="n"/>
      <x:c r="AB40" s="13" t="n"/>
    </x:row>
    <x:row r="41">
      <x:c r="B41" s="3" t="n"/>
      <x:c r="C41" s="3" t="n"/>
      <x:c r="D41" s="33" t="n"/>
      <x:c r="E41" s="33" t="n"/>
      <x:c r="F41" s="13" t="n"/>
      <x:c r="G41" s="13" t="n"/>
      <x:c r="H41" s="13" t="n"/>
      <x:c r="I41" s="14" t="n"/>
      <x:c r="J41" s="33" t="n"/>
      <x:c r="K41" s="14" t="n"/>
      <x:c r="L41" s="13" t="n"/>
      <x:c r="M41" s="33" t="n"/>
      <x:c r="N41" s="13" t="n"/>
      <x:c r="O41" s="13" t="n"/>
      <x:c r="P41" s="13" t="n"/>
      <x:c r="Q41" s="13" t="n"/>
      <x:c r="R41" s="14" t="n"/>
      <x:c r="S41" s="33" t="n"/>
      <x:c r="T41" s="13" t="n"/>
      <x:c r="U41" s="13" t="n"/>
      <x:c r="V41" s="33" t="n"/>
      <x:c r="W41" s="13" t="n"/>
      <x:c r="X41" s="13" t="n"/>
      <x:c r="Y41" s="13" t="n"/>
      <x:c r="Z41" s="33" t="n"/>
      <x:c r="AA41" s="13" t="n"/>
      <x:c r="AB41" s="13" t="n"/>
    </x:row>
    <x:row r="42">
      <x:c r="B42" s="3" t="n"/>
      <x:c r="C42" s="3" t="n"/>
      <x:c r="D42" s="33" t="n"/>
      <x:c r="E42" s="33" t="n"/>
      <x:c r="F42" s="13" t="n"/>
      <x:c r="G42" s="13" t="n"/>
      <x:c r="H42" s="13" t="n"/>
      <x:c r="I42" s="14" t="n"/>
      <x:c r="J42" s="33" t="n"/>
      <x:c r="K42" s="14" t="n"/>
      <x:c r="L42" s="13" t="n"/>
      <x:c r="M42" s="33" t="n"/>
      <x:c r="N42" s="13" t="n"/>
      <x:c r="O42" s="13" t="n"/>
      <x:c r="P42" s="13" t="n"/>
      <x:c r="Q42" s="13" t="n"/>
      <x:c r="R42" s="14" t="n"/>
      <x:c r="S42" s="33" t="n"/>
      <x:c r="T42" s="13" t="n"/>
      <x:c r="U42" s="13" t="n"/>
      <x:c r="V42" s="33" t="n"/>
      <x:c r="W42" s="13" t="n"/>
      <x:c r="X42" s="13" t="n"/>
      <x:c r="Y42" s="13" t="n"/>
      <x:c r="Z42" s="33" t="n"/>
      <x:c r="AA42" s="13" t="n"/>
      <x:c r="AB42" s="13" t="n"/>
    </x:row>
    <x:row r="43">
      <x:c r="B43" s="3" t="n"/>
      <x:c r="C43" s="3" t="n"/>
      <x:c r="D43" s="33" t="n"/>
      <x:c r="E43" s="33" t="n"/>
      <x:c r="F43" s="13" t="n"/>
      <x:c r="G43" s="13" t="n"/>
      <x:c r="H43" s="13" t="n"/>
      <x:c r="I43" s="14" t="n"/>
      <x:c r="J43" s="33" t="n"/>
      <x:c r="K43" s="14" t="n"/>
      <x:c r="L43" s="13" t="n"/>
      <x:c r="M43" s="33" t="n"/>
      <x:c r="N43" s="13" t="n"/>
      <x:c r="O43" s="13" t="n"/>
      <x:c r="P43" s="13" t="n"/>
      <x:c r="Q43" s="13" t="n"/>
      <x:c r="R43" s="14" t="n"/>
      <x:c r="S43" s="33" t="n"/>
      <x:c r="T43" s="13" t="n"/>
      <x:c r="U43" s="13" t="n"/>
      <x:c r="V43" s="33" t="n"/>
      <x:c r="W43" s="13" t="n"/>
      <x:c r="X43" s="13" t="n"/>
      <x:c r="Y43" s="13" t="n"/>
      <x:c r="Z43" s="33" t="n"/>
      <x:c r="AA43" s="13" t="n"/>
      <x:c r="AB43" s="13" t="n"/>
    </x:row>
    <x:row r="44">
      <x:c r="B44" s="3" t="n"/>
      <x:c r="C44" s="3" t="n"/>
      <x:c r="D44" s="33" t="n"/>
      <x:c r="E44" s="33" t="n"/>
      <x:c r="F44" s="13" t="n"/>
      <x:c r="G44" s="13" t="n"/>
      <x:c r="H44" s="13" t="n"/>
      <x:c r="I44" s="14" t="n"/>
      <x:c r="J44" s="33" t="n"/>
      <x:c r="K44" s="14" t="n"/>
      <x:c r="L44" s="13" t="n"/>
      <x:c r="M44" s="33" t="n"/>
      <x:c r="N44" s="13" t="n"/>
      <x:c r="O44" s="13" t="n"/>
      <x:c r="P44" s="13" t="n"/>
      <x:c r="Q44" s="13" t="n"/>
      <x:c r="R44" s="14" t="n"/>
      <x:c r="S44" s="33" t="n"/>
      <x:c r="T44" s="13" t="n"/>
      <x:c r="U44" s="13" t="n"/>
      <x:c r="V44" s="33" t="n"/>
      <x:c r="W44" s="13" t="n"/>
      <x:c r="X44" s="13" t="n"/>
      <x:c r="Y44" s="13" t="n"/>
      <x:c r="Z44" s="33" t="n"/>
      <x:c r="AA44" s="13" t="n"/>
      <x:c r="AB44" s="13" t="n"/>
    </x:row>
    <x:row r="45">
      <x:c r="B45" s="3" t="n"/>
      <x:c r="C45" s="3" t="n"/>
      <x:c r="D45" s="33" t="n"/>
      <x:c r="E45" s="33" t="n"/>
      <x:c r="F45" s="13" t="n"/>
      <x:c r="G45" s="13" t="n"/>
      <x:c r="H45" s="13" t="n"/>
      <x:c r="I45" s="14" t="n"/>
      <x:c r="J45" s="33" t="n"/>
      <x:c r="K45" s="14" t="n"/>
      <x:c r="L45" s="13" t="n"/>
      <x:c r="M45" s="33" t="n"/>
      <x:c r="N45" s="13" t="n"/>
      <x:c r="O45" s="13" t="n"/>
      <x:c r="P45" s="13" t="n"/>
      <x:c r="Q45" s="13" t="n"/>
      <x:c r="R45" s="14" t="n"/>
      <x:c r="S45" s="33" t="n"/>
      <x:c r="T45" s="13" t="n"/>
      <x:c r="U45" s="13" t="n"/>
      <x:c r="V45" s="33" t="n"/>
      <x:c r="W45" s="13" t="n"/>
      <x:c r="X45" s="13" t="n"/>
      <x:c r="Y45" s="13" t="n"/>
      <x:c r="Z45" s="33" t="n"/>
      <x:c r="AA45" s="13" t="n"/>
      <x:c r="AB45" s="13" t="n"/>
    </x:row>
    <x:row r="46">
      <x:c r="B46" s="3" t="n"/>
      <x:c r="C46" s="3" t="n"/>
      <x:c r="D46" s="33" t="n"/>
      <x:c r="E46" s="33" t="n"/>
      <x:c r="F46" s="13" t="n"/>
      <x:c r="G46" s="13" t="n"/>
      <x:c r="H46" s="13" t="n"/>
      <x:c r="I46" s="14" t="n"/>
      <x:c r="J46" s="33" t="n"/>
      <x:c r="K46" s="14" t="n"/>
      <x:c r="L46" s="13" t="n"/>
      <x:c r="M46" s="33" t="n"/>
      <x:c r="N46" s="13" t="n"/>
      <x:c r="O46" s="13" t="n"/>
      <x:c r="P46" s="13" t="n"/>
      <x:c r="Q46" s="13" t="n"/>
      <x:c r="R46" s="14" t="n"/>
      <x:c r="S46" s="33" t="n"/>
      <x:c r="T46" s="13" t="n"/>
      <x:c r="U46" s="13" t="n"/>
      <x:c r="V46" s="33" t="n"/>
      <x:c r="W46" s="13" t="n"/>
      <x:c r="X46" s="13" t="n"/>
      <x:c r="Y46" s="13" t="n"/>
      <x:c r="Z46" s="33" t="n"/>
      <x:c r="AA46" s="13" t="n"/>
      <x:c r="AB46" s="13" t="n"/>
    </x:row>
    <x:row r="47">
      <x:c r="B47" s="3" t="n"/>
      <x:c r="C47" s="3" t="n"/>
      <x:c r="D47" s="33" t="n"/>
      <x:c r="E47" s="33" t="n"/>
      <x:c r="F47" s="13" t="n"/>
      <x:c r="G47" s="13" t="n"/>
      <x:c r="H47" s="13" t="n"/>
      <x:c r="I47" s="14" t="n"/>
      <x:c r="J47" s="33" t="n"/>
      <x:c r="K47" s="14" t="n"/>
      <x:c r="L47" s="13" t="n"/>
      <x:c r="M47" s="33" t="n"/>
      <x:c r="N47" s="13" t="n"/>
      <x:c r="O47" s="13" t="n"/>
      <x:c r="P47" s="13" t="n"/>
      <x:c r="Q47" s="13" t="n"/>
      <x:c r="R47" s="14" t="n"/>
      <x:c r="S47" s="33" t="n"/>
      <x:c r="T47" s="13" t="n"/>
      <x:c r="U47" s="13" t="n"/>
      <x:c r="V47" s="33" t="n"/>
      <x:c r="W47" s="13" t="n"/>
      <x:c r="X47" s="13" t="n"/>
      <x:c r="Y47" s="13" t="n"/>
      <x:c r="Z47" s="33" t="n"/>
      <x:c r="AA47" s="13" t="n"/>
      <x:c r="AB47" s="13" t="n"/>
    </x:row>
    <x:row r="48">
      <x:c r="B48" s="3" t="n"/>
      <x:c r="C48" s="3" t="n"/>
      <x:c r="D48" s="33" t="n"/>
      <x:c r="E48" s="33" t="n"/>
      <x:c r="F48" s="13" t="n"/>
      <x:c r="G48" s="13" t="n"/>
      <x:c r="H48" s="13" t="n"/>
      <x:c r="I48" s="14" t="n"/>
      <x:c r="J48" s="33" t="n"/>
      <x:c r="K48" s="14" t="n"/>
      <x:c r="L48" s="13" t="n"/>
      <x:c r="M48" s="33" t="n"/>
      <x:c r="N48" s="13" t="n"/>
      <x:c r="O48" s="13" t="n"/>
      <x:c r="P48" s="13" t="n"/>
      <x:c r="Q48" s="13" t="n"/>
      <x:c r="R48" s="14" t="n"/>
      <x:c r="S48" s="33" t="n"/>
      <x:c r="T48" s="13" t="n"/>
      <x:c r="U48" s="13" t="n"/>
      <x:c r="V48" s="33" t="n"/>
      <x:c r="W48" s="13" t="n"/>
      <x:c r="X48" s="13" t="n"/>
      <x:c r="Y48" s="13" t="n"/>
      <x:c r="Z48" s="33" t="n"/>
      <x:c r="AA48" s="13" t="n"/>
      <x:c r="AB48" s="13" t="n"/>
    </x:row>
    <x:row r="49">
      <x:c r="B49" s="3" t="n"/>
      <x:c r="C49" s="3" t="n"/>
      <x:c r="D49" s="33" t="n"/>
      <x:c r="E49" s="33" t="n"/>
      <x:c r="F49" s="13" t="n"/>
      <x:c r="G49" s="13" t="n"/>
      <x:c r="H49" s="13" t="n"/>
      <x:c r="I49" s="14" t="n"/>
      <x:c r="J49" s="33" t="n"/>
      <x:c r="K49" s="14" t="n"/>
      <x:c r="L49" s="13" t="n"/>
      <x:c r="M49" s="33" t="n"/>
      <x:c r="N49" s="13" t="n"/>
      <x:c r="O49" s="13" t="n"/>
      <x:c r="P49" s="13" t="n"/>
      <x:c r="Q49" s="13" t="n"/>
      <x:c r="R49" s="14" t="n"/>
      <x:c r="S49" s="33" t="n"/>
      <x:c r="T49" s="13" t="n"/>
      <x:c r="U49" s="13" t="n"/>
      <x:c r="V49" s="33" t="n"/>
      <x:c r="W49" s="13" t="n"/>
      <x:c r="X49" s="13" t="n"/>
      <x:c r="Y49" s="13" t="n"/>
      <x:c r="Z49" s="33" t="n"/>
      <x:c r="AA49" s="13" t="n"/>
      <x:c r="AB49" s="13" t="n"/>
    </x:row>
    <x:row r="50">
      <x:c r="B50" s="3" t="n"/>
      <x:c r="C50" s="3" t="n"/>
      <x:c r="D50" s="33" t="n"/>
      <x:c r="E50" s="33" t="n"/>
      <x:c r="F50" s="13" t="n"/>
      <x:c r="G50" s="13" t="n"/>
      <x:c r="H50" s="13" t="n"/>
      <x:c r="I50" s="14" t="n"/>
      <x:c r="J50" s="33" t="n"/>
      <x:c r="K50" s="14" t="n"/>
      <x:c r="L50" s="13" t="n"/>
      <x:c r="M50" s="33" t="n"/>
      <x:c r="N50" s="13" t="n"/>
      <x:c r="O50" s="13" t="n"/>
      <x:c r="P50" s="13" t="n"/>
      <x:c r="Q50" s="13" t="n"/>
      <x:c r="R50" s="14" t="n"/>
      <x:c r="S50" s="33" t="n"/>
      <x:c r="T50" s="13" t="n"/>
      <x:c r="U50" s="13" t="n"/>
      <x:c r="V50" s="33" t="n"/>
      <x:c r="W50" s="13" t="n"/>
      <x:c r="X50" s="13" t="n"/>
      <x:c r="Y50" s="13" t="n"/>
      <x:c r="Z50" s="33" t="n"/>
      <x:c r="AA50" s="13" t="n"/>
      <x:c r="AB50" s="13" t="n"/>
    </x:row>
    <x:row r="51">
      <x:c r="B51" s="3" t="n"/>
      <x:c r="C51" s="3" t="n"/>
      <x:c r="D51" s="33" t="n"/>
      <x:c r="E51" s="33" t="n"/>
      <x:c r="F51" s="13" t="n"/>
      <x:c r="G51" s="13" t="n"/>
      <x:c r="H51" s="13" t="n"/>
      <x:c r="I51" s="14" t="n"/>
      <x:c r="J51" s="33" t="n"/>
      <x:c r="K51" s="14" t="n"/>
      <x:c r="L51" s="13" t="n"/>
      <x:c r="M51" s="33" t="n"/>
      <x:c r="N51" s="13" t="n"/>
      <x:c r="O51" s="13" t="n"/>
      <x:c r="P51" s="13" t="n"/>
      <x:c r="Q51" s="13" t="n"/>
      <x:c r="R51" s="14" t="n"/>
      <x:c r="S51" s="33" t="n"/>
      <x:c r="T51" s="13" t="n"/>
      <x:c r="U51" s="13" t="n"/>
      <x:c r="V51" s="33" t="n"/>
      <x:c r="W51" s="13" t="n"/>
      <x:c r="X51" s="13" t="n"/>
      <x:c r="Y51" s="13" t="n"/>
      <x:c r="Z51" s="33" t="n"/>
      <x:c r="AA51" s="13" t="n"/>
      <x:c r="AB51" s="13" t="n"/>
    </x:row>
    <x:row r="52">
      <x:c r="B52" s="3" t="n"/>
      <x:c r="C52" s="3" t="n"/>
      <x:c r="D52" s="33" t="n"/>
      <x:c r="E52" s="33" t="n"/>
      <x:c r="F52" s="13" t="n"/>
      <x:c r="G52" s="13" t="n"/>
      <x:c r="H52" s="13" t="n"/>
      <x:c r="I52" s="14" t="n"/>
      <x:c r="J52" s="33" t="n"/>
      <x:c r="K52" s="14" t="n"/>
      <x:c r="L52" s="13" t="n"/>
      <x:c r="M52" s="33" t="n"/>
      <x:c r="N52" s="13" t="n"/>
      <x:c r="O52" s="13" t="n"/>
      <x:c r="P52" s="13" t="n"/>
      <x:c r="Q52" s="13" t="n"/>
      <x:c r="R52" s="14" t="n"/>
      <x:c r="S52" s="33" t="n"/>
      <x:c r="T52" s="13" t="n"/>
      <x:c r="U52" s="13" t="n"/>
      <x:c r="V52" s="33" t="n"/>
      <x:c r="W52" s="13" t="n"/>
      <x:c r="X52" s="13" t="n"/>
      <x:c r="Y52" s="13" t="n"/>
      <x:c r="Z52" s="33" t="n"/>
      <x:c r="AA52" s="13" t="n"/>
      <x:c r="AB52" s="13" t="n"/>
    </x:row>
    <x:row r="53">
      <x:c r="B53" s="3" t="n"/>
      <x:c r="C53" s="3" t="n"/>
      <x:c r="D53" s="33" t="n"/>
      <x:c r="E53" s="33" t="n"/>
      <x:c r="F53" s="13" t="n"/>
      <x:c r="G53" s="13" t="n"/>
      <x:c r="H53" s="13" t="n"/>
      <x:c r="I53" s="14" t="n"/>
      <x:c r="J53" s="33" t="n"/>
      <x:c r="K53" s="14" t="n"/>
      <x:c r="L53" s="13" t="n"/>
      <x:c r="M53" s="33" t="n"/>
      <x:c r="N53" s="13" t="n"/>
      <x:c r="O53" s="13" t="n"/>
      <x:c r="P53" s="13" t="n"/>
      <x:c r="Q53" s="13" t="n"/>
      <x:c r="R53" s="14" t="n"/>
      <x:c r="S53" s="33" t="n"/>
      <x:c r="T53" s="13" t="n"/>
      <x:c r="U53" s="13" t="n"/>
      <x:c r="V53" s="33" t="n"/>
      <x:c r="W53" s="13" t="n"/>
      <x:c r="X53" s="13" t="n"/>
      <x:c r="Y53" s="13" t="n"/>
      <x:c r="Z53" s="33" t="n"/>
      <x:c r="AA53" s="13" t="n"/>
      <x:c r="AB53" s="13" t="n"/>
    </x:row>
    <x:row r="54">
      <x:c r="B54" s="3" t="n"/>
      <x:c r="C54" s="3" t="n"/>
      <x:c r="D54" s="33" t="n"/>
      <x:c r="E54" s="33" t="n"/>
      <x:c r="F54" s="13" t="n"/>
      <x:c r="G54" s="13" t="n"/>
      <x:c r="H54" s="13" t="n"/>
      <x:c r="I54" s="14" t="n"/>
      <x:c r="J54" s="33" t="n"/>
      <x:c r="K54" s="14" t="n"/>
      <x:c r="L54" s="13" t="n"/>
      <x:c r="M54" s="33" t="n"/>
      <x:c r="N54" s="13" t="n"/>
      <x:c r="O54" s="13" t="n"/>
      <x:c r="P54" s="13" t="n"/>
      <x:c r="Q54" s="13" t="n"/>
      <x:c r="R54" s="14" t="n"/>
      <x:c r="S54" s="33" t="n"/>
      <x:c r="T54" s="13" t="n"/>
      <x:c r="U54" s="13" t="n"/>
      <x:c r="V54" s="33" t="n"/>
      <x:c r="W54" s="13" t="n"/>
      <x:c r="X54" s="13" t="n"/>
      <x:c r="Y54" s="13" t="n"/>
      <x:c r="Z54" s="33" t="n"/>
      <x:c r="AA54" s="13" t="n"/>
      <x:c r="AB54" s="13" t="n"/>
    </x:row>
    <x:row r="55">
      <x:c r="B55" s="3" t="n"/>
      <x:c r="C55" s="3" t="n"/>
      <x:c r="D55" s="33" t="n"/>
      <x:c r="E55" s="33" t="n"/>
      <x:c r="F55" s="13" t="n"/>
      <x:c r="G55" s="13" t="n"/>
      <x:c r="H55" s="13" t="n"/>
      <x:c r="I55" s="14" t="n"/>
      <x:c r="J55" s="33" t="n"/>
      <x:c r="K55" s="14" t="n"/>
      <x:c r="L55" s="13" t="n"/>
      <x:c r="M55" s="33" t="n"/>
      <x:c r="N55" s="13" t="n"/>
      <x:c r="O55" s="13" t="n"/>
      <x:c r="P55" s="13" t="n"/>
      <x:c r="Q55" s="13" t="n"/>
      <x:c r="R55" s="14" t="n"/>
      <x:c r="S55" s="33" t="n"/>
      <x:c r="T55" s="13" t="n"/>
      <x:c r="U55" s="13" t="n"/>
      <x:c r="V55" s="33" t="n"/>
      <x:c r="W55" s="13" t="n"/>
      <x:c r="X55" s="13" t="n"/>
      <x:c r="Y55" s="13" t="n"/>
      <x:c r="Z55" s="33" t="n"/>
      <x:c r="AA55" s="13" t="n"/>
      <x:c r="AB55" s="13" t="n"/>
    </x:row>
    <x:row r="56">
      <x:c r="B56" s="3" t="n"/>
      <x:c r="C56" s="3" t="n"/>
      <x:c r="D56" s="33" t="n"/>
      <x:c r="E56" s="33" t="n"/>
      <x:c r="F56" s="13" t="n"/>
      <x:c r="G56" s="13" t="n"/>
      <x:c r="H56" s="13" t="n"/>
      <x:c r="I56" s="14" t="n"/>
      <x:c r="J56" s="33" t="n"/>
      <x:c r="K56" s="14" t="n"/>
      <x:c r="L56" s="13" t="n"/>
      <x:c r="M56" s="33" t="n"/>
      <x:c r="N56" s="13" t="n"/>
      <x:c r="O56" s="13" t="n"/>
      <x:c r="P56" s="13" t="n"/>
      <x:c r="Q56" s="13" t="n"/>
      <x:c r="R56" s="14" t="n"/>
      <x:c r="S56" s="33" t="n"/>
      <x:c r="T56" s="13" t="n"/>
      <x:c r="U56" s="13" t="n"/>
      <x:c r="V56" s="33" t="n"/>
      <x:c r="W56" s="13" t="n"/>
      <x:c r="X56" s="13" t="n"/>
      <x:c r="Y56" s="13" t="n"/>
      <x:c r="Z56" s="33" t="n"/>
      <x:c r="AA56" s="13" t="n"/>
      <x:c r="AB56" s="13" t="n"/>
    </x:row>
    <x:row r="57">
      <x:c r="B57" s="3" t="n"/>
      <x:c r="C57" s="3" t="n"/>
      <x:c r="D57" s="33" t="n"/>
      <x:c r="E57" s="33" t="n"/>
      <x:c r="F57" s="13" t="n"/>
      <x:c r="G57" s="13" t="n"/>
      <x:c r="H57" s="13" t="n"/>
      <x:c r="I57" s="14" t="n"/>
      <x:c r="J57" s="33" t="n"/>
      <x:c r="K57" s="14" t="n"/>
      <x:c r="L57" s="13" t="n"/>
      <x:c r="M57" s="33" t="n"/>
      <x:c r="N57" s="13" t="n"/>
      <x:c r="O57" s="13" t="n"/>
      <x:c r="P57" s="13" t="n"/>
      <x:c r="Q57" s="13" t="n"/>
      <x:c r="R57" s="14" t="n"/>
      <x:c r="S57" s="33" t="n"/>
      <x:c r="T57" s="13" t="n"/>
      <x:c r="U57" s="13" t="n"/>
      <x:c r="V57" s="33" t="n"/>
      <x:c r="W57" s="13" t="n"/>
      <x:c r="X57" s="13" t="n"/>
      <x:c r="Y57" s="13" t="n"/>
      <x:c r="Z57" s="33" t="n"/>
      <x:c r="AA57" s="13" t="n"/>
      <x:c r="AB57" s="13" t="n"/>
    </x:row>
    <x:row r="58">
      <x:c r="B58" s="3" t="n"/>
      <x:c r="C58" s="3" t="n"/>
      <x:c r="D58" s="33" t="n"/>
      <x:c r="E58" s="33" t="n"/>
      <x:c r="F58" s="13" t="n"/>
      <x:c r="G58" s="13" t="n"/>
      <x:c r="H58" s="13" t="n"/>
      <x:c r="I58" s="14" t="n"/>
      <x:c r="J58" s="33" t="n"/>
      <x:c r="K58" s="14" t="n"/>
      <x:c r="L58" s="13" t="n"/>
      <x:c r="M58" s="33" t="n"/>
      <x:c r="N58" s="13" t="n"/>
      <x:c r="O58" s="13" t="n"/>
      <x:c r="P58" s="13" t="n"/>
      <x:c r="Q58" s="13" t="n"/>
      <x:c r="R58" s="14" t="n"/>
      <x:c r="S58" s="33" t="n"/>
      <x:c r="T58" s="13" t="n"/>
      <x:c r="U58" s="13" t="n"/>
      <x:c r="V58" s="33" t="n"/>
      <x:c r="W58" s="13" t="n"/>
      <x:c r="X58" s="13" t="n"/>
      <x:c r="Y58" s="13" t="n"/>
      <x:c r="Z58" s="33" t="n"/>
      <x:c r="AA58" s="13" t="n"/>
      <x:c r="AB58" s="13" t="n"/>
    </x:row>
    <x:row r="60">
      <x:c r="B60" s="26" t="inlineStr">
        <x:is>
          <x:t xml:space="preserve">This schedule is built from the WIP tab by one FILTER formula in cell B9 - change a job's Status on the WIP tab and it moves here on its own. Nothing on this tab needs editing.</x:t>
        </x:is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82A5A5"/>
  </x:sheetPr>
  <x:sheetViews>
    <x:sheetView showGridLines="0" workbookViewId="0">
      <x:pane xSplit="4" ySplit="7" topLeftCell="E8" activePane="bottomRight" state="frozen"/>
    </x:sheetView>
  </x:sheetViews>
  <x:sheetFormatPr baseColWidth="8" defaultRowHeight="13.5"/>
  <x:cols>
    <x:col min="1" max="1" width="1.5" customWidth="1"/>
    <x:col min="2" max="2" width="9" customWidth="1"/>
    <x:col min="3" max="3" width="38" customWidth="1"/>
    <x:col min="4" max="4" width="1.5" customWidth="1"/>
    <x:col min="5" max="5" width="1.5" customWidth="1"/>
    <x:col min="6" max="6" width="14" customWidth="1"/>
    <x:col min="7" max="7" width="14" customWidth="1"/>
    <x:col min="8" max="8" width="14" customWidth="1"/>
    <x:col min="9" max="9" width="9" customWidth="1"/>
    <x:col min="10" max="10" width="1.5" customWidth="1"/>
    <x:col min="11" max="11" width="10" customWidth="1"/>
    <x:col min="12" max="12" width="14" customWidth="1"/>
    <x:col min="13" max="13" width="1.5" customWidth="1"/>
    <x:col min="14" max="14" width="14" customWidth="1"/>
    <x:col min="15" max="15" width="14" customWidth="1"/>
    <x:col min="16" max="16" width="14" customWidth="1"/>
    <x:col min="17" max="17" width="14" customWidth="1"/>
    <x:col min="18" max="18" width="9" customWidth="1"/>
    <x:col min="19" max="19" width="1.5" customWidth="1"/>
    <x:col min="20" max="20" width="14" customWidth="1"/>
    <x:col min="21" max="21" width="14" customWidth="1"/>
    <x:col min="22" max="22" width="1.5" customWidth="1"/>
    <x:col min="23" max="23" width="14" customWidth="1"/>
    <x:col min="24" max="24" width="14" customWidth="1"/>
    <x:col min="25" max="25" width="14" customWidth="1"/>
    <x:col min="26" max="26" width="1.5" customWidth="1"/>
    <x:col min="27" max="27" width="14" customWidth="1"/>
    <x:col min="28" max="28" width="14" customWidth="1"/>
    <x:col min="29" max="29" width="1.5" customWidth="1"/>
  </x:cols>
  <x:sheetData>
    <x:row r="1" ht="20" customHeight="1">
      <x:c r="B1" s="1" t="str">
        <x:f>WIP!$B$1</x:f>
        <x:v>Sample Contractor</x:v>
      </x:c>
    </x:row>
    <x:row r="2">
      <x:c r="B2" s="2" t="inlineStr">
        <x:is>
          <x:t xml:space="preserve">Schedule of Completed Contracts</x:t>
        </x:is>
      </x:c>
    </x:row>
    <x:row r="3">
      <x:c r="B3" s="3" t="str">
        <x:f>"As of "&amp;WIP!C3</x:f>
        <x:v>As of 5/31/20CY</x:v>
      </x:c>
    </x:row>
    <x:row r="5">
      <x:c r="B5" s="6" t="n"/>
      <x:c r="C5" s="6" t="n"/>
      <x:c r="D5" s="6" t="n"/>
      <x:c r="E5" s="6" t="n"/>
      <x:c r="F5" s="6" t="inlineStr">
        <x:is>
          <x:t xml:space="preserve">ESTIMATE</x:t>
        </x:is>
      </x:c>
      <x:c r="G5" s="6" t="n"/>
      <x:c r="H5" s="6" t="n"/>
      <x:c r="I5" s="6" t="n"/>
      <x:c r="J5" s="6" t="n"/>
      <x:c r="K5" s="6" t="inlineStr">
        <x:is>
          <x:t xml:space="preserve">PROGRESS</x:t>
        </x:is>
      </x:c>
      <x:c r="L5" s="6" t="n"/>
      <x:c r="M5" s="6" t="n"/>
      <x:c r="N5" s="6" t="inlineStr">
        <x:is>
          <x:t xml:space="preserve">INCEPTION TO DATE</x:t>
        </x:is>
      </x:c>
      <x:c r="O5" s="6" t="n"/>
      <x:c r="P5" s="6" t="n"/>
      <x:c r="Q5" s="6" t="n"/>
      <x:c r="R5" s="6" t="n"/>
      <x:c r="S5" s="6" t="n"/>
      <x:c r="T5" s="6" t="inlineStr">
        <x:is>
          <x:t xml:space="preserve">PRIOR YEARS</x:t>
        </x:is>
      </x:c>
      <x:c r="U5" s="6" t="n"/>
      <x:c r="V5" s="6" t="n"/>
      <x:c r="W5" s="6" t="inlineStr">
        <x:is>
          <x:t xml:space="preserve">CURRENT YEAR</x:t>
        </x:is>
      </x:c>
      <x:c r="X5" s="6" t="n"/>
      <x:c r="Y5" s="6" t="n"/>
      <x:c r="Z5" s="6" t="n"/>
      <x:c r="AA5" s="6" t="inlineStr">
        <x:is>
          <x:t xml:space="preserve">BALANCE SHEET</x:t>
        </x:is>
      </x:c>
      <x:c r="AB5" s="6" t="n"/>
    </x:row>
    <x:row r="6" ht="28" customHeight="1">
      <x:c r="B6" s="8" t="inlineStr">
        <x:is>
          <x:t xml:space="preserve">Job #</x:t>
        </x:is>
      </x:c>
      <x:c r="C6" s="9" t="inlineStr">
        <x:is>
          <x:t xml:space="preserve">Description</x:t>
        </x:is>
      </x:c>
      <x:c r="D6" s="8" t="n"/>
      <x:c r="E6" s="8" t="n"/>
      <x:c r="F6" s="8" t="inlineStr">
        <x:is>
          <x:t xml:space="preserve">Contract Amount</x:t>
        </x:is>
      </x:c>
      <x:c r="G6" s="8" t="inlineStr">
        <x:is>
          <x:t xml:space="preserve">Estimated Cost</x:t>
        </x:is>
      </x:c>
      <x:c r="H6" s="8" t="inlineStr">
        <x:is>
          <x:t xml:space="preserve">Estimated GP</x:t>
        </x:is>
      </x:c>
      <x:c r="I6" s="8" t="inlineStr">
        <x:is>
          <x:t xml:space="preserve">Est. GP %</x:t>
        </x:is>
      </x:c>
      <x:c r="J6" s="8" t="n"/>
      <x:c r="K6" s="8" t="inlineStr">
        <x:is>
          <x:t xml:space="preserve">% Complete</x:t>
        </x:is>
      </x:c>
      <x:c r="L6" s="8" t="inlineStr">
        <x:is>
          <x:t xml:space="preserve">Cost to Complete</x:t>
        </x:is>
      </x:c>
      <x:c r="M6" s="8" t="n"/>
      <x:c r="N6" s="8" t="inlineStr">
        <x:is>
          <x:t xml:space="preserve">Billings</x:t>
        </x:is>
      </x:c>
      <x:c r="O6" s="8" t="inlineStr">
        <x:is>
          <x:t xml:space="preserve">Revenue</x:t>
        </x:is>
      </x:c>
      <x:c r="P6" s="8" t="inlineStr">
        <x:is>
          <x:t xml:space="preserve">Cost</x:t>
        </x:is>
      </x:c>
      <x:c r="Q6" s="8" t="inlineStr">
        <x:is>
          <x:t xml:space="preserve">GP</x:t>
        </x:is>
      </x:c>
      <x:c r="R6" s="8" t="inlineStr">
        <x:is>
          <x:t xml:space="preserve">GP %</x:t>
        </x:is>
      </x:c>
      <x:c r="S6" s="8" t="n"/>
      <x:c r="T6" s="8" t="inlineStr">
        <x:is>
          <x:t xml:space="preserve">Revenue</x:t>
        </x:is>
      </x:c>
      <x:c r="U6" s="8" t="inlineStr">
        <x:is>
          <x:t xml:space="preserve">Cost</x:t>
        </x:is>
      </x:c>
      <x:c r="V6" s="8" t="n"/>
      <x:c r="W6" s="8" t="inlineStr">
        <x:is>
          <x:t xml:space="preserve">Revenue</x:t>
        </x:is>
      </x:c>
      <x:c r="X6" s="8" t="inlineStr">
        <x:is>
          <x:t xml:space="preserve">Cost</x:t>
        </x:is>
      </x:c>
      <x:c r="Y6" s="8" t="inlineStr">
        <x:is>
          <x:t xml:space="preserve">GP</x:t>
        </x:is>
      </x:c>
      <x:c r="Z6" s="8" t="n"/>
      <x:c r="AA6" s="8" t="inlineStr">
        <x:is>
          <x:t xml:space="preserve">Underbillings</x:t>
        </x:is>
      </x:c>
      <x:c r="AB6" s="8" t="inlineStr">
        <x:is>
          <x:t xml:space="preserve">Overbillings</x:t>
        </x:is>
      </x:c>
    </x:row>
    <x:row r="7">
      <x:c r="B7" s="18" t="n"/>
      <x:c r="C7" s="18" t="str">
        <x:f>"Totals - "&amp;COUNTIF(WIP!$D$7:$D$57,"Complete")&amp;" contracts"</x:f>
        <x:v>Totals - 2 contracts</x:v>
      </x:c>
      <x:c r="D7" s="18" t="n"/>
      <x:c r="E7" s="18" t="n"/>
      <x:c r="F7" s="19" t="n">
        <x:f>SUMIFS(WIP!$F$7:$F$57,WIP!$D$7:$D$57,"Complete")</x:f>
        <x:v>550000</x:v>
      </x:c>
      <x:c r="G7" s="19" t="n">
        <x:f>SUMIFS(WIP!$G$7:$G$57,WIP!$D$7:$D$57,"Complete")</x:f>
        <x:v>425000</x:v>
      </x:c>
      <x:c r="H7" s="19" t="n">
        <x:f>SUMIFS(WIP!$H$7:$H$57,WIP!$D$7:$D$57,"Complete")</x:f>
        <x:v>125000</x:v>
      </x:c>
      <x:c r="I7" s="20" t="n">
        <x:f>IFERROR(H7/F7,0)</x:f>
        <x:v>0.22727272727272727</x:v>
      </x:c>
      <x:c r="J7" s="18" t="n"/>
      <x:c r="K7" s="20" t="n">
        <x:f>IFERROR(P7/G7,0)</x:f>
        <x:v>1</x:v>
      </x:c>
      <x:c r="L7" s="19" t="n">
        <x:f>SUMIFS(WIP!$L$7:$L$57,WIP!$D$7:$D$57,"Complete")</x:f>
        <x:v>0</x:v>
      </x:c>
      <x:c r="M7" s="18" t="n"/>
      <x:c r="N7" s="19" t="n">
        <x:f>SUMIFS(WIP!$N$7:$N$57,WIP!$D$7:$D$57,"Complete")</x:f>
        <x:v>550000</x:v>
      </x:c>
      <x:c r="O7" s="19" t="n">
        <x:f>SUMIFS(WIP!$O$7:$O$57,WIP!$D$7:$D$57,"Complete")</x:f>
        <x:v>550000</x:v>
      </x:c>
      <x:c r="P7" s="19" t="n">
        <x:f>SUMIFS(WIP!$P$7:$P$57,WIP!$D$7:$D$57,"Complete")</x:f>
        <x:v>425000</x:v>
      </x:c>
      <x:c r="Q7" s="19" t="n">
        <x:f>SUMIFS(WIP!$Q$7:$Q$57,WIP!$D$7:$D$57,"Complete")</x:f>
        <x:v>125000</x:v>
      </x:c>
      <x:c r="R7" s="20" t="n">
        <x:f>IFERROR(Q7/O7,0)</x:f>
        <x:v>0.22727272727272727</x:v>
      </x:c>
      <x:c r="S7" s="18" t="n"/>
      <x:c r="T7" s="19" t="n">
        <x:f>SUMIFS(WIP!$T$7:$T$57,WIP!$D$7:$D$57,"Complete")</x:f>
        <x:v>150000</x:v>
      </x:c>
      <x:c r="U7" s="19" t="n">
        <x:f>SUMIFS(WIP!$U$7:$U$57,WIP!$D$7:$D$57,"Complete")</x:f>
        <x:v>112500</x:v>
      </x:c>
      <x:c r="V7" s="18" t="n"/>
      <x:c r="W7" s="19" t="n">
        <x:f>SUMIFS(WIP!$W$7:$W$57,WIP!$D$7:$D$57,"Complete")</x:f>
        <x:v>400000</x:v>
      </x:c>
      <x:c r="X7" s="19" t="n">
        <x:f>SUMIFS(WIP!$X$7:$X$57,WIP!$D$7:$D$57,"Complete")</x:f>
        <x:v>312500</x:v>
      </x:c>
      <x:c r="Y7" s="19" t="n">
        <x:f>SUMIFS(WIP!$Y$7:$Y$57,WIP!$D$7:$D$57,"Complete")</x:f>
        <x:v>87500</x:v>
      </x:c>
      <x:c r="Z7" s="18" t="n"/>
      <x:c r="AA7" s="19" t="n">
        <x:f>SUMIFS(WIP!$AA$7:$AA$57,WIP!$D$7:$D$57,"Complete")</x:f>
        <x:v>0</x:v>
      </x:c>
      <x:c r="AB7" s="19" t="n">
        <x:f>SUMIFS(WIP!$AB$7:$AB$57,WIP!$D$7:$D$57,"Complete")</x:f>
        <x:v>0</x:v>
      </x:c>
    </x:row>
    <x:row r="9">
      <x:c r="B9" s="3" t="str" cm="1">
        <x:f t="array" ref="B9:AB10">_xlfn._xlws.FILTER(WIP!$B$7:$AB$57,WIP!$D$7:$D$57="Complete","")</x:f>
        <x:v>J103</x:v>
      </x:c>
      <x:c r="C9" s="3" t="str">
        <x:v>Clinic Fitout</x:v>
      </x:c>
      <x:c r="D9" s="33" t="str">
        <x:v>Complete</x:v>
      </x:c>
      <x:c r="E9" s="33" t="n">
        <x:v>0</x:v>
      </x:c>
      <x:c r="F9" s="13" t="n">
        <x:v>300000</x:v>
      </x:c>
      <x:c r="G9" s="13" t="n">
        <x:v>225000</x:v>
      </x:c>
      <x:c r="H9" s="13" t="n">
        <x:v>75000</x:v>
      </x:c>
      <x:c r="I9" s="14" t="n">
        <x:v>0.25</x:v>
      </x:c>
      <x:c r="J9" s="33" t="n">
        <x:v>0</x:v>
      </x:c>
      <x:c r="K9" s="14" t="n">
        <x:v>1</x:v>
      </x:c>
      <x:c r="L9" s="13" t="n">
        <x:v>0</x:v>
      </x:c>
      <x:c r="M9" s="33" t="n">
        <x:v>0</x:v>
      </x:c>
      <x:c r="N9" s="13" t="n">
        <x:v>300000</x:v>
      </x:c>
      <x:c r="O9" s="13" t="n">
        <x:v>300000</x:v>
      </x:c>
      <x:c r="P9" s="13" t="n">
        <x:v>225000</x:v>
      </x:c>
      <x:c r="Q9" s="13" t="n">
        <x:v>75000</x:v>
      </x:c>
      <x:c r="R9" s="14" t="n">
        <x:v>0.25</x:v>
      </x:c>
      <x:c r="S9" s="33" t="n">
        <x:v>0</x:v>
      </x:c>
      <x:c r="T9" s="13" t="n">
        <x:v>150000</x:v>
      </x:c>
      <x:c r="U9" s="13" t="n">
        <x:v>112500</x:v>
      </x:c>
      <x:c r="V9" s="33" t="n">
        <x:v>0</x:v>
      </x:c>
      <x:c r="W9" s="13" t="n">
        <x:v>150000</x:v>
      </x:c>
      <x:c r="X9" s="13" t="n">
        <x:v>112500</x:v>
      </x:c>
      <x:c r="Y9" s="13" t="n">
        <x:v>37500</x:v>
      </x:c>
      <x:c r="Z9" s="33" t="n">
        <x:v>0</x:v>
      </x:c>
      <x:c r="AA9" s="13" t="n">
        <x:v>0</x:v>
      </x:c>
      <x:c r="AB9" s="13" t="n">
        <x:v>0</x:v>
      </x:c>
    </x:row>
    <x:row r="10">
      <x:c r="B10" s="3" t="str">
        <x:v>J106</x:v>
      </x:c>
      <x:c r="C10" s="3" t="str">
        <x:v>Service Building</x:v>
      </x:c>
      <x:c r="D10" s="33" t="str">
        <x:v>Complete</x:v>
      </x:c>
      <x:c r="E10" s="33" t="n">
        <x:v>0</x:v>
      </x:c>
      <x:c r="F10" s="13" t="n">
        <x:v>250000</x:v>
      </x:c>
      <x:c r="G10" s="13" t="n">
        <x:v>200000</x:v>
      </x:c>
      <x:c r="H10" s="13" t="n">
        <x:v>50000</x:v>
      </x:c>
      <x:c r="I10" s="14" t="n">
        <x:v>0.2</x:v>
      </x:c>
      <x:c r="J10" s="33" t="n">
        <x:v>0</x:v>
      </x:c>
      <x:c r="K10" s="14" t="n">
        <x:v>1</x:v>
      </x:c>
      <x:c r="L10" s="13" t="n">
        <x:v>0</x:v>
      </x:c>
      <x:c r="M10" s="33" t="n">
        <x:v>0</x:v>
      </x:c>
      <x:c r="N10" s="13" t="n">
        <x:v>250000</x:v>
      </x:c>
      <x:c r="O10" s="13" t="n">
        <x:v>250000</x:v>
      </x:c>
      <x:c r="P10" s="13" t="n">
        <x:v>200000</x:v>
      </x:c>
      <x:c r="Q10" s="13" t="n">
        <x:v>50000</x:v>
      </x:c>
      <x:c r="R10" s="14" t="n">
        <x:v>0.2</x:v>
      </x:c>
      <x:c r="S10" s="33" t="n">
        <x:v>0</x:v>
      </x:c>
      <x:c r="T10" s="13" t="n">
        <x:v>0</x:v>
      </x:c>
      <x:c r="U10" s="13" t="n">
        <x:v>0</x:v>
      </x:c>
      <x:c r="V10" s="33" t="n">
        <x:v>0</x:v>
      </x:c>
      <x:c r="W10" s="13" t="n">
        <x:v>250000</x:v>
      </x:c>
      <x:c r="X10" s="13" t="n">
        <x:v>200000</x:v>
      </x:c>
      <x:c r="Y10" s="13" t="n">
        <x:v>50000</x:v>
      </x:c>
      <x:c r="Z10" s="33" t="n">
        <x:v>0</x:v>
      </x:c>
      <x:c r="AA10" s="13" t="n">
        <x:v>0</x:v>
      </x:c>
      <x:c r="AB10" s="13" t="n">
        <x:v>0</x:v>
      </x:c>
    </x:row>
    <x:row r="11">
      <x:c r="B11" s="3" t="n"/>
      <x:c r="C11" s="3" t="n"/>
      <x:c r="D11" s="33" t="n"/>
      <x:c r="E11" s="33" t="n"/>
      <x:c r="F11" s="13" t="n"/>
      <x:c r="G11" s="13" t="n"/>
      <x:c r="H11" s="13" t="n"/>
      <x:c r="I11" s="14" t="n"/>
      <x:c r="J11" s="33" t="n"/>
      <x:c r="K11" s="14" t="n"/>
      <x:c r="L11" s="13" t="n"/>
      <x:c r="M11" s="33" t="n"/>
      <x:c r="N11" s="13" t="n"/>
      <x:c r="O11" s="13" t="n"/>
      <x:c r="P11" s="13" t="n"/>
      <x:c r="Q11" s="13" t="n"/>
      <x:c r="R11" s="14" t="n"/>
      <x:c r="S11" s="33" t="n"/>
      <x:c r="T11" s="13" t="n"/>
      <x:c r="U11" s="13" t="n"/>
      <x:c r="V11" s="33" t="n"/>
      <x:c r="W11" s="13" t="n"/>
      <x:c r="X11" s="13" t="n"/>
      <x:c r="Y11" s="13" t="n"/>
      <x:c r="Z11" s="33" t="n"/>
      <x:c r="AA11" s="13" t="n"/>
      <x:c r="AB11" s="13" t="n"/>
    </x:row>
    <x:row r="12">
      <x:c r="B12" s="3" t="n"/>
      <x:c r="C12" s="3" t="n"/>
      <x:c r="D12" s="33" t="n"/>
      <x:c r="E12" s="33" t="n"/>
      <x:c r="F12" s="13" t="n"/>
      <x:c r="G12" s="13" t="n"/>
      <x:c r="H12" s="13" t="n"/>
      <x:c r="I12" s="14" t="n"/>
      <x:c r="J12" s="33" t="n"/>
      <x:c r="K12" s="14" t="n"/>
      <x:c r="L12" s="13" t="n"/>
      <x:c r="M12" s="33" t="n"/>
      <x:c r="N12" s="13" t="n"/>
      <x:c r="O12" s="13" t="n"/>
      <x:c r="P12" s="13" t="n"/>
      <x:c r="Q12" s="13" t="n"/>
      <x:c r="R12" s="14" t="n"/>
      <x:c r="S12" s="33" t="n"/>
      <x:c r="T12" s="13" t="n"/>
      <x:c r="U12" s="13" t="n"/>
      <x:c r="V12" s="33" t="n"/>
      <x:c r="W12" s="13" t="n"/>
      <x:c r="X12" s="13" t="n"/>
      <x:c r="Y12" s="13" t="n"/>
      <x:c r="Z12" s="33" t="n"/>
      <x:c r="AA12" s="13" t="n"/>
      <x:c r="AB12" s="13" t="n"/>
    </x:row>
    <x:row r="13">
      <x:c r="B13" s="3" t="n"/>
      <x:c r="C13" s="3" t="n"/>
      <x:c r="D13" s="33" t="n"/>
      <x:c r="E13" s="33" t="n"/>
      <x:c r="F13" s="13" t="n"/>
      <x:c r="G13" s="13" t="n"/>
      <x:c r="H13" s="13" t="n"/>
      <x:c r="I13" s="14" t="n"/>
      <x:c r="J13" s="33" t="n"/>
      <x:c r="K13" s="14" t="n"/>
      <x:c r="L13" s="13" t="n"/>
      <x:c r="M13" s="33" t="n"/>
      <x:c r="N13" s="13" t="n"/>
      <x:c r="O13" s="13" t="n"/>
      <x:c r="P13" s="13" t="n"/>
      <x:c r="Q13" s="13" t="n"/>
      <x:c r="R13" s="14" t="n"/>
      <x:c r="S13" s="33" t="n"/>
      <x:c r="T13" s="13" t="n"/>
      <x:c r="U13" s="13" t="n"/>
      <x:c r="V13" s="33" t="n"/>
      <x:c r="W13" s="13" t="n"/>
      <x:c r="X13" s="13" t="n"/>
      <x:c r="Y13" s="13" t="n"/>
      <x:c r="Z13" s="33" t="n"/>
      <x:c r="AA13" s="13" t="n"/>
      <x:c r="AB13" s="13" t="n"/>
    </x:row>
    <x:row r="14">
      <x:c r="B14" s="3" t="n"/>
      <x:c r="C14" s="3" t="n"/>
      <x:c r="D14" s="33" t="n"/>
      <x:c r="E14" s="33" t="n"/>
      <x:c r="F14" s="13" t="n"/>
      <x:c r="G14" s="13" t="n"/>
      <x:c r="H14" s="13" t="n"/>
      <x:c r="I14" s="14" t="n"/>
      <x:c r="J14" s="33" t="n"/>
      <x:c r="K14" s="14" t="n"/>
      <x:c r="L14" s="13" t="n"/>
      <x:c r="M14" s="33" t="n"/>
      <x:c r="N14" s="13" t="n"/>
      <x:c r="O14" s="13" t="n"/>
      <x:c r="P14" s="13" t="n"/>
      <x:c r="Q14" s="13" t="n"/>
      <x:c r="R14" s="14" t="n"/>
      <x:c r="S14" s="33" t="n"/>
      <x:c r="T14" s="13" t="n"/>
      <x:c r="U14" s="13" t="n"/>
      <x:c r="V14" s="33" t="n"/>
      <x:c r="W14" s="13" t="n"/>
      <x:c r="X14" s="13" t="n"/>
      <x:c r="Y14" s="13" t="n"/>
      <x:c r="Z14" s="33" t="n"/>
      <x:c r="AA14" s="13" t="n"/>
      <x:c r="AB14" s="13" t="n"/>
    </x:row>
    <x:row r="15">
      <x:c r="B15" s="3" t="n"/>
      <x:c r="C15" s="3" t="n"/>
      <x:c r="D15" s="33" t="n"/>
      <x:c r="E15" s="33" t="n"/>
      <x:c r="F15" s="13" t="n"/>
      <x:c r="G15" s="13" t="n"/>
      <x:c r="H15" s="13" t="n"/>
      <x:c r="I15" s="14" t="n"/>
      <x:c r="J15" s="33" t="n"/>
      <x:c r="K15" s="14" t="n"/>
      <x:c r="L15" s="13" t="n"/>
      <x:c r="M15" s="33" t="n"/>
      <x:c r="N15" s="13" t="n"/>
      <x:c r="O15" s="13" t="n"/>
      <x:c r="P15" s="13" t="n"/>
      <x:c r="Q15" s="13" t="n"/>
      <x:c r="R15" s="14" t="n"/>
      <x:c r="S15" s="33" t="n"/>
      <x:c r="T15" s="13" t="n"/>
      <x:c r="U15" s="13" t="n"/>
      <x:c r="V15" s="33" t="n"/>
      <x:c r="W15" s="13" t="n"/>
      <x:c r="X15" s="13" t="n"/>
      <x:c r="Y15" s="13" t="n"/>
      <x:c r="Z15" s="33" t="n"/>
      <x:c r="AA15" s="13" t="n"/>
      <x:c r="AB15" s="13" t="n"/>
    </x:row>
    <x:row r="16">
      <x:c r="B16" s="3" t="n"/>
      <x:c r="C16" s="3" t="n"/>
      <x:c r="D16" s="33" t="n"/>
      <x:c r="E16" s="33" t="n"/>
      <x:c r="F16" s="13" t="n"/>
      <x:c r="G16" s="13" t="n"/>
      <x:c r="H16" s="13" t="n"/>
      <x:c r="I16" s="14" t="n"/>
      <x:c r="J16" s="33" t="n"/>
      <x:c r="K16" s="14" t="n"/>
      <x:c r="L16" s="13" t="n"/>
      <x:c r="M16" s="33" t="n"/>
      <x:c r="N16" s="13" t="n"/>
      <x:c r="O16" s="13" t="n"/>
      <x:c r="P16" s="13" t="n"/>
      <x:c r="Q16" s="13" t="n"/>
      <x:c r="R16" s="14" t="n"/>
      <x:c r="S16" s="33" t="n"/>
      <x:c r="T16" s="13" t="n"/>
      <x:c r="U16" s="13" t="n"/>
      <x:c r="V16" s="33" t="n"/>
      <x:c r="W16" s="13" t="n"/>
      <x:c r="X16" s="13" t="n"/>
      <x:c r="Y16" s="13" t="n"/>
      <x:c r="Z16" s="33" t="n"/>
      <x:c r="AA16" s="13" t="n"/>
      <x:c r="AB16" s="13" t="n"/>
    </x:row>
    <x:row r="17">
      <x:c r="B17" s="3" t="n"/>
      <x:c r="C17" s="3" t="n"/>
      <x:c r="D17" s="33" t="n"/>
      <x:c r="E17" s="33" t="n"/>
      <x:c r="F17" s="13" t="n"/>
      <x:c r="G17" s="13" t="n"/>
      <x:c r="H17" s="13" t="n"/>
      <x:c r="I17" s="14" t="n"/>
      <x:c r="J17" s="33" t="n"/>
      <x:c r="K17" s="14" t="n"/>
      <x:c r="L17" s="13" t="n"/>
      <x:c r="M17" s="33" t="n"/>
      <x:c r="N17" s="13" t="n"/>
      <x:c r="O17" s="13" t="n"/>
      <x:c r="P17" s="13" t="n"/>
      <x:c r="Q17" s="13" t="n"/>
      <x:c r="R17" s="14" t="n"/>
      <x:c r="S17" s="33" t="n"/>
      <x:c r="T17" s="13" t="n"/>
      <x:c r="U17" s="13" t="n"/>
      <x:c r="V17" s="33" t="n"/>
      <x:c r="W17" s="13" t="n"/>
      <x:c r="X17" s="13" t="n"/>
      <x:c r="Y17" s="13" t="n"/>
      <x:c r="Z17" s="33" t="n"/>
      <x:c r="AA17" s="13" t="n"/>
      <x:c r="AB17" s="13" t="n"/>
    </x:row>
    <x:row r="18">
      <x:c r="B18" s="3" t="n"/>
      <x:c r="C18" s="3" t="n"/>
      <x:c r="D18" s="33" t="n"/>
      <x:c r="E18" s="33" t="n"/>
      <x:c r="F18" s="13" t="n"/>
      <x:c r="G18" s="13" t="n"/>
      <x:c r="H18" s="13" t="n"/>
      <x:c r="I18" s="14" t="n"/>
      <x:c r="J18" s="33" t="n"/>
      <x:c r="K18" s="14" t="n"/>
      <x:c r="L18" s="13" t="n"/>
      <x:c r="M18" s="33" t="n"/>
      <x:c r="N18" s="13" t="n"/>
      <x:c r="O18" s="13" t="n"/>
      <x:c r="P18" s="13" t="n"/>
      <x:c r="Q18" s="13" t="n"/>
      <x:c r="R18" s="14" t="n"/>
      <x:c r="S18" s="33" t="n"/>
      <x:c r="T18" s="13" t="n"/>
      <x:c r="U18" s="13" t="n"/>
      <x:c r="V18" s="33" t="n"/>
      <x:c r="W18" s="13" t="n"/>
      <x:c r="X18" s="13" t="n"/>
      <x:c r="Y18" s="13" t="n"/>
      <x:c r="Z18" s="33" t="n"/>
      <x:c r="AA18" s="13" t="n"/>
      <x:c r="AB18" s="13" t="n"/>
    </x:row>
    <x:row r="19">
      <x:c r="B19" s="3" t="n"/>
      <x:c r="C19" s="3" t="n"/>
      <x:c r="D19" s="33" t="n"/>
      <x:c r="E19" s="33" t="n"/>
      <x:c r="F19" s="13" t="n"/>
      <x:c r="G19" s="13" t="n"/>
      <x:c r="H19" s="13" t="n"/>
      <x:c r="I19" s="14" t="n"/>
      <x:c r="J19" s="33" t="n"/>
      <x:c r="K19" s="14" t="n"/>
      <x:c r="L19" s="13" t="n"/>
      <x:c r="M19" s="33" t="n"/>
      <x:c r="N19" s="13" t="n"/>
      <x:c r="O19" s="13" t="n"/>
      <x:c r="P19" s="13" t="n"/>
      <x:c r="Q19" s="13" t="n"/>
      <x:c r="R19" s="14" t="n"/>
      <x:c r="S19" s="33" t="n"/>
      <x:c r="T19" s="13" t="n"/>
      <x:c r="U19" s="13" t="n"/>
      <x:c r="V19" s="33" t="n"/>
      <x:c r="W19" s="13" t="n"/>
      <x:c r="X19" s="13" t="n"/>
      <x:c r="Y19" s="13" t="n"/>
      <x:c r="Z19" s="33" t="n"/>
      <x:c r="AA19" s="13" t="n"/>
      <x:c r="AB19" s="13" t="n"/>
    </x:row>
    <x:row r="20">
      <x:c r="B20" s="3" t="n"/>
      <x:c r="C20" s="3" t="n"/>
      <x:c r="D20" s="33" t="n"/>
      <x:c r="E20" s="33" t="n"/>
      <x:c r="F20" s="13" t="n"/>
      <x:c r="G20" s="13" t="n"/>
      <x:c r="H20" s="13" t="n"/>
      <x:c r="I20" s="14" t="n"/>
      <x:c r="J20" s="33" t="n"/>
      <x:c r="K20" s="14" t="n"/>
      <x:c r="L20" s="13" t="n"/>
      <x:c r="M20" s="33" t="n"/>
      <x:c r="N20" s="13" t="n"/>
      <x:c r="O20" s="13" t="n"/>
      <x:c r="P20" s="13" t="n"/>
      <x:c r="Q20" s="13" t="n"/>
      <x:c r="R20" s="14" t="n"/>
      <x:c r="S20" s="33" t="n"/>
      <x:c r="T20" s="13" t="n"/>
      <x:c r="U20" s="13" t="n"/>
      <x:c r="V20" s="33" t="n"/>
      <x:c r="W20" s="13" t="n"/>
      <x:c r="X20" s="13" t="n"/>
      <x:c r="Y20" s="13" t="n"/>
      <x:c r="Z20" s="33" t="n"/>
      <x:c r="AA20" s="13" t="n"/>
      <x:c r="AB20" s="13" t="n"/>
    </x:row>
    <x:row r="21">
      <x:c r="B21" s="3" t="n"/>
      <x:c r="C21" s="3" t="n"/>
      <x:c r="D21" s="33" t="n"/>
      <x:c r="E21" s="33" t="n"/>
      <x:c r="F21" s="13" t="n"/>
      <x:c r="G21" s="13" t="n"/>
      <x:c r="H21" s="13" t="n"/>
      <x:c r="I21" s="14" t="n"/>
      <x:c r="J21" s="33" t="n"/>
      <x:c r="K21" s="14" t="n"/>
      <x:c r="L21" s="13" t="n"/>
      <x:c r="M21" s="33" t="n"/>
      <x:c r="N21" s="13" t="n"/>
      <x:c r="O21" s="13" t="n"/>
      <x:c r="P21" s="13" t="n"/>
      <x:c r="Q21" s="13" t="n"/>
      <x:c r="R21" s="14" t="n"/>
      <x:c r="S21" s="33" t="n"/>
      <x:c r="T21" s="13" t="n"/>
      <x:c r="U21" s="13" t="n"/>
      <x:c r="V21" s="33" t="n"/>
      <x:c r="W21" s="13" t="n"/>
      <x:c r="X21" s="13" t="n"/>
      <x:c r="Y21" s="13" t="n"/>
      <x:c r="Z21" s="33" t="n"/>
      <x:c r="AA21" s="13" t="n"/>
      <x:c r="AB21" s="13" t="n"/>
    </x:row>
    <x:row r="22">
      <x:c r="B22" s="3" t="n"/>
      <x:c r="C22" s="3" t="n"/>
      <x:c r="D22" s="33" t="n"/>
      <x:c r="E22" s="33" t="n"/>
      <x:c r="F22" s="13" t="n"/>
      <x:c r="G22" s="13" t="n"/>
      <x:c r="H22" s="13" t="n"/>
      <x:c r="I22" s="14" t="n"/>
      <x:c r="J22" s="33" t="n"/>
      <x:c r="K22" s="14" t="n"/>
      <x:c r="L22" s="13" t="n"/>
      <x:c r="M22" s="33" t="n"/>
      <x:c r="N22" s="13" t="n"/>
      <x:c r="O22" s="13" t="n"/>
      <x:c r="P22" s="13" t="n"/>
      <x:c r="Q22" s="13" t="n"/>
      <x:c r="R22" s="14" t="n"/>
      <x:c r="S22" s="33" t="n"/>
      <x:c r="T22" s="13" t="n"/>
      <x:c r="U22" s="13" t="n"/>
      <x:c r="V22" s="33" t="n"/>
      <x:c r="W22" s="13" t="n"/>
      <x:c r="X22" s="13" t="n"/>
      <x:c r="Y22" s="13" t="n"/>
      <x:c r="Z22" s="33" t="n"/>
      <x:c r="AA22" s="13" t="n"/>
      <x:c r="AB22" s="13" t="n"/>
    </x:row>
    <x:row r="23">
      <x:c r="B23" s="3" t="n"/>
      <x:c r="C23" s="3" t="n"/>
      <x:c r="D23" s="33" t="n"/>
      <x:c r="E23" s="33" t="n"/>
      <x:c r="F23" s="13" t="n"/>
      <x:c r="G23" s="13" t="n"/>
      <x:c r="H23" s="13" t="n"/>
      <x:c r="I23" s="14" t="n"/>
      <x:c r="J23" s="33" t="n"/>
      <x:c r="K23" s="14" t="n"/>
      <x:c r="L23" s="13" t="n"/>
      <x:c r="M23" s="33" t="n"/>
      <x:c r="N23" s="13" t="n"/>
      <x:c r="O23" s="13" t="n"/>
      <x:c r="P23" s="13" t="n"/>
      <x:c r="Q23" s="13" t="n"/>
      <x:c r="R23" s="14" t="n"/>
      <x:c r="S23" s="33" t="n"/>
      <x:c r="T23" s="13" t="n"/>
      <x:c r="U23" s="13" t="n"/>
      <x:c r="V23" s="33" t="n"/>
      <x:c r="W23" s="13" t="n"/>
      <x:c r="X23" s="13" t="n"/>
      <x:c r="Y23" s="13" t="n"/>
      <x:c r="Z23" s="33" t="n"/>
      <x:c r="AA23" s="13" t="n"/>
      <x:c r="AB23" s="13" t="n"/>
    </x:row>
    <x:row r="24">
      <x:c r="B24" s="3" t="n"/>
      <x:c r="C24" s="3" t="n"/>
      <x:c r="D24" s="33" t="n"/>
      <x:c r="E24" s="33" t="n"/>
      <x:c r="F24" s="13" t="n"/>
      <x:c r="G24" s="13" t="n"/>
      <x:c r="H24" s="13" t="n"/>
      <x:c r="I24" s="14" t="n"/>
      <x:c r="J24" s="33" t="n"/>
      <x:c r="K24" s="14" t="n"/>
      <x:c r="L24" s="13" t="n"/>
      <x:c r="M24" s="33" t="n"/>
      <x:c r="N24" s="13" t="n"/>
      <x:c r="O24" s="13" t="n"/>
      <x:c r="P24" s="13" t="n"/>
      <x:c r="Q24" s="13" t="n"/>
      <x:c r="R24" s="14" t="n"/>
      <x:c r="S24" s="33" t="n"/>
      <x:c r="T24" s="13" t="n"/>
      <x:c r="U24" s="13" t="n"/>
      <x:c r="V24" s="33" t="n"/>
      <x:c r="W24" s="13" t="n"/>
      <x:c r="X24" s="13" t="n"/>
      <x:c r="Y24" s="13" t="n"/>
      <x:c r="Z24" s="33" t="n"/>
      <x:c r="AA24" s="13" t="n"/>
      <x:c r="AB24" s="13" t="n"/>
    </x:row>
    <x:row r="25">
      <x:c r="B25" s="3" t="n"/>
      <x:c r="C25" s="3" t="n"/>
      <x:c r="D25" s="33" t="n"/>
      <x:c r="E25" s="33" t="n"/>
      <x:c r="F25" s="13" t="n"/>
      <x:c r="G25" s="13" t="n"/>
      <x:c r="H25" s="13" t="n"/>
      <x:c r="I25" s="14" t="n"/>
      <x:c r="J25" s="33" t="n"/>
      <x:c r="K25" s="14" t="n"/>
      <x:c r="L25" s="13" t="n"/>
      <x:c r="M25" s="33" t="n"/>
      <x:c r="N25" s="13" t="n"/>
      <x:c r="O25" s="13" t="n"/>
      <x:c r="P25" s="13" t="n"/>
      <x:c r="Q25" s="13" t="n"/>
      <x:c r="R25" s="14" t="n"/>
      <x:c r="S25" s="33" t="n"/>
      <x:c r="T25" s="13" t="n"/>
      <x:c r="U25" s="13" t="n"/>
      <x:c r="V25" s="33" t="n"/>
      <x:c r="W25" s="13" t="n"/>
      <x:c r="X25" s="13" t="n"/>
      <x:c r="Y25" s="13" t="n"/>
      <x:c r="Z25" s="33" t="n"/>
      <x:c r="AA25" s="13" t="n"/>
      <x:c r="AB25" s="13" t="n"/>
    </x:row>
    <x:row r="26">
      <x:c r="B26" s="3" t="n"/>
      <x:c r="C26" s="3" t="n"/>
      <x:c r="D26" s="33" t="n"/>
      <x:c r="E26" s="33" t="n"/>
      <x:c r="F26" s="13" t="n"/>
      <x:c r="G26" s="13" t="n"/>
      <x:c r="H26" s="13" t="n"/>
      <x:c r="I26" s="14" t="n"/>
      <x:c r="J26" s="33" t="n"/>
      <x:c r="K26" s="14" t="n"/>
      <x:c r="L26" s="13" t="n"/>
      <x:c r="M26" s="33" t="n"/>
      <x:c r="N26" s="13" t="n"/>
      <x:c r="O26" s="13" t="n"/>
      <x:c r="P26" s="13" t="n"/>
      <x:c r="Q26" s="13" t="n"/>
      <x:c r="R26" s="14" t="n"/>
      <x:c r="S26" s="33" t="n"/>
      <x:c r="T26" s="13" t="n"/>
      <x:c r="U26" s="13" t="n"/>
      <x:c r="V26" s="33" t="n"/>
      <x:c r="W26" s="13" t="n"/>
      <x:c r="X26" s="13" t="n"/>
      <x:c r="Y26" s="13" t="n"/>
      <x:c r="Z26" s="33" t="n"/>
      <x:c r="AA26" s="13" t="n"/>
      <x:c r="AB26" s="13" t="n"/>
    </x:row>
    <x:row r="27">
      <x:c r="B27" s="3" t="n"/>
      <x:c r="C27" s="3" t="n"/>
      <x:c r="D27" s="33" t="n"/>
      <x:c r="E27" s="33" t="n"/>
      <x:c r="F27" s="13" t="n"/>
      <x:c r="G27" s="13" t="n"/>
      <x:c r="H27" s="13" t="n"/>
      <x:c r="I27" s="14" t="n"/>
      <x:c r="J27" s="33" t="n"/>
      <x:c r="K27" s="14" t="n"/>
      <x:c r="L27" s="13" t="n"/>
      <x:c r="M27" s="33" t="n"/>
      <x:c r="N27" s="13" t="n"/>
      <x:c r="O27" s="13" t="n"/>
      <x:c r="P27" s="13" t="n"/>
      <x:c r="Q27" s="13" t="n"/>
      <x:c r="R27" s="14" t="n"/>
      <x:c r="S27" s="33" t="n"/>
      <x:c r="T27" s="13" t="n"/>
      <x:c r="U27" s="13" t="n"/>
      <x:c r="V27" s="33" t="n"/>
      <x:c r="W27" s="13" t="n"/>
      <x:c r="X27" s="13" t="n"/>
      <x:c r="Y27" s="13" t="n"/>
      <x:c r="Z27" s="33" t="n"/>
      <x:c r="AA27" s="13" t="n"/>
      <x:c r="AB27" s="13" t="n"/>
    </x:row>
    <x:row r="28">
      <x:c r="B28" s="3" t="n"/>
      <x:c r="C28" s="3" t="n"/>
      <x:c r="D28" s="33" t="n"/>
      <x:c r="E28" s="33" t="n"/>
      <x:c r="F28" s="13" t="n"/>
      <x:c r="G28" s="13" t="n"/>
      <x:c r="H28" s="13" t="n"/>
      <x:c r="I28" s="14" t="n"/>
      <x:c r="J28" s="33" t="n"/>
      <x:c r="K28" s="14" t="n"/>
      <x:c r="L28" s="13" t="n"/>
      <x:c r="M28" s="33" t="n"/>
      <x:c r="N28" s="13" t="n"/>
      <x:c r="O28" s="13" t="n"/>
      <x:c r="P28" s="13" t="n"/>
      <x:c r="Q28" s="13" t="n"/>
      <x:c r="R28" s="14" t="n"/>
      <x:c r="S28" s="33" t="n"/>
      <x:c r="T28" s="13" t="n"/>
      <x:c r="U28" s="13" t="n"/>
      <x:c r="V28" s="33" t="n"/>
      <x:c r="W28" s="13" t="n"/>
      <x:c r="X28" s="13" t="n"/>
      <x:c r="Y28" s="13" t="n"/>
      <x:c r="Z28" s="33" t="n"/>
      <x:c r="AA28" s="13" t="n"/>
      <x:c r="AB28" s="13" t="n"/>
    </x:row>
    <x:row r="29">
      <x:c r="B29" s="3" t="n"/>
      <x:c r="C29" s="3" t="n"/>
      <x:c r="D29" s="33" t="n"/>
      <x:c r="E29" s="33" t="n"/>
      <x:c r="F29" s="13" t="n"/>
      <x:c r="G29" s="13" t="n"/>
      <x:c r="H29" s="13" t="n"/>
      <x:c r="I29" s="14" t="n"/>
      <x:c r="J29" s="33" t="n"/>
      <x:c r="K29" s="14" t="n"/>
      <x:c r="L29" s="13" t="n"/>
      <x:c r="M29" s="33" t="n"/>
      <x:c r="N29" s="13" t="n"/>
      <x:c r="O29" s="13" t="n"/>
      <x:c r="P29" s="13" t="n"/>
      <x:c r="Q29" s="13" t="n"/>
      <x:c r="R29" s="14" t="n"/>
      <x:c r="S29" s="33" t="n"/>
      <x:c r="T29" s="13" t="n"/>
      <x:c r="U29" s="13" t="n"/>
      <x:c r="V29" s="33" t="n"/>
      <x:c r="W29" s="13" t="n"/>
      <x:c r="X29" s="13" t="n"/>
      <x:c r="Y29" s="13" t="n"/>
      <x:c r="Z29" s="33" t="n"/>
      <x:c r="AA29" s="13" t="n"/>
      <x:c r="AB29" s="13" t="n"/>
    </x:row>
    <x:row r="30">
      <x:c r="B30" s="3" t="n"/>
      <x:c r="C30" s="3" t="n"/>
      <x:c r="D30" s="33" t="n"/>
      <x:c r="E30" s="33" t="n"/>
      <x:c r="F30" s="13" t="n"/>
      <x:c r="G30" s="13" t="n"/>
      <x:c r="H30" s="13" t="n"/>
      <x:c r="I30" s="14" t="n"/>
      <x:c r="J30" s="33" t="n"/>
      <x:c r="K30" s="14" t="n"/>
      <x:c r="L30" s="13" t="n"/>
      <x:c r="M30" s="33" t="n"/>
      <x:c r="N30" s="13" t="n"/>
      <x:c r="O30" s="13" t="n"/>
      <x:c r="P30" s="13" t="n"/>
      <x:c r="Q30" s="13" t="n"/>
      <x:c r="R30" s="14" t="n"/>
      <x:c r="S30" s="33" t="n"/>
      <x:c r="T30" s="13" t="n"/>
      <x:c r="U30" s="13" t="n"/>
      <x:c r="V30" s="33" t="n"/>
      <x:c r="W30" s="13" t="n"/>
      <x:c r="X30" s="13" t="n"/>
      <x:c r="Y30" s="13" t="n"/>
      <x:c r="Z30" s="33" t="n"/>
      <x:c r="AA30" s="13" t="n"/>
      <x:c r="AB30" s="13" t="n"/>
    </x:row>
    <x:row r="31">
      <x:c r="B31" s="3" t="n"/>
      <x:c r="C31" s="3" t="n"/>
      <x:c r="D31" s="33" t="n"/>
      <x:c r="E31" s="33" t="n"/>
      <x:c r="F31" s="13" t="n"/>
      <x:c r="G31" s="13" t="n"/>
      <x:c r="H31" s="13" t="n"/>
      <x:c r="I31" s="14" t="n"/>
      <x:c r="J31" s="33" t="n"/>
      <x:c r="K31" s="14" t="n"/>
      <x:c r="L31" s="13" t="n"/>
      <x:c r="M31" s="33" t="n"/>
      <x:c r="N31" s="13" t="n"/>
      <x:c r="O31" s="13" t="n"/>
      <x:c r="P31" s="13" t="n"/>
      <x:c r="Q31" s="13" t="n"/>
      <x:c r="R31" s="14" t="n"/>
      <x:c r="S31" s="33" t="n"/>
      <x:c r="T31" s="13" t="n"/>
      <x:c r="U31" s="13" t="n"/>
      <x:c r="V31" s="33" t="n"/>
      <x:c r="W31" s="13" t="n"/>
      <x:c r="X31" s="13" t="n"/>
      <x:c r="Y31" s="13" t="n"/>
      <x:c r="Z31" s="33" t="n"/>
      <x:c r="AA31" s="13" t="n"/>
      <x:c r="AB31" s="13" t="n"/>
    </x:row>
    <x:row r="32">
      <x:c r="B32" s="3" t="n"/>
      <x:c r="C32" s="3" t="n"/>
      <x:c r="D32" s="33" t="n"/>
      <x:c r="E32" s="33" t="n"/>
      <x:c r="F32" s="13" t="n"/>
      <x:c r="G32" s="13" t="n"/>
      <x:c r="H32" s="13" t="n"/>
      <x:c r="I32" s="14" t="n"/>
      <x:c r="J32" s="33" t="n"/>
      <x:c r="K32" s="14" t="n"/>
      <x:c r="L32" s="13" t="n"/>
      <x:c r="M32" s="33" t="n"/>
      <x:c r="N32" s="13" t="n"/>
      <x:c r="O32" s="13" t="n"/>
      <x:c r="P32" s="13" t="n"/>
      <x:c r="Q32" s="13" t="n"/>
      <x:c r="R32" s="14" t="n"/>
      <x:c r="S32" s="33" t="n"/>
      <x:c r="T32" s="13" t="n"/>
      <x:c r="U32" s="13" t="n"/>
      <x:c r="V32" s="33" t="n"/>
      <x:c r="W32" s="13" t="n"/>
      <x:c r="X32" s="13" t="n"/>
      <x:c r="Y32" s="13" t="n"/>
      <x:c r="Z32" s="33" t="n"/>
      <x:c r="AA32" s="13" t="n"/>
      <x:c r="AB32" s="13" t="n"/>
    </x:row>
    <x:row r="33">
      <x:c r="B33" s="3" t="n"/>
      <x:c r="C33" s="3" t="n"/>
      <x:c r="D33" s="33" t="n"/>
      <x:c r="E33" s="33" t="n"/>
      <x:c r="F33" s="13" t="n"/>
      <x:c r="G33" s="13" t="n"/>
      <x:c r="H33" s="13" t="n"/>
      <x:c r="I33" s="14" t="n"/>
      <x:c r="J33" s="33" t="n"/>
      <x:c r="K33" s="14" t="n"/>
      <x:c r="L33" s="13" t="n"/>
      <x:c r="M33" s="33" t="n"/>
      <x:c r="N33" s="13" t="n"/>
      <x:c r="O33" s="13" t="n"/>
      <x:c r="P33" s="13" t="n"/>
      <x:c r="Q33" s="13" t="n"/>
      <x:c r="R33" s="14" t="n"/>
      <x:c r="S33" s="33" t="n"/>
      <x:c r="T33" s="13" t="n"/>
      <x:c r="U33" s="13" t="n"/>
      <x:c r="V33" s="33" t="n"/>
      <x:c r="W33" s="13" t="n"/>
      <x:c r="X33" s="13" t="n"/>
      <x:c r="Y33" s="13" t="n"/>
      <x:c r="Z33" s="33" t="n"/>
      <x:c r="AA33" s="13" t="n"/>
      <x:c r="AB33" s="13" t="n"/>
    </x:row>
    <x:row r="34">
      <x:c r="B34" s="3" t="n"/>
      <x:c r="C34" s="3" t="n"/>
      <x:c r="D34" s="33" t="n"/>
      <x:c r="E34" s="33" t="n"/>
      <x:c r="F34" s="13" t="n"/>
      <x:c r="G34" s="13" t="n"/>
      <x:c r="H34" s="13" t="n"/>
      <x:c r="I34" s="14" t="n"/>
      <x:c r="J34" s="33" t="n"/>
      <x:c r="K34" s="14" t="n"/>
      <x:c r="L34" s="13" t="n"/>
      <x:c r="M34" s="33" t="n"/>
      <x:c r="N34" s="13" t="n"/>
      <x:c r="O34" s="13" t="n"/>
      <x:c r="P34" s="13" t="n"/>
      <x:c r="Q34" s="13" t="n"/>
      <x:c r="R34" s="14" t="n"/>
      <x:c r="S34" s="33" t="n"/>
      <x:c r="T34" s="13" t="n"/>
      <x:c r="U34" s="13" t="n"/>
      <x:c r="V34" s="33" t="n"/>
      <x:c r="W34" s="13" t="n"/>
      <x:c r="X34" s="13" t="n"/>
      <x:c r="Y34" s="13" t="n"/>
      <x:c r="Z34" s="33" t="n"/>
      <x:c r="AA34" s="13" t="n"/>
      <x:c r="AB34" s="13" t="n"/>
    </x:row>
    <x:row r="35">
      <x:c r="B35" s="3" t="n"/>
      <x:c r="C35" s="3" t="n"/>
      <x:c r="D35" s="33" t="n"/>
      <x:c r="E35" s="33" t="n"/>
      <x:c r="F35" s="13" t="n"/>
      <x:c r="G35" s="13" t="n"/>
      <x:c r="H35" s="13" t="n"/>
      <x:c r="I35" s="14" t="n"/>
      <x:c r="J35" s="33" t="n"/>
      <x:c r="K35" s="14" t="n"/>
      <x:c r="L35" s="13" t="n"/>
      <x:c r="M35" s="33" t="n"/>
      <x:c r="N35" s="13" t="n"/>
      <x:c r="O35" s="13" t="n"/>
      <x:c r="P35" s="13" t="n"/>
      <x:c r="Q35" s="13" t="n"/>
      <x:c r="R35" s="14" t="n"/>
      <x:c r="S35" s="33" t="n"/>
      <x:c r="T35" s="13" t="n"/>
      <x:c r="U35" s="13" t="n"/>
      <x:c r="V35" s="33" t="n"/>
      <x:c r="W35" s="13" t="n"/>
      <x:c r="X35" s="13" t="n"/>
      <x:c r="Y35" s="13" t="n"/>
      <x:c r="Z35" s="33" t="n"/>
      <x:c r="AA35" s="13" t="n"/>
      <x:c r="AB35" s="13" t="n"/>
    </x:row>
    <x:row r="36">
      <x:c r="B36" s="3" t="n"/>
      <x:c r="C36" s="3" t="n"/>
      <x:c r="D36" s="33" t="n"/>
      <x:c r="E36" s="33" t="n"/>
      <x:c r="F36" s="13" t="n"/>
      <x:c r="G36" s="13" t="n"/>
      <x:c r="H36" s="13" t="n"/>
      <x:c r="I36" s="14" t="n"/>
      <x:c r="J36" s="33" t="n"/>
      <x:c r="K36" s="14" t="n"/>
      <x:c r="L36" s="13" t="n"/>
      <x:c r="M36" s="33" t="n"/>
      <x:c r="N36" s="13" t="n"/>
      <x:c r="O36" s="13" t="n"/>
      <x:c r="P36" s="13" t="n"/>
      <x:c r="Q36" s="13" t="n"/>
      <x:c r="R36" s="14" t="n"/>
      <x:c r="S36" s="33" t="n"/>
      <x:c r="T36" s="13" t="n"/>
      <x:c r="U36" s="13" t="n"/>
      <x:c r="V36" s="33" t="n"/>
      <x:c r="W36" s="13" t="n"/>
      <x:c r="X36" s="13" t="n"/>
      <x:c r="Y36" s="13" t="n"/>
      <x:c r="Z36" s="33" t="n"/>
      <x:c r="AA36" s="13" t="n"/>
      <x:c r="AB36" s="13" t="n"/>
    </x:row>
    <x:row r="37">
      <x:c r="B37" s="3" t="n"/>
      <x:c r="C37" s="3" t="n"/>
      <x:c r="D37" s="33" t="n"/>
      <x:c r="E37" s="33" t="n"/>
      <x:c r="F37" s="13" t="n"/>
      <x:c r="G37" s="13" t="n"/>
      <x:c r="H37" s="13" t="n"/>
      <x:c r="I37" s="14" t="n"/>
      <x:c r="J37" s="33" t="n"/>
      <x:c r="K37" s="14" t="n"/>
      <x:c r="L37" s="13" t="n"/>
      <x:c r="M37" s="33" t="n"/>
      <x:c r="N37" s="13" t="n"/>
      <x:c r="O37" s="13" t="n"/>
      <x:c r="P37" s="13" t="n"/>
      <x:c r="Q37" s="13" t="n"/>
      <x:c r="R37" s="14" t="n"/>
      <x:c r="S37" s="33" t="n"/>
      <x:c r="T37" s="13" t="n"/>
      <x:c r="U37" s="13" t="n"/>
      <x:c r="V37" s="33" t="n"/>
      <x:c r="W37" s="13" t="n"/>
      <x:c r="X37" s="13" t="n"/>
      <x:c r="Y37" s="13" t="n"/>
      <x:c r="Z37" s="33" t="n"/>
      <x:c r="AA37" s="13" t="n"/>
      <x:c r="AB37" s="13" t="n"/>
    </x:row>
    <x:row r="38">
      <x:c r="B38" s="3" t="n"/>
      <x:c r="C38" s="3" t="n"/>
      <x:c r="D38" s="33" t="n"/>
      <x:c r="E38" s="33" t="n"/>
      <x:c r="F38" s="13" t="n"/>
      <x:c r="G38" s="13" t="n"/>
      <x:c r="H38" s="13" t="n"/>
      <x:c r="I38" s="14" t="n"/>
      <x:c r="J38" s="33" t="n"/>
      <x:c r="K38" s="14" t="n"/>
      <x:c r="L38" s="13" t="n"/>
      <x:c r="M38" s="33" t="n"/>
      <x:c r="N38" s="13" t="n"/>
      <x:c r="O38" s="13" t="n"/>
      <x:c r="P38" s="13" t="n"/>
      <x:c r="Q38" s="13" t="n"/>
      <x:c r="R38" s="14" t="n"/>
      <x:c r="S38" s="33" t="n"/>
      <x:c r="T38" s="13" t="n"/>
      <x:c r="U38" s="13" t="n"/>
      <x:c r="V38" s="33" t="n"/>
      <x:c r="W38" s="13" t="n"/>
      <x:c r="X38" s="13" t="n"/>
      <x:c r="Y38" s="13" t="n"/>
      <x:c r="Z38" s="33" t="n"/>
      <x:c r="AA38" s="13" t="n"/>
      <x:c r="AB38" s="13" t="n"/>
    </x:row>
    <x:row r="39">
      <x:c r="B39" s="3" t="n"/>
      <x:c r="C39" s="3" t="n"/>
      <x:c r="D39" s="33" t="n"/>
      <x:c r="E39" s="33" t="n"/>
      <x:c r="F39" s="13" t="n"/>
      <x:c r="G39" s="13" t="n"/>
      <x:c r="H39" s="13" t="n"/>
      <x:c r="I39" s="14" t="n"/>
      <x:c r="J39" s="33" t="n"/>
      <x:c r="K39" s="14" t="n"/>
      <x:c r="L39" s="13" t="n"/>
      <x:c r="M39" s="33" t="n"/>
      <x:c r="N39" s="13" t="n"/>
      <x:c r="O39" s="13" t="n"/>
      <x:c r="P39" s="13" t="n"/>
      <x:c r="Q39" s="13" t="n"/>
      <x:c r="R39" s="14" t="n"/>
      <x:c r="S39" s="33" t="n"/>
      <x:c r="T39" s="13" t="n"/>
      <x:c r="U39" s="13" t="n"/>
      <x:c r="V39" s="33" t="n"/>
      <x:c r="W39" s="13" t="n"/>
      <x:c r="X39" s="13" t="n"/>
      <x:c r="Y39" s="13" t="n"/>
      <x:c r="Z39" s="33" t="n"/>
      <x:c r="AA39" s="13" t="n"/>
      <x:c r="AB39" s="13" t="n"/>
    </x:row>
    <x:row r="40">
      <x:c r="B40" s="3" t="n"/>
      <x:c r="C40" s="3" t="n"/>
      <x:c r="D40" s="33" t="n"/>
      <x:c r="E40" s="33" t="n"/>
      <x:c r="F40" s="13" t="n"/>
      <x:c r="G40" s="13" t="n"/>
      <x:c r="H40" s="13" t="n"/>
      <x:c r="I40" s="14" t="n"/>
      <x:c r="J40" s="33" t="n"/>
      <x:c r="K40" s="14" t="n"/>
      <x:c r="L40" s="13" t="n"/>
      <x:c r="M40" s="33" t="n"/>
      <x:c r="N40" s="13" t="n"/>
      <x:c r="O40" s="13" t="n"/>
      <x:c r="P40" s="13" t="n"/>
      <x:c r="Q40" s="13" t="n"/>
      <x:c r="R40" s="14" t="n"/>
      <x:c r="S40" s="33" t="n"/>
      <x:c r="T40" s="13" t="n"/>
      <x:c r="U40" s="13" t="n"/>
      <x:c r="V40" s="33" t="n"/>
      <x:c r="W40" s="13" t="n"/>
      <x:c r="X40" s="13" t="n"/>
      <x:c r="Y40" s="13" t="n"/>
      <x:c r="Z40" s="33" t="n"/>
      <x:c r="AA40" s="13" t="n"/>
      <x:c r="AB40" s="13" t="n"/>
    </x:row>
    <x:row r="41">
      <x:c r="B41" s="3" t="n"/>
      <x:c r="C41" s="3" t="n"/>
      <x:c r="D41" s="33" t="n"/>
      <x:c r="E41" s="33" t="n"/>
      <x:c r="F41" s="13" t="n"/>
      <x:c r="G41" s="13" t="n"/>
      <x:c r="H41" s="13" t="n"/>
      <x:c r="I41" s="14" t="n"/>
      <x:c r="J41" s="33" t="n"/>
      <x:c r="K41" s="14" t="n"/>
      <x:c r="L41" s="13" t="n"/>
      <x:c r="M41" s="33" t="n"/>
      <x:c r="N41" s="13" t="n"/>
      <x:c r="O41" s="13" t="n"/>
      <x:c r="P41" s="13" t="n"/>
      <x:c r="Q41" s="13" t="n"/>
      <x:c r="R41" s="14" t="n"/>
      <x:c r="S41" s="33" t="n"/>
      <x:c r="T41" s="13" t="n"/>
      <x:c r="U41" s="13" t="n"/>
      <x:c r="V41" s="33" t="n"/>
      <x:c r="W41" s="13" t="n"/>
      <x:c r="X41" s="13" t="n"/>
      <x:c r="Y41" s="13" t="n"/>
      <x:c r="Z41" s="33" t="n"/>
      <x:c r="AA41" s="13" t="n"/>
      <x:c r="AB41" s="13" t="n"/>
    </x:row>
    <x:row r="42">
      <x:c r="B42" s="3" t="n"/>
      <x:c r="C42" s="3" t="n"/>
      <x:c r="D42" s="33" t="n"/>
      <x:c r="E42" s="33" t="n"/>
      <x:c r="F42" s="13" t="n"/>
      <x:c r="G42" s="13" t="n"/>
      <x:c r="H42" s="13" t="n"/>
      <x:c r="I42" s="14" t="n"/>
      <x:c r="J42" s="33" t="n"/>
      <x:c r="K42" s="14" t="n"/>
      <x:c r="L42" s="13" t="n"/>
      <x:c r="M42" s="33" t="n"/>
      <x:c r="N42" s="13" t="n"/>
      <x:c r="O42" s="13" t="n"/>
      <x:c r="P42" s="13" t="n"/>
      <x:c r="Q42" s="13" t="n"/>
      <x:c r="R42" s="14" t="n"/>
      <x:c r="S42" s="33" t="n"/>
      <x:c r="T42" s="13" t="n"/>
      <x:c r="U42" s="13" t="n"/>
      <x:c r="V42" s="33" t="n"/>
      <x:c r="W42" s="13" t="n"/>
      <x:c r="X42" s="13" t="n"/>
      <x:c r="Y42" s="13" t="n"/>
      <x:c r="Z42" s="33" t="n"/>
      <x:c r="AA42" s="13" t="n"/>
      <x:c r="AB42" s="13" t="n"/>
    </x:row>
    <x:row r="43">
      <x:c r="B43" s="3" t="n"/>
      <x:c r="C43" s="3" t="n"/>
      <x:c r="D43" s="33" t="n"/>
      <x:c r="E43" s="33" t="n"/>
      <x:c r="F43" s="13" t="n"/>
      <x:c r="G43" s="13" t="n"/>
      <x:c r="H43" s="13" t="n"/>
      <x:c r="I43" s="14" t="n"/>
      <x:c r="J43" s="33" t="n"/>
      <x:c r="K43" s="14" t="n"/>
      <x:c r="L43" s="13" t="n"/>
      <x:c r="M43" s="33" t="n"/>
      <x:c r="N43" s="13" t="n"/>
      <x:c r="O43" s="13" t="n"/>
      <x:c r="P43" s="13" t="n"/>
      <x:c r="Q43" s="13" t="n"/>
      <x:c r="R43" s="14" t="n"/>
      <x:c r="S43" s="33" t="n"/>
      <x:c r="T43" s="13" t="n"/>
      <x:c r="U43" s="13" t="n"/>
      <x:c r="V43" s="33" t="n"/>
      <x:c r="W43" s="13" t="n"/>
      <x:c r="X43" s="13" t="n"/>
      <x:c r="Y43" s="13" t="n"/>
      <x:c r="Z43" s="33" t="n"/>
      <x:c r="AA43" s="13" t="n"/>
      <x:c r="AB43" s="13" t="n"/>
    </x:row>
    <x:row r="44">
      <x:c r="B44" s="3" t="n"/>
      <x:c r="C44" s="3" t="n"/>
      <x:c r="D44" s="33" t="n"/>
      <x:c r="E44" s="33" t="n"/>
      <x:c r="F44" s="13" t="n"/>
      <x:c r="G44" s="13" t="n"/>
      <x:c r="H44" s="13" t="n"/>
      <x:c r="I44" s="14" t="n"/>
      <x:c r="J44" s="33" t="n"/>
      <x:c r="K44" s="14" t="n"/>
      <x:c r="L44" s="13" t="n"/>
      <x:c r="M44" s="33" t="n"/>
      <x:c r="N44" s="13" t="n"/>
      <x:c r="O44" s="13" t="n"/>
      <x:c r="P44" s="13" t="n"/>
      <x:c r="Q44" s="13" t="n"/>
      <x:c r="R44" s="14" t="n"/>
      <x:c r="S44" s="33" t="n"/>
      <x:c r="T44" s="13" t="n"/>
      <x:c r="U44" s="13" t="n"/>
      <x:c r="V44" s="33" t="n"/>
      <x:c r="W44" s="13" t="n"/>
      <x:c r="X44" s="13" t="n"/>
      <x:c r="Y44" s="13" t="n"/>
      <x:c r="Z44" s="33" t="n"/>
      <x:c r="AA44" s="13" t="n"/>
      <x:c r="AB44" s="13" t="n"/>
    </x:row>
    <x:row r="45">
      <x:c r="B45" s="3" t="n"/>
      <x:c r="C45" s="3" t="n"/>
      <x:c r="D45" s="33" t="n"/>
      <x:c r="E45" s="33" t="n"/>
      <x:c r="F45" s="13" t="n"/>
      <x:c r="G45" s="13" t="n"/>
      <x:c r="H45" s="13" t="n"/>
      <x:c r="I45" s="14" t="n"/>
      <x:c r="J45" s="33" t="n"/>
      <x:c r="K45" s="14" t="n"/>
      <x:c r="L45" s="13" t="n"/>
      <x:c r="M45" s="33" t="n"/>
      <x:c r="N45" s="13" t="n"/>
      <x:c r="O45" s="13" t="n"/>
      <x:c r="P45" s="13" t="n"/>
      <x:c r="Q45" s="13" t="n"/>
      <x:c r="R45" s="14" t="n"/>
      <x:c r="S45" s="33" t="n"/>
      <x:c r="T45" s="13" t="n"/>
      <x:c r="U45" s="13" t="n"/>
      <x:c r="V45" s="33" t="n"/>
      <x:c r="W45" s="13" t="n"/>
      <x:c r="X45" s="13" t="n"/>
      <x:c r="Y45" s="13" t="n"/>
      <x:c r="Z45" s="33" t="n"/>
      <x:c r="AA45" s="13" t="n"/>
      <x:c r="AB45" s="13" t="n"/>
    </x:row>
    <x:row r="46">
      <x:c r="B46" s="3" t="n"/>
      <x:c r="C46" s="3" t="n"/>
      <x:c r="D46" s="33" t="n"/>
      <x:c r="E46" s="33" t="n"/>
      <x:c r="F46" s="13" t="n"/>
      <x:c r="G46" s="13" t="n"/>
      <x:c r="H46" s="13" t="n"/>
      <x:c r="I46" s="14" t="n"/>
      <x:c r="J46" s="33" t="n"/>
      <x:c r="K46" s="14" t="n"/>
      <x:c r="L46" s="13" t="n"/>
      <x:c r="M46" s="33" t="n"/>
      <x:c r="N46" s="13" t="n"/>
      <x:c r="O46" s="13" t="n"/>
      <x:c r="P46" s="13" t="n"/>
      <x:c r="Q46" s="13" t="n"/>
      <x:c r="R46" s="14" t="n"/>
      <x:c r="S46" s="33" t="n"/>
      <x:c r="T46" s="13" t="n"/>
      <x:c r="U46" s="13" t="n"/>
      <x:c r="V46" s="33" t="n"/>
      <x:c r="W46" s="13" t="n"/>
      <x:c r="X46" s="13" t="n"/>
      <x:c r="Y46" s="13" t="n"/>
      <x:c r="Z46" s="33" t="n"/>
      <x:c r="AA46" s="13" t="n"/>
      <x:c r="AB46" s="13" t="n"/>
    </x:row>
    <x:row r="47">
      <x:c r="B47" s="3" t="n"/>
      <x:c r="C47" s="3" t="n"/>
      <x:c r="D47" s="33" t="n"/>
      <x:c r="E47" s="33" t="n"/>
      <x:c r="F47" s="13" t="n"/>
      <x:c r="G47" s="13" t="n"/>
      <x:c r="H47" s="13" t="n"/>
      <x:c r="I47" s="14" t="n"/>
      <x:c r="J47" s="33" t="n"/>
      <x:c r="K47" s="14" t="n"/>
      <x:c r="L47" s="13" t="n"/>
      <x:c r="M47" s="33" t="n"/>
      <x:c r="N47" s="13" t="n"/>
      <x:c r="O47" s="13" t="n"/>
      <x:c r="P47" s="13" t="n"/>
      <x:c r="Q47" s="13" t="n"/>
      <x:c r="R47" s="14" t="n"/>
      <x:c r="S47" s="33" t="n"/>
      <x:c r="T47" s="13" t="n"/>
      <x:c r="U47" s="13" t="n"/>
      <x:c r="V47" s="33" t="n"/>
      <x:c r="W47" s="13" t="n"/>
      <x:c r="X47" s="13" t="n"/>
      <x:c r="Y47" s="13" t="n"/>
      <x:c r="Z47" s="33" t="n"/>
      <x:c r="AA47" s="13" t="n"/>
      <x:c r="AB47" s="13" t="n"/>
    </x:row>
    <x:row r="48">
      <x:c r="B48" s="3" t="n"/>
      <x:c r="C48" s="3" t="n"/>
      <x:c r="D48" s="33" t="n"/>
      <x:c r="E48" s="33" t="n"/>
      <x:c r="F48" s="13" t="n"/>
      <x:c r="G48" s="13" t="n"/>
      <x:c r="H48" s="13" t="n"/>
      <x:c r="I48" s="14" t="n"/>
      <x:c r="J48" s="33" t="n"/>
      <x:c r="K48" s="14" t="n"/>
      <x:c r="L48" s="13" t="n"/>
      <x:c r="M48" s="33" t="n"/>
      <x:c r="N48" s="13" t="n"/>
      <x:c r="O48" s="13" t="n"/>
      <x:c r="P48" s="13" t="n"/>
      <x:c r="Q48" s="13" t="n"/>
      <x:c r="R48" s="14" t="n"/>
      <x:c r="S48" s="33" t="n"/>
      <x:c r="T48" s="13" t="n"/>
      <x:c r="U48" s="13" t="n"/>
      <x:c r="V48" s="33" t="n"/>
      <x:c r="W48" s="13" t="n"/>
      <x:c r="X48" s="13" t="n"/>
      <x:c r="Y48" s="13" t="n"/>
      <x:c r="Z48" s="33" t="n"/>
      <x:c r="AA48" s="13" t="n"/>
      <x:c r="AB48" s="13" t="n"/>
    </x:row>
    <x:row r="49">
      <x:c r="B49" s="3" t="n"/>
      <x:c r="C49" s="3" t="n"/>
      <x:c r="D49" s="33" t="n"/>
      <x:c r="E49" s="33" t="n"/>
      <x:c r="F49" s="13" t="n"/>
      <x:c r="G49" s="13" t="n"/>
      <x:c r="H49" s="13" t="n"/>
      <x:c r="I49" s="14" t="n"/>
      <x:c r="J49" s="33" t="n"/>
      <x:c r="K49" s="14" t="n"/>
      <x:c r="L49" s="13" t="n"/>
      <x:c r="M49" s="33" t="n"/>
      <x:c r="N49" s="13" t="n"/>
      <x:c r="O49" s="13" t="n"/>
      <x:c r="P49" s="13" t="n"/>
      <x:c r="Q49" s="13" t="n"/>
      <x:c r="R49" s="14" t="n"/>
      <x:c r="S49" s="33" t="n"/>
      <x:c r="T49" s="13" t="n"/>
      <x:c r="U49" s="13" t="n"/>
      <x:c r="V49" s="33" t="n"/>
      <x:c r="W49" s="13" t="n"/>
      <x:c r="X49" s="13" t="n"/>
      <x:c r="Y49" s="13" t="n"/>
      <x:c r="Z49" s="33" t="n"/>
      <x:c r="AA49" s="13" t="n"/>
      <x:c r="AB49" s="13" t="n"/>
    </x:row>
    <x:row r="50">
      <x:c r="B50" s="3" t="n"/>
      <x:c r="C50" s="3" t="n"/>
      <x:c r="D50" s="33" t="n"/>
      <x:c r="E50" s="33" t="n"/>
      <x:c r="F50" s="13" t="n"/>
      <x:c r="G50" s="13" t="n"/>
      <x:c r="H50" s="13" t="n"/>
      <x:c r="I50" s="14" t="n"/>
      <x:c r="J50" s="33" t="n"/>
      <x:c r="K50" s="14" t="n"/>
      <x:c r="L50" s="13" t="n"/>
      <x:c r="M50" s="33" t="n"/>
      <x:c r="N50" s="13" t="n"/>
      <x:c r="O50" s="13" t="n"/>
      <x:c r="P50" s="13" t="n"/>
      <x:c r="Q50" s="13" t="n"/>
      <x:c r="R50" s="14" t="n"/>
      <x:c r="S50" s="33" t="n"/>
      <x:c r="T50" s="13" t="n"/>
      <x:c r="U50" s="13" t="n"/>
      <x:c r="V50" s="33" t="n"/>
      <x:c r="W50" s="13" t="n"/>
      <x:c r="X50" s="13" t="n"/>
      <x:c r="Y50" s="13" t="n"/>
      <x:c r="Z50" s="33" t="n"/>
      <x:c r="AA50" s="13" t="n"/>
      <x:c r="AB50" s="13" t="n"/>
    </x:row>
    <x:row r="51">
      <x:c r="B51" s="3" t="n"/>
      <x:c r="C51" s="3" t="n"/>
      <x:c r="D51" s="33" t="n"/>
      <x:c r="E51" s="33" t="n"/>
      <x:c r="F51" s="13" t="n"/>
      <x:c r="G51" s="13" t="n"/>
      <x:c r="H51" s="13" t="n"/>
      <x:c r="I51" s="14" t="n"/>
      <x:c r="J51" s="33" t="n"/>
      <x:c r="K51" s="14" t="n"/>
      <x:c r="L51" s="13" t="n"/>
      <x:c r="M51" s="33" t="n"/>
      <x:c r="N51" s="13" t="n"/>
      <x:c r="O51" s="13" t="n"/>
      <x:c r="P51" s="13" t="n"/>
      <x:c r="Q51" s="13" t="n"/>
      <x:c r="R51" s="14" t="n"/>
      <x:c r="S51" s="33" t="n"/>
      <x:c r="T51" s="13" t="n"/>
      <x:c r="U51" s="13" t="n"/>
      <x:c r="V51" s="33" t="n"/>
      <x:c r="W51" s="13" t="n"/>
      <x:c r="X51" s="13" t="n"/>
      <x:c r="Y51" s="13" t="n"/>
      <x:c r="Z51" s="33" t="n"/>
      <x:c r="AA51" s="13" t="n"/>
      <x:c r="AB51" s="13" t="n"/>
    </x:row>
    <x:row r="52">
      <x:c r="B52" s="3" t="n"/>
      <x:c r="C52" s="3" t="n"/>
      <x:c r="D52" s="33" t="n"/>
      <x:c r="E52" s="33" t="n"/>
      <x:c r="F52" s="13" t="n"/>
      <x:c r="G52" s="13" t="n"/>
      <x:c r="H52" s="13" t="n"/>
      <x:c r="I52" s="14" t="n"/>
      <x:c r="J52" s="33" t="n"/>
      <x:c r="K52" s="14" t="n"/>
      <x:c r="L52" s="13" t="n"/>
      <x:c r="M52" s="33" t="n"/>
      <x:c r="N52" s="13" t="n"/>
      <x:c r="O52" s="13" t="n"/>
      <x:c r="P52" s="13" t="n"/>
      <x:c r="Q52" s="13" t="n"/>
      <x:c r="R52" s="14" t="n"/>
      <x:c r="S52" s="33" t="n"/>
      <x:c r="T52" s="13" t="n"/>
      <x:c r="U52" s="13" t="n"/>
      <x:c r="V52" s="33" t="n"/>
      <x:c r="W52" s="13" t="n"/>
      <x:c r="X52" s="13" t="n"/>
      <x:c r="Y52" s="13" t="n"/>
      <x:c r="Z52" s="33" t="n"/>
      <x:c r="AA52" s="13" t="n"/>
      <x:c r="AB52" s="13" t="n"/>
    </x:row>
    <x:row r="53">
      <x:c r="B53" s="3" t="n"/>
      <x:c r="C53" s="3" t="n"/>
      <x:c r="D53" s="33" t="n"/>
      <x:c r="E53" s="33" t="n"/>
      <x:c r="F53" s="13" t="n"/>
      <x:c r="G53" s="13" t="n"/>
      <x:c r="H53" s="13" t="n"/>
      <x:c r="I53" s="14" t="n"/>
      <x:c r="J53" s="33" t="n"/>
      <x:c r="K53" s="14" t="n"/>
      <x:c r="L53" s="13" t="n"/>
      <x:c r="M53" s="33" t="n"/>
      <x:c r="N53" s="13" t="n"/>
      <x:c r="O53" s="13" t="n"/>
      <x:c r="P53" s="13" t="n"/>
      <x:c r="Q53" s="13" t="n"/>
      <x:c r="R53" s="14" t="n"/>
      <x:c r="S53" s="33" t="n"/>
      <x:c r="T53" s="13" t="n"/>
      <x:c r="U53" s="13" t="n"/>
      <x:c r="V53" s="33" t="n"/>
      <x:c r="W53" s="13" t="n"/>
      <x:c r="X53" s="13" t="n"/>
      <x:c r="Y53" s="13" t="n"/>
      <x:c r="Z53" s="33" t="n"/>
      <x:c r="AA53" s="13" t="n"/>
      <x:c r="AB53" s="13" t="n"/>
    </x:row>
    <x:row r="54">
      <x:c r="B54" s="3" t="n"/>
      <x:c r="C54" s="3" t="n"/>
      <x:c r="D54" s="33" t="n"/>
      <x:c r="E54" s="33" t="n"/>
      <x:c r="F54" s="13" t="n"/>
      <x:c r="G54" s="13" t="n"/>
      <x:c r="H54" s="13" t="n"/>
      <x:c r="I54" s="14" t="n"/>
      <x:c r="J54" s="33" t="n"/>
      <x:c r="K54" s="14" t="n"/>
      <x:c r="L54" s="13" t="n"/>
      <x:c r="M54" s="33" t="n"/>
      <x:c r="N54" s="13" t="n"/>
      <x:c r="O54" s="13" t="n"/>
      <x:c r="P54" s="13" t="n"/>
      <x:c r="Q54" s="13" t="n"/>
      <x:c r="R54" s="14" t="n"/>
      <x:c r="S54" s="33" t="n"/>
      <x:c r="T54" s="13" t="n"/>
      <x:c r="U54" s="13" t="n"/>
      <x:c r="V54" s="33" t="n"/>
      <x:c r="W54" s="13" t="n"/>
      <x:c r="X54" s="13" t="n"/>
      <x:c r="Y54" s="13" t="n"/>
      <x:c r="Z54" s="33" t="n"/>
      <x:c r="AA54" s="13" t="n"/>
      <x:c r="AB54" s="13" t="n"/>
    </x:row>
    <x:row r="55">
      <x:c r="B55" s="3" t="n"/>
      <x:c r="C55" s="3" t="n"/>
      <x:c r="D55" s="33" t="n"/>
      <x:c r="E55" s="33" t="n"/>
      <x:c r="F55" s="13" t="n"/>
      <x:c r="G55" s="13" t="n"/>
      <x:c r="H55" s="13" t="n"/>
      <x:c r="I55" s="14" t="n"/>
      <x:c r="J55" s="33" t="n"/>
      <x:c r="K55" s="14" t="n"/>
      <x:c r="L55" s="13" t="n"/>
      <x:c r="M55" s="33" t="n"/>
      <x:c r="N55" s="13" t="n"/>
      <x:c r="O55" s="13" t="n"/>
      <x:c r="P55" s="13" t="n"/>
      <x:c r="Q55" s="13" t="n"/>
      <x:c r="R55" s="14" t="n"/>
      <x:c r="S55" s="33" t="n"/>
      <x:c r="T55" s="13" t="n"/>
      <x:c r="U55" s="13" t="n"/>
      <x:c r="V55" s="33" t="n"/>
      <x:c r="W55" s="13" t="n"/>
      <x:c r="X55" s="13" t="n"/>
      <x:c r="Y55" s="13" t="n"/>
      <x:c r="Z55" s="33" t="n"/>
      <x:c r="AA55" s="13" t="n"/>
      <x:c r="AB55" s="13" t="n"/>
    </x:row>
    <x:row r="56">
      <x:c r="B56" s="3" t="n"/>
      <x:c r="C56" s="3" t="n"/>
      <x:c r="D56" s="33" t="n"/>
      <x:c r="E56" s="33" t="n"/>
      <x:c r="F56" s="13" t="n"/>
      <x:c r="G56" s="13" t="n"/>
      <x:c r="H56" s="13" t="n"/>
      <x:c r="I56" s="14" t="n"/>
      <x:c r="J56" s="33" t="n"/>
      <x:c r="K56" s="14" t="n"/>
      <x:c r="L56" s="13" t="n"/>
      <x:c r="M56" s="33" t="n"/>
      <x:c r="N56" s="13" t="n"/>
      <x:c r="O56" s="13" t="n"/>
      <x:c r="P56" s="13" t="n"/>
      <x:c r="Q56" s="13" t="n"/>
      <x:c r="R56" s="14" t="n"/>
      <x:c r="S56" s="33" t="n"/>
      <x:c r="T56" s="13" t="n"/>
      <x:c r="U56" s="13" t="n"/>
      <x:c r="V56" s="33" t="n"/>
      <x:c r="W56" s="13" t="n"/>
      <x:c r="X56" s="13" t="n"/>
      <x:c r="Y56" s="13" t="n"/>
      <x:c r="Z56" s="33" t="n"/>
      <x:c r="AA56" s="13" t="n"/>
      <x:c r="AB56" s="13" t="n"/>
    </x:row>
    <x:row r="57">
      <x:c r="B57" s="3" t="n"/>
      <x:c r="C57" s="3" t="n"/>
      <x:c r="D57" s="33" t="n"/>
      <x:c r="E57" s="33" t="n"/>
      <x:c r="F57" s="13" t="n"/>
      <x:c r="G57" s="13" t="n"/>
      <x:c r="H57" s="13" t="n"/>
      <x:c r="I57" s="14" t="n"/>
      <x:c r="J57" s="33" t="n"/>
      <x:c r="K57" s="14" t="n"/>
      <x:c r="L57" s="13" t="n"/>
      <x:c r="M57" s="33" t="n"/>
      <x:c r="N57" s="13" t="n"/>
      <x:c r="O57" s="13" t="n"/>
      <x:c r="P57" s="13" t="n"/>
      <x:c r="Q57" s="13" t="n"/>
      <x:c r="R57" s="14" t="n"/>
      <x:c r="S57" s="33" t="n"/>
      <x:c r="T57" s="13" t="n"/>
      <x:c r="U57" s="13" t="n"/>
      <x:c r="V57" s="33" t="n"/>
      <x:c r="W57" s="13" t="n"/>
      <x:c r="X57" s="13" t="n"/>
      <x:c r="Y57" s="13" t="n"/>
      <x:c r="Z57" s="33" t="n"/>
      <x:c r="AA57" s="13" t="n"/>
      <x:c r="AB57" s="13" t="n"/>
    </x:row>
    <x:row r="58">
      <x:c r="B58" s="3" t="n"/>
      <x:c r="C58" s="3" t="n"/>
      <x:c r="D58" s="33" t="n"/>
      <x:c r="E58" s="33" t="n"/>
      <x:c r="F58" s="13" t="n"/>
      <x:c r="G58" s="13" t="n"/>
      <x:c r="H58" s="13" t="n"/>
      <x:c r="I58" s="14" t="n"/>
      <x:c r="J58" s="33" t="n"/>
      <x:c r="K58" s="14" t="n"/>
      <x:c r="L58" s="13" t="n"/>
      <x:c r="M58" s="33" t="n"/>
      <x:c r="N58" s="13" t="n"/>
      <x:c r="O58" s="13" t="n"/>
      <x:c r="P58" s="13" t="n"/>
      <x:c r="Q58" s="13" t="n"/>
      <x:c r="R58" s="14" t="n"/>
      <x:c r="S58" s="33" t="n"/>
      <x:c r="T58" s="13" t="n"/>
      <x:c r="U58" s="13" t="n"/>
      <x:c r="V58" s="33" t="n"/>
      <x:c r="W58" s="13" t="n"/>
      <x:c r="X58" s="13" t="n"/>
      <x:c r="Y58" s="13" t="n"/>
      <x:c r="Z58" s="33" t="n"/>
      <x:c r="AA58" s="13" t="n"/>
      <x:c r="AB58" s="13" t="n"/>
    </x:row>
    <x:row r="60">
      <x:c r="B60" s="26" t="inlineStr">
        <x:is>
          <x:t xml:space="preserve">This schedule is built from the WIP tab by one FILTER formula in cell B9 - change a job's Status on the WIP tab and it moves here on its own. Nothing on this tab needs editing.</x:t>
        </x:is>
      </x:c>
    </x:row>
  </x:sheetData>
  <x:pageMargins left="0.7" right="0.7" top="0.75" bottom="0.75" header="0.3" footer="0.3"/>
</x:worksheet>
</file>