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 - Sweepstakes" sheetId="1" r:id="rId4"/>
    <sheet state="visible" name="ENTRY - Speech" sheetId="2" r:id="rId5"/>
    <sheet state="visible" name="Double Check - Sweepstakes" sheetId="3" r:id="rId6"/>
    <sheet state="hidden" name="Document Studio Logs" sheetId="4" r:id="rId7"/>
  </sheets>
  <definedNames/>
  <calcPr/>
</workbook>
</file>

<file path=xl/sharedStrings.xml><?xml version="1.0" encoding="utf-8"?>
<sst xmlns="http://schemas.openxmlformats.org/spreadsheetml/2006/main" count="363" uniqueCount="73">
  <si>
    <t>DEBATE</t>
  </si>
  <si>
    <t>CONGRESS</t>
  </si>
  <si>
    <t>LD</t>
  </si>
  <si>
    <t>PF</t>
  </si>
  <si>
    <t>IEs</t>
  </si>
  <si>
    <t>DUO</t>
  </si>
  <si>
    <t>DI</t>
  </si>
  <si>
    <t>EdComm</t>
  </si>
  <si>
    <t>EXT</t>
  </si>
  <si>
    <t>HI</t>
  </si>
  <si>
    <t>IMP</t>
  </si>
  <si>
    <t>INF</t>
  </si>
  <si>
    <t>OO</t>
  </si>
  <si>
    <t>OSW</t>
  </si>
  <si>
    <t>POI</t>
  </si>
  <si>
    <t>Novice</t>
  </si>
  <si>
    <t>Open</t>
  </si>
  <si>
    <t>Pts/Ent</t>
  </si>
  <si>
    <t>DB</t>
  </si>
  <si>
    <t>SP</t>
  </si>
  <si>
    <t>TOTAL</t>
  </si>
  <si>
    <t>SCHOOLS</t>
  </si>
  <si>
    <t>n/a</t>
  </si>
  <si>
    <t>Combined</t>
  </si>
  <si>
    <t>CV</t>
  </si>
  <si>
    <t>7 Central Valley High School</t>
  </si>
  <si>
    <t>1st</t>
  </si>
  <si>
    <t>LCHS</t>
  </si>
  <si>
    <t>FER</t>
  </si>
  <si>
    <t>MD</t>
  </si>
  <si>
    <t>GP</t>
  </si>
  <si>
    <t>LC</t>
  </si>
  <si>
    <t>UNI</t>
  </si>
  <si>
    <t>RD</t>
  </si>
  <si>
    <t>CCA</t>
  </si>
  <si>
    <t>9 Coeur d'Alene Charter Academy</t>
  </si>
  <si>
    <t>2nd</t>
  </si>
  <si>
    <t>MS</t>
  </si>
  <si>
    <t>9 Mt. Spokane High School</t>
  </si>
  <si>
    <t>3rd</t>
  </si>
  <si>
    <t>SF</t>
  </si>
  <si>
    <t>NC</t>
  </si>
  <si>
    <t>13 North Central High School</t>
  </si>
  <si>
    <t>4th</t>
  </si>
  <si>
    <t>F</t>
  </si>
  <si>
    <t>13 Ridgeline High School</t>
  </si>
  <si>
    <t>5th</t>
  </si>
  <si>
    <t>QF</t>
  </si>
  <si>
    <t>17 Lewis &amp; Clark High School</t>
  </si>
  <si>
    <t>6th</t>
  </si>
  <si>
    <t>19 Mead High School</t>
  </si>
  <si>
    <t>Top PO</t>
  </si>
  <si>
    <t>20 University HS</t>
  </si>
  <si>
    <t>32 Gonzaga Prep High School</t>
  </si>
  <si>
    <t>41 Lake City High School</t>
  </si>
  <si>
    <t>42 Shadle Park</t>
  </si>
  <si>
    <t>60 Ferris High School</t>
  </si>
  <si>
    <t>Ed Comm</t>
  </si>
  <si>
    <t>Debate points</t>
  </si>
  <si>
    <t>Speech points</t>
  </si>
  <si>
    <t>TOP PO</t>
  </si>
  <si>
    <t>Finalist</t>
  </si>
  <si>
    <t>QTR</t>
  </si>
  <si>
    <t>SEMI</t>
  </si>
  <si>
    <t>FINAL</t>
  </si>
  <si>
    <t xml:space="preserve">SMALL </t>
  </si>
  <si>
    <t>LARGE</t>
  </si>
  <si>
    <t>Document Studio Logs</t>
  </si>
  <si>
    <t>👋🏻 Please do not edit or delete this sheet)</t>
  </si>
  <si>
    <t xml:space="preserve">✔️  Combined 14 rows in 103 seconds </t>
  </si>
  <si>
    <t>11, 12, 13, 14, 15, 16, 17, 18, 19, 20, 21, 22, 23, 24</t>
  </si>
  <si>
    <t xml:space="preserve">✔️  Processed 9 rows in 58 seconds </t>
  </si>
  <si>
    <t>2, 3, 4, 5, 6, 7, 8, 9, 10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</si>
</sst>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m/d/yyyy h:mm:ss"/>
  </numFmts>
  <fonts count="13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i/>
      <color theme="1"/>
      <name val="Arial"/>
      <scheme val="minor"/>
    </font>
    <font>
      <sz val="9.0"/>
      <color rgb="FF000000"/>
      <name val="&quot;Google Sans Mono&quot;"/>
    </font>
    <font>
      <b/>
      <sz val="9.0"/>
      <color rgb="FF000000"/>
      <name val="&quot;Google Sans Mono&quot;"/>
    </font>
    <font>
      <b/>
      <i/>
      <color theme="1"/>
      <name val="Arial"/>
      <scheme val="minor"/>
    </font>
    <font>
      <b/>
      <color theme="1"/>
      <name val="Arial"/>
    </font>
    <font>
      <color theme="1"/>
      <name val="Arial"/>
    </font>
    <font>
      <color rgb="FF000000"/>
      <name val="Arial"/>
    </font>
    <font>
      <b/>
      <i/>
      <color theme="1"/>
      <name val="Arial"/>
    </font>
    <font>
      <i/>
      <strike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dotted">
        <color rgb="FF000000"/>
      </top>
    </border>
    <border>
      <top style="hair">
        <color rgb="FF000000"/>
      </top>
    </border>
    <border>
      <bottom style="hair">
        <color rgb="FF000000"/>
      </bottom>
    </border>
    <border>
      <bottom style="hair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1" fillId="2" fontId="4" numFmtId="0" xfId="0" applyAlignment="1" applyBorder="1" applyFill="1" applyFont="1">
      <alignment readingOrder="0"/>
    </xf>
    <xf borderId="2" fillId="3" fontId="4" numFmtId="0" xfId="0" applyAlignment="1" applyBorder="1" applyFill="1" applyFont="1">
      <alignment readingOrder="0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2" xfId="0" applyAlignment="1" applyFont="1" applyNumberFormat="1">
      <alignment horizontal="center" readingOrder="0"/>
    </xf>
    <xf borderId="5" fillId="0" fontId="3" numFmtId="0" xfId="0" applyBorder="1" applyFont="1"/>
    <xf borderId="1" fillId="2" fontId="4" numFmtId="0" xfId="0" applyAlignment="1" applyBorder="1" applyFont="1">
      <alignment horizontal="center" readingOrder="0"/>
    </xf>
    <xf borderId="2" fillId="3" fontId="4" numFmtId="0" xfId="0" applyAlignment="1" applyBorder="1" applyFont="1">
      <alignment horizontal="center" readingOrder="0"/>
    </xf>
    <xf borderId="5" fillId="0" fontId="3" numFmtId="0" xfId="0" applyBorder="1" applyFont="1"/>
    <xf borderId="0" fillId="0" fontId="3" numFmtId="0" xfId="0" applyFont="1"/>
    <xf borderId="0" fillId="2" fontId="4" numFmtId="0" xfId="0" applyAlignment="1" applyFont="1">
      <alignment horizontal="center" readingOrder="0"/>
    </xf>
    <xf borderId="0" fillId="2" fontId="4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0" fillId="2" fontId="4" numFmtId="0" xfId="0" applyAlignment="1" applyFont="1">
      <alignment horizontal="left" readingOrder="0"/>
    </xf>
    <xf borderId="0" fillId="2" fontId="4" numFmtId="0" xfId="0" applyAlignment="1" applyFont="1">
      <alignment horizontal="center"/>
    </xf>
    <xf borderId="0" fillId="2" fontId="4" numFmtId="0" xfId="0" applyAlignment="1" applyFont="1">
      <alignment horizontal="left"/>
    </xf>
    <xf borderId="0" fillId="4" fontId="5" numFmtId="0" xfId="0" applyAlignment="1" applyFill="1" applyFont="1">
      <alignment readingOrder="0"/>
    </xf>
    <xf borderId="0" fillId="4" fontId="5" numFmtId="164" xfId="0" applyFont="1" applyNumberFormat="1"/>
    <xf borderId="0" fillId="4" fontId="5" numFmtId="0" xfId="0" applyFont="1"/>
    <xf borderId="0" fillId="0" fontId="1" numFmtId="0" xfId="0" applyFont="1"/>
    <xf borderId="0" fillId="2" fontId="3" numFmtId="0" xfId="0" applyAlignment="1" applyFont="1">
      <alignment readingOrder="0"/>
    </xf>
    <xf borderId="0" fillId="2" fontId="3" numFmtId="0" xfId="0" applyFont="1"/>
    <xf borderId="0" fillId="0" fontId="3" numFmtId="0" xfId="0" applyAlignment="1" applyFont="1">
      <alignment readingOrder="0"/>
    </xf>
    <xf borderId="5" fillId="0" fontId="3" numFmtId="0" xfId="0" applyAlignment="1" applyBorder="1" applyFont="1">
      <alignment readingOrder="0"/>
    </xf>
    <xf borderId="6" fillId="0" fontId="3" numFmtId="0" xfId="0" applyAlignment="1" applyBorder="1" applyFont="1">
      <alignment readingOrder="0"/>
    </xf>
    <xf borderId="6" fillId="2" fontId="3" numFmtId="0" xfId="0" applyBorder="1" applyFont="1"/>
    <xf borderId="6" fillId="2" fontId="3" numFmtId="0" xfId="0" applyAlignment="1" applyBorder="1" applyFont="1">
      <alignment readingOrder="0"/>
    </xf>
    <xf borderId="6" fillId="0" fontId="3" numFmtId="0" xfId="0" applyBorder="1" applyFont="1"/>
    <xf borderId="6" fillId="2" fontId="3" numFmtId="0" xfId="0" applyBorder="1" applyFont="1"/>
    <xf borderId="6" fillId="2" fontId="1" numFmtId="0" xfId="0" applyAlignment="1" applyBorder="1" applyFont="1">
      <alignment readingOrder="0"/>
    </xf>
    <xf borderId="6" fillId="0" fontId="3" numFmtId="0" xfId="0" applyBorder="1" applyFont="1"/>
    <xf borderId="7" fillId="0" fontId="3" numFmtId="0" xfId="0" applyAlignment="1" applyBorder="1" applyFont="1">
      <alignment readingOrder="0"/>
    </xf>
    <xf borderId="7" fillId="2" fontId="3" numFmtId="0" xfId="0" applyBorder="1" applyFont="1"/>
    <xf borderId="7" fillId="2" fontId="3" numFmtId="0" xfId="0" applyBorder="1" applyFont="1"/>
    <xf borderId="7" fillId="0" fontId="3" numFmtId="0" xfId="0" applyBorder="1" applyFont="1"/>
    <xf borderId="7" fillId="0" fontId="3" numFmtId="0" xfId="0" applyBorder="1" applyFont="1"/>
    <xf borderId="7" fillId="2" fontId="3" numFmtId="0" xfId="0" applyAlignment="1" applyBorder="1" applyFont="1">
      <alignment readingOrder="0"/>
    </xf>
    <xf borderId="0" fillId="2" fontId="3" numFmtId="0" xfId="0" applyFont="1"/>
    <xf borderId="0" fillId="2" fontId="1" numFmtId="0" xfId="0" applyAlignment="1" applyFont="1">
      <alignment readingOrder="0"/>
    </xf>
    <xf borderId="0" fillId="4" fontId="6" numFmtId="0" xfId="0" applyFont="1"/>
    <xf borderId="8" fillId="0" fontId="3" numFmtId="0" xfId="0" applyAlignment="1" applyBorder="1" applyFont="1">
      <alignment readingOrder="0"/>
    </xf>
    <xf borderId="9" fillId="0" fontId="3" numFmtId="0" xfId="0" applyAlignment="1" applyBorder="1" applyFont="1">
      <alignment readingOrder="0"/>
    </xf>
    <xf borderId="0" fillId="0" fontId="3" numFmtId="0" xfId="0" applyFont="1"/>
    <xf borderId="10" fillId="0" fontId="3" numFmtId="0" xfId="0" applyBorder="1" applyFont="1"/>
    <xf borderId="10" fillId="0" fontId="3" numFmtId="0" xfId="0" applyAlignment="1" applyBorder="1" applyFont="1">
      <alignment readingOrder="0"/>
    </xf>
    <xf borderId="8" fillId="2" fontId="3" numFmtId="0" xfId="0" applyBorder="1" applyFont="1"/>
    <xf borderId="8" fillId="2" fontId="3" numFmtId="0" xfId="0" applyBorder="1" applyFont="1"/>
    <xf borderId="8" fillId="0" fontId="3" numFmtId="0" xfId="0" applyBorder="1" applyFont="1"/>
    <xf borderId="8" fillId="0" fontId="3" numFmtId="0" xfId="0" applyBorder="1" applyFont="1"/>
    <xf borderId="0" fillId="0" fontId="7" numFmtId="0" xfId="0" applyAlignment="1" applyFont="1">
      <alignment horizontal="center" readingOrder="0"/>
    </xf>
    <xf borderId="1" fillId="0" fontId="8" numFmtId="0" xfId="0" applyAlignment="1" applyBorder="1" applyFont="1">
      <alignment readingOrder="0" vertical="bottom"/>
    </xf>
    <xf borderId="2" fillId="5" fontId="4" numFmtId="0" xfId="0" applyAlignment="1" applyBorder="1" applyFill="1" applyFont="1">
      <alignment readingOrder="0"/>
    </xf>
    <xf borderId="3" fillId="6" fontId="4" numFmtId="0" xfId="0" applyAlignment="1" applyBorder="1" applyFill="1" applyFont="1">
      <alignment readingOrder="0"/>
    </xf>
    <xf borderId="11" fillId="2" fontId="9" numFmtId="0" xfId="0" applyAlignment="1" applyBorder="1" applyFont="1">
      <alignment vertical="bottom"/>
    </xf>
    <xf borderId="12" fillId="3" fontId="9" numFmtId="0" xfId="0" applyAlignment="1" applyBorder="1" applyFont="1">
      <alignment vertical="bottom"/>
    </xf>
    <xf borderId="12" fillId="5" fontId="9" numFmtId="0" xfId="0" applyAlignment="1" applyBorder="1" applyFont="1">
      <alignment vertical="bottom"/>
    </xf>
    <xf borderId="13" fillId="6" fontId="9" numFmtId="0" xfId="0" applyAlignment="1" applyBorder="1" applyFont="1">
      <alignment vertical="bottom"/>
    </xf>
    <xf borderId="0" fillId="4" fontId="10" numFmtId="0" xfId="0" applyAlignment="1" applyFont="1">
      <alignment horizontal="left" readingOrder="0"/>
    </xf>
    <xf borderId="11" fillId="2" fontId="7" numFmtId="0" xfId="0" applyAlignment="1" applyBorder="1" applyFont="1">
      <alignment readingOrder="0"/>
    </xf>
    <xf borderId="12" fillId="3" fontId="7" numFmtId="0" xfId="0" applyAlignment="1" applyBorder="1" applyFont="1">
      <alignment readingOrder="0"/>
    </xf>
    <xf borderId="12" fillId="5" fontId="7" numFmtId="0" xfId="0" applyAlignment="1" applyBorder="1" applyFont="1">
      <alignment readingOrder="0"/>
    </xf>
    <xf borderId="13" fillId="6" fontId="7" numFmtId="0" xfId="0" applyAlignment="1" applyBorder="1" applyFont="1">
      <alignment readingOrder="0"/>
    </xf>
    <xf borderId="11" fillId="2" fontId="11" numFmtId="0" xfId="0" applyAlignment="1" applyBorder="1" applyFont="1">
      <alignment vertical="bottom"/>
    </xf>
    <xf borderId="12" fillId="3" fontId="11" numFmtId="0" xfId="0" applyAlignment="1" applyBorder="1" applyFont="1">
      <alignment vertical="bottom"/>
    </xf>
    <xf borderId="12" fillId="5" fontId="11" numFmtId="0" xfId="0" applyAlignment="1" applyBorder="1" applyFont="1">
      <alignment vertical="bottom"/>
    </xf>
    <xf borderId="13" fillId="6" fontId="11" numFmtId="0" xfId="0" applyAlignment="1" applyBorder="1" applyFont="1">
      <alignment vertical="bottom"/>
    </xf>
    <xf borderId="0" fillId="3" fontId="3" numFmtId="0" xfId="0" applyFont="1"/>
    <xf borderId="0" fillId="5" fontId="3" numFmtId="0" xfId="0" applyFont="1"/>
    <xf borderId="0" fillId="6" fontId="3" numFmtId="0" xfId="0" applyFont="1"/>
    <xf borderId="0" fillId="4" fontId="10" numFmtId="0" xfId="0" applyAlignment="1" applyFont="1">
      <alignment horizontal="left" readingOrder="0" shrinkToFit="0" wrapText="0"/>
    </xf>
    <xf borderId="14" fillId="2" fontId="3" numFmtId="0" xfId="0" applyAlignment="1" applyBorder="1" applyFont="1">
      <alignment readingOrder="0"/>
    </xf>
    <xf borderId="0" fillId="3" fontId="3" numFmtId="0" xfId="0" applyAlignment="1" applyFont="1">
      <alignment readingOrder="0"/>
    </xf>
    <xf borderId="0" fillId="5" fontId="3" numFmtId="0" xfId="0" applyAlignment="1" applyFont="1">
      <alignment readingOrder="0"/>
    </xf>
    <xf borderId="15" fillId="6" fontId="3" numFmtId="0" xfId="0" applyAlignment="1" applyBorder="1" applyFont="1">
      <alignment readingOrder="0"/>
    </xf>
    <xf borderId="14" fillId="2" fontId="9" numFmtId="0" xfId="0" applyAlignment="1" applyBorder="1" applyFont="1">
      <alignment vertical="bottom"/>
    </xf>
    <xf borderId="0" fillId="3" fontId="9" numFmtId="0" xfId="0" applyAlignment="1" applyFont="1">
      <alignment vertical="bottom"/>
    </xf>
    <xf borderId="0" fillId="5" fontId="9" numFmtId="0" xfId="0" applyAlignment="1" applyFont="1">
      <alignment vertical="bottom"/>
    </xf>
    <xf borderId="15" fillId="6" fontId="9" numFmtId="0" xfId="0" applyAlignment="1" applyBorder="1" applyFont="1">
      <alignment vertical="bottom"/>
    </xf>
    <xf borderId="14" fillId="2" fontId="9" numFmtId="0" xfId="0" applyAlignment="1" applyBorder="1" applyFont="1">
      <alignment readingOrder="0" vertical="bottom"/>
    </xf>
    <xf borderId="0" fillId="0" fontId="3" numFmtId="0" xfId="0" applyAlignment="1" applyFont="1">
      <alignment readingOrder="0" shrinkToFit="0" wrapText="0"/>
    </xf>
    <xf borderId="0" fillId="3" fontId="9" numFmtId="0" xfId="0" applyAlignment="1" applyFont="1">
      <alignment readingOrder="0" vertical="bottom"/>
    </xf>
    <xf borderId="0" fillId="5" fontId="9" numFmtId="0" xfId="0" applyAlignment="1" applyFont="1">
      <alignment readingOrder="0" vertical="bottom"/>
    </xf>
    <xf borderId="15" fillId="6" fontId="9" numFmtId="0" xfId="0" applyAlignment="1" applyBorder="1" applyFont="1">
      <alignment readingOrder="0" vertical="bottom"/>
    </xf>
    <xf borderId="14" fillId="2" fontId="4" numFmtId="0" xfId="0" applyAlignment="1" applyBorder="1" applyFont="1">
      <alignment readingOrder="0"/>
    </xf>
    <xf borderId="0" fillId="0" fontId="3" numFmtId="2" xfId="0" applyFont="1" applyNumberFormat="1"/>
    <xf borderId="16" fillId="2" fontId="4" numFmtId="0" xfId="0" applyAlignment="1" applyBorder="1" applyFont="1">
      <alignment readingOrder="0"/>
    </xf>
    <xf borderId="1" fillId="2" fontId="7" numFmtId="0" xfId="0" applyAlignment="1" applyBorder="1" applyFont="1">
      <alignment readingOrder="0"/>
    </xf>
    <xf borderId="2" fillId="3" fontId="7" numFmtId="0" xfId="0" applyAlignment="1" applyBorder="1" applyFont="1">
      <alignment readingOrder="0"/>
    </xf>
    <xf borderId="2" fillId="5" fontId="7" numFmtId="0" xfId="0" applyAlignment="1" applyBorder="1" applyFont="1">
      <alignment readingOrder="0"/>
    </xf>
    <xf borderId="3" fillId="6" fontId="7" numFmtId="0" xfId="0" applyAlignment="1" applyBorder="1" applyFont="1">
      <alignment readingOrder="0"/>
    </xf>
    <xf borderId="14" fillId="2" fontId="9" numFmtId="0" xfId="0" applyAlignment="1" applyBorder="1" applyFont="1">
      <alignment vertical="bottom"/>
    </xf>
    <xf borderId="0" fillId="3" fontId="9" numFmtId="0" xfId="0" applyAlignment="1" applyFont="1">
      <alignment vertical="bottom"/>
    </xf>
    <xf borderId="0" fillId="5" fontId="9" numFmtId="0" xfId="0" applyAlignment="1" applyFont="1">
      <alignment vertical="bottom"/>
    </xf>
    <xf borderId="15" fillId="6" fontId="9" numFmtId="0" xfId="0" applyAlignment="1" applyBorder="1" applyFont="1">
      <alignment vertical="bottom"/>
    </xf>
    <xf borderId="14" fillId="2" fontId="9" numFmtId="0" xfId="0" applyAlignment="1" applyBorder="1" applyFont="1">
      <alignment horizontal="right" vertical="bottom"/>
    </xf>
    <xf borderId="14" fillId="2" fontId="3" numFmtId="0" xfId="0" applyBorder="1" applyFont="1"/>
    <xf borderId="0" fillId="3" fontId="9" numFmtId="0" xfId="0" applyAlignment="1" applyFont="1">
      <alignment horizontal="right" vertical="bottom"/>
    </xf>
    <xf borderId="0" fillId="0" fontId="1" numFmtId="0" xfId="0" applyAlignment="1" applyFont="1">
      <alignment horizontal="center" readingOrder="0"/>
    </xf>
    <xf borderId="15" fillId="6" fontId="9" numFmtId="0" xfId="0" applyAlignment="1" applyBorder="1" applyFont="1">
      <alignment horizontal="right" vertical="bottom"/>
    </xf>
    <xf borderId="0" fillId="5" fontId="9" numFmtId="0" xfId="0" applyAlignment="1" applyFont="1">
      <alignment horizontal="right" vertical="bottom"/>
    </xf>
    <xf borderId="0" fillId="0" fontId="7" numFmtId="0" xfId="0" applyAlignment="1" applyFont="1">
      <alignment horizontal="right" readingOrder="0"/>
    </xf>
    <xf borderId="0" fillId="0" fontId="12" numFmtId="0" xfId="0" applyAlignment="1" applyFont="1">
      <alignment readingOrder="0"/>
    </xf>
    <xf borderId="0" fillId="0" fontId="12" numFmtId="0" xfId="0" applyFont="1"/>
    <xf borderId="0" fillId="0" fontId="7" numFmtId="0" xfId="0" applyAlignment="1" applyFont="1">
      <alignment readingOrder="0"/>
    </xf>
    <xf borderId="0" fillId="0" fontId="3" numFmtId="165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63"/>
    <col customWidth="1" min="2" max="2" width="7.25"/>
    <col customWidth="1" min="3" max="3" width="4.25"/>
    <col customWidth="1" min="4" max="4" width="3.63"/>
    <col customWidth="1" min="5" max="5" width="6.63"/>
    <col customWidth="1" min="6" max="6" width="6.0"/>
    <col customWidth="1" min="7" max="7" width="27.0"/>
    <col customWidth="1" min="8" max="8" width="8.38"/>
    <col customWidth="1" min="9" max="9" width="6.5"/>
    <col customWidth="1" min="10" max="10" width="7.75"/>
    <col customWidth="1" min="11" max="13" width="5.75"/>
    <col customWidth="1" min="14" max="15" width="5.38"/>
    <col customWidth="1" min="16" max="16" width="6.0"/>
    <col customWidth="1" min="17" max="17" width="5.75"/>
    <col customWidth="1" min="18" max="18" width="7.13"/>
    <col customWidth="1" min="19" max="19" width="6.5"/>
    <col customWidth="1" min="20" max="20" width="6.38"/>
    <col customWidth="1" min="21" max="21" width="6.0"/>
    <col customWidth="1" min="22" max="22" width="5.88"/>
    <col customWidth="1" min="23" max="23" width="5.5"/>
    <col customWidth="1" min="24" max="24" width="6.63"/>
    <col customWidth="1" min="25" max="25" width="6.25"/>
    <col customWidth="1" min="26" max="26" width="6.0"/>
    <col customWidth="1" min="27" max="27" width="5.75"/>
    <col customWidth="1" min="28" max="28" width="5.88"/>
    <col customWidth="1" min="29" max="30" width="5.63"/>
    <col customWidth="1" min="31" max="38" width="5.75"/>
  </cols>
  <sheetData>
    <row r="1">
      <c r="F1" s="1"/>
      <c r="G1" s="1" t="s">
        <v>0</v>
      </c>
      <c r="H1" s="1"/>
      <c r="I1" s="1"/>
    </row>
    <row r="2">
      <c r="A2" s="1"/>
      <c r="B2" s="1"/>
      <c r="C2" s="1"/>
      <c r="D2" s="1"/>
      <c r="E2" s="1"/>
      <c r="F2" s="1"/>
      <c r="G2" s="1"/>
      <c r="H2" s="2" t="s">
        <v>1</v>
      </c>
      <c r="I2" s="3"/>
      <c r="J2" s="4"/>
      <c r="K2" s="2" t="s">
        <v>2</v>
      </c>
      <c r="L2" s="3"/>
      <c r="M2" s="4"/>
      <c r="N2" s="2" t="s">
        <v>3</v>
      </c>
      <c r="O2" s="3"/>
      <c r="P2" s="4"/>
      <c r="Q2" s="2" t="s">
        <v>4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</row>
    <row r="3">
      <c r="A3" s="1"/>
      <c r="B3" s="1"/>
      <c r="C3" s="1"/>
      <c r="D3" s="1"/>
      <c r="E3" s="1"/>
      <c r="F3" s="1"/>
      <c r="G3" s="1"/>
      <c r="H3" s="5"/>
      <c r="I3" s="6"/>
      <c r="J3" s="7"/>
      <c r="K3" s="5"/>
      <c r="L3" s="6"/>
      <c r="M3" s="7"/>
      <c r="N3" s="5"/>
      <c r="O3" s="6"/>
      <c r="P3" s="7"/>
      <c r="Q3" s="5"/>
      <c r="R3" s="8" t="s">
        <v>5</v>
      </c>
      <c r="T3" s="8" t="s">
        <v>6</v>
      </c>
      <c r="V3" s="9" t="s">
        <v>7</v>
      </c>
      <c r="X3" s="10" t="s">
        <v>8</v>
      </c>
      <c r="Z3" s="9" t="s">
        <v>9</v>
      </c>
      <c r="AB3" s="9" t="s">
        <v>10</v>
      </c>
      <c r="AD3" s="9" t="s">
        <v>11</v>
      </c>
      <c r="AF3" s="9" t="s">
        <v>12</v>
      </c>
      <c r="AH3" s="9" t="s">
        <v>13</v>
      </c>
      <c r="AJ3" s="9" t="s">
        <v>14</v>
      </c>
    </row>
    <row r="4">
      <c r="A4" s="1"/>
      <c r="B4" s="1"/>
      <c r="C4" s="1"/>
      <c r="D4" s="1"/>
      <c r="E4" s="1"/>
      <c r="F4" s="1"/>
      <c r="G4" s="1"/>
      <c r="H4" s="11"/>
      <c r="I4" s="12" t="s">
        <v>15</v>
      </c>
      <c r="J4" s="13" t="s">
        <v>16</v>
      </c>
      <c r="K4" s="11"/>
      <c r="L4" s="12" t="s">
        <v>15</v>
      </c>
      <c r="M4" s="13" t="s">
        <v>16</v>
      </c>
      <c r="N4" s="11"/>
      <c r="O4" s="12" t="s">
        <v>15</v>
      </c>
      <c r="P4" s="13" t="s">
        <v>16</v>
      </c>
      <c r="Q4" s="11"/>
      <c r="R4" s="12" t="s">
        <v>15</v>
      </c>
      <c r="S4" s="13" t="s">
        <v>16</v>
      </c>
      <c r="T4" s="12" t="s">
        <v>15</v>
      </c>
      <c r="U4" s="13" t="s">
        <v>16</v>
      </c>
      <c r="V4" s="12" t="s">
        <v>15</v>
      </c>
      <c r="W4" s="13" t="s">
        <v>16</v>
      </c>
      <c r="X4" s="12" t="s">
        <v>15</v>
      </c>
      <c r="Y4" s="13" t="s">
        <v>16</v>
      </c>
      <c r="Z4" s="12" t="s">
        <v>15</v>
      </c>
      <c r="AA4" s="13" t="s">
        <v>16</v>
      </c>
      <c r="AB4" s="12" t="s">
        <v>15</v>
      </c>
      <c r="AC4" s="13" t="s">
        <v>16</v>
      </c>
      <c r="AD4" s="12" t="s">
        <v>15</v>
      </c>
      <c r="AE4" s="13" t="s">
        <v>16</v>
      </c>
      <c r="AF4" s="12" t="s">
        <v>15</v>
      </c>
      <c r="AG4" s="13" t="s">
        <v>16</v>
      </c>
      <c r="AH4" s="12" t="s">
        <v>15</v>
      </c>
      <c r="AI4" s="13" t="s">
        <v>16</v>
      </c>
      <c r="AJ4" s="12" t="s">
        <v>15</v>
      </c>
      <c r="AK4" s="13" t="s">
        <v>16</v>
      </c>
    </row>
    <row r="5">
      <c r="A5" s="1"/>
      <c r="B5" s="1" t="s">
        <v>17</v>
      </c>
      <c r="C5" s="1" t="s">
        <v>18</v>
      </c>
      <c r="D5" s="1" t="s">
        <v>19</v>
      </c>
      <c r="E5" s="1" t="s">
        <v>20</v>
      </c>
      <c r="F5" s="1"/>
      <c r="G5" s="2" t="s">
        <v>21</v>
      </c>
      <c r="H5" s="14"/>
      <c r="I5" s="15"/>
      <c r="J5" s="15"/>
      <c r="K5" s="14"/>
      <c r="M5" s="15"/>
      <c r="N5" s="14"/>
      <c r="P5" s="15"/>
      <c r="Q5" s="14"/>
      <c r="R5" s="16" t="s">
        <v>22</v>
      </c>
      <c r="S5" s="17"/>
      <c r="T5" s="18" t="s">
        <v>22</v>
      </c>
      <c r="U5" s="19"/>
      <c r="V5" s="20" t="s">
        <v>23</v>
      </c>
      <c r="W5" s="21"/>
      <c r="X5" s="19"/>
      <c r="Y5" s="19"/>
      <c r="Z5" s="20" t="s">
        <v>23</v>
      </c>
      <c r="AA5" s="22"/>
      <c r="AB5" s="19"/>
      <c r="AC5" s="19"/>
      <c r="AD5" s="21"/>
      <c r="AE5" s="21"/>
      <c r="AF5" s="19"/>
      <c r="AG5" s="19"/>
      <c r="AH5" s="20" t="s">
        <v>23</v>
      </c>
      <c r="AI5" s="21"/>
      <c r="AJ5" s="18" t="s">
        <v>22</v>
      </c>
      <c r="AK5" s="19"/>
    </row>
    <row r="6">
      <c r="A6" s="23">
        <v>7.0</v>
      </c>
      <c r="B6" s="24">
        <f t="shared" ref="B6:B17" si="1">E6/A6</f>
        <v>3.428571429</v>
      </c>
      <c r="C6" s="25">
        <f t="shared" ref="C6:C17" si="2">SUM((((COUNTIF($I$6:$J$6,F6))*10)+((COUNTIF($I$7:$J$7,F6)*7))+((COUNTIF($I$8:$J$8,F6)*4))+((COUNTIF($I$9:$J$11,F6)*2)+((COUNTIF($I$12:$J$12,F6)*5))))+(((COUNTIF($L$6:$M$6,F6))*20)+((COUNTIF($L$7:$M$7,F6)*15))+((COUNTIF($L$8:$M$9,F6)*10))+((COUNTIF($L$10:$M$13,F6)*7)))+(((COUNTIF($O$6:$P$6,F6))*20)+((COUNTIF($O$7:$P$7,F6)*15))+((COUNTIF($O$8:$P$9,F6)*10))+((COUNTIF($O$10:$P$13,F6)*7))))</f>
        <v>7</v>
      </c>
      <c r="D6" s="25">
        <f t="shared" ref="D6:D17" si="3">SUM(((COUNTIF($R$6:$AK$6,F6))*8)+((COUNTIF($R$7:$AK$7,F6)*4))+((COUNTIF($R$8:$AK$8,F6)*2))+((COUNTIF($R$9:$AK$16,F6)*1)))</f>
        <v>17</v>
      </c>
      <c r="E6" s="26">
        <f t="shared" ref="E6:E17" si="4">SUM(C6:D6)</f>
        <v>24</v>
      </c>
      <c r="F6" s="27" t="s">
        <v>24</v>
      </c>
      <c r="G6" s="28" t="s">
        <v>25</v>
      </c>
      <c r="H6" s="11" t="s">
        <v>26</v>
      </c>
      <c r="I6" s="29" t="s">
        <v>27</v>
      </c>
      <c r="J6" s="29" t="s">
        <v>28</v>
      </c>
      <c r="K6" s="11" t="s">
        <v>26</v>
      </c>
      <c r="L6" s="29" t="s">
        <v>29</v>
      </c>
      <c r="M6" s="29" t="s">
        <v>29</v>
      </c>
      <c r="N6" s="11" t="s">
        <v>26</v>
      </c>
      <c r="O6" s="29" t="s">
        <v>30</v>
      </c>
      <c r="P6" s="29" t="s">
        <v>31</v>
      </c>
      <c r="Q6" s="30" t="s">
        <v>26</v>
      </c>
      <c r="R6" s="28"/>
      <c r="S6" s="27" t="s">
        <v>27</v>
      </c>
      <c r="T6" s="15"/>
      <c r="U6" s="29" t="s">
        <v>24</v>
      </c>
      <c r="V6" s="28"/>
      <c r="W6" s="27" t="s">
        <v>28</v>
      </c>
      <c r="X6" s="15" t="s">
        <v>30</v>
      </c>
      <c r="Y6" s="29" t="s">
        <v>31</v>
      </c>
      <c r="Z6" s="28"/>
      <c r="AA6" s="27" t="s">
        <v>24</v>
      </c>
      <c r="AB6" s="29" t="s">
        <v>28</v>
      </c>
      <c r="AC6" s="29" t="s">
        <v>31</v>
      </c>
      <c r="AD6" s="27" t="s">
        <v>29</v>
      </c>
      <c r="AE6" s="27" t="s">
        <v>32</v>
      </c>
      <c r="AF6" s="29" t="s">
        <v>32</v>
      </c>
      <c r="AG6" s="29" t="s">
        <v>19</v>
      </c>
      <c r="AH6" s="28"/>
      <c r="AI6" s="27" t="s">
        <v>33</v>
      </c>
      <c r="AK6" s="29" t="s">
        <v>19</v>
      </c>
    </row>
    <row r="7">
      <c r="A7" s="23">
        <v>9.0</v>
      </c>
      <c r="B7" s="24">
        <f t="shared" si="1"/>
        <v>3.111111111</v>
      </c>
      <c r="C7" s="25">
        <f t="shared" si="2"/>
        <v>24</v>
      </c>
      <c r="D7" s="25">
        <f t="shared" si="3"/>
        <v>4</v>
      </c>
      <c r="E7" s="26">
        <f t="shared" si="4"/>
        <v>28</v>
      </c>
      <c r="F7" s="27" t="s">
        <v>34</v>
      </c>
      <c r="G7" s="28" t="s">
        <v>35</v>
      </c>
      <c r="H7" s="11" t="s">
        <v>36</v>
      </c>
      <c r="I7" s="31" t="s">
        <v>30</v>
      </c>
      <c r="J7" s="31" t="s">
        <v>30</v>
      </c>
      <c r="K7" s="11" t="s">
        <v>36</v>
      </c>
      <c r="L7" s="31" t="s">
        <v>28</v>
      </c>
      <c r="M7" s="31" t="s">
        <v>32</v>
      </c>
      <c r="N7" s="11" t="s">
        <v>36</v>
      </c>
      <c r="O7" s="31" t="s">
        <v>27</v>
      </c>
      <c r="P7" s="31" t="s">
        <v>19</v>
      </c>
      <c r="Q7" s="30" t="s">
        <v>36</v>
      </c>
      <c r="R7" s="32"/>
      <c r="S7" s="33" t="s">
        <v>37</v>
      </c>
      <c r="T7" s="34"/>
      <c r="U7" s="31" t="s">
        <v>27</v>
      </c>
      <c r="V7" s="35"/>
      <c r="W7" s="33" t="s">
        <v>27</v>
      </c>
      <c r="X7" s="34" t="s">
        <v>37</v>
      </c>
      <c r="Y7" s="31" t="s">
        <v>19</v>
      </c>
      <c r="Z7" s="32"/>
      <c r="AA7" s="36" t="s">
        <v>29</v>
      </c>
      <c r="AB7" s="31" t="s">
        <v>33</v>
      </c>
      <c r="AC7" s="31" t="s">
        <v>32</v>
      </c>
      <c r="AD7" s="33" t="s">
        <v>30</v>
      </c>
      <c r="AE7" s="33" t="s">
        <v>29</v>
      </c>
      <c r="AF7" s="31" t="s">
        <v>28</v>
      </c>
      <c r="AG7" s="31" t="s">
        <v>29</v>
      </c>
      <c r="AH7" s="32"/>
      <c r="AI7" s="33" t="s">
        <v>30</v>
      </c>
      <c r="AJ7" s="37"/>
      <c r="AK7" s="31" t="s">
        <v>32</v>
      </c>
    </row>
    <row r="8">
      <c r="A8" s="23">
        <v>9.0</v>
      </c>
      <c r="B8" s="24">
        <f t="shared" si="1"/>
        <v>2.777777778</v>
      </c>
      <c r="C8" s="25">
        <f t="shared" si="2"/>
        <v>14</v>
      </c>
      <c r="D8" s="25">
        <f t="shared" si="3"/>
        <v>11</v>
      </c>
      <c r="E8" s="26">
        <f t="shared" si="4"/>
        <v>25</v>
      </c>
      <c r="F8" s="27" t="s">
        <v>37</v>
      </c>
      <c r="G8" s="28" t="s">
        <v>38</v>
      </c>
      <c r="H8" s="11" t="s">
        <v>39</v>
      </c>
      <c r="I8" s="29" t="s">
        <v>32</v>
      </c>
      <c r="J8" s="29" t="s">
        <v>27</v>
      </c>
      <c r="K8" s="11" t="s">
        <v>40</v>
      </c>
      <c r="L8" s="29" t="s">
        <v>27</v>
      </c>
      <c r="M8" s="29" t="s">
        <v>32</v>
      </c>
      <c r="N8" s="11" t="s">
        <v>40</v>
      </c>
      <c r="O8" s="29" t="s">
        <v>27</v>
      </c>
      <c r="P8" s="29" t="s">
        <v>27</v>
      </c>
      <c r="Q8" s="30" t="s">
        <v>39</v>
      </c>
      <c r="R8" s="28"/>
      <c r="S8" s="27" t="s">
        <v>28</v>
      </c>
      <c r="T8" s="15"/>
      <c r="U8" s="29" t="s">
        <v>28</v>
      </c>
      <c r="V8" s="28"/>
      <c r="W8" s="27" t="s">
        <v>19</v>
      </c>
      <c r="X8" s="29" t="s">
        <v>31</v>
      </c>
      <c r="Y8" s="29" t="s">
        <v>31</v>
      </c>
      <c r="Z8" s="28"/>
      <c r="AA8" s="27" t="s">
        <v>29</v>
      </c>
      <c r="AB8" s="29" t="s">
        <v>37</v>
      </c>
      <c r="AC8" s="29" t="s">
        <v>34</v>
      </c>
      <c r="AD8" s="27" t="s">
        <v>28</v>
      </c>
      <c r="AE8" s="27" t="s">
        <v>33</v>
      </c>
      <c r="AF8" s="29" t="s">
        <v>28</v>
      </c>
      <c r="AG8" s="29" t="s">
        <v>32</v>
      </c>
      <c r="AH8" s="28"/>
      <c r="AI8" s="27" t="s">
        <v>41</v>
      </c>
      <c r="AK8" s="29" t="s">
        <v>41</v>
      </c>
    </row>
    <row r="9">
      <c r="A9" s="23">
        <v>13.0</v>
      </c>
      <c r="B9" s="24">
        <f t="shared" si="1"/>
        <v>0.3846153846</v>
      </c>
      <c r="C9" s="25">
        <f t="shared" si="2"/>
        <v>0</v>
      </c>
      <c r="D9" s="25">
        <f t="shared" si="3"/>
        <v>5</v>
      </c>
      <c r="E9" s="26">
        <f t="shared" si="4"/>
        <v>5</v>
      </c>
      <c r="F9" s="27" t="s">
        <v>41</v>
      </c>
      <c r="G9" s="28" t="s">
        <v>42</v>
      </c>
      <c r="H9" s="11" t="s">
        <v>43</v>
      </c>
      <c r="I9" s="38" t="s">
        <v>27</v>
      </c>
      <c r="J9" s="38" t="s">
        <v>31</v>
      </c>
      <c r="K9" s="11" t="s">
        <v>40</v>
      </c>
      <c r="L9" s="38" t="s">
        <v>30</v>
      </c>
      <c r="M9" s="38" t="s">
        <v>34</v>
      </c>
      <c r="N9" s="11" t="s">
        <v>40</v>
      </c>
      <c r="O9" s="38" t="s">
        <v>30</v>
      </c>
      <c r="P9" s="38" t="s">
        <v>30</v>
      </c>
      <c r="Q9" s="30" t="s">
        <v>44</v>
      </c>
      <c r="R9" s="39"/>
      <c r="S9" s="40"/>
      <c r="T9" s="41"/>
      <c r="U9" s="42"/>
      <c r="V9" s="39"/>
      <c r="W9" s="39"/>
      <c r="X9" s="38" t="s">
        <v>19</v>
      </c>
      <c r="Y9" s="38" t="s">
        <v>34</v>
      </c>
      <c r="Z9" s="39"/>
      <c r="AA9" s="43"/>
      <c r="AB9" s="38" t="s">
        <v>28</v>
      </c>
      <c r="AC9" s="38" t="s">
        <v>41</v>
      </c>
      <c r="AD9" s="43" t="s">
        <v>29</v>
      </c>
      <c r="AE9" s="39"/>
      <c r="AF9" s="42"/>
      <c r="AG9" s="38" t="s">
        <v>34</v>
      </c>
      <c r="AH9" s="39"/>
      <c r="AI9" s="39"/>
      <c r="AJ9" s="42"/>
      <c r="AK9" s="42"/>
    </row>
    <row r="10">
      <c r="A10" s="23">
        <v>13.0</v>
      </c>
      <c r="B10" s="24">
        <f t="shared" si="1"/>
        <v>1.076923077</v>
      </c>
      <c r="C10" s="25">
        <f t="shared" si="2"/>
        <v>0</v>
      </c>
      <c r="D10" s="25">
        <f t="shared" si="3"/>
        <v>14</v>
      </c>
      <c r="E10" s="26">
        <f t="shared" si="4"/>
        <v>14</v>
      </c>
      <c r="F10" s="27" t="s">
        <v>33</v>
      </c>
      <c r="G10" s="28" t="s">
        <v>45</v>
      </c>
      <c r="H10" s="11" t="s">
        <v>46</v>
      </c>
      <c r="I10" s="29" t="s">
        <v>28</v>
      </c>
      <c r="J10" s="29" t="s">
        <v>27</v>
      </c>
      <c r="K10" s="11" t="s">
        <v>47</v>
      </c>
      <c r="L10" s="29" t="s">
        <v>19</v>
      </c>
      <c r="M10" s="29" t="s">
        <v>31</v>
      </c>
      <c r="N10" s="11" t="s">
        <v>47</v>
      </c>
      <c r="O10" s="29" t="s">
        <v>19</v>
      </c>
      <c r="P10" s="29" t="s">
        <v>19</v>
      </c>
      <c r="Q10" s="30" t="s">
        <v>44</v>
      </c>
      <c r="R10" s="28"/>
      <c r="S10" s="44"/>
      <c r="T10" s="15"/>
      <c r="V10" s="28"/>
      <c r="W10" s="28"/>
      <c r="Y10" s="29" t="s">
        <v>31</v>
      </c>
      <c r="Z10" s="28"/>
      <c r="AA10" s="45"/>
      <c r="AB10" s="29" t="s">
        <v>37</v>
      </c>
      <c r="AC10" s="29" t="s">
        <v>24</v>
      </c>
      <c r="AD10" s="27" t="s">
        <v>28</v>
      </c>
      <c r="AE10" s="28"/>
      <c r="AG10" s="29" t="s">
        <v>28</v>
      </c>
      <c r="AH10" s="28"/>
      <c r="AI10" s="28"/>
    </row>
    <row r="11">
      <c r="A11" s="23">
        <v>17.0</v>
      </c>
      <c r="B11" s="24">
        <f t="shared" si="1"/>
        <v>3.764705882</v>
      </c>
      <c r="C11" s="46">
        <f t="shared" si="2"/>
        <v>43</v>
      </c>
      <c r="D11" s="25">
        <f t="shared" si="3"/>
        <v>21</v>
      </c>
      <c r="E11" s="26">
        <f t="shared" si="4"/>
        <v>64</v>
      </c>
      <c r="F11" s="27" t="s">
        <v>31</v>
      </c>
      <c r="G11" s="28" t="s">
        <v>48</v>
      </c>
      <c r="H11" s="11" t="s">
        <v>49</v>
      </c>
      <c r="I11" s="47" t="s">
        <v>28</v>
      </c>
      <c r="J11" s="47" t="s">
        <v>32</v>
      </c>
      <c r="K11" s="11" t="s">
        <v>47</v>
      </c>
      <c r="L11" s="48" t="s">
        <v>29</v>
      </c>
      <c r="M11" s="48" t="s">
        <v>24</v>
      </c>
      <c r="N11" s="11" t="s">
        <v>47</v>
      </c>
      <c r="O11" s="48" t="s">
        <v>34</v>
      </c>
      <c r="P11" s="48" t="s">
        <v>31</v>
      </c>
      <c r="Q11" s="30" t="s">
        <v>44</v>
      </c>
      <c r="R11" s="28"/>
      <c r="S11" s="44"/>
      <c r="T11" s="15"/>
      <c r="V11" s="28"/>
      <c r="W11" s="28"/>
      <c r="Z11" s="28"/>
      <c r="AA11" s="28"/>
      <c r="AB11" s="29" t="s">
        <v>28</v>
      </c>
      <c r="AC11" s="29" t="s">
        <v>19</v>
      </c>
      <c r="AD11" s="28"/>
      <c r="AE11" s="28"/>
      <c r="AH11" s="28"/>
      <c r="AI11" s="28"/>
    </row>
    <row r="12">
      <c r="A12" s="23">
        <v>19.0</v>
      </c>
      <c r="B12" s="24">
        <f t="shared" si="1"/>
        <v>4.421052632</v>
      </c>
      <c r="C12" s="25">
        <f t="shared" si="2"/>
        <v>61</v>
      </c>
      <c r="D12" s="25">
        <f t="shared" si="3"/>
        <v>23</v>
      </c>
      <c r="E12" s="26">
        <f t="shared" si="4"/>
        <v>84</v>
      </c>
      <c r="F12" s="29" t="s">
        <v>29</v>
      </c>
      <c r="G12" s="49" t="s">
        <v>50</v>
      </c>
      <c r="H12" s="11" t="s">
        <v>51</v>
      </c>
      <c r="I12" s="48" t="s">
        <v>27</v>
      </c>
      <c r="J12" s="48" t="s">
        <v>28</v>
      </c>
      <c r="K12" s="11" t="s">
        <v>47</v>
      </c>
      <c r="L12" s="29" t="s">
        <v>29</v>
      </c>
      <c r="M12" s="29" t="s">
        <v>31</v>
      </c>
      <c r="N12" s="11" t="s">
        <v>47</v>
      </c>
      <c r="O12" s="29" t="s">
        <v>28</v>
      </c>
      <c r="P12" s="29" t="s">
        <v>37</v>
      </c>
      <c r="Q12" s="30" t="s">
        <v>44</v>
      </c>
      <c r="R12" s="28"/>
      <c r="S12" s="44"/>
      <c r="T12" s="15"/>
      <c r="V12" s="28"/>
      <c r="W12" s="28"/>
      <c r="Z12" s="28"/>
      <c r="AA12" s="28"/>
      <c r="AB12" s="29" t="s">
        <v>28</v>
      </c>
      <c r="AD12" s="28"/>
      <c r="AE12" s="28"/>
      <c r="AH12" s="28"/>
      <c r="AI12" s="28"/>
    </row>
    <row r="13">
      <c r="A13" s="23">
        <v>20.0</v>
      </c>
      <c r="B13" s="24">
        <f t="shared" si="1"/>
        <v>2.85</v>
      </c>
      <c r="C13" s="25">
        <f t="shared" si="2"/>
        <v>31</v>
      </c>
      <c r="D13" s="25">
        <f t="shared" si="3"/>
        <v>26</v>
      </c>
      <c r="E13" s="26">
        <f t="shared" si="4"/>
        <v>57</v>
      </c>
      <c r="F13" s="29" t="s">
        <v>32</v>
      </c>
      <c r="G13" s="49" t="s">
        <v>52</v>
      </c>
      <c r="H13" s="14"/>
      <c r="I13" s="15"/>
      <c r="K13" s="11" t="s">
        <v>47</v>
      </c>
      <c r="L13" s="47" t="s">
        <v>29</v>
      </c>
      <c r="M13" s="47" t="s">
        <v>19</v>
      </c>
      <c r="N13" s="11" t="s">
        <v>47</v>
      </c>
      <c r="O13" s="47" t="s">
        <v>37</v>
      </c>
      <c r="P13" s="47" t="s">
        <v>34</v>
      </c>
      <c r="Q13" s="30" t="s">
        <v>44</v>
      </c>
      <c r="R13" s="28"/>
      <c r="S13" s="44"/>
      <c r="T13" s="15"/>
      <c r="V13" s="28"/>
      <c r="W13" s="28"/>
      <c r="Z13" s="28"/>
      <c r="AA13" s="28"/>
      <c r="AD13" s="28"/>
      <c r="AE13" s="28"/>
      <c r="AH13" s="28"/>
      <c r="AI13" s="28"/>
    </row>
    <row r="14">
      <c r="A14" s="23">
        <v>32.0</v>
      </c>
      <c r="B14" s="24">
        <f t="shared" si="1"/>
        <v>2.5</v>
      </c>
      <c r="C14" s="25">
        <f t="shared" si="2"/>
        <v>64</v>
      </c>
      <c r="D14" s="25">
        <f t="shared" si="3"/>
        <v>16</v>
      </c>
      <c r="E14" s="26">
        <f t="shared" si="4"/>
        <v>80</v>
      </c>
      <c r="F14" s="29" t="s">
        <v>30</v>
      </c>
      <c r="G14" s="49" t="s">
        <v>53</v>
      </c>
      <c r="H14" s="11"/>
      <c r="I14" s="15"/>
      <c r="J14" s="15"/>
      <c r="K14" s="14"/>
      <c r="M14" s="15"/>
      <c r="N14" s="11"/>
      <c r="O14" s="15"/>
      <c r="P14" s="15"/>
      <c r="Q14" s="30" t="s">
        <v>44</v>
      </c>
      <c r="R14" s="28"/>
      <c r="S14" s="44"/>
      <c r="T14" s="15"/>
      <c r="V14" s="28"/>
      <c r="W14" s="28"/>
      <c r="Z14" s="28"/>
      <c r="AA14" s="28"/>
      <c r="AD14" s="28"/>
      <c r="AE14" s="28"/>
      <c r="AH14" s="28"/>
      <c r="AI14" s="28"/>
    </row>
    <row r="15">
      <c r="A15" s="23">
        <v>41.0</v>
      </c>
      <c r="B15" s="24">
        <f t="shared" si="1"/>
        <v>2.048780488</v>
      </c>
      <c r="C15" s="46">
        <f t="shared" si="2"/>
        <v>68</v>
      </c>
      <c r="D15" s="25">
        <f t="shared" si="3"/>
        <v>16</v>
      </c>
      <c r="E15" s="26">
        <f t="shared" si="4"/>
        <v>84</v>
      </c>
      <c r="F15" s="29" t="s">
        <v>27</v>
      </c>
      <c r="G15" s="49" t="s">
        <v>54</v>
      </c>
      <c r="H15" s="11"/>
      <c r="I15" s="15"/>
      <c r="J15" s="15"/>
      <c r="K15" s="14"/>
      <c r="M15" s="15"/>
      <c r="N15" s="11"/>
      <c r="O15" s="15"/>
      <c r="P15" s="15"/>
      <c r="Q15" s="30" t="s">
        <v>44</v>
      </c>
      <c r="R15" s="28"/>
      <c r="S15" s="44"/>
      <c r="T15" s="15"/>
      <c r="V15" s="28"/>
      <c r="W15" s="28"/>
      <c r="Z15" s="28"/>
      <c r="AA15" s="28"/>
      <c r="AD15" s="28"/>
      <c r="AE15" s="28"/>
      <c r="AH15" s="28"/>
      <c r="AI15" s="28"/>
    </row>
    <row r="16">
      <c r="A16" s="23">
        <v>42.0</v>
      </c>
      <c r="B16" s="24">
        <f t="shared" si="1"/>
        <v>1.595238095</v>
      </c>
      <c r="C16" s="46">
        <f t="shared" si="2"/>
        <v>43</v>
      </c>
      <c r="D16" s="25">
        <f t="shared" si="3"/>
        <v>24</v>
      </c>
      <c r="E16" s="26">
        <f t="shared" si="4"/>
        <v>67</v>
      </c>
      <c r="F16" s="29" t="s">
        <v>19</v>
      </c>
      <c r="G16" s="49" t="s">
        <v>55</v>
      </c>
      <c r="H16" s="50"/>
      <c r="I16" s="15"/>
      <c r="J16" s="15"/>
      <c r="K16" s="50"/>
      <c r="L16" s="15"/>
      <c r="M16" s="15"/>
      <c r="N16" s="50"/>
      <c r="O16" s="15"/>
      <c r="P16" s="15"/>
      <c r="Q16" s="51" t="s">
        <v>44</v>
      </c>
      <c r="R16" s="52"/>
      <c r="S16" s="53"/>
      <c r="T16" s="54"/>
      <c r="U16" s="55"/>
      <c r="V16" s="52"/>
      <c r="W16" s="52"/>
      <c r="X16" s="55"/>
      <c r="Y16" s="55"/>
      <c r="Z16" s="52"/>
      <c r="AA16" s="52"/>
      <c r="AB16" s="55"/>
      <c r="AC16" s="55"/>
      <c r="AD16" s="52"/>
      <c r="AE16" s="52"/>
      <c r="AF16" s="55"/>
      <c r="AG16" s="55"/>
      <c r="AH16" s="52"/>
      <c r="AI16" s="52"/>
      <c r="AJ16" s="55"/>
      <c r="AK16" s="55"/>
    </row>
    <row r="17">
      <c r="A17" s="23">
        <v>60.0</v>
      </c>
      <c r="B17" s="24">
        <f t="shared" si="1"/>
        <v>1.233333333</v>
      </c>
      <c r="C17" s="25">
        <f t="shared" si="2"/>
        <v>41</v>
      </c>
      <c r="D17" s="25">
        <f t="shared" si="3"/>
        <v>33</v>
      </c>
      <c r="E17" s="26">
        <f t="shared" si="4"/>
        <v>74</v>
      </c>
      <c r="F17" s="29" t="s">
        <v>28</v>
      </c>
      <c r="G17" s="49" t="s">
        <v>56</v>
      </c>
      <c r="H17" s="15"/>
      <c r="I17" s="15"/>
      <c r="K17" s="15"/>
      <c r="L17" s="15"/>
      <c r="N17" s="15"/>
      <c r="O17" s="15"/>
      <c r="S17" s="15"/>
      <c r="T17" s="15"/>
      <c r="V17" s="26"/>
      <c r="W17" s="26"/>
      <c r="X17" s="1"/>
      <c r="Y17" s="26"/>
    </row>
    <row r="18">
      <c r="A18" s="25"/>
      <c r="B18" s="24"/>
      <c r="C18" s="25"/>
      <c r="D18" s="25"/>
      <c r="E18" s="26"/>
      <c r="G18" s="49" t="str">
        <f>'ENTRY - Speech'!E19</f>
        <v/>
      </c>
      <c r="S18" s="15"/>
      <c r="T18" s="15"/>
      <c r="X18" s="26"/>
      <c r="Y18" s="26"/>
    </row>
    <row r="19">
      <c r="A19" s="25"/>
      <c r="B19" s="24"/>
      <c r="C19" s="25"/>
      <c r="D19" s="25"/>
      <c r="E19" s="26"/>
      <c r="G19" s="49" t="str">
        <f>'ENTRY - Speech'!E20</f>
        <v/>
      </c>
      <c r="S19" s="15"/>
      <c r="T19" s="15"/>
    </row>
    <row r="20">
      <c r="A20" s="25"/>
      <c r="B20" s="24"/>
      <c r="C20" s="25"/>
      <c r="D20" s="25"/>
      <c r="E20" s="26">
        <v>64.0</v>
      </c>
      <c r="F20" s="56" t="s">
        <v>26</v>
      </c>
      <c r="G20" s="26" t="s">
        <v>48</v>
      </c>
      <c r="S20" s="15"/>
      <c r="T20" s="15"/>
    </row>
    <row r="21">
      <c r="A21" s="25"/>
      <c r="B21" s="24"/>
      <c r="C21" s="25"/>
      <c r="D21" s="25"/>
      <c r="E21" s="26">
        <v>28.0</v>
      </c>
      <c r="F21" s="56" t="s">
        <v>36</v>
      </c>
      <c r="G21" s="26" t="s">
        <v>35</v>
      </c>
      <c r="S21" s="15"/>
      <c r="T21" s="15"/>
    </row>
    <row r="22">
      <c r="A22" s="25"/>
      <c r="B22" s="24"/>
      <c r="C22" s="25"/>
      <c r="D22" s="25"/>
      <c r="E22" s="26">
        <v>25.0</v>
      </c>
      <c r="F22" s="56" t="s">
        <v>39</v>
      </c>
      <c r="G22" s="26" t="s">
        <v>38</v>
      </c>
      <c r="S22" s="15"/>
      <c r="T22" s="15"/>
    </row>
    <row r="23">
      <c r="A23" s="25"/>
      <c r="B23" s="24"/>
      <c r="C23" s="25"/>
      <c r="D23" s="25"/>
      <c r="E23" s="49">
        <v>24.0</v>
      </c>
      <c r="G23" s="49" t="s">
        <v>25</v>
      </c>
      <c r="S23" s="15"/>
      <c r="T23" s="15"/>
    </row>
    <row r="24">
      <c r="A24" s="25"/>
      <c r="B24" s="24"/>
      <c r="C24" s="25"/>
      <c r="D24" s="25"/>
      <c r="E24" s="49">
        <v>14.0</v>
      </c>
      <c r="G24" s="49" t="s">
        <v>45</v>
      </c>
      <c r="S24" s="15"/>
      <c r="T24" s="15"/>
    </row>
    <row r="25">
      <c r="E25" s="49">
        <v>5.0</v>
      </c>
      <c r="G25" s="49" t="s">
        <v>42</v>
      </c>
    </row>
    <row r="27">
      <c r="E27" s="26">
        <v>84.0</v>
      </c>
      <c r="F27" s="56" t="s">
        <v>26</v>
      </c>
      <c r="G27" s="26" t="s">
        <v>50</v>
      </c>
    </row>
    <row r="28">
      <c r="E28" s="49">
        <v>84.0</v>
      </c>
      <c r="F28" s="56"/>
      <c r="G28" s="49" t="s">
        <v>54</v>
      </c>
    </row>
    <row r="29">
      <c r="E29" s="26">
        <v>80.0</v>
      </c>
      <c r="F29" s="56" t="s">
        <v>36</v>
      </c>
      <c r="G29" s="26" t="s">
        <v>53</v>
      </c>
    </row>
    <row r="30">
      <c r="E30" s="26">
        <v>74.0</v>
      </c>
      <c r="F30" s="56" t="s">
        <v>39</v>
      </c>
      <c r="G30" s="26" t="s">
        <v>56</v>
      </c>
    </row>
    <row r="31">
      <c r="E31" s="49">
        <v>67.0</v>
      </c>
      <c r="G31" s="49" t="s">
        <v>55</v>
      </c>
    </row>
    <row r="32">
      <c r="E32" s="49">
        <v>57.0</v>
      </c>
      <c r="G32" s="49" t="s">
        <v>52</v>
      </c>
    </row>
  </sheetData>
  <mergeCells count="14">
    <mergeCell ref="X3:Y3"/>
    <mergeCell ref="Z3:AA3"/>
    <mergeCell ref="AB3:AC3"/>
    <mergeCell ref="AD3:AE3"/>
    <mergeCell ref="AF3:AG3"/>
    <mergeCell ref="AH3:AI3"/>
    <mergeCell ref="H2:J2"/>
    <mergeCell ref="K2:M2"/>
    <mergeCell ref="N2:P2"/>
    <mergeCell ref="Q2:AK2"/>
    <mergeCell ref="R3:S3"/>
    <mergeCell ref="T3:U3"/>
    <mergeCell ref="V3:W3"/>
    <mergeCell ref="AJ3:AK3"/>
  </mergeCells>
  <conditionalFormatting sqref="K25:L25 N25:O25">
    <cfRule type="cellIs" dxfId="0" priority="1" operator="equal">
      <formula>8</formula>
    </cfRule>
  </conditionalFormatting>
  <conditionalFormatting sqref="J25">
    <cfRule type="cellIs" dxfId="0" priority="2" operator="equal">
      <formula>2</formula>
    </cfRule>
  </conditionalFormatting>
  <conditionalFormatting sqref="M25 P25">
    <cfRule type="cellIs" dxfId="0" priority="3" operator="equal">
      <formula>4</formula>
    </cfRule>
  </conditionalFormatting>
  <conditionalFormatting sqref="I25">
    <cfRule type="cellIs" dxfId="0" priority="4" operator="equal">
      <formula>6</formula>
    </cfRule>
  </conditionalFormatting>
  <conditionalFormatting sqref="H25">
    <cfRule type="cellIs" dxfId="0" priority="5" operator="equal">
      <formula>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3.13"/>
    <col customWidth="1" min="3" max="3" width="3.25"/>
    <col customWidth="1" min="4" max="4" width="3.88"/>
    <col customWidth="1" min="5" max="5" width="13.5"/>
    <col customWidth="1" min="6" max="7" width="4.25"/>
    <col customWidth="1" min="8" max="8" width="4.0"/>
    <col customWidth="1" min="9" max="9" width="3.75"/>
    <col customWidth="1" min="10" max="12" width="3.5"/>
    <col customWidth="1" min="13" max="13" width="3.38"/>
    <col customWidth="1" min="14" max="14" width="2.88"/>
    <col customWidth="1" min="15" max="15" width="3.5"/>
    <col customWidth="1" min="16" max="16" width="3.75"/>
    <col customWidth="1" min="17" max="17" width="3.88"/>
    <col customWidth="1" min="18" max="18" width="3.13"/>
    <col customWidth="1" min="19" max="19" width="3.63"/>
    <col customWidth="1" min="20" max="21" width="3.38"/>
    <col customWidth="1" min="22" max="22" width="3.5"/>
    <col customWidth="1" min="23" max="23" width="3.75"/>
    <col customWidth="1" min="24" max="25" width="3.88"/>
    <col customWidth="1" min="26" max="38" width="3.25"/>
    <col customWidth="1" min="39" max="39" width="3.88"/>
    <col customWidth="1" min="40" max="40" width="4.5"/>
    <col customWidth="1" min="41" max="45" width="3.88"/>
  </cols>
  <sheetData>
    <row r="2">
      <c r="B2" s="1"/>
      <c r="C2" s="1"/>
      <c r="D2" s="1"/>
      <c r="E2" s="1" t="s">
        <v>0</v>
      </c>
      <c r="F2" s="1"/>
    </row>
    <row r="3">
      <c r="A3" s="1"/>
      <c r="B3" s="1"/>
      <c r="C3" s="1"/>
      <c r="D3" s="1"/>
      <c r="E3" s="1"/>
      <c r="F3" s="2" t="s">
        <v>8</v>
      </c>
      <c r="G3" s="3"/>
      <c r="H3" s="3"/>
      <c r="I3" s="4"/>
      <c r="J3" s="2" t="s">
        <v>12</v>
      </c>
      <c r="K3" s="3"/>
      <c r="L3" s="3"/>
      <c r="M3" s="4"/>
      <c r="N3" s="2" t="s">
        <v>11</v>
      </c>
      <c r="O3" s="3"/>
      <c r="P3" s="3"/>
      <c r="Q3" s="4"/>
      <c r="R3" s="2" t="s">
        <v>9</v>
      </c>
      <c r="S3" s="3"/>
      <c r="T3" s="3"/>
      <c r="U3" s="4"/>
      <c r="V3" s="2" t="s">
        <v>6</v>
      </c>
      <c r="W3" s="3"/>
      <c r="X3" s="3"/>
      <c r="Y3" s="4"/>
      <c r="Z3" s="57" t="s">
        <v>5</v>
      </c>
      <c r="AA3" s="3"/>
      <c r="AB3" s="3"/>
      <c r="AC3" s="4"/>
      <c r="AD3" s="57" t="s">
        <v>10</v>
      </c>
      <c r="AE3" s="3"/>
      <c r="AF3" s="3"/>
      <c r="AG3" s="4"/>
      <c r="AH3" s="57" t="s">
        <v>57</v>
      </c>
      <c r="AI3" s="3"/>
      <c r="AJ3" s="3"/>
      <c r="AK3" s="4"/>
      <c r="AL3" s="57" t="s">
        <v>14</v>
      </c>
      <c r="AM3" s="3"/>
      <c r="AN3" s="3"/>
      <c r="AO3" s="4"/>
      <c r="AP3" s="57" t="s">
        <v>13</v>
      </c>
      <c r="AQ3" s="3"/>
      <c r="AR3" s="3"/>
      <c r="AS3" s="4"/>
    </row>
    <row r="4">
      <c r="A4" s="1"/>
      <c r="B4" s="1"/>
      <c r="C4" s="1"/>
      <c r="D4" s="1"/>
      <c r="E4" s="1"/>
      <c r="F4" s="6"/>
      <c r="G4" s="7"/>
      <c r="H4" s="58"/>
      <c r="I4" s="59"/>
      <c r="J4" s="6"/>
      <c r="K4" s="7"/>
      <c r="L4" s="58"/>
      <c r="M4" s="59"/>
      <c r="N4" s="6"/>
      <c r="O4" s="7"/>
      <c r="P4" s="58"/>
      <c r="Q4" s="59"/>
      <c r="R4" s="6"/>
      <c r="S4" s="7"/>
      <c r="T4" s="58"/>
      <c r="U4" s="59"/>
      <c r="V4" s="6"/>
      <c r="W4" s="7"/>
      <c r="X4" s="58"/>
      <c r="Y4" s="59"/>
      <c r="Z4" s="60"/>
      <c r="AA4" s="61"/>
      <c r="AB4" s="62"/>
      <c r="AC4" s="63"/>
      <c r="AD4" s="60"/>
      <c r="AE4" s="61"/>
      <c r="AF4" s="62"/>
      <c r="AG4" s="63"/>
      <c r="AH4" s="60"/>
      <c r="AI4" s="61"/>
      <c r="AJ4" s="62"/>
      <c r="AK4" s="63"/>
      <c r="AL4" s="60"/>
      <c r="AM4" s="61"/>
      <c r="AN4" s="62"/>
      <c r="AO4" s="63"/>
      <c r="AP4" s="60"/>
      <c r="AQ4" s="61"/>
      <c r="AR4" s="62"/>
      <c r="AS4" s="63"/>
    </row>
    <row r="5">
      <c r="A5" s="1"/>
      <c r="B5" s="1"/>
      <c r="C5" s="1"/>
      <c r="D5" s="1"/>
      <c r="E5" s="64"/>
      <c r="F5" s="6">
        <v>1.0</v>
      </c>
      <c r="G5" s="7">
        <v>2.0</v>
      </c>
      <c r="H5" s="58">
        <v>4.0</v>
      </c>
      <c r="I5" s="59">
        <v>8.0</v>
      </c>
      <c r="J5" s="6">
        <v>1.0</v>
      </c>
      <c r="K5" s="7">
        <v>2.0</v>
      </c>
      <c r="L5" s="58">
        <v>4.0</v>
      </c>
      <c r="M5" s="59">
        <v>8.0</v>
      </c>
      <c r="N5" s="6">
        <v>1.0</v>
      </c>
      <c r="O5" s="7">
        <v>2.0</v>
      </c>
      <c r="P5" s="58">
        <v>4.0</v>
      </c>
      <c r="Q5" s="59">
        <v>8.0</v>
      </c>
      <c r="R5" s="6">
        <v>1.0</v>
      </c>
      <c r="S5" s="7">
        <v>2.0</v>
      </c>
      <c r="T5" s="58">
        <v>4.0</v>
      </c>
      <c r="U5" s="59">
        <v>8.0</v>
      </c>
      <c r="V5" s="6">
        <v>1.0</v>
      </c>
      <c r="W5" s="7">
        <v>2.0</v>
      </c>
      <c r="X5" s="58">
        <v>4.0</v>
      </c>
      <c r="Y5" s="59">
        <v>8.0</v>
      </c>
      <c r="Z5" s="6">
        <v>1.0</v>
      </c>
      <c r="AA5" s="7">
        <v>2.0</v>
      </c>
      <c r="AB5" s="58">
        <v>4.0</v>
      </c>
      <c r="AC5" s="59">
        <v>8.0</v>
      </c>
      <c r="AD5" s="6">
        <v>1.0</v>
      </c>
      <c r="AE5" s="7">
        <v>2.0</v>
      </c>
      <c r="AF5" s="58">
        <v>4.0</v>
      </c>
      <c r="AG5" s="59">
        <v>8.0</v>
      </c>
      <c r="AH5" s="6">
        <v>1.0</v>
      </c>
      <c r="AI5" s="7">
        <v>2.0</v>
      </c>
      <c r="AJ5" s="58">
        <v>4.0</v>
      </c>
      <c r="AK5" s="59">
        <v>8.0</v>
      </c>
      <c r="AL5" s="6">
        <v>1.0</v>
      </c>
      <c r="AM5" s="7">
        <v>2.0</v>
      </c>
      <c r="AN5" s="58">
        <v>4.0</v>
      </c>
      <c r="AO5" s="59">
        <v>8.0</v>
      </c>
      <c r="AP5" s="6">
        <v>1.0</v>
      </c>
      <c r="AQ5" s="7">
        <v>2.0</v>
      </c>
      <c r="AR5" s="58">
        <v>4.0</v>
      </c>
      <c r="AS5" s="59">
        <v>8.0</v>
      </c>
    </row>
    <row r="6">
      <c r="A6" s="1" t="s">
        <v>44</v>
      </c>
      <c r="B6" s="1">
        <v>3.0</v>
      </c>
      <c r="C6" s="1">
        <v>2.0</v>
      </c>
      <c r="D6" s="1">
        <v>1.0</v>
      </c>
      <c r="E6" s="2" t="s">
        <v>21</v>
      </c>
      <c r="F6" s="65" t="s">
        <v>44</v>
      </c>
      <c r="G6" s="66" t="s">
        <v>39</v>
      </c>
      <c r="H6" s="67" t="s">
        <v>36</v>
      </c>
      <c r="I6" s="68" t="s">
        <v>26</v>
      </c>
      <c r="J6" s="65" t="s">
        <v>44</v>
      </c>
      <c r="K6" s="66" t="s">
        <v>39</v>
      </c>
      <c r="L6" s="67" t="s">
        <v>36</v>
      </c>
      <c r="M6" s="68" t="s">
        <v>26</v>
      </c>
      <c r="N6" s="65" t="s">
        <v>44</v>
      </c>
      <c r="O6" s="66" t="s">
        <v>39</v>
      </c>
      <c r="P6" s="67" t="s">
        <v>36</v>
      </c>
      <c r="Q6" s="68" t="s">
        <v>26</v>
      </c>
      <c r="R6" s="65" t="s">
        <v>44</v>
      </c>
      <c r="S6" s="66" t="s">
        <v>39</v>
      </c>
      <c r="T6" s="67" t="s">
        <v>36</v>
      </c>
      <c r="U6" s="68" t="s">
        <v>26</v>
      </c>
      <c r="V6" s="65" t="s">
        <v>44</v>
      </c>
      <c r="W6" s="66" t="s">
        <v>39</v>
      </c>
      <c r="X6" s="67" t="s">
        <v>36</v>
      </c>
      <c r="Y6" s="68" t="s">
        <v>26</v>
      </c>
      <c r="Z6" s="69" t="s">
        <v>44</v>
      </c>
      <c r="AA6" s="70" t="s">
        <v>39</v>
      </c>
      <c r="AB6" s="71" t="s">
        <v>36</v>
      </c>
      <c r="AC6" s="72" t="s">
        <v>26</v>
      </c>
      <c r="AD6" s="69" t="s">
        <v>44</v>
      </c>
      <c r="AE6" s="70" t="s">
        <v>39</v>
      </c>
      <c r="AF6" s="71" t="s">
        <v>36</v>
      </c>
      <c r="AG6" s="72" t="s">
        <v>26</v>
      </c>
      <c r="AH6" s="69" t="s">
        <v>44</v>
      </c>
      <c r="AI6" s="70" t="s">
        <v>39</v>
      </c>
      <c r="AJ6" s="71" t="s">
        <v>36</v>
      </c>
      <c r="AK6" s="72" t="s">
        <v>26</v>
      </c>
      <c r="AL6" s="69" t="s">
        <v>44</v>
      </c>
      <c r="AM6" s="70" t="s">
        <v>39</v>
      </c>
      <c r="AN6" s="71" t="s">
        <v>36</v>
      </c>
      <c r="AO6" s="72" t="s">
        <v>26</v>
      </c>
      <c r="AP6" s="69" t="s">
        <v>44</v>
      </c>
      <c r="AQ6" s="70" t="s">
        <v>39</v>
      </c>
      <c r="AR6" s="71" t="s">
        <v>36</v>
      </c>
      <c r="AS6" s="72" t="s">
        <v>26</v>
      </c>
    </row>
    <row r="7">
      <c r="A7" s="28">
        <f t="shared" ref="A7:D7" si="1">SUM(F7,J7,N7,R7,V7,Z7,AD7,AH7,AL7,AP7)</f>
        <v>1</v>
      </c>
      <c r="B7" s="73">
        <f t="shared" si="1"/>
        <v>0</v>
      </c>
      <c r="C7" s="74">
        <f t="shared" si="1"/>
        <v>0</v>
      </c>
      <c r="D7" s="75">
        <f t="shared" si="1"/>
        <v>2</v>
      </c>
      <c r="E7" s="76" t="s">
        <v>25</v>
      </c>
      <c r="F7" s="77"/>
      <c r="G7" s="78"/>
      <c r="H7" s="79"/>
      <c r="I7" s="80"/>
      <c r="J7" s="77"/>
      <c r="K7" s="78"/>
      <c r="L7" s="79"/>
      <c r="M7" s="80"/>
      <c r="N7" s="77"/>
      <c r="O7" s="78"/>
      <c r="P7" s="79"/>
      <c r="Q7" s="80"/>
      <c r="R7" s="77"/>
      <c r="S7" s="78"/>
      <c r="T7" s="79"/>
      <c r="U7" s="80">
        <v>1.0</v>
      </c>
      <c r="V7" s="77"/>
      <c r="W7" s="78"/>
      <c r="X7" s="79"/>
      <c r="Y7" s="80">
        <v>1.0</v>
      </c>
      <c r="Z7" s="81"/>
      <c r="AA7" s="82"/>
      <c r="AB7" s="83"/>
      <c r="AC7" s="84"/>
      <c r="AD7" s="85">
        <v>1.0</v>
      </c>
      <c r="AE7" s="82"/>
      <c r="AF7" s="83"/>
      <c r="AG7" s="84"/>
      <c r="AH7" s="81"/>
      <c r="AI7" s="82"/>
      <c r="AJ7" s="83"/>
      <c r="AK7" s="84"/>
      <c r="AL7" s="81"/>
      <c r="AM7" s="82"/>
      <c r="AN7" s="83"/>
      <c r="AO7" s="84"/>
      <c r="AP7" s="81"/>
      <c r="AQ7" s="82"/>
      <c r="AR7" s="83"/>
      <c r="AS7" s="84"/>
    </row>
    <row r="8">
      <c r="A8" s="28">
        <f t="shared" ref="A8:D8" si="2">SUM(F8,J8,N8,R8,V8,Z8,AD8,AH8,AL8,AP8)</f>
        <v>2</v>
      </c>
      <c r="B8" s="73">
        <f t="shared" si="2"/>
        <v>1</v>
      </c>
      <c r="C8" s="74">
        <f t="shared" si="2"/>
        <v>0</v>
      </c>
      <c r="D8" s="75">
        <f t="shared" si="2"/>
        <v>0</v>
      </c>
      <c r="E8" s="86" t="s">
        <v>35</v>
      </c>
      <c r="F8" s="77">
        <v>1.0</v>
      </c>
      <c r="G8" s="78"/>
      <c r="H8" s="79"/>
      <c r="I8" s="80"/>
      <c r="J8" s="77">
        <v>1.0</v>
      </c>
      <c r="K8" s="78"/>
      <c r="L8" s="79"/>
      <c r="M8" s="80"/>
      <c r="N8" s="77"/>
      <c r="O8" s="78"/>
      <c r="P8" s="79"/>
      <c r="Q8" s="80"/>
      <c r="R8" s="77"/>
      <c r="S8" s="78"/>
      <c r="T8" s="79"/>
      <c r="U8" s="80"/>
      <c r="V8" s="77"/>
      <c r="W8" s="78"/>
      <c r="X8" s="79"/>
      <c r="Y8" s="80"/>
      <c r="Z8" s="81"/>
      <c r="AA8" s="82"/>
      <c r="AB8" s="83"/>
      <c r="AC8" s="84"/>
      <c r="AD8" s="81"/>
      <c r="AE8" s="87">
        <v>1.0</v>
      </c>
      <c r="AF8" s="83"/>
      <c r="AG8" s="84"/>
      <c r="AH8" s="81"/>
      <c r="AI8" s="82"/>
      <c r="AJ8" s="83"/>
      <c r="AK8" s="84"/>
      <c r="AL8" s="81"/>
      <c r="AM8" s="82"/>
      <c r="AN8" s="83"/>
      <c r="AO8" s="84"/>
      <c r="AP8" s="81"/>
      <c r="AQ8" s="82"/>
      <c r="AR8" s="83"/>
      <c r="AS8" s="84"/>
    </row>
    <row r="9">
      <c r="A9" s="28">
        <f t="shared" ref="A9:D9" si="3">SUM(F9,J9,N9,R9,V9,Z9,AD9,AH9,AL9,AP9)</f>
        <v>1</v>
      </c>
      <c r="B9" s="73">
        <f t="shared" si="3"/>
        <v>1</v>
      </c>
      <c r="C9" s="74">
        <f t="shared" si="3"/>
        <v>2</v>
      </c>
      <c r="D9" s="75">
        <f t="shared" si="3"/>
        <v>0</v>
      </c>
      <c r="E9" s="86" t="s">
        <v>38</v>
      </c>
      <c r="F9" s="77"/>
      <c r="G9" s="78"/>
      <c r="H9" s="79">
        <v>1.0</v>
      </c>
      <c r="I9" s="80"/>
      <c r="J9" s="77"/>
      <c r="K9" s="78"/>
      <c r="L9" s="79"/>
      <c r="M9" s="80"/>
      <c r="N9" s="77"/>
      <c r="O9" s="78"/>
      <c r="P9" s="79"/>
      <c r="Q9" s="80"/>
      <c r="R9" s="77"/>
      <c r="S9" s="78"/>
      <c r="T9" s="79"/>
      <c r="U9" s="80"/>
      <c r="V9" s="77"/>
      <c r="W9" s="78"/>
      <c r="X9" s="79"/>
      <c r="Y9" s="80"/>
      <c r="Z9" s="81"/>
      <c r="AA9" s="82"/>
      <c r="AB9" s="88">
        <v>1.0</v>
      </c>
      <c r="AC9" s="84"/>
      <c r="AD9" s="85">
        <v>1.0</v>
      </c>
      <c r="AE9" s="87">
        <v>1.0</v>
      </c>
      <c r="AF9" s="83"/>
      <c r="AG9" s="84"/>
      <c r="AH9" s="81"/>
      <c r="AI9" s="82"/>
      <c r="AJ9" s="83"/>
      <c r="AK9" s="89"/>
      <c r="AL9" s="81"/>
      <c r="AM9" s="82"/>
      <c r="AN9" s="83"/>
      <c r="AO9" s="84"/>
      <c r="AP9" s="81"/>
      <c r="AQ9" s="82"/>
      <c r="AR9" s="83"/>
      <c r="AS9" s="84"/>
    </row>
    <row r="10">
      <c r="A10" s="28">
        <f t="shared" ref="A10:D10" si="4">SUM(F10,J10,N10,R10,V10,Z10,AD10,AH10,AL10,AP10)</f>
        <v>1</v>
      </c>
      <c r="B10" s="73">
        <f t="shared" si="4"/>
        <v>2</v>
      </c>
      <c r="C10" s="74">
        <f t="shared" si="4"/>
        <v>0</v>
      </c>
      <c r="D10" s="75">
        <f t="shared" si="4"/>
        <v>0</v>
      </c>
      <c r="E10" s="86" t="s">
        <v>42</v>
      </c>
      <c r="F10" s="77"/>
      <c r="G10" s="78"/>
      <c r="H10" s="79"/>
      <c r="I10" s="80"/>
      <c r="J10" s="77"/>
      <c r="K10" s="78"/>
      <c r="L10" s="79"/>
      <c r="M10" s="80"/>
      <c r="N10" s="77"/>
      <c r="O10" s="78"/>
      <c r="P10" s="79"/>
      <c r="Q10" s="80"/>
      <c r="R10" s="77"/>
      <c r="S10" s="78"/>
      <c r="T10" s="79"/>
      <c r="U10" s="80"/>
      <c r="V10" s="77"/>
      <c r="W10" s="78"/>
      <c r="X10" s="79"/>
      <c r="Y10" s="80"/>
      <c r="Z10" s="81"/>
      <c r="AA10" s="82"/>
      <c r="AB10" s="88"/>
      <c r="AC10" s="84"/>
      <c r="AD10" s="85">
        <v>1.0</v>
      </c>
      <c r="AE10" s="82"/>
      <c r="AF10" s="83"/>
      <c r="AG10" s="89"/>
      <c r="AH10" s="81"/>
      <c r="AI10" s="82"/>
      <c r="AJ10" s="83"/>
      <c r="AK10" s="84"/>
      <c r="AL10" s="81"/>
      <c r="AM10" s="87">
        <v>1.0</v>
      </c>
      <c r="AN10" s="83"/>
      <c r="AO10" s="84"/>
      <c r="AP10" s="81"/>
      <c r="AQ10" s="87">
        <v>1.0</v>
      </c>
      <c r="AR10" s="83"/>
      <c r="AS10" s="84"/>
    </row>
    <row r="11">
      <c r="A11" s="28">
        <f t="shared" ref="A11:D11" si="5">SUM(F11,J11,N11,R11,V11,Z11,AD11,AH11,AL11,AP11)</f>
        <v>0</v>
      </c>
      <c r="B11" s="73">
        <f t="shared" si="5"/>
        <v>1</v>
      </c>
      <c r="C11" s="74">
        <f t="shared" si="5"/>
        <v>1</v>
      </c>
      <c r="D11" s="75">
        <f t="shared" si="5"/>
        <v>1</v>
      </c>
      <c r="E11" s="86" t="s">
        <v>45</v>
      </c>
      <c r="F11" s="77"/>
      <c r="G11" s="78"/>
      <c r="H11" s="79"/>
      <c r="I11" s="80"/>
      <c r="J11" s="77"/>
      <c r="K11" s="78"/>
      <c r="L11" s="79"/>
      <c r="M11" s="80"/>
      <c r="N11" s="77"/>
      <c r="O11" s="78">
        <v>1.0</v>
      </c>
      <c r="P11" s="79"/>
      <c r="Q11" s="80"/>
      <c r="R11" s="77"/>
      <c r="S11" s="78"/>
      <c r="T11" s="79"/>
      <c r="U11" s="80"/>
      <c r="V11" s="77"/>
      <c r="W11" s="78"/>
      <c r="X11" s="79"/>
      <c r="Y11" s="80"/>
      <c r="Z11" s="81"/>
      <c r="AA11" s="87"/>
      <c r="AB11" s="83"/>
      <c r="AC11" s="89"/>
      <c r="AD11" s="85"/>
      <c r="AE11" s="87"/>
      <c r="AF11" s="88">
        <v>1.0</v>
      </c>
      <c r="AG11" s="89"/>
      <c r="AH11" s="81"/>
      <c r="AI11" s="82"/>
      <c r="AJ11" s="83"/>
      <c r="AK11" s="84"/>
      <c r="AL11" s="81"/>
      <c r="AM11" s="82"/>
      <c r="AN11" s="83"/>
      <c r="AO11" s="84"/>
      <c r="AP11" s="81"/>
      <c r="AQ11" s="82"/>
      <c r="AR11" s="83"/>
      <c r="AS11" s="89">
        <v>1.0</v>
      </c>
    </row>
    <row r="12">
      <c r="A12" s="28">
        <f t="shared" ref="A12:D12" si="6">SUM(F12,J12,N12,R12,V12,Z12,AD12,AH12,AL12,AP12)</f>
        <v>1</v>
      </c>
      <c r="B12" s="73">
        <f t="shared" si="6"/>
        <v>2</v>
      </c>
      <c r="C12" s="74">
        <f t="shared" si="6"/>
        <v>0</v>
      </c>
      <c r="D12" s="75">
        <f t="shared" si="6"/>
        <v>2</v>
      </c>
      <c r="E12" s="86" t="s">
        <v>48</v>
      </c>
      <c r="F12" s="77">
        <v>1.0</v>
      </c>
      <c r="G12" s="78">
        <v>2.0</v>
      </c>
      <c r="H12" s="79"/>
      <c r="I12" s="80">
        <v>1.0</v>
      </c>
      <c r="J12" s="77"/>
      <c r="K12" s="78"/>
      <c r="L12" s="79"/>
      <c r="M12" s="80"/>
      <c r="N12" s="77"/>
      <c r="O12" s="78"/>
      <c r="P12" s="79"/>
      <c r="Q12" s="80"/>
      <c r="R12" s="77"/>
      <c r="S12" s="78"/>
      <c r="T12" s="79"/>
      <c r="U12" s="80"/>
      <c r="V12" s="77"/>
      <c r="W12" s="78"/>
      <c r="X12" s="79"/>
      <c r="Y12" s="80"/>
      <c r="Z12" s="81"/>
      <c r="AA12" s="82"/>
      <c r="AB12" s="83"/>
      <c r="AC12" s="84"/>
      <c r="AD12" s="85"/>
      <c r="AE12" s="82"/>
      <c r="AF12" s="83"/>
      <c r="AG12" s="89">
        <v>1.0</v>
      </c>
      <c r="AH12" s="81"/>
      <c r="AI12" s="82"/>
      <c r="AJ12" s="83"/>
      <c r="AK12" s="84"/>
      <c r="AL12" s="81"/>
      <c r="AM12" s="82"/>
      <c r="AN12" s="83"/>
      <c r="AO12" s="84"/>
      <c r="AP12" s="81"/>
      <c r="AQ12" s="82"/>
      <c r="AR12" s="83"/>
      <c r="AS12" s="84"/>
    </row>
    <row r="13">
      <c r="A13" s="28">
        <f t="shared" ref="A13:D13" si="7">SUM(F13,J13,N13,R13,V13,Z13,AD13,AH13,AL13,AP13)</f>
        <v>1</v>
      </c>
      <c r="B13" s="73">
        <f t="shared" si="7"/>
        <v>1</v>
      </c>
      <c r="C13" s="74">
        <f t="shared" si="7"/>
        <v>3</v>
      </c>
      <c r="D13" s="75">
        <f t="shared" si="7"/>
        <v>1</v>
      </c>
      <c r="E13" s="86" t="s">
        <v>50</v>
      </c>
      <c r="F13" s="77"/>
      <c r="G13" s="78"/>
      <c r="H13" s="79"/>
      <c r="I13" s="80"/>
      <c r="J13" s="77"/>
      <c r="K13" s="78"/>
      <c r="L13" s="79">
        <v>1.0</v>
      </c>
      <c r="M13" s="80"/>
      <c r="N13" s="77">
        <v>1.0</v>
      </c>
      <c r="O13" s="78"/>
      <c r="P13" s="79">
        <v>1.0</v>
      </c>
      <c r="Q13" s="80">
        <v>1.0</v>
      </c>
      <c r="R13" s="77"/>
      <c r="S13" s="78">
        <v>1.0</v>
      </c>
      <c r="T13" s="79">
        <v>1.0</v>
      </c>
      <c r="U13" s="80"/>
      <c r="V13" s="77"/>
      <c r="W13" s="78"/>
      <c r="X13" s="79"/>
      <c r="Y13" s="80"/>
      <c r="Z13" s="81"/>
      <c r="AA13" s="82"/>
      <c r="AB13" s="83"/>
      <c r="AC13" s="84"/>
      <c r="AD13" s="81"/>
      <c r="AE13" s="82"/>
      <c r="AF13" s="83"/>
      <c r="AG13" s="84"/>
      <c r="AH13" s="81"/>
      <c r="AI13" s="82"/>
      <c r="AJ13" s="83"/>
      <c r="AK13" s="84"/>
      <c r="AL13" s="81"/>
      <c r="AM13" s="82"/>
      <c r="AN13" s="83"/>
      <c r="AO13" s="84"/>
      <c r="AP13" s="81"/>
      <c r="AQ13" s="82"/>
      <c r="AR13" s="83"/>
      <c r="AS13" s="84"/>
    </row>
    <row r="14">
      <c r="A14" s="28">
        <f t="shared" ref="A14:D14" si="8">SUM(F14,J14,N14,R14,V14,Z14,AD14,AH14,AL14,AP14)</f>
        <v>0</v>
      </c>
      <c r="B14" s="73">
        <f t="shared" si="8"/>
        <v>1</v>
      </c>
      <c r="C14" s="74">
        <f t="shared" si="8"/>
        <v>2</v>
      </c>
      <c r="D14" s="75">
        <f t="shared" si="8"/>
        <v>2</v>
      </c>
      <c r="E14" s="86" t="s">
        <v>52</v>
      </c>
      <c r="F14" s="77"/>
      <c r="G14" s="78"/>
      <c r="H14" s="79"/>
      <c r="I14" s="80"/>
      <c r="J14" s="77"/>
      <c r="K14" s="78">
        <v>1.0</v>
      </c>
      <c r="L14" s="79"/>
      <c r="M14" s="80">
        <v>1.0</v>
      </c>
      <c r="N14" s="77"/>
      <c r="O14" s="78"/>
      <c r="P14" s="79"/>
      <c r="Q14" s="80">
        <v>1.0</v>
      </c>
      <c r="R14" s="77"/>
      <c r="S14" s="78"/>
      <c r="T14" s="79"/>
      <c r="U14" s="80"/>
      <c r="V14" s="77"/>
      <c r="W14" s="78"/>
      <c r="X14" s="79"/>
      <c r="Y14" s="80"/>
      <c r="Z14" s="81"/>
      <c r="AA14" s="82"/>
      <c r="AB14" s="83"/>
      <c r="AC14" s="84"/>
      <c r="AD14" s="81"/>
      <c r="AE14" s="82"/>
      <c r="AF14" s="88">
        <v>1.0</v>
      </c>
      <c r="AG14" s="84"/>
      <c r="AH14" s="81"/>
      <c r="AI14" s="82"/>
      <c r="AJ14" s="83"/>
      <c r="AK14" s="84"/>
      <c r="AL14" s="81"/>
      <c r="AM14" s="82"/>
      <c r="AN14" s="88">
        <v>1.0</v>
      </c>
      <c r="AO14" s="84"/>
      <c r="AP14" s="81"/>
      <c r="AQ14" s="82"/>
      <c r="AR14" s="83"/>
      <c r="AS14" s="84"/>
    </row>
    <row r="15">
      <c r="A15" s="28">
        <f t="shared" ref="A15:D15" si="9">SUM(F15,J15,N15,R15,V15,Z15,AD15,AH15,AL15,AP15)</f>
        <v>0</v>
      </c>
      <c r="B15" s="73">
        <f t="shared" si="9"/>
        <v>0</v>
      </c>
      <c r="C15" s="74">
        <f t="shared" si="9"/>
        <v>2</v>
      </c>
      <c r="D15" s="75">
        <f t="shared" si="9"/>
        <v>1</v>
      </c>
      <c r="E15" s="86" t="s">
        <v>53</v>
      </c>
      <c r="F15" s="77"/>
      <c r="G15" s="78"/>
      <c r="H15" s="79"/>
      <c r="I15" s="80">
        <v>1.0</v>
      </c>
      <c r="J15" s="77"/>
      <c r="K15" s="78"/>
      <c r="L15" s="79"/>
      <c r="M15" s="80"/>
      <c r="N15" s="77"/>
      <c r="O15" s="78"/>
      <c r="P15" s="79">
        <v>1.0</v>
      </c>
      <c r="Q15" s="80"/>
      <c r="R15" s="77"/>
      <c r="S15" s="78"/>
      <c r="T15" s="79"/>
      <c r="U15" s="80"/>
      <c r="V15" s="77"/>
      <c r="W15" s="78"/>
      <c r="X15" s="79"/>
      <c r="Y15" s="80"/>
      <c r="Z15" s="81"/>
      <c r="AA15" s="82"/>
      <c r="AB15" s="83"/>
      <c r="AC15" s="84"/>
      <c r="AD15" s="81"/>
      <c r="AE15" s="82"/>
      <c r="AF15" s="83"/>
      <c r="AG15" s="84"/>
      <c r="AH15" s="81"/>
      <c r="AI15" s="87"/>
      <c r="AJ15" s="83"/>
      <c r="AK15" s="84"/>
      <c r="AL15" s="81"/>
      <c r="AM15" s="82"/>
      <c r="AN15" s="83"/>
      <c r="AO15" s="84"/>
      <c r="AP15" s="81"/>
      <c r="AQ15" s="82"/>
      <c r="AR15" s="88">
        <v>1.0</v>
      </c>
      <c r="AS15" s="89"/>
    </row>
    <row r="16">
      <c r="A16" s="28">
        <f t="shared" ref="A16:D16" si="10">SUM(F16,J16,N16,R16,V16,Z16,AD16,AH16,AL16,AP16)</f>
        <v>0</v>
      </c>
      <c r="B16" s="73">
        <f t="shared" si="10"/>
        <v>0</v>
      </c>
      <c r="C16" s="74">
        <f t="shared" si="10"/>
        <v>2</v>
      </c>
      <c r="D16" s="75">
        <f t="shared" si="10"/>
        <v>1</v>
      </c>
      <c r="E16" s="86" t="s">
        <v>54</v>
      </c>
      <c r="F16" s="77"/>
      <c r="G16" s="78"/>
      <c r="H16" s="79"/>
      <c r="I16" s="80"/>
      <c r="J16" s="77"/>
      <c r="K16" s="78"/>
      <c r="L16" s="79"/>
      <c r="M16" s="80"/>
      <c r="N16" s="77"/>
      <c r="O16" s="78"/>
      <c r="P16" s="79"/>
      <c r="Q16" s="80"/>
      <c r="R16" s="77"/>
      <c r="S16" s="78"/>
      <c r="T16" s="79"/>
      <c r="U16" s="80"/>
      <c r="V16" s="77"/>
      <c r="W16" s="78"/>
      <c r="X16" s="79">
        <v>1.0</v>
      </c>
      <c r="Y16" s="80"/>
      <c r="Z16" s="81"/>
      <c r="AA16" s="82"/>
      <c r="AB16" s="83"/>
      <c r="AC16" s="89">
        <v>1.0</v>
      </c>
      <c r="AD16" s="81"/>
      <c r="AE16" s="82"/>
      <c r="AF16" s="83"/>
      <c r="AG16" s="84"/>
      <c r="AH16" s="81"/>
      <c r="AI16" s="82"/>
      <c r="AJ16" s="88">
        <v>1.0</v>
      </c>
      <c r="AK16" s="84"/>
      <c r="AL16" s="81"/>
      <c r="AM16" s="82"/>
      <c r="AN16" s="83"/>
      <c r="AO16" s="84"/>
      <c r="AP16" s="81"/>
      <c r="AQ16" s="82"/>
      <c r="AR16" s="83"/>
      <c r="AS16" s="84"/>
    </row>
    <row r="17">
      <c r="A17" s="28">
        <f t="shared" ref="A17:D17" si="11">SUM(F17,J17,N17,R17,V17,Z17,AD17,AH17,AL17,AP17)</f>
        <v>2</v>
      </c>
      <c r="B17" s="73">
        <f t="shared" si="11"/>
        <v>1</v>
      </c>
      <c r="C17" s="74">
        <f t="shared" si="11"/>
        <v>1</v>
      </c>
      <c r="D17" s="75">
        <f t="shared" si="11"/>
        <v>2</v>
      </c>
      <c r="E17" s="86" t="s">
        <v>55</v>
      </c>
      <c r="F17" s="77">
        <v>1.0</v>
      </c>
      <c r="G17" s="78"/>
      <c r="H17" s="79">
        <v>1.0</v>
      </c>
      <c r="I17" s="80"/>
      <c r="J17" s="77"/>
      <c r="K17" s="78"/>
      <c r="L17" s="79"/>
      <c r="M17" s="80">
        <v>1.0</v>
      </c>
      <c r="N17" s="77"/>
      <c r="O17" s="78"/>
      <c r="P17" s="79"/>
      <c r="Q17" s="80"/>
      <c r="R17" s="77"/>
      <c r="S17" s="78"/>
      <c r="T17" s="79"/>
      <c r="U17" s="80"/>
      <c r="V17" s="77"/>
      <c r="W17" s="78"/>
      <c r="X17" s="79"/>
      <c r="Y17" s="80"/>
      <c r="Z17" s="81"/>
      <c r="AA17" s="82"/>
      <c r="AB17" s="83"/>
      <c r="AC17" s="84"/>
      <c r="AD17" s="85">
        <v>1.0</v>
      </c>
      <c r="AE17" s="82"/>
      <c r="AF17" s="83"/>
      <c r="AG17" s="84"/>
      <c r="AH17" s="81"/>
      <c r="AI17" s="87">
        <v>1.0</v>
      </c>
      <c r="AJ17" s="83"/>
      <c r="AK17" s="84"/>
      <c r="AL17" s="81"/>
      <c r="AM17" s="82"/>
      <c r="AN17" s="83"/>
      <c r="AO17" s="89">
        <v>1.0</v>
      </c>
      <c r="AP17" s="81"/>
      <c r="AQ17" s="82"/>
      <c r="AR17" s="83"/>
      <c r="AS17" s="84"/>
    </row>
    <row r="18">
      <c r="A18" s="28">
        <f t="shared" ref="A18:D18" si="12">SUM(F18,J18,N18,R18,V18,Z18,AD18,AH18,AL18,AP18)</f>
        <v>5</v>
      </c>
      <c r="B18" s="73">
        <f t="shared" si="12"/>
        <v>4</v>
      </c>
      <c r="C18" s="74">
        <f t="shared" si="12"/>
        <v>1</v>
      </c>
      <c r="D18" s="75">
        <f t="shared" si="12"/>
        <v>2</v>
      </c>
      <c r="E18" s="86" t="s">
        <v>56</v>
      </c>
      <c r="F18" s="77"/>
      <c r="G18" s="78"/>
      <c r="H18" s="79"/>
      <c r="I18" s="80"/>
      <c r="J18" s="77">
        <v>1.0</v>
      </c>
      <c r="K18" s="78">
        <v>1.0</v>
      </c>
      <c r="L18" s="79">
        <v>1.0</v>
      </c>
      <c r="M18" s="80"/>
      <c r="N18" s="77">
        <v>1.0</v>
      </c>
      <c r="O18" s="78">
        <v>1.0</v>
      </c>
      <c r="P18" s="79"/>
      <c r="Q18" s="80"/>
      <c r="R18" s="77"/>
      <c r="S18" s="78"/>
      <c r="T18" s="79"/>
      <c r="U18" s="80"/>
      <c r="V18" s="77"/>
      <c r="W18" s="78">
        <v>1.0</v>
      </c>
      <c r="X18" s="79"/>
      <c r="Y18" s="80"/>
      <c r="Z18" s="81"/>
      <c r="AA18" s="87">
        <v>1.0</v>
      </c>
      <c r="AB18" s="83"/>
      <c r="AC18" s="84"/>
      <c r="AD18" s="85">
        <v>3.0</v>
      </c>
      <c r="AE18" s="82"/>
      <c r="AF18" s="88"/>
      <c r="AG18" s="89">
        <v>1.0</v>
      </c>
      <c r="AH18" s="81"/>
      <c r="AI18" s="82"/>
      <c r="AJ18" s="83"/>
      <c r="AK18" s="89">
        <v>1.0</v>
      </c>
      <c r="AL18" s="81"/>
      <c r="AM18" s="82"/>
      <c r="AN18" s="83"/>
      <c r="AO18" s="84"/>
      <c r="AP18" s="81"/>
      <c r="AQ18" s="82"/>
      <c r="AR18" s="83"/>
      <c r="AS18" s="84"/>
    </row>
    <row r="19">
      <c r="A19" s="28">
        <f t="shared" ref="A19:D19" si="13">SUM(F19,J19,N19,R19,V19,Z19,AD19,AH19,AL19,AP19)</f>
        <v>0</v>
      </c>
      <c r="B19" s="73">
        <f t="shared" si="13"/>
        <v>0</v>
      </c>
      <c r="C19" s="74">
        <f t="shared" si="13"/>
        <v>0</v>
      </c>
      <c r="D19" s="75">
        <f t="shared" si="13"/>
        <v>0</v>
      </c>
      <c r="F19" s="77"/>
      <c r="G19" s="78"/>
      <c r="H19" s="79"/>
      <c r="I19" s="80"/>
      <c r="J19" s="77"/>
      <c r="K19" s="78"/>
      <c r="L19" s="79"/>
      <c r="M19" s="80"/>
      <c r="N19" s="77"/>
      <c r="O19" s="78"/>
      <c r="P19" s="79"/>
      <c r="Q19" s="80"/>
      <c r="R19" s="77"/>
      <c r="S19" s="78"/>
      <c r="T19" s="79"/>
      <c r="U19" s="80"/>
      <c r="V19" s="77"/>
      <c r="W19" s="78"/>
      <c r="X19" s="79"/>
      <c r="Y19" s="80"/>
      <c r="Z19" s="81"/>
      <c r="AA19" s="82"/>
      <c r="AB19" s="83"/>
      <c r="AC19" s="84"/>
      <c r="AD19" s="81"/>
      <c r="AE19" s="82"/>
      <c r="AF19" s="83"/>
      <c r="AG19" s="84"/>
      <c r="AH19" s="81"/>
      <c r="AI19" s="82"/>
      <c r="AJ19" s="83"/>
      <c r="AK19" s="84"/>
      <c r="AL19" s="81"/>
      <c r="AM19" s="82"/>
      <c r="AN19" s="83"/>
      <c r="AO19" s="84"/>
      <c r="AP19" s="81"/>
      <c r="AQ19" s="82"/>
      <c r="AR19" s="83"/>
      <c r="AS19" s="84"/>
    </row>
    <row r="20">
      <c r="A20" s="28">
        <f t="shared" ref="A20:D20" si="14">SUM(F20,J20,N20,R20,V20,Z20,AD20,AH20,AL20,AP20)</f>
        <v>0</v>
      </c>
      <c r="B20" s="73">
        <f t="shared" si="14"/>
        <v>0</v>
      </c>
      <c r="C20" s="74">
        <f t="shared" si="14"/>
        <v>0</v>
      </c>
      <c r="D20" s="75">
        <f t="shared" si="14"/>
        <v>0</v>
      </c>
      <c r="F20" s="77"/>
      <c r="G20" s="78"/>
      <c r="H20" s="79"/>
      <c r="I20" s="80"/>
      <c r="J20" s="77"/>
      <c r="K20" s="78"/>
      <c r="L20" s="79"/>
      <c r="M20" s="80"/>
      <c r="N20" s="77"/>
      <c r="O20" s="78"/>
      <c r="P20" s="79"/>
      <c r="Q20" s="80"/>
      <c r="R20" s="77"/>
      <c r="S20" s="78"/>
      <c r="T20" s="79"/>
      <c r="U20" s="80"/>
      <c r="V20" s="77"/>
      <c r="W20" s="78"/>
      <c r="X20" s="79"/>
      <c r="Y20" s="80"/>
      <c r="Z20" s="81"/>
      <c r="AA20" s="82"/>
      <c r="AB20" s="83"/>
      <c r="AC20" s="84"/>
      <c r="AD20" s="81"/>
      <c r="AE20" s="82"/>
      <c r="AF20" s="83"/>
      <c r="AG20" s="84"/>
      <c r="AH20" s="81"/>
      <c r="AI20" s="82"/>
      <c r="AJ20" s="83"/>
      <c r="AK20" s="84"/>
      <c r="AL20" s="81"/>
      <c r="AM20" s="82"/>
      <c r="AN20" s="83"/>
      <c r="AO20" s="84"/>
      <c r="AP20" s="81"/>
      <c r="AQ20" s="82"/>
      <c r="AR20" s="83"/>
      <c r="AS20" s="84"/>
    </row>
    <row r="21">
      <c r="A21" s="28">
        <f t="shared" ref="A21:D21" si="15">SUM(F21,J21,N21,R21,V21,Z21,AD21,AH21,AL21,AP21)</f>
        <v>0</v>
      </c>
      <c r="B21" s="73">
        <f t="shared" si="15"/>
        <v>0</v>
      </c>
      <c r="C21" s="74">
        <f t="shared" si="15"/>
        <v>0</v>
      </c>
      <c r="D21" s="75">
        <f t="shared" si="15"/>
        <v>0</v>
      </c>
      <c r="F21" s="77"/>
      <c r="G21" s="78"/>
      <c r="H21" s="79"/>
      <c r="I21" s="80"/>
      <c r="J21" s="77"/>
      <c r="K21" s="78"/>
      <c r="L21" s="79"/>
      <c r="M21" s="80"/>
      <c r="N21" s="77"/>
      <c r="O21" s="78"/>
      <c r="P21" s="79"/>
      <c r="Q21" s="80"/>
      <c r="R21" s="77"/>
      <c r="S21" s="78"/>
      <c r="T21" s="79"/>
      <c r="U21" s="80"/>
      <c r="V21" s="77"/>
      <c r="W21" s="78"/>
      <c r="X21" s="79"/>
      <c r="Y21" s="80"/>
      <c r="Z21" s="81"/>
      <c r="AA21" s="82"/>
      <c r="AB21" s="83"/>
      <c r="AC21" s="84"/>
      <c r="AD21" s="81"/>
      <c r="AE21" s="82"/>
      <c r="AF21" s="83"/>
      <c r="AG21" s="84"/>
      <c r="AH21" s="81"/>
      <c r="AI21" s="82"/>
      <c r="AJ21" s="83"/>
      <c r="AK21" s="84"/>
      <c r="AL21" s="81"/>
      <c r="AM21" s="82"/>
      <c r="AN21" s="83"/>
      <c r="AO21" s="84"/>
      <c r="AP21" s="81"/>
      <c r="AQ21" s="82"/>
      <c r="AR21" s="83"/>
      <c r="AS21" s="84"/>
    </row>
    <row r="22">
      <c r="A22" s="28">
        <f t="shared" ref="A22:D22" si="16">SUM(F22,J22,N22,R22,V22,Z22,AD22,AH22,AL22,AP22)</f>
        <v>0</v>
      </c>
      <c r="B22" s="73">
        <f t="shared" si="16"/>
        <v>0</v>
      </c>
      <c r="C22" s="74">
        <f t="shared" si="16"/>
        <v>0</v>
      </c>
      <c r="D22" s="75">
        <f t="shared" si="16"/>
        <v>0</v>
      </c>
      <c r="F22" s="77"/>
      <c r="G22" s="78"/>
      <c r="H22" s="79"/>
      <c r="I22" s="80"/>
      <c r="J22" s="77"/>
      <c r="K22" s="78"/>
      <c r="L22" s="79"/>
      <c r="M22" s="80"/>
      <c r="N22" s="77"/>
      <c r="O22" s="78"/>
      <c r="P22" s="79"/>
      <c r="Q22" s="80"/>
      <c r="R22" s="77"/>
      <c r="S22" s="78"/>
      <c r="T22" s="79"/>
      <c r="U22" s="80"/>
      <c r="V22" s="77"/>
      <c r="W22" s="78"/>
      <c r="X22" s="79"/>
      <c r="Y22" s="80"/>
      <c r="Z22" s="81"/>
      <c r="AA22" s="82"/>
      <c r="AB22" s="83"/>
      <c r="AC22" s="84"/>
      <c r="AD22" s="81"/>
      <c r="AE22" s="82"/>
      <c r="AF22" s="83"/>
      <c r="AG22" s="84"/>
      <c r="AH22" s="81"/>
      <c r="AI22" s="82"/>
      <c r="AJ22" s="83"/>
      <c r="AK22" s="84"/>
      <c r="AL22" s="81"/>
      <c r="AM22" s="82"/>
      <c r="AN22" s="83"/>
      <c r="AO22" s="84"/>
      <c r="AP22" s="81"/>
      <c r="AQ22" s="82"/>
      <c r="AR22" s="83"/>
      <c r="AS22" s="84"/>
    </row>
    <row r="23">
      <c r="A23" s="28">
        <f t="shared" ref="A23:D23" si="17">SUM(F23,J23,N23,R23,V23,Z23,AD23,AH23,AL23,AP23)</f>
        <v>0</v>
      </c>
      <c r="B23" s="73">
        <f t="shared" si="17"/>
        <v>0</v>
      </c>
      <c r="C23" s="74">
        <f t="shared" si="17"/>
        <v>0</v>
      </c>
      <c r="D23" s="75">
        <f t="shared" si="17"/>
        <v>0</v>
      </c>
      <c r="F23" s="77"/>
      <c r="G23" s="78"/>
      <c r="H23" s="79"/>
      <c r="I23" s="80"/>
      <c r="J23" s="77"/>
      <c r="K23" s="78"/>
      <c r="L23" s="79"/>
      <c r="M23" s="80"/>
      <c r="N23" s="77"/>
      <c r="O23" s="78"/>
      <c r="P23" s="79"/>
      <c r="Q23" s="80"/>
      <c r="R23" s="77"/>
      <c r="S23" s="78"/>
      <c r="T23" s="79"/>
      <c r="U23" s="80"/>
      <c r="V23" s="77"/>
      <c r="W23" s="78"/>
      <c r="X23" s="79"/>
      <c r="Y23" s="80"/>
      <c r="Z23" s="81"/>
      <c r="AA23" s="82"/>
      <c r="AB23" s="83"/>
      <c r="AC23" s="84"/>
      <c r="AD23" s="81"/>
      <c r="AE23" s="82"/>
      <c r="AF23" s="83"/>
      <c r="AG23" s="84"/>
      <c r="AH23" s="81"/>
      <c r="AI23" s="82"/>
      <c r="AJ23" s="83"/>
      <c r="AK23" s="84"/>
      <c r="AL23" s="81"/>
      <c r="AM23" s="82"/>
      <c r="AN23" s="83"/>
      <c r="AO23" s="84"/>
      <c r="AP23" s="81"/>
      <c r="AQ23" s="82"/>
      <c r="AR23" s="83"/>
      <c r="AS23" s="84"/>
    </row>
    <row r="24">
      <c r="A24" s="28">
        <f t="shared" ref="A24:D24" si="18">SUM(F24,J24,N24,R24,V24,Z24,AD24,AH24,AL24,AP24)</f>
        <v>0</v>
      </c>
      <c r="B24" s="73">
        <f t="shared" si="18"/>
        <v>0</v>
      </c>
      <c r="C24" s="74">
        <f t="shared" si="18"/>
        <v>0</v>
      </c>
      <c r="D24" s="75">
        <f t="shared" si="18"/>
        <v>0</v>
      </c>
      <c r="F24" s="77"/>
      <c r="G24" s="78"/>
      <c r="H24" s="79"/>
      <c r="I24" s="80"/>
      <c r="J24" s="77"/>
      <c r="K24" s="78"/>
      <c r="L24" s="79"/>
      <c r="M24" s="80"/>
      <c r="N24" s="77"/>
      <c r="O24" s="78"/>
      <c r="P24" s="79"/>
      <c r="Q24" s="80"/>
      <c r="R24" s="77"/>
      <c r="S24" s="78"/>
      <c r="T24" s="79"/>
      <c r="U24" s="80"/>
      <c r="V24" s="77"/>
      <c r="W24" s="78"/>
      <c r="X24" s="79"/>
      <c r="Y24" s="80"/>
      <c r="Z24" s="81"/>
      <c r="AA24" s="82"/>
      <c r="AB24" s="83"/>
      <c r="AC24" s="84"/>
      <c r="AD24" s="81"/>
      <c r="AE24" s="82"/>
      <c r="AF24" s="83"/>
      <c r="AG24" s="84"/>
      <c r="AH24" s="81"/>
      <c r="AI24" s="82"/>
      <c r="AJ24" s="83"/>
      <c r="AK24" s="84"/>
      <c r="AL24" s="81"/>
      <c r="AM24" s="82"/>
      <c r="AN24" s="83"/>
      <c r="AO24" s="84"/>
      <c r="AP24" s="81"/>
      <c r="AQ24" s="82"/>
      <c r="AR24" s="83"/>
      <c r="AS24" s="84"/>
    </row>
    <row r="25">
      <c r="A25" s="28">
        <f t="shared" ref="A25:D25" si="19">SUM(F25,J25,N25,R25,V25,Z25,AD25,AH25,AL25,AP25)</f>
        <v>0</v>
      </c>
      <c r="B25" s="73">
        <f t="shared" si="19"/>
        <v>0</v>
      </c>
      <c r="C25" s="74">
        <f t="shared" si="19"/>
        <v>0</v>
      </c>
      <c r="D25" s="75">
        <f t="shared" si="19"/>
        <v>0</v>
      </c>
      <c r="F25" s="77"/>
      <c r="G25" s="78"/>
      <c r="H25" s="79"/>
      <c r="I25" s="80"/>
      <c r="J25" s="77"/>
      <c r="K25" s="78"/>
      <c r="L25" s="79"/>
      <c r="M25" s="80"/>
      <c r="N25" s="77"/>
      <c r="O25" s="78"/>
      <c r="P25" s="79"/>
      <c r="Q25" s="80"/>
      <c r="R25" s="77"/>
      <c r="S25" s="78"/>
      <c r="T25" s="79"/>
      <c r="U25" s="80"/>
      <c r="V25" s="77"/>
      <c r="W25" s="78"/>
      <c r="X25" s="79"/>
      <c r="Y25" s="80"/>
      <c r="Z25" s="81"/>
      <c r="AA25" s="82"/>
      <c r="AB25" s="83"/>
      <c r="AC25" s="84"/>
      <c r="AD25" s="81"/>
      <c r="AE25" s="82"/>
      <c r="AF25" s="83"/>
      <c r="AG25" s="84"/>
      <c r="AH25" s="81"/>
      <c r="AI25" s="82"/>
      <c r="AJ25" s="83"/>
      <c r="AK25" s="84"/>
      <c r="AL25" s="81"/>
      <c r="AM25" s="82"/>
      <c r="AN25" s="83"/>
      <c r="AO25" s="84"/>
      <c r="AP25" s="81"/>
      <c r="AQ25" s="82"/>
      <c r="AR25" s="83"/>
      <c r="AS25" s="84"/>
    </row>
  </sheetData>
  <mergeCells count="10">
    <mergeCell ref="AH3:AK3"/>
    <mergeCell ref="AL3:AO3"/>
    <mergeCell ref="AP3:AS3"/>
    <mergeCell ref="F3:I3"/>
    <mergeCell ref="J3:M3"/>
    <mergeCell ref="N3:Q3"/>
    <mergeCell ref="R3:U3"/>
    <mergeCell ref="V3:Y3"/>
    <mergeCell ref="Z3:AC3"/>
    <mergeCell ref="AD3:AG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63"/>
    <col customWidth="1" min="2" max="2" width="7.25"/>
    <col customWidth="1" min="3" max="3" width="4.25"/>
    <col customWidth="1" min="4" max="4" width="3.63"/>
    <col customWidth="1" min="5" max="5" width="6.63"/>
    <col customWidth="1" min="6" max="6" width="27.0"/>
    <col customWidth="1" min="7" max="7" width="8.38"/>
    <col customWidth="1" min="8" max="8" width="6.5"/>
    <col customWidth="1" min="9" max="9" width="4.88"/>
    <col customWidth="1" min="10" max="10" width="5.13"/>
    <col customWidth="1" min="11" max="11" width="5.25"/>
    <col customWidth="1" min="12" max="13" width="5.75"/>
    <col customWidth="1" min="14" max="14" width="6.5"/>
    <col customWidth="1" min="15" max="15" width="5.75"/>
    <col customWidth="1" min="16" max="16" width="5.38"/>
    <col customWidth="1" min="17" max="17" width="6.0"/>
    <col customWidth="1" min="18" max="18" width="4.88"/>
    <col customWidth="1" min="19" max="19" width="5.0"/>
    <col customWidth="1" min="20" max="20" width="5.75"/>
    <col customWidth="1" min="21" max="21" width="5.13"/>
    <col customWidth="1" min="22" max="22" width="5.5"/>
    <col customWidth="1" min="23" max="23" width="5.38"/>
    <col customWidth="1" min="25" max="25" width="5.0"/>
    <col customWidth="1" min="26" max="26" width="26.5"/>
    <col customWidth="1" min="27" max="27" width="5.13"/>
    <col customWidth="1" min="28" max="28" width="26.0"/>
  </cols>
  <sheetData>
    <row r="1">
      <c r="F1" s="1" t="s">
        <v>0</v>
      </c>
      <c r="G1" s="1"/>
      <c r="H1" s="1"/>
    </row>
    <row r="2">
      <c r="A2" s="1"/>
      <c r="B2" s="1"/>
      <c r="C2" s="1"/>
      <c r="D2" s="1"/>
      <c r="E2" s="1"/>
      <c r="F2" s="1"/>
      <c r="G2" s="2" t="s">
        <v>1</v>
      </c>
      <c r="H2" s="3"/>
      <c r="I2" s="3"/>
      <c r="J2" s="3"/>
      <c r="K2" s="4"/>
      <c r="L2" s="2" t="s">
        <v>3</v>
      </c>
      <c r="M2" s="3"/>
      <c r="N2" s="3"/>
      <c r="O2" s="4"/>
      <c r="P2" s="2" t="s">
        <v>2</v>
      </c>
      <c r="Q2" s="3"/>
      <c r="R2" s="3"/>
      <c r="S2" s="4"/>
      <c r="T2" s="2" t="s">
        <v>4</v>
      </c>
      <c r="U2" s="3"/>
      <c r="V2" s="3"/>
      <c r="W2" s="4"/>
      <c r="X2" s="29" t="s">
        <v>20</v>
      </c>
      <c r="Y2" s="26"/>
      <c r="Z2" s="26">
        <f>SUM(Z3:Z4)</f>
        <v>606</v>
      </c>
    </row>
    <row r="3">
      <c r="A3" s="1"/>
      <c r="B3" s="1"/>
      <c r="C3" s="1"/>
      <c r="D3" s="1"/>
      <c r="E3" s="1"/>
      <c r="F3" s="1"/>
      <c r="G3" s="90"/>
      <c r="H3" s="6"/>
      <c r="I3" s="7"/>
      <c r="J3" s="58"/>
      <c r="K3" s="59"/>
      <c r="L3" s="6"/>
      <c r="M3" s="7"/>
      <c r="N3" s="58"/>
      <c r="O3" s="59"/>
      <c r="P3" s="6"/>
      <c r="Q3" s="7"/>
      <c r="R3" s="58"/>
      <c r="S3" s="59"/>
      <c r="T3" s="6"/>
      <c r="U3" s="7"/>
      <c r="V3" s="58"/>
      <c r="W3" s="59"/>
      <c r="X3" s="29" t="s">
        <v>58</v>
      </c>
      <c r="Z3" s="49">
        <f>C25</f>
        <v>396</v>
      </c>
      <c r="AA3" s="91">
        <f>Z3/Z2</f>
        <v>0.6534653465</v>
      </c>
      <c r="AB3" s="91"/>
    </row>
    <row r="4">
      <c r="A4" s="1"/>
      <c r="B4" s="1"/>
      <c r="C4" s="1"/>
      <c r="D4" s="1"/>
      <c r="E4" s="1"/>
      <c r="F4" s="1"/>
      <c r="G4" s="92">
        <v>5.0</v>
      </c>
      <c r="H4" s="6">
        <v>2.0</v>
      </c>
      <c r="I4" s="7">
        <v>4.0</v>
      </c>
      <c r="J4" s="58">
        <v>7.0</v>
      </c>
      <c r="K4" s="59">
        <v>10.0</v>
      </c>
      <c r="L4" s="6">
        <v>7.0</v>
      </c>
      <c r="M4" s="7">
        <v>10.0</v>
      </c>
      <c r="N4" s="58">
        <v>15.0</v>
      </c>
      <c r="O4" s="59">
        <v>20.0</v>
      </c>
      <c r="P4" s="6">
        <v>7.0</v>
      </c>
      <c r="Q4" s="7">
        <v>10.0</v>
      </c>
      <c r="R4" s="58">
        <v>15.0</v>
      </c>
      <c r="S4" s="59">
        <v>20.0</v>
      </c>
      <c r="T4" s="6">
        <v>1.0</v>
      </c>
      <c r="U4" s="7">
        <v>2.0</v>
      </c>
      <c r="V4" s="58">
        <v>4.0</v>
      </c>
      <c r="W4" s="59">
        <v>8.0</v>
      </c>
      <c r="X4" s="29" t="s">
        <v>59</v>
      </c>
      <c r="Z4" s="49">
        <f>D25</f>
        <v>210</v>
      </c>
      <c r="AA4" s="91">
        <f>Z4/Z2</f>
        <v>0.3465346535</v>
      </c>
      <c r="AB4" s="91"/>
    </row>
    <row r="5">
      <c r="A5" s="1"/>
      <c r="B5" s="1" t="s">
        <v>17</v>
      </c>
      <c r="C5" s="1" t="s">
        <v>18</v>
      </c>
      <c r="D5" s="1" t="s">
        <v>19</v>
      </c>
      <c r="E5" s="1" t="s">
        <v>20</v>
      </c>
      <c r="F5" s="2" t="s">
        <v>21</v>
      </c>
      <c r="G5" s="65" t="s">
        <v>60</v>
      </c>
      <c r="H5" s="65" t="s">
        <v>61</v>
      </c>
      <c r="I5" s="66" t="s">
        <v>39</v>
      </c>
      <c r="J5" s="67" t="s">
        <v>36</v>
      </c>
      <c r="K5" s="68" t="s">
        <v>26</v>
      </c>
      <c r="L5" s="93" t="s">
        <v>62</v>
      </c>
      <c r="M5" s="94" t="s">
        <v>63</v>
      </c>
      <c r="N5" s="95" t="s">
        <v>36</v>
      </c>
      <c r="O5" s="96" t="s">
        <v>26</v>
      </c>
      <c r="P5" s="93" t="s">
        <v>62</v>
      </c>
      <c r="Q5" s="94" t="s">
        <v>63</v>
      </c>
      <c r="R5" s="95" t="s">
        <v>36</v>
      </c>
      <c r="S5" s="96" t="s">
        <v>26</v>
      </c>
      <c r="T5" s="93" t="s">
        <v>64</v>
      </c>
      <c r="U5" s="94" t="s">
        <v>39</v>
      </c>
      <c r="V5" s="95" t="s">
        <v>36</v>
      </c>
      <c r="W5" s="96" t="s">
        <v>26</v>
      </c>
    </row>
    <row r="6">
      <c r="A6" s="23">
        <v>7.0</v>
      </c>
      <c r="B6" s="24">
        <f t="shared" ref="B6:B17" si="1">E6/A6</f>
        <v>3.428571429</v>
      </c>
      <c r="C6" s="25">
        <f t="shared" ref="C6:C24" si="2">SUM((G6*G$4)+(H6*H$4)+(I6*I$4)+(J6*J$4)+(K6*K$4)+(L6*L$4)+(M6*M$4)+(N6*N$4)+(O6*O$4)+(P6*P$4)+(Q6*Q$4)+(R6*R$4)+(S6*S$4))</f>
        <v>7</v>
      </c>
      <c r="D6" s="25">
        <f t="shared" ref="D6:D24" si="3">SUM((T6*T$4)+(U6*U$4)+(V6*V$4)+(W6*W$4))</f>
        <v>17</v>
      </c>
      <c r="E6" s="26">
        <f t="shared" ref="E6:E24" si="4">SUM((G6*G$4)+(H6*H$4)+(I6*I$4)+(J6*J$4)+(K6*K$4)+(L6*L$4)+(M6*M$4)+(N6*N$4)+(O6*O$4)+(P6*P$4)+(Q6*Q$4)+(R6*R$4)+(S6*S$4)+(T6*T$4)+(U6*U$4)+(V6*V$4)+(W6*W$4))</f>
        <v>24</v>
      </c>
      <c r="F6" s="28" t="s">
        <v>25</v>
      </c>
      <c r="G6" s="97"/>
      <c r="H6" s="97"/>
      <c r="I6" s="98"/>
      <c r="J6" s="99"/>
      <c r="K6" s="100"/>
      <c r="L6" s="97"/>
      <c r="M6" s="82"/>
      <c r="N6" s="99"/>
      <c r="O6" s="100"/>
      <c r="P6" s="101">
        <v>1.0</v>
      </c>
      <c r="Q6" s="82"/>
      <c r="R6" s="99"/>
      <c r="S6" s="100"/>
      <c r="T6" s="102">
        <f>'ENTRY - Speech'!A7</f>
        <v>1</v>
      </c>
      <c r="U6" s="73">
        <f>'ENTRY - Speech'!B7</f>
        <v>0</v>
      </c>
      <c r="V6" s="79">
        <f>'ENTRY - Speech'!C7</f>
        <v>0</v>
      </c>
      <c r="W6" s="80">
        <f>'ENTRY - Speech'!D7</f>
        <v>2</v>
      </c>
    </row>
    <row r="7">
      <c r="A7" s="23">
        <v>9.0</v>
      </c>
      <c r="B7" s="24">
        <f t="shared" si="1"/>
        <v>3.111111111</v>
      </c>
      <c r="C7" s="25">
        <f t="shared" si="2"/>
        <v>24</v>
      </c>
      <c r="D7" s="25">
        <f t="shared" si="3"/>
        <v>4</v>
      </c>
      <c r="E7" s="26">
        <f t="shared" si="4"/>
        <v>28</v>
      </c>
      <c r="F7" s="28" t="s">
        <v>35</v>
      </c>
      <c r="G7" s="97"/>
      <c r="H7" s="97"/>
      <c r="I7" s="82"/>
      <c r="J7" s="99"/>
      <c r="K7" s="84"/>
      <c r="L7" s="101">
        <v>2.0</v>
      </c>
      <c r="M7" s="82"/>
      <c r="N7" s="83"/>
      <c r="O7" s="84"/>
      <c r="P7" s="81"/>
      <c r="Q7" s="103">
        <v>1.0</v>
      </c>
      <c r="R7" s="83"/>
      <c r="S7" s="84"/>
      <c r="T7" s="102">
        <f>'ENTRY - Speech'!A8</f>
        <v>2</v>
      </c>
      <c r="U7" s="73">
        <f>'ENTRY - Speech'!B8</f>
        <v>1</v>
      </c>
      <c r="V7" s="79">
        <f>'ENTRY - Speech'!C8</f>
        <v>0</v>
      </c>
      <c r="W7" s="80">
        <f>'ENTRY - Speech'!D8</f>
        <v>0</v>
      </c>
      <c r="Y7" s="1"/>
      <c r="Z7" s="104" t="s">
        <v>65</v>
      </c>
      <c r="AA7" s="104"/>
      <c r="AB7" s="104" t="s">
        <v>66</v>
      </c>
    </row>
    <row r="8">
      <c r="A8" s="23">
        <v>9.0</v>
      </c>
      <c r="B8" s="24">
        <f t="shared" si="1"/>
        <v>2.777777778</v>
      </c>
      <c r="C8" s="25">
        <f t="shared" si="2"/>
        <v>14</v>
      </c>
      <c r="D8" s="25">
        <f t="shared" si="3"/>
        <v>11</v>
      </c>
      <c r="E8" s="26">
        <f t="shared" si="4"/>
        <v>25</v>
      </c>
      <c r="F8" s="28" t="s">
        <v>38</v>
      </c>
      <c r="G8" s="97"/>
      <c r="H8" s="97"/>
      <c r="I8" s="82"/>
      <c r="J8" s="83"/>
      <c r="K8" s="84"/>
      <c r="L8" s="101">
        <v>2.0</v>
      </c>
      <c r="M8" s="82"/>
      <c r="N8" s="83"/>
      <c r="O8" s="84"/>
      <c r="P8" s="81"/>
      <c r="Q8" s="82"/>
      <c r="R8" s="83"/>
      <c r="S8" s="84"/>
      <c r="T8" s="102">
        <f>'ENTRY - Speech'!A9</f>
        <v>1</v>
      </c>
      <c r="U8" s="73">
        <f>'ENTRY - Speech'!B9</f>
        <v>1</v>
      </c>
      <c r="V8" s="79">
        <f>'ENTRY - Speech'!C9</f>
        <v>2</v>
      </c>
      <c r="W8" s="80">
        <f>'ENTRY - Speech'!D9</f>
        <v>0</v>
      </c>
      <c r="Y8" s="49">
        <f t="shared" ref="Y8:Z8" si="5">E6</f>
        <v>24</v>
      </c>
      <c r="Z8" s="49" t="str">
        <f t="shared" si="5"/>
        <v>7 Central Valley High School</v>
      </c>
      <c r="AA8" s="49">
        <f t="shared" ref="AA8:AB8" si="6">E12</f>
        <v>84</v>
      </c>
      <c r="AB8" s="49" t="str">
        <f t="shared" si="6"/>
        <v>19 Mead High School</v>
      </c>
    </row>
    <row r="9">
      <c r="A9" s="23">
        <v>13.0</v>
      </c>
      <c r="B9" s="24">
        <f t="shared" si="1"/>
        <v>0.3846153846</v>
      </c>
      <c r="C9" s="25">
        <f t="shared" si="2"/>
        <v>0</v>
      </c>
      <c r="D9" s="25">
        <f t="shared" si="3"/>
        <v>5</v>
      </c>
      <c r="E9" s="26">
        <f t="shared" si="4"/>
        <v>5</v>
      </c>
      <c r="F9" s="28" t="s">
        <v>42</v>
      </c>
      <c r="G9" s="97"/>
      <c r="H9" s="97"/>
      <c r="I9" s="82"/>
      <c r="J9" s="83"/>
      <c r="K9" s="100"/>
      <c r="L9" s="81"/>
      <c r="M9" s="82"/>
      <c r="N9" s="83"/>
      <c r="O9" s="84"/>
      <c r="P9" s="97"/>
      <c r="Q9" s="98"/>
      <c r="R9" s="99"/>
      <c r="S9" s="100"/>
      <c r="T9" s="102">
        <f>'ENTRY - Speech'!A10</f>
        <v>1</v>
      </c>
      <c r="U9" s="73">
        <f>'ENTRY - Speech'!B10</f>
        <v>2</v>
      </c>
      <c r="V9" s="79">
        <f>'ENTRY - Speech'!C10</f>
        <v>0</v>
      </c>
      <c r="W9" s="80">
        <f>'ENTRY - Speech'!D10</f>
        <v>0</v>
      </c>
      <c r="Y9" s="49">
        <f t="shared" ref="Y9:Z9" si="7">E7</f>
        <v>28</v>
      </c>
      <c r="Z9" s="49" t="str">
        <f t="shared" si="7"/>
        <v>9 Coeur d'Alene Charter Academy</v>
      </c>
      <c r="AA9" s="49">
        <f t="shared" ref="AA9:AB9" si="8">E13</f>
        <v>57</v>
      </c>
      <c r="AB9" s="49" t="str">
        <f t="shared" si="8"/>
        <v>20 University HS</v>
      </c>
    </row>
    <row r="10">
      <c r="A10" s="23">
        <v>13.0</v>
      </c>
      <c r="B10" s="24">
        <f t="shared" si="1"/>
        <v>1.076923077</v>
      </c>
      <c r="C10" s="25">
        <f t="shared" si="2"/>
        <v>0</v>
      </c>
      <c r="D10" s="25">
        <f t="shared" si="3"/>
        <v>14</v>
      </c>
      <c r="E10" s="26">
        <f t="shared" si="4"/>
        <v>14</v>
      </c>
      <c r="F10" s="28" t="s">
        <v>45</v>
      </c>
      <c r="G10" s="81"/>
      <c r="H10" s="97"/>
      <c r="I10" s="82"/>
      <c r="J10" s="83"/>
      <c r="K10" s="84"/>
      <c r="L10" s="97"/>
      <c r="M10" s="98"/>
      <c r="N10" s="83"/>
      <c r="O10" s="84"/>
      <c r="P10" s="97"/>
      <c r="Q10" s="82"/>
      <c r="R10" s="99"/>
      <c r="S10" s="84"/>
      <c r="T10" s="102">
        <f>'ENTRY - Speech'!A11</f>
        <v>0</v>
      </c>
      <c r="U10" s="73">
        <f>'ENTRY - Speech'!B11</f>
        <v>1</v>
      </c>
      <c r="V10" s="79">
        <f>'ENTRY - Speech'!C11</f>
        <v>1</v>
      </c>
      <c r="W10" s="80">
        <f>'ENTRY - Speech'!D11</f>
        <v>1</v>
      </c>
      <c r="Y10" s="49">
        <f t="shared" ref="Y10:Z10" si="9">E8</f>
        <v>25</v>
      </c>
      <c r="Z10" s="49" t="str">
        <f t="shared" si="9"/>
        <v>9 Mt. Spokane High School</v>
      </c>
      <c r="AA10" s="49">
        <f t="shared" ref="AA10:AB10" si="10">E14</f>
        <v>80</v>
      </c>
      <c r="AB10" s="49" t="str">
        <f t="shared" si="10"/>
        <v>32 Gonzaga Prep High School</v>
      </c>
    </row>
    <row r="11">
      <c r="A11" s="23">
        <v>17.0</v>
      </c>
      <c r="B11" s="24">
        <f t="shared" si="1"/>
        <v>3.764705882</v>
      </c>
      <c r="C11" s="25">
        <f t="shared" si="2"/>
        <v>43</v>
      </c>
      <c r="D11" s="25">
        <f t="shared" si="3"/>
        <v>21</v>
      </c>
      <c r="E11" s="26">
        <f t="shared" si="4"/>
        <v>64</v>
      </c>
      <c r="F11" s="28" t="s">
        <v>48</v>
      </c>
      <c r="G11" s="97"/>
      <c r="H11" s="101">
        <v>1.0</v>
      </c>
      <c r="I11" s="98"/>
      <c r="J11" s="83"/>
      <c r="K11" s="100"/>
      <c r="L11" s="101">
        <v>1.0</v>
      </c>
      <c r="M11" s="82"/>
      <c r="N11" s="83"/>
      <c r="O11" s="105">
        <v>1.0</v>
      </c>
      <c r="P11" s="101">
        <v>2.0</v>
      </c>
      <c r="Q11" s="82"/>
      <c r="R11" s="83"/>
      <c r="S11" s="84"/>
      <c r="T11" s="102">
        <f>'ENTRY - Speech'!A12</f>
        <v>1</v>
      </c>
      <c r="U11" s="73">
        <f>'ENTRY - Speech'!B12</f>
        <v>2</v>
      </c>
      <c r="V11" s="79">
        <f>'ENTRY - Speech'!C12</f>
        <v>0</v>
      </c>
      <c r="W11" s="80">
        <f>'ENTRY - Speech'!D12</f>
        <v>2</v>
      </c>
      <c r="Y11" s="49">
        <f t="shared" ref="Y11:Z11" si="11">E9</f>
        <v>5</v>
      </c>
      <c r="Z11" s="49" t="str">
        <f t="shared" si="11"/>
        <v>13 North Central High School</v>
      </c>
      <c r="AA11" s="49">
        <f t="shared" ref="AA11:AB11" si="12">E15</f>
        <v>84</v>
      </c>
      <c r="AB11" s="49" t="str">
        <f t="shared" si="12"/>
        <v>41 Lake City High School</v>
      </c>
    </row>
    <row r="12">
      <c r="A12" s="23">
        <v>19.0</v>
      </c>
      <c r="B12" s="24">
        <f t="shared" si="1"/>
        <v>4.421052632</v>
      </c>
      <c r="C12" s="25">
        <f t="shared" si="2"/>
        <v>61</v>
      </c>
      <c r="D12" s="25">
        <f t="shared" si="3"/>
        <v>23</v>
      </c>
      <c r="E12" s="26">
        <f t="shared" si="4"/>
        <v>84</v>
      </c>
      <c r="F12" s="49" t="s">
        <v>50</v>
      </c>
      <c r="G12" s="81"/>
      <c r="H12" s="97"/>
      <c r="I12" s="82"/>
      <c r="J12" s="99"/>
      <c r="K12" s="84"/>
      <c r="L12" s="97"/>
      <c r="M12" s="82"/>
      <c r="N12" s="83"/>
      <c r="O12" s="84"/>
      <c r="P12" s="101">
        <v>3.0</v>
      </c>
      <c r="Q12" s="98"/>
      <c r="R12" s="83"/>
      <c r="S12" s="105">
        <v>2.0</v>
      </c>
      <c r="T12" s="102">
        <f>'ENTRY - Speech'!A13</f>
        <v>1</v>
      </c>
      <c r="U12" s="73">
        <f>'ENTRY - Speech'!B13</f>
        <v>1</v>
      </c>
      <c r="V12" s="79">
        <f>'ENTRY - Speech'!C13</f>
        <v>3</v>
      </c>
      <c r="W12" s="80">
        <f>'ENTRY - Speech'!D13</f>
        <v>1</v>
      </c>
      <c r="Y12" s="49">
        <f t="shared" ref="Y12:Z12" si="13">E10</f>
        <v>14</v>
      </c>
      <c r="Z12" s="49" t="str">
        <f t="shared" si="13"/>
        <v>13 Ridgeline High School</v>
      </c>
      <c r="AA12" s="49">
        <f t="shared" ref="AA12:AB12" si="14">E16</f>
        <v>67</v>
      </c>
      <c r="AB12" s="49" t="str">
        <f t="shared" si="14"/>
        <v>42 Shadle Park</v>
      </c>
    </row>
    <row r="13">
      <c r="A13" s="23">
        <v>20.0</v>
      </c>
      <c r="B13" s="24">
        <f t="shared" si="1"/>
        <v>2.85</v>
      </c>
      <c r="C13" s="25">
        <f t="shared" si="2"/>
        <v>31</v>
      </c>
      <c r="D13" s="25">
        <f t="shared" si="3"/>
        <v>26</v>
      </c>
      <c r="E13" s="26">
        <f t="shared" si="4"/>
        <v>57</v>
      </c>
      <c r="F13" s="49" t="s">
        <v>52</v>
      </c>
      <c r="G13" s="97"/>
      <c r="H13" s="101">
        <v>1.0</v>
      </c>
      <c r="I13" s="103">
        <v>1.0</v>
      </c>
      <c r="J13" s="83"/>
      <c r="K13" s="84"/>
      <c r="L13" s="81"/>
      <c r="M13" s="98"/>
      <c r="N13" s="83"/>
      <c r="O13" s="84"/>
      <c r="P13" s="97"/>
      <c r="Q13" s="103">
        <v>1.0</v>
      </c>
      <c r="R13" s="106">
        <v>1.0</v>
      </c>
      <c r="S13" s="100"/>
      <c r="T13" s="102">
        <f>'ENTRY - Speech'!A14</f>
        <v>0</v>
      </c>
      <c r="U13" s="73">
        <f>'ENTRY - Speech'!B14</f>
        <v>1</v>
      </c>
      <c r="V13" s="79">
        <f>'ENTRY - Speech'!C14</f>
        <v>2</v>
      </c>
      <c r="W13" s="80">
        <f>'ENTRY - Speech'!D14</f>
        <v>2</v>
      </c>
      <c r="Y13" s="49">
        <f t="shared" ref="Y13:Z13" si="15">E11</f>
        <v>64</v>
      </c>
      <c r="Z13" s="49" t="str">
        <f t="shared" si="15"/>
        <v>17 Lewis &amp; Clark High School</v>
      </c>
      <c r="AA13" s="49">
        <f t="shared" ref="AA13:AB13" si="16">E17</f>
        <v>74</v>
      </c>
      <c r="AB13" s="49" t="str">
        <f t="shared" si="16"/>
        <v>60 Ferris High School</v>
      </c>
    </row>
    <row r="14">
      <c r="A14" s="23">
        <v>32.0</v>
      </c>
      <c r="B14" s="24">
        <f t="shared" si="1"/>
        <v>2.5</v>
      </c>
      <c r="C14" s="25">
        <f t="shared" si="2"/>
        <v>64</v>
      </c>
      <c r="D14" s="25">
        <f t="shared" si="3"/>
        <v>16</v>
      </c>
      <c r="E14" s="26">
        <f t="shared" si="4"/>
        <v>80</v>
      </c>
      <c r="F14" s="49" t="s">
        <v>53</v>
      </c>
      <c r="G14" s="97"/>
      <c r="H14" s="97"/>
      <c r="I14" s="98"/>
      <c r="J14" s="106">
        <v>2.0</v>
      </c>
      <c r="K14" s="84"/>
      <c r="L14" s="81"/>
      <c r="M14" s="103">
        <v>2.0</v>
      </c>
      <c r="N14" s="83"/>
      <c r="O14" s="105">
        <v>1.0</v>
      </c>
      <c r="P14" s="97"/>
      <c r="Q14" s="103">
        <v>1.0</v>
      </c>
      <c r="R14" s="83"/>
      <c r="S14" s="84"/>
      <c r="T14" s="102">
        <f>'ENTRY - Speech'!A15</f>
        <v>0</v>
      </c>
      <c r="U14" s="73">
        <f>'ENTRY - Speech'!B15</f>
        <v>0</v>
      </c>
      <c r="V14" s="79">
        <f>'ENTRY - Speech'!C15</f>
        <v>2</v>
      </c>
      <c r="W14" s="80">
        <f>'ENTRY - Speech'!D15</f>
        <v>1</v>
      </c>
    </row>
    <row r="15">
      <c r="A15" s="23">
        <v>41.0</v>
      </c>
      <c r="B15" s="24">
        <f t="shared" si="1"/>
        <v>2.048780488</v>
      </c>
      <c r="C15" s="25">
        <f t="shared" si="2"/>
        <v>68</v>
      </c>
      <c r="D15" s="25">
        <f t="shared" si="3"/>
        <v>16</v>
      </c>
      <c r="E15" s="26">
        <f t="shared" si="4"/>
        <v>84</v>
      </c>
      <c r="F15" s="49" t="s">
        <v>54</v>
      </c>
      <c r="G15" s="101">
        <v>1.0</v>
      </c>
      <c r="H15" s="101">
        <v>2.0</v>
      </c>
      <c r="I15" s="103">
        <v>1.0</v>
      </c>
      <c r="J15" s="99"/>
      <c r="K15" s="105">
        <v>1.0</v>
      </c>
      <c r="L15" s="97"/>
      <c r="M15" s="103">
        <v>2.0</v>
      </c>
      <c r="N15" s="106">
        <v>1.0</v>
      </c>
      <c r="O15" s="100"/>
      <c r="P15" s="97"/>
      <c r="Q15" s="103">
        <v>1.0</v>
      </c>
      <c r="R15" s="83"/>
      <c r="S15" s="84"/>
      <c r="T15" s="102">
        <f>'ENTRY - Speech'!A16</f>
        <v>0</v>
      </c>
      <c r="U15" s="73">
        <f>'ENTRY - Speech'!B16</f>
        <v>0</v>
      </c>
      <c r="V15" s="79">
        <f>'ENTRY - Speech'!C16</f>
        <v>2</v>
      </c>
      <c r="W15" s="80">
        <f>'ENTRY - Speech'!D16</f>
        <v>1</v>
      </c>
      <c r="X15" s="107" t="s">
        <v>26</v>
      </c>
      <c r="Y15" s="26">
        <v>57.0</v>
      </c>
      <c r="Z15" s="26" t="s">
        <v>48</v>
      </c>
      <c r="AA15" s="108">
        <v>84.0</v>
      </c>
      <c r="AB15" s="109" t="s">
        <v>54</v>
      </c>
    </row>
    <row r="16">
      <c r="A16" s="23">
        <v>42.0</v>
      </c>
      <c r="B16" s="24">
        <f t="shared" si="1"/>
        <v>1.595238095</v>
      </c>
      <c r="C16" s="25">
        <f t="shared" si="2"/>
        <v>43</v>
      </c>
      <c r="D16" s="25">
        <f t="shared" si="3"/>
        <v>24</v>
      </c>
      <c r="E16" s="26">
        <f t="shared" si="4"/>
        <v>67</v>
      </c>
      <c r="F16" s="49" t="s">
        <v>55</v>
      </c>
      <c r="G16" s="97"/>
      <c r="H16" s="97"/>
      <c r="I16" s="82"/>
      <c r="J16" s="83"/>
      <c r="K16" s="100"/>
      <c r="L16" s="101">
        <v>2.0</v>
      </c>
      <c r="M16" s="82"/>
      <c r="N16" s="106">
        <v>1.0</v>
      </c>
      <c r="O16" s="84"/>
      <c r="P16" s="101">
        <v>2.0</v>
      </c>
      <c r="Q16" s="98"/>
      <c r="R16" s="99"/>
      <c r="S16" s="100"/>
      <c r="T16" s="102">
        <f>'ENTRY - Speech'!A17</f>
        <v>2</v>
      </c>
      <c r="U16" s="73">
        <f>'ENTRY - Speech'!B17</f>
        <v>1</v>
      </c>
      <c r="V16" s="79">
        <f>'ENTRY - Speech'!C17</f>
        <v>1</v>
      </c>
      <c r="W16" s="80">
        <f>'ENTRY - Speech'!D17</f>
        <v>2</v>
      </c>
      <c r="X16" s="107" t="s">
        <v>36</v>
      </c>
      <c r="Y16" s="26">
        <v>28.0</v>
      </c>
      <c r="Z16" s="26" t="s">
        <v>35</v>
      </c>
      <c r="AA16" s="26">
        <v>84.0</v>
      </c>
      <c r="AB16" s="26" t="s">
        <v>50</v>
      </c>
      <c r="AC16" s="110" t="s">
        <v>26</v>
      </c>
    </row>
    <row r="17">
      <c r="A17" s="23">
        <v>60.0</v>
      </c>
      <c r="B17" s="24">
        <f t="shared" si="1"/>
        <v>1.233333333</v>
      </c>
      <c r="C17" s="25">
        <f t="shared" si="2"/>
        <v>41</v>
      </c>
      <c r="D17" s="25">
        <f t="shared" si="3"/>
        <v>33</v>
      </c>
      <c r="E17" s="26">
        <f t="shared" si="4"/>
        <v>74</v>
      </c>
      <c r="F17" s="49" t="s">
        <v>56</v>
      </c>
      <c r="G17" s="101">
        <v>1.0</v>
      </c>
      <c r="H17" s="101">
        <v>2.0</v>
      </c>
      <c r="I17" s="82"/>
      <c r="J17" s="83"/>
      <c r="K17" s="105">
        <v>1.0</v>
      </c>
      <c r="L17" s="101">
        <v>1.0</v>
      </c>
      <c r="M17" s="82"/>
      <c r="N17" s="83"/>
      <c r="O17" s="84"/>
      <c r="P17" s="97"/>
      <c r="Q17" s="82"/>
      <c r="R17" s="106">
        <v>1.0</v>
      </c>
      <c r="S17" s="84"/>
      <c r="T17" s="102">
        <f>'ENTRY - Speech'!A18</f>
        <v>5</v>
      </c>
      <c r="U17" s="73">
        <f>'ENTRY - Speech'!B18</f>
        <v>4</v>
      </c>
      <c r="V17" s="79">
        <f>'ENTRY - Speech'!C18</f>
        <v>1</v>
      </c>
      <c r="W17" s="80">
        <f>'ENTRY - Speech'!D18</f>
        <v>2</v>
      </c>
      <c r="X17" s="107" t="s">
        <v>39</v>
      </c>
      <c r="Y17" s="26">
        <v>25.0</v>
      </c>
      <c r="Z17" s="26" t="s">
        <v>38</v>
      </c>
      <c r="AA17" s="1">
        <v>80.0</v>
      </c>
      <c r="AB17" s="26" t="s">
        <v>53</v>
      </c>
      <c r="AC17" s="110" t="s">
        <v>36</v>
      </c>
    </row>
    <row r="18">
      <c r="A18" s="25"/>
      <c r="B18" s="24"/>
      <c r="C18" s="25">
        <f t="shared" si="2"/>
        <v>0</v>
      </c>
      <c r="D18" s="25">
        <f t="shared" si="3"/>
        <v>0</v>
      </c>
      <c r="E18" s="26">
        <f t="shared" si="4"/>
        <v>0</v>
      </c>
      <c r="F18" s="49" t="str">
        <f>'ENTRY - Speech'!E19</f>
        <v/>
      </c>
      <c r="G18" s="81"/>
      <c r="H18" s="81"/>
      <c r="I18" s="82"/>
      <c r="J18" s="83"/>
      <c r="K18" s="84"/>
      <c r="L18" s="81"/>
      <c r="M18" s="82"/>
      <c r="N18" s="83"/>
      <c r="O18" s="84"/>
      <c r="P18" s="81"/>
      <c r="Q18" s="82"/>
      <c r="R18" s="83"/>
      <c r="S18" s="84"/>
      <c r="T18" s="102">
        <f>'ENTRY - Speech'!A19</f>
        <v>0</v>
      </c>
      <c r="U18" s="73">
        <f>'ENTRY - Speech'!B19</f>
        <v>0</v>
      </c>
      <c r="V18" s="79">
        <f>'ENTRY - Speech'!C19</f>
        <v>0</v>
      </c>
      <c r="W18" s="80">
        <f>'ENTRY - Speech'!D19</f>
        <v>0</v>
      </c>
      <c r="Y18" s="49">
        <v>24.0</v>
      </c>
      <c r="Z18" s="49" t="s">
        <v>25</v>
      </c>
      <c r="AA18" s="26">
        <v>74.0</v>
      </c>
      <c r="AB18" s="26" t="s">
        <v>56</v>
      </c>
      <c r="AC18" s="110" t="s">
        <v>39</v>
      </c>
    </row>
    <row r="19">
      <c r="A19" s="25"/>
      <c r="B19" s="24"/>
      <c r="C19" s="25">
        <f t="shared" si="2"/>
        <v>0</v>
      </c>
      <c r="D19" s="25">
        <f t="shared" si="3"/>
        <v>0</v>
      </c>
      <c r="E19" s="26">
        <f t="shared" si="4"/>
        <v>0</v>
      </c>
      <c r="F19" s="49" t="str">
        <f>'ENTRY - Speech'!E20</f>
        <v/>
      </c>
      <c r="G19" s="81"/>
      <c r="H19" s="81"/>
      <c r="I19" s="82"/>
      <c r="J19" s="83"/>
      <c r="K19" s="84"/>
      <c r="L19" s="81"/>
      <c r="M19" s="82"/>
      <c r="N19" s="83"/>
      <c r="O19" s="84"/>
      <c r="P19" s="81"/>
      <c r="Q19" s="82"/>
      <c r="R19" s="83"/>
      <c r="S19" s="84"/>
      <c r="T19" s="102">
        <f>'ENTRY - Speech'!A20</f>
        <v>0</v>
      </c>
      <c r="U19" s="73">
        <f>'ENTRY - Speech'!B20</f>
        <v>0</v>
      </c>
      <c r="V19" s="79">
        <f>'ENTRY - Speech'!C20</f>
        <v>0</v>
      </c>
      <c r="W19" s="80">
        <f>'ENTRY - Speech'!D20</f>
        <v>0</v>
      </c>
      <c r="Y19" s="29">
        <v>14.0</v>
      </c>
      <c r="Z19" s="49" t="s">
        <v>45</v>
      </c>
      <c r="AA19" s="29">
        <v>67.0</v>
      </c>
      <c r="AB19" s="49" t="s">
        <v>55</v>
      </c>
    </row>
    <row r="20">
      <c r="A20" s="25"/>
      <c r="B20" s="24"/>
      <c r="C20" s="25">
        <f t="shared" si="2"/>
        <v>0</v>
      </c>
      <c r="D20" s="25">
        <f t="shared" si="3"/>
        <v>0</v>
      </c>
      <c r="E20" s="26">
        <f t="shared" si="4"/>
        <v>0</v>
      </c>
      <c r="F20" s="49" t="str">
        <f>'ENTRY - Speech'!E21</f>
        <v/>
      </c>
      <c r="G20" s="81"/>
      <c r="H20" s="81"/>
      <c r="I20" s="82"/>
      <c r="J20" s="83"/>
      <c r="K20" s="84"/>
      <c r="L20" s="81"/>
      <c r="M20" s="82"/>
      <c r="N20" s="83"/>
      <c r="O20" s="84"/>
      <c r="P20" s="81"/>
      <c r="Q20" s="82"/>
      <c r="R20" s="83"/>
      <c r="S20" s="84"/>
      <c r="T20" s="102">
        <f>'ENTRY - Speech'!A21</f>
        <v>0</v>
      </c>
      <c r="U20" s="73">
        <f>'ENTRY - Speech'!B21</f>
        <v>0</v>
      </c>
      <c r="V20" s="79">
        <f>'ENTRY - Speech'!C21</f>
        <v>0</v>
      </c>
      <c r="W20" s="80">
        <f>'ENTRY - Speech'!D21</f>
        <v>0</v>
      </c>
      <c r="Y20" s="29">
        <v>5.0</v>
      </c>
      <c r="Z20" s="49" t="s">
        <v>42</v>
      </c>
      <c r="AA20" s="49">
        <v>57.0</v>
      </c>
      <c r="AB20" s="49" t="s">
        <v>52</v>
      </c>
    </row>
    <row r="21">
      <c r="A21" s="25"/>
      <c r="B21" s="24"/>
      <c r="C21" s="25">
        <f t="shared" si="2"/>
        <v>0</v>
      </c>
      <c r="D21" s="25">
        <f t="shared" si="3"/>
        <v>0</v>
      </c>
      <c r="E21" s="26">
        <f t="shared" si="4"/>
        <v>0</v>
      </c>
      <c r="F21" s="49" t="str">
        <f>'ENTRY - Speech'!E22</f>
        <v/>
      </c>
      <c r="G21" s="81"/>
      <c r="H21" s="81"/>
      <c r="I21" s="82"/>
      <c r="J21" s="83"/>
      <c r="K21" s="84"/>
      <c r="L21" s="81"/>
      <c r="M21" s="82"/>
      <c r="N21" s="83"/>
      <c r="O21" s="84"/>
      <c r="P21" s="81"/>
      <c r="Q21" s="82"/>
      <c r="R21" s="83"/>
      <c r="S21" s="84"/>
      <c r="T21" s="102">
        <f>'ENTRY - Speech'!A22</f>
        <v>0</v>
      </c>
      <c r="U21" s="73">
        <f>'ENTRY - Speech'!B22</f>
        <v>0</v>
      </c>
      <c r="V21" s="79">
        <f>'ENTRY - Speech'!C22</f>
        <v>0</v>
      </c>
      <c r="W21" s="80">
        <f>'ENTRY - Speech'!D22</f>
        <v>0</v>
      </c>
    </row>
    <row r="22">
      <c r="A22" s="25"/>
      <c r="B22" s="24"/>
      <c r="C22" s="25">
        <f t="shared" si="2"/>
        <v>0</v>
      </c>
      <c r="D22" s="25">
        <f t="shared" si="3"/>
        <v>0</v>
      </c>
      <c r="E22" s="26">
        <f t="shared" si="4"/>
        <v>0</v>
      </c>
      <c r="F22" s="49" t="str">
        <f>'ENTRY - Speech'!E23</f>
        <v/>
      </c>
      <c r="G22" s="81"/>
      <c r="H22" s="81"/>
      <c r="I22" s="82"/>
      <c r="J22" s="83"/>
      <c r="K22" s="84"/>
      <c r="L22" s="81"/>
      <c r="M22" s="82"/>
      <c r="N22" s="83"/>
      <c r="O22" s="84"/>
      <c r="P22" s="81"/>
      <c r="Q22" s="82"/>
      <c r="R22" s="83"/>
      <c r="S22" s="84"/>
      <c r="T22" s="102">
        <f>'ENTRY - Speech'!A23</f>
        <v>0</v>
      </c>
      <c r="U22" s="73">
        <f>'ENTRY - Speech'!B23</f>
        <v>0</v>
      </c>
      <c r="V22" s="79">
        <f>'ENTRY - Speech'!C23</f>
        <v>0</v>
      </c>
      <c r="W22" s="80">
        <f>'ENTRY - Speech'!D23</f>
        <v>0</v>
      </c>
    </row>
    <row r="23">
      <c r="A23" s="25"/>
      <c r="B23" s="24"/>
      <c r="C23" s="25">
        <f t="shared" si="2"/>
        <v>0</v>
      </c>
      <c r="D23" s="25">
        <f t="shared" si="3"/>
        <v>0</v>
      </c>
      <c r="E23" s="26">
        <f t="shared" si="4"/>
        <v>0</v>
      </c>
      <c r="F23" s="49" t="str">
        <f>'ENTRY - Speech'!E24</f>
        <v/>
      </c>
      <c r="G23" s="81"/>
      <c r="H23" s="81"/>
      <c r="I23" s="82"/>
      <c r="J23" s="83"/>
      <c r="K23" s="84"/>
      <c r="L23" s="81"/>
      <c r="M23" s="82"/>
      <c r="N23" s="83"/>
      <c r="O23" s="84"/>
      <c r="P23" s="81"/>
      <c r="Q23" s="82"/>
      <c r="R23" s="83"/>
      <c r="S23" s="84"/>
      <c r="T23" s="102">
        <f>'ENTRY - Speech'!A24</f>
        <v>0</v>
      </c>
      <c r="U23" s="73">
        <f>'ENTRY - Speech'!B24</f>
        <v>0</v>
      </c>
      <c r="V23" s="79">
        <f>'ENTRY - Speech'!C24</f>
        <v>0</v>
      </c>
      <c r="W23" s="80">
        <f>'ENTRY - Speech'!D24</f>
        <v>0</v>
      </c>
    </row>
    <row r="24">
      <c r="A24" s="25"/>
      <c r="B24" s="24"/>
      <c r="C24" s="25">
        <f t="shared" si="2"/>
        <v>0</v>
      </c>
      <c r="D24" s="25">
        <f t="shared" si="3"/>
        <v>0</v>
      </c>
      <c r="E24" s="26">
        <f t="shared" si="4"/>
        <v>0</v>
      </c>
      <c r="F24" s="49" t="str">
        <f>'ENTRY - Speech'!E25</f>
        <v/>
      </c>
      <c r="G24" s="81"/>
      <c r="H24" s="60"/>
      <c r="I24" s="61"/>
      <c r="J24" s="62"/>
      <c r="K24" s="63"/>
      <c r="L24" s="60"/>
      <c r="M24" s="61"/>
      <c r="N24" s="62"/>
      <c r="O24" s="63"/>
      <c r="P24" s="60"/>
      <c r="Q24" s="61"/>
      <c r="R24" s="62"/>
      <c r="S24" s="63"/>
      <c r="T24" s="102">
        <f>'ENTRY - Speech'!A25</f>
        <v>0</v>
      </c>
      <c r="U24" s="73">
        <f>'ENTRY - Speech'!B25</f>
        <v>0</v>
      </c>
      <c r="V24" s="79">
        <f>'ENTRY - Speech'!C25</f>
        <v>0</v>
      </c>
      <c r="W24" s="80">
        <f>'ENTRY - Speech'!D25</f>
        <v>0</v>
      </c>
    </row>
    <row r="25">
      <c r="C25" s="49">
        <f t="shared" ref="C25:E25" si="17">SUM(C6:C24)</f>
        <v>396</v>
      </c>
      <c r="D25" s="49">
        <f t="shared" si="17"/>
        <v>210</v>
      </c>
      <c r="E25" s="26">
        <f t="shared" si="17"/>
        <v>606</v>
      </c>
      <c r="G25" s="49">
        <f t="shared" ref="G25:S25" si="18">SUM(G6:G24)</f>
        <v>2</v>
      </c>
      <c r="H25" s="49">
        <f t="shared" si="18"/>
        <v>6</v>
      </c>
      <c r="I25" s="49">
        <f t="shared" si="18"/>
        <v>2</v>
      </c>
      <c r="J25" s="49">
        <f t="shared" si="18"/>
        <v>2</v>
      </c>
      <c r="K25" s="49">
        <f t="shared" si="18"/>
        <v>2</v>
      </c>
      <c r="L25" s="49">
        <f t="shared" si="18"/>
        <v>8</v>
      </c>
      <c r="M25" s="49">
        <f t="shared" si="18"/>
        <v>4</v>
      </c>
      <c r="N25" s="49">
        <f t="shared" si="18"/>
        <v>2</v>
      </c>
      <c r="O25" s="49">
        <f t="shared" si="18"/>
        <v>2</v>
      </c>
      <c r="P25" s="49">
        <f t="shared" si="18"/>
        <v>8</v>
      </c>
      <c r="Q25" s="49">
        <f t="shared" si="18"/>
        <v>4</v>
      </c>
      <c r="R25" s="49">
        <f t="shared" si="18"/>
        <v>2</v>
      </c>
      <c r="S25" s="49">
        <f t="shared" si="18"/>
        <v>2</v>
      </c>
    </row>
  </sheetData>
  <mergeCells count="4">
    <mergeCell ref="G2:K2"/>
    <mergeCell ref="L2:O2"/>
    <mergeCell ref="P2:S2"/>
    <mergeCell ref="T2:W2"/>
  </mergeCells>
  <conditionalFormatting sqref="P25 L25">
    <cfRule type="cellIs" dxfId="0" priority="1" operator="equal">
      <formula>8</formula>
    </cfRule>
  </conditionalFormatting>
  <conditionalFormatting sqref="S25">
    <cfRule type="cellIs" dxfId="0" priority="2" operator="equal">
      <formula>2</formula>
    </cfRule>
  </conditionalFormatting>
  <conditionalFormatting sqref="R25 N25 J25">
    <cfRule type="cellIs" dxfId="0" priority="3" operator="equal">
      <formula>2</formula>
    </cfRule>
  </conditionalFormatting>
  <conditionalFormatting sqref="I25">
    <cfRule type="cellIs" dxfId="0" priority="4" operator="equal">
      <formula>2</formula>
    </cfRule>
  </conditionalFormatting>
  <conditionalFormatting sqref="K25">
    <cfRule type="cellIs" dxfId="0" priority="5" operator="equal">
      <formula>2</formula>
    </cfRule>
  </conditionalFormatting>
  <conditionalFormatting sqref="O25">
    <cfRule type="cellIs" dxfId="0" priority="6" operator="equal">
      <formula>2</formula>
    </cfRule>
  </conditionalFormatting>
  <conditionalFormatting sqref="M25 Q25">
    <cfRule type="cellIs" dxfId="0" priority="7" operator="equal">
      <formula>4</formula>
    </cfRule>
  </conditionalFormatting>
  <conditionalFormatting sqref="H25">
    <cfRule type="cellIs" dxfId="0" priority="8" operator="equal">
      <formula>6</formula>
    </cfRule>
  </conditionalFormatting>
  <conditionalFormatting sqref="G25">
    <cfRule type="cellIs" dxfId="0" priority="9" operator="equal">
      <formula>2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11">
        <v>44996.59956890046</v>
      </c>
      <c r="B1" s="29" t="s">
        <v>67</v>
      </c>
      <c r="C1" s="29" t="s">
        <v>68</v>
      </c>
    </row>
    <row r="2">
      <c r="A2" s="111">
        <v>45005.662657037035</v>
      </c>
      <c r="B2" s="29" t="s">
        <v>69</v>
      </c>
      <c r="C2" s="29" t="s">
        <v>70</v>
      </c>
    </row>
    <row r="3">
      <c r="A3" s="111">
        <v>45005.66132896991</v>
      </c>
      <c r="B3" s="29" t="s">
        <v>71</v>
      </c>
      <c r="C3" s="29" t="s">
        <v>72</v>
      </c>
    </row>
  </sheetData>
  <drawing r:id="rId1"/>
</worksheet>
</file>