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heidi/Desktop/SEW_HEIDI/FILE_GIVEAWAYS/FREELANCE_HOURLY_RATE_CALCULATOR/"/>
    </mc:Choice>
  </mc:AlternateContent>
  <bookViews>
    <workbookView xWindow="-60" yWindow="460" windowWidth="33660" windowHeight="204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F11" i="1"/>
  <c r="F12" i="1"/>
  <c r="F13" i="1"/>
  <c r="F14" i="1"/>
  <c r="F15" i="1"/>
  <c r="F16" i="1"/>
  <c r="F17" i="1"/>
  <c r="F18" i="1"/>
  <c r="F19" i="1"/>
  <c r="F20" i="1"/>
  <c r="D21" i="1"/>
  <c r="F21" i="1"/>
  <c r="D22" i="1"/>
  <c r="F22" i="1"/>
  <c r="F23" i="1"/>
  <c r="F24" i="1"/>
  <c r="F25" i="1"/>
  <c r="F26" i="1"/>
  <c r="C28" i="1"/>
  <c r="C32" i="1"/>
  <c r="D32" i="1"/>
  <c r="D34" i="1"/>
  <c r="D35" i="1"/>
  <c r="D36" i="1"/>
  <c r="D37" i="1"/>
  <c r="D38" i="1"/>
  <c r="D40" i="1"/>
  <c r="D41" i="1"/>
  <c r="D33" i="1"/>
</calcChain>
</file>

<file path=xl/sharedStrings.xml><?xml version="1.0" encoding="utf-8"?>
<sst xmlns="http://schemas.openxmlformats.org/spreadsheetml/2006/main" count="45" uniqueCount="44">
  <si>
    <t>Rate</t>
  </si>
  <si>
    <t>Hourly Rate</t>
  </si>
  <si>
    <t>Overhead</t>
  </si>
  <si>
    <t>Office</t>
  </si>
  <si>
    <t>Insurance</t>
  </si>
  <si>
    <t>Computer</t>
  </si>
  <si>
    <t>Phone</t>
  </si>
  <si>
    <t>Internet</t>
  </si>
  <si>
    <t>Education</t>
  </si>
  <si>
    <t>Self Employment Tax</t>
  </si>
  <si>
    <t>Desired Salary</t>
  </si>
  <si>
    <t>Times Per Year</t>
  </si>
  <si>
    <t>Web Site</t>
  </si>
  <si>
    <t>Total</t>
  </si>
  <si>
    <t>Adobe Software</t>
  </si>
  <si>
    <t>Misc Software</t>
  </si>
  <si>
    <t>Promotion / Marketing</t>
  </si>
  <si>
    <t>Buffer for Unpaid Clients</t>
  </si>
  <si>
    <t>Total Expenses</t>
  </si>
  <si>
    <t>Annual Salary</t>
  </si>
  <si>
    <t>Hours</t>
  </si>
  <si>
    <t>Working Hours</t>
  </si>
  <si>
    <t>Vacation Hours</t>
  </si>
  <si>
    <t>Days</t>
  </si>
  <si>
    <t>Type</t>
  </si>
  <si>
    <t>Total Hours Working</t>
  </si>
  <si>
    <t>Total Hours Off</t>
  </si>
  <si>
    <t>Sick Hours</t>
  </si>
  <si>
    <t>Holiday Hours</t>
  </si>
  <si>
    <t>Salary Rate</t>
  </si>
  <si>
    <t>Hourly Equivalent</t>
  </si>
  <si>
    <t>Input your Desired Yearly Salary</t>
  </si>
  <si>
    <t>1: START HERE</t>
  </si>
  <si>
    <t>2: INPUT YOUR EXPENSES</t>
  </si>
  <si>
    <t>Update the numbers to match your business expenses and add any additional ones. The Total Expenses will automatically update</t>
  </si>
  <si>
    <t>3. YOUR ACTUAL SALARY</t>
  </si>
  <si>
    <t>Buffer for non-paid work</t>
  </si>
  <si>
    <t>Total Billable Hours</t>
  </si>
  <si>
    <t>HOW YOU *THINK* YOU SHOULD CALCULATE YOUR HOURLY RATE</t>
  </si>
  <si>
    <t>HOW YOU *ACTUALLY* SHOULD CALCULATE YOUR HOURLY RATE</t>
  </si>
  <si>
    <t>Round Up!</t>
  </si>
  <si>
    <t>Total Working Hrs Available</t>
  </si>
  <si>
    <t>4: CALCULATE BILLABLE / WORKABLE HOURS TO DISCOVER HOURLY RATE</t>
  </si>
  <si>
    <t>$80 /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</si>
</sst>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B34E"/>
        <bgColor indexed="64"/>
      </patternFill>
    </fill>
    <fill>
      <patternFill patternType="solid">
        <fgColor rgb="FF9DD11E"/>
        <bgColor indexed="64"/>
      </patternFill>
    </fill>
    <fill>
      <patternFill patternType="solid">
        <fgColor rgb="FFE0564E"/>
        <bgColor indexed="64"/>
      </patternFill>
    </fill>
    <fill>
      <patternFill patternType="solid">
        <fgColor rgb="FFEE9E3F"/>
        <bgColor indexed="64"/>
      </patternFill>
    </fill>
    <fill>
      <patternFill patternType="solid">
        <fgColor rgb="FF6CC0B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44" fontId="0" fillId="3" borderId="1" xfId="1" applyFont="1" applyFill="1" applyBorder="1"/>
    <xf numFmtId="0" fontId="0" fillId="3" borderId="1" xfId="0" applyFill="1" applyBorder="1"/>
    <xf numFmtId="6" fontId="0" fillId="3" borderId="1" xfId="1" applyNumberFormat="1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4" fontId="0" fillId="0" borderId="0" xfId="0" applyNumberFormat="1" applyBorder="1"/>
    <xf numFmtId="0" fontId="2" fillId="6" borderId="1" xfId="0" applyFont="1" applyFill="1" applyBorder="1"/>
    <xf numFmtId="0" fontId="0" fillId="6" borderId="1" xfId="0" applyFill="1" applyBorder="1" applyAlignment="1">
      <alignment horizontal="left" vertical="center" wrapText="1"/>
    </xf>
    <xf numFmtId="0" fontId="2" fillId="5" borderId="1" xfId="0" applyFont="1" applyFill="1" applyBorder="1"/>
    <xf numFmtId="44" fontId="2" fillId="4" borderId="1" xfId="0" applyNumberFormat="1" applyFont="1" applyFill="1" applyBorder="1"/>
    <xf numFmtId="0" fontId="2" fillId="4" borderId="1" xfId="0" applyFont="1" applyFill="1" applyBorder="1"/>
    <xf numFmtId="9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4" borderId="3" xfId="0" applyFont="1" applyFill="1" applyBorder="1" applyAlignment="1"/>
    <xf numFmtId="0" fontId="2" fillId="2" borderId="6" xfId="0" applyFont="1" applyFill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/>
    <xf numFmtId="0" fontId="2" fillId="5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EE9E3F"/>
      <color rgb="FF9DD11E"/>
      <color rgb="FFE0564E"/>
      <color rgb="FF6CC0B0"/>
      <color rgb="FF4EFBFF"/>
      <color rgb="FF812C7C"/>
      <color rgb="FFA7D075"/>
      <color rgb="FFFFB34E"/>
      <color rgb="FFA5CB43"/>
      <color rgb="FFAFEA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7</xdr:row>
      <xdr:rowOff>101600</xdr:rowOff>
    </xdr:from>
    <xdr:to>
      <xdr:col>1</xdr:col>
      <xdr:colOff>330200</xdr:colOff>
      <xdr:row>7</xdr:row>
      <xdr:rowOff>101600</xdr:rowOff>
    </xdr:to>
    <xdr:cxnSp macro="">
      <xdr:nvCxnSpPr>
        <xdr:cNvPr id="3" name="Straight Arrow Connector 2"/>
        <xdr:cNvCxnSpPr/>
      </xdr:nvCxnSpPr>
      <xdr:spPr>
        <a:xfrm>
          <a:off x="2298700" y="508000"/>
          <a:ext cx="241300" cy="0"/>
        </a:xfrm>
        <a:prstGeom prst="straightConnector1">
          <a:avLst/>
        </a:prstGeom>
        <a:ln>
          <a:solidFill>
            <a:srgbClr val="9DD11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18</xdr:row>
      <xdr:rowOff>12700</xdr:rowOff>
    </xdr:from>
    <xdr:to>
      <xdr:col>1</xdr:col>
      <xdr:colOff>317500</xdr:colOff>
      <xdr:row>18</xdr:row>
      <xdr:rowOff>12700</xdr:rowOff>
    </xdr:to>
    <xdr:cxnSp macro="">
      <xdr:nvCxnSpPr>
        <xdr:cNvPr id="5" name="Straight Arrow Connector 4"/>
        <xdr:cNvCxnSpPr/>
      </xdr:nvCxnSpPr>
      <xdr:spPr>
        <a:xfrm>
          <a:off x="2286000" y="2654300"/>
          <a:ext cx="241300" cy="0"/>
        </a:xfrm>
        <a:prstGeom prst="straightConnector1">
          <a:avLst/>
        </a:prstGeom>
        <a:ln>
          <a:solidFill>
            <a:srgbClr val="9DD11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622300</xdr:colOff>
      <xdr:row>0</xdr:row>
      <xdr:rowOff>127000</xdr:rowOff>
    </xdr:from>
    <xdr:to>
      <xdr:col>4</xdr:col>
      <xdr:colOff>647700</xdr:colOff>
      <xdr:row>0</xdr:row>
      <xdr:rowOff>1740343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127000"/>
          <a:ext cx="5346700" cy="1613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130" zoomScaleNormal="130" zoomScalePageLayoutView="130" workbookViewId="0">
      <selection activeCell="H30" sqref="H30"/>
    </sheetView>
  </sheetViews>
  <sheetFormatPr baseColWidth="10" defaultRowHeight="16" x14ac:dyDescent="0.2"/>
  <cols>
    <col min="1" max="1" width="29" customWidth="1"/>
    <col min="2" max="2" width="5.83203125" customWidth="1"/>
    <col min="3" max="3" width="24.1640625" bestFit="1" customWidth="1"/>
    <col min="5" max="5" width="13.1640625" bestFit="1" customWidth="1"/>
    <col min="6" max="6" width="11.5" bestFit="1" customWidth="1"/>
    <col min="7" max="7" width="3.33203125" customWidth="1"/>
    <col min="8" max="8" width="24.6640625" customWidth="1"/>
    <col min="9" max="9" width="5.33203125" customWidth="1"/>
    <col min="10" max="10" width="12.1640625" bestFit="1" customWidth="1"/>
    <col min="11" max="11" width="3" customWidth="1"/>
    <col min="12" max="12" width="17.1640625" customWidth="1"/>
    <col min="13" max="13" width="6" bestFit="1" customWidth="1"/>
    <col min="14" max="14" width="6.5" bestFit="1" customWidth="1"/>
    <col min="16" max="16" width="25.6640625" bestFit="1" customWidth="1"/>
  </cols>
  <sheetData>
    <row r="1" spans="1:7" ht="139" customHeight="1" thickBot="1" x14ac:dyDescent="0.25">
      <c r="A1" s="36"/>
      <c r="B1" s="36"/>
      <c r="C1" s="36"/>
      <c r="D1" s="36"/>
      <c r="E1" s="36"/>
      <c r="F1" s="36"/>
    </row>
    <row r="2" spans="1:7" ht="22" thickBot="1" x14ac:dyDescent="0.3">
      <c r="A2" s="29" t="s">
        <v>38</v>
      </c>
      <c r="B2" s="30"/>
      <c r="C2" s="30"/>
      <c r="D2" s="30"/>
      <c r="E2" s="30"/>
      <c r="F2" s="31"/>
    </row>
    <row r="3" spans="1:7" x14ac:dyDescent="0.2">
      <c r="A3" s="18" t="s">
        <v>29</v>
      </c>
      <c r="B3" s="18"/>
      <c r="C3" s="18"/>
      <c r="D3" s="20" t="s">
        <v>30</v>
      </c>
      <c r="E3" s="23"/>
      <c r="F3" s="25"/>
    </row>
    <row r="4" spans="1:7" ht="17" thickBot="1" x14ac:dyDescent="0.25">
      <c r="A4" s="24">
        <v>75000</v>
      </c>
      <c r="B4" s="24"/>
      <c r="C4" s="24"/>
      <c r="D4" s="19">
        <f>A4/2080</f>
        <v>36.057692307692307</v>
      </c>
      <c r="E4" s="19"/>
      <c r="F4" s="19"/>
    </row>
    <row r="5" spans="1:7" ht="22" thickBot="1" x14ac:dyDescent="0.3">
      <c r="A5" s="26" t="s">
        <v>39</v>
      </c>
      <c r="B5" s="27"/>
      <c r="C5" s="27"/>
      <c r="D5" s="27"/>
      <c r="E5" s="27"/>
      <c r="F5" s="28"/>
    </row>
    <row r="6" spans="1:7" ht="7" customHeight="1" x14ac:dyDescent="0.2">
      <c r="A6" s="9"/>
      <c r="B6" s="9"/>
      <c r="C6" s="9"/>
    </row>
    <row r="7" spans="1:7" x14ac:dyDescent="0.2">
      <c r="A7" s="14" t="s">
        <v>32</v>
      </c>
      <c r="B7" s="10"/>
      <c r="C7" s="14" t="s">
        <v>10</v>
      </c>
    </row>
    <row r="8" spans="1:7" x14ac:dyDescent="0.2">
      <c r="A8" s="12" t="s">
        <v>31</v>
      </c>
      <c r="B8" s="10"/>
      <c r="C8" s="5">
        <v>75000</v>
      </c>
    </row>
    <row r="9" spans="1:7" ht="9" customHeight="1" x14ac:dyDescent="0.2"/>
    <row r="10" spans="1:7" x14ac:dyDescent="0.2">
      <c r="A10" s="14" t="s">
        <v>33</v>
      </c>
      <c r="B10" s="10"/>
      <c r="C10" s="14" t="s">
        <v>2</v>
      </c>
      <c r="D10" s="14" t="s">
        <v>0</v>
      </c>
      <c r="E10" s="14" t="s">
        <v>11</v>
      </c>
      <c r="F10" s="14" t="s">
        <v>13</v>
      </c>
    </row>
    <row r="11" spans="1:7" x14ac:dyDescent="0.2">
      <c r="A11" s="13" t="s">
        <v>34</v>
      </c>
      <c r="B11" s="10"/>
      <c r="C11" s="2" t="s">
        <v>3</v>
      </c>
      <c r="D11" s="5">
        <v>300</v>
      </c>
      <c r="E11" s="6">
        <v>12</v>
      </c>
      <c r="F11" s="3">
        <f>D11*E11</f>
        <v>3600</v>
      </c>
    </row>
    <row r="12" spans="1:7" x14ac:dyDescent="0.2">
      <c r="A12" s="13"/>
      <c r="B12" s="10"/>
      <c r="C12" s="2" t="s">
        <v>5</v>
      </c>
      <c r="D12" s="5">
        <v>1200</v>
      </c>
      <c r="E12" s="6">
        <v>0.5</v>
      </c>
      <c r="F12" s="3">
        <f t="shared" ref="F12:F25" si="0">D12*E12</f>
        <v>600</v>
      </c>
    </row>
    <row r="13" spans="1:7" x14ac:dyDescent="0.2">
      <c r="A13" s="13"/>
      <c r="B13" s="10"/>
      <c r="C13" s="2" t="s">
        <v>6</v>
      </c>
      <c r="D13" s="5">
        <v>90</v>
      </c>
      <c r="E13" s="6">
        <v>12</v>
      </c>
      <c r="F13" s="3">
        <f t="shared" si="0"/>
        <v>1080</v>
      </c>
      <c r="G13" s="11"/>
    </row>
    <row r="14" spans="1:7" x14ac:dyDescent="0.2">
      <c r="A14" s="13"/>
      <c r="B14" s="10"/>
      <c r="C14" s="2" t="s">
        <v>14</v>
      </c>
      <c r="D14" s="5">
        <v>80</v>
      </c>
      <c r="E14" s="6">
        <v>12</v>
      </c>
      <c r="F14" s="3">
        <f t="shared" si="0"/>
        <v>960</v>
      </c>
      <c r="G14" s="11"/>
    </row>
    <row r="15" spans="1:7" x14ac:dyDescent="0.2">
      <c r="A15" s="13"/>
      <c r="B15" s="10"/>
      <c r="C15" s="2" t="s">
        <v>15</v>
      </c>
      <c r="D15" s="7">
        <v>50</v>
      </c>
      <c r="E15" s="6">
        <v>12</v>
      </c>
      <c r="F15" s="3">
        <f t="shared" si="0"/>
        <v>600</v>
      </c>
      <c r="G15" s="11"/>
    </row>
    <row r="16" spans="1:7" x14ac:dyDescent="0.2">
      <c r="A16" s="13"/>
      <c r="B16" s="10"/>
      <c r="C16" s="2" t="s">
        <v>4</v>
      </c>
      <c r="D16" s="5">
        <v>150</v>
      </c>
      <c r="E16" s="6">
        <v>12</v>
      </c>
      <c r="F16" s="3">
        <f t="shared" si="0"/>
        <v>1800</v>
      </c>
      <c r="G16" s="11"/>
    </row>
    <row r="17" spans="1:7" x14ac:dyDescent="0.2">
      <c r="A17" s="13"/>
      <c r="B17" s="10"/>
      <c r="C17" s="2" t="s">
        <v>7</v>
      </c>
      <c r="D17" s="5">
        <v>80</v>
      </c>
      <c r="E17" s="6">
        <v>12</v>
      </c>
      <c r="F17" s="3">
        <f t="shared" si="0"/>
        <v>960</v>
      </c>
      <c r="G17" s="11"/>
    </row>
    <row r="18" spans="1:7" x14ac:dyDescent="0.2">
      <c r="A18" s="13"/>
      <c r="B18" s="10"/>
      <c r="C18" s="2" t="s">
        <v>12</v>
      </c>
      <c r="D18" s="5">
        <v>16</v>
      </c>
      <c r="E18" s="6">
        <v>12</v>
      </c>
      <c r="F18" s="3">
        <f t="shared" si="0"/>
        <v>192</v>
      </c>
      <c r="G18" s="11"/>
    </row>
    <row r="19" spans="1:7" x14ac:dyDescent="0.2">
      <c r="A19" s="13"/>
      <c r="B19" s="10"/>
      <c r="C19" s="2" t="s">
        <v>8</v>
      </c>
      <c r="D19" s="5">
        <v>2000</v>
      </c>
      <c r="E19" s="6">
        <v>1</v>
      </c>
      <c r="F19" s="3">
        <f t="shared" si="0"/>
        <v>2000</v>
      </c>
      <c r="G19" s="11"/>
    </row>
    <row r="20" spans="1:7" x14ac:dyDescent="0.2">
      <c r="A20" s="13"/>
      <c r="B20" s="10"/>
      <c r="C20" s="2" t="s">
        <v>16</v>
      </c>
      <c r="D20" s="7">
        <v>100</v>
      </c>
      <c r="E20" s="6">
        <v>12</v>
      </c>
      <c r="F20" s="3">
        <f t="shared" si="0"/>
        <v>1200</v>
      </c>
      <c r="G20" s="11"/>
    </row>
    <row r="21" spans="1:7" x14ac:dyDescent="0.2">
      <c r="A21" s="13"/>
      <c r="B21" s="10"/>
      <c r="C21" s="2" t="s">
        <v>9</v>
      </c>
      <c r="D21" s="5">
        <f>C8*0.0765</f>
        <v>5737.5</v>
      </c>
      <c r="E21" s="6">
        <v>1</v>
      </c>
      <c r="F21" s="3">
        <f t="shared" si="0"/>
        <v>5737.5</v>
      </c>
      <c r="G21" s="11"/>
    </row>
    <row r="22" spans="1:7" x14ac:dyDescent="0.2">
      <c r="A22" s="13"/>
      <c r="B22" s="10"/>
      <c r="C22" s="8" t="s">
        <v>17</v>
      </c>
      <c r="D22" s="5">
        <f>C8*0.02</f>
        <v>1500</v>
      </c>
      <c r="E22" s="6">
        <v>1</v>
      </c>
      <c r="F22" s="3">
        <f t="shared" si="0"/>
        <v>1500</v>
      </c>
      <c r="G22" s="11"/>
    </row>
    <row r="23" spans="1:7" x14ac:dyDescent="0.2">
      <c r="A23" s="13"/>
      <c r="B23" s="10"/>
      <c r="C23" s="2"/>
      <c r="D23" s="5"/>
      <c r="E23" s="6"/>
      <c r="F23" s="3">
        <f t="shared" si="0"/>
        <v>0</v>
      </c>
      <c r="G23" s="11"/>
    </row>
    <row r="24" spans="1:7" x14ac:dyDescent="0.2">
      <c r="A24" s="13"/>
      <c r="B24" s="10"/>
      <c r="C24" s="2"/>
      <c r="D24" s="5"/>
      <c r="E24" s="6"/>
      <c r="F24" s="3">
        <f t="shared" si="0"/>
        <v>0</v>
      </c>
      <c r="G24" s="11"/>
    </row>
    <row r="25" spans="1:7" x14ac:dyDescent="0.2">
      <c r="A25" s="13"/>
      <c r="B25" s="10"/>
      <c r="C25" s="2"/>
      <c r="D25" s="5"/>
      <c r="E25" s="6"/>
      <c r="F25" s="3">
        <f t="shared" si="0"/>
        <v>0</v>
      </c>
      <c r="G25" s="11"/>
    </row>
    <row r="26" spans="1:7" x14ac:dyDescent="0.2">
      <c r="E26" s="16" t="s">
        <v>18</v>
      </c>
      <c r="F26" s="15">
        <f>SUM(F11:F25)</f>
        <v>20229.5</v>
      </c>
      <c r="G26" s="11"/>
    </row>
    <row r="27" spans="1:7" x14ac:dyDescent="0.2">
      <c r="A27" s="14" t="s">
        <v>35</v>
      </c>
      <c r="B27" s="37"/>
      <c r="C27" s="14" t="s">
        <v>19</v>
      </c>
    </row>
    <row r="28" spans="1:7" x14ac:dyDescent="0.2">
      <c r="B28" s="37"/>
      <c r="C28" s="15">
        <f>C8+F26</f>
        <v>95229.5</v>
      </c>
    </row>
    <row r="30" spans="1:7" x14ac:dyDescent="0.2">
      <c r="A30" s="38" t="s">
        <v>42</v>
      </c>
      <c r="B30" s="38"/>
      <c r="C30" s="38"/>
      <c r="D30" s="38"/>
    </row>
    <row r="31" spans="1:7" x14ac:dyDescent="0.2">
      <c r="A31" s="14" t="s">
        <v>24</v>
      </c>
      <c r="B31" s="14" t="s">
        <v>20</v>
      </c>
      <c r="C31" s="14" t="s">
        <v>23</v>
      </c>
      <c r="D31" s="14" t="s">
        <v>13</v>
      </c>
    </row>
    <row r="32" spans="1:7" x14ac:dyDescent="0.2">
      <c r="A32" s="2" t="s">
        <v>21</v>
      </c>
      <c r="B32" s="2">
        <v>8</v>
      </c>
      <c r="C32" s="2">
        <f>52*5</f>
        <v>260</v>
      </c>
      <c r="D32" s="2">
        <f>B32*C32</f>
        <v>2080</v>
      </c>
    </row>
    <row r="33" spans="1:5" x14ac:dyDescent="0.2">
      <c r="C33" s="21" t="s">
        <v>41</v>
      </c>
      <c r="D33" s="4">
        <f>D32</f>
        <v>2080</v>
      </c>
    </row>
    <row r="34" spans="1:5" x14ac:dyDescent="0.2">
      <c r="A34" s="2" t="s">
        <v>22</v>
      </c>
      <c r="B34" s="2">
        <v>8</v>
      </c>
      <c r="C34" s="6">
        <v>30</v>
      </c>
      <c r="D34" s="2">
        <f t="shared" ref="D34:D36" si="1">B34*C34</f>
        <v>240</v>
      </c>
    </row>
    <row r="35" spans="1:5" x14ac:dyDescent="0.2">
      <c r="A35" s="2" t="s">
        <v>27</v>
      </c>
      <c r="B35" s="2">
        <v>8</v>
      </c>
      <c r="C35" s="6">
        <v>5</v>
      </c>
      <c r="D35" s="2">
        <f t="shared" si="1"/>
        <v>40</v>
      </c>
    </row>
    <row r="36" spans="1:5" x14ac:dyDescent="0.2">
      <c r="A36" s="2" t="s">
        <v>28</v>
      </c>
      <c r="B36" s="2">
        <v>8</v>
      </c>
      <c r="C36" s="6">
        <v>10</v>
      </c>
      <c r="D36" s="2">
        <f t="shared" si="1"/>
        <v>80</v>
      </c>
    </row>
    <row r="37" spans="1:5" x14ac:dyDescent="0.2">
      <c r="B37" s="1"/>
      <c r="C37" s="21" t="s">
        <v>26</v>
      </c>
      <c r="D37" s="4">
        <f>SUM(D34:D36)</f>
        <v>360</v>
      </c>
    </row>
    <row r="38" spans="1:5" x14ac:dyDescent="0.2">
      <c r="C38" s="32" t="s">
        <v>25</v>
      </c>
      <c r="D38" s="33">
        <f>D32-D37</f>
        <v>1720</v>
      </c>
    </row>
    <row r="39" spans="1:5" x14ac:dyDescent="0.2">
      <c r="C39" s="21" t="s">
        <v>36</v>
      </c>
      <c r="D39" s="17">
        <v>0.3</v>
      </c>
    </row>
    <row r="40" spans="1:5" x14ac:dyDescent="0.2">
      <c r="C40" s="21" t="s">
        <v>37</v>
      </c>
      <c r="D40" s="4">
        <f>D38-(D38*D39)</f>
        <v>1204</v>
      </c>
      <c r="E40" s="34" t="s">
        <v>40</v>
      </c>
    </row>
    <row r="41" spans="1:5" x14ac:dyDescent="0.2">
      <c r="C41" s="22" t="s">
        <v>1</v>
      </c>
      <c r="D41" s="15">
        <f>C28/D40</f>
        <v>79.09426910299004</v>
      </c>
      <c r="E41" s="35" t="s">
        <v>43</v>
      </c>
    </row>
  </sheetData>
  <mergeCells count="12">
    <mergeCell ref="A1:F1"/>
    <mergeCell ref="A30:D30"/>
    <mergeCell ref="A5:F5"/>
    <mergeCell ref="A2:F2"/>
    <mergeCell ref="A3:C3"/>
    <mergeCell ref="A4:C4"/>
    <mergeCell ref="D4:F4"/>
    <mergeCell ref="D3:F3"/>
    <mergeCell ref="A6:C6"/>
    <mergeCell ref="A11:A25"/>
    <mergeCell ref="B10:B25"/>
    <mergeCell ref="B7:B8"/>
  </mergeCells>
  <phoneticPr fontId="4" type="noConversion"/>
  <pageMargins left="0.7" right="0.7" top="0.75" bottom="0.75" header="0.3" footer="0.3"/>
  <pageSetup scale="87" orientation="portrait" horizontalDpi="0" verticalDpi="0"/>
  <rowBreaks count="1" manualBreakCount="1">
    <brk id="41" max="16383" man="1"/>
  </rowBreaks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2017-04-15T18:11:25Z</dcterms:created>
  <dcterms:modified xsi:type="dcterms:W3CDTF">2017-04-15T19:50:02Z</dcterms:modified>
</cp:coreProperties>
</file>