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afcastellanos\Desktop\"/>
    </mc:Choice>
  </mc:AlternateContent>
  <xr:revisionPtr revIDLastSave="0" documentId="8_{CD34F182-21EB-4EEB-834A-CF315CCA46EE}" xr6:coauthVersionLast="47" xr6:coauthVersionMax="47" xr10:uidLastSave="{00000000-0000-0000-0000-000000000000}"/>
  <bookViews>
    <workbookView xWindow="-110" yWindow="-110" windowWidth="19420" windowHeight="10420" tabRatio="525" firstSheet="5" activeTab="5" xr2:uid="{00000000-000D-0000-FFFF-FFFF00000000}"/>
  </bookViews>
  <sheets>
    <sheet name="Inicial" sheetId="2" state="hidden" r:id="rId1"/>
    <sheet name="Identificación" sheetId="1" state="hidden" r:id="rId2"/>
    <sheet name="Direccionamiento estrategico y " sheetId="44" r:id="rId3"/>
    <sheet name="Gestión de infraestruct" sheetId="50" r:id="rId4"/>
    <sheet name="Gestión de infraestru física" sheetId="62" r:id="rId5"/>
    <sheet name="Aprovisionamiento" sheetId="49" r:id="rId6"/>
    <sheet name="Gestion juridica" sheetId="57" r:id="rId7"/>
    <sheet name="Gestión documental" sheetId="59" r:id="rId8"/>
    <sheet name="Gestion de proveedoresfn" sheetId="65" r:id="rId9"/>
    <sheet name="G. Financiera ,RGP FN" sheetId="66" r:id="rId10"/>
    <sheet name="Control Internofn" sheetId="67" r:id="rId11"/>
    <sheet name="Impacto" sheetId="3" state="hidden" r:id="rId12"/>
    <sheet name="ContRiesgo1" sheetId="4" state="hidden" r:id="rId13"/>
    <sheet name="ContRiesgo2" sheetId="13" state="hidden" r:id="rId14"/>
    <sheet name="ContRiesgo3" sheetId="14" state="hidden" r:id="rId15"/>
    <sheet name="ContRiesgo4" sheetId="15" state="hidden" r:id="rId16"/>
    <sheet name="ContRiesgo5" sheetId="16" state="hidden" r:id="rId17"/>
    <sheet name="ContRiesgo6" sheetId="17" state="hidden" r:id="rId18"/>
  </sheets>
  <externalReferences>
    <externalReference r:id="rId19"/>
    <externalReference r:id="rId20"/>
  </externalReferences>
  <definedNames>
    <definedName name="_xlnm.Print_Area" localSheetId="5">Aprovisionamiento!$A$1:$S$90</definedName>
    <definedName name="_xlnm.Print_Area" localSheetId="10">'Control Internofn'!$A$1:$R$21</definedName>
    <definedName name="_xlnm.Print_Area" localSheetId="2">'Direccionamiento estrategico y '!$A$1:$S$59</definedName>
    <definedName name="_xlnm.Print_Area" localSheetId="9">'G. Financiera ,RGP FN'!$A$1:$Q$26</definedName>
    <definedName name="_xlnm.Print_Area" localSheetId="4">'Gestión de infraestru física'!$A$1:$Q$19</definedName>
    <definedName name="_xlnm.Print_Area" localSheetId="8">'Gestion de proveedoresfn'!$A$1:$Q$37</definedName>
    <definedName name="_xlnm.Print_Area" localSheetId="6">'Gestion juridica'!$A$1:$Q$23</definedName>
    <definedName name="_xlnm.Print_Titles" localSheetId="5">Aprovisionamiento!$1:$11</definedName>
    <definedName name="_xlnm.Print_Titles" localSheetId="2">'Direccionamiento estrategico y '!$2:$7</definedName>
    <definedName name="_xlnm.Print_Titles" localSheetId="9">'G. Financiera ,RGP FN'!$1:$11</definedName>
    <definedName name="_xlnm.Print_Titles" localSheetId="3">'Gestión de infraestruct'!$1:$7</definedName>
    <definedName name="_xlnm.Print_Titles" localSheetId="8">'Gestion de proveedoresfn'!$1:$11</definedName>
    <definedName name="_xlnm.Print_Titles" localSheetId="7">'Gestión documental'!$2:$6</definedName>
    <definedName name="_xlnm.Print_Titles" localSheetId="6">'Gestion juridica'!$2:$6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3" l="1"/>
  <c r="D29" i="3" s="1"/>
  <c r="E29" i="3" s="1"/>
  <c r="F24" i="3"/>
  <c r="F29" i="3" s="1"/>
  <c r="G29" i="3" s="1"/>
  <c r="Q6" i="13"/>
  <c r="Q6" i="4"/>
  <c r="F4" i="3"/>
  <c r="D4" i="3"/>
  <c r="E3" i="3"/>
  <c r="B4" i="17"/>
  <c r="H76" i="17"/>
  <c r="K70" i="17" s="1"/>
  <c r="L70" i="17" s="1"/>
  <c r="H75" i="17"/>
  <c r="H74" i="17"/>
  <c r="H73" i="17"/>
  <c r="H72" i="17"/>
  <c r="H71" i="17"/>
  <c r="H70" i="17"/>
  <c r="H69" i="17"/>
  <c r="H68" i="17"/>
  <c r="H67" i="17"/>
  <c r="H66" i="17"/>
  <c r="H65" i="17"/>
  <c r="H64" i="17"/>
  <c r="H63" i="17"/>
  <c r="H62" i="17"/>
  <c r="H61" i="17"/>
  <c r="H60" i="17"/>
  <c r="H59" i="17"/>
  <c r="H58" i="17"/>
  <c r="H57" i="17"/>
  <c r="H56" i="17"/>
  <c r="H55" i="17"/>
  <c r="H54" i="17"/>
  <c r="H53" i="17"/>
  <c r="K49" i="17" s="1"/>
  <c r="L49" i="17" s="1"/>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K14" i="17"/>
  <c r="L14" i="17" s="1"/>
  <c r="A14" i="17"/>
  <c r="A21" i="17" s="1"/>
  <c r="A28" i="17" s="1"/>
  <c r="A35" i="17" s="1"/>
  <c r="A42" i="17" s="1"/>
  <c r="A49" i="17" s="1"/>
  <c r="A56" i="17" s="1"/>
  <c r="A63" i="17" s="1"/>
  <c r="A70" i="17" s="1"/>
  <c r="H13" i="17"/>
  <c r="H12" i="17"/>
  <c r="H11" i="17"/>
  <c r="H10" i="17"/>
  <c r="H9" i="17"/>
  <c r="H8" i="17"/>
  <c r="H7" i="17"/>
  <c r="O5" i="17"/>
  <c r="B4"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A14" i="16"/>
  <c r="A21" i="16" s="1"/>
  <c r="A28" i="16" s="1"/>
  <c r="A35" i="16" s="1"/>
  <c r="A42" i="16" s="1"/>
  <c r="A49" i="16" s="1"/>
  <c r="A56" i="16" s="1"/>
  <c r="A63" i="16" s="1"/>
  <c r="A70" i="16" s="1"/>
  <c r="H13" i="16"/>
  <c r="H12" i="16"/>
  <c r="H11" i="16"/>
  <c r="H10" i="16"/>
  <c r="H9" i="16"/>
  <c r="H8" i="16"/>
  <c r="H7" i="16"/>
  <c r="O5" i="16"/>
  <c r="B4"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1" i="15"/>
  <c r="H22" i="15"/>
  <c r="H23" i="15"/>
  <c r="H24" i="15"/>
  <c r="H25" i="15"/>
  <c r="A14" i="15"/>
  <c r="A21" i="15" s="1"/>
  <c r="A28" i="15" s="1"/>
  <c r="A35" i="15" s="1"/>
  <c r="A42" i="15" s="1"/>
  <c r="A49" i="15" s="1"/>
  <c r="A56" i="15" s="1"/>
  <c r="A63" i="15" s="1"/>
  <c r="A70" i="15" s="1"/>
  <c r="H20" i="15"/>
  <c r="H19" i="15"/>
  <c r="H18" i="15"/>
  <c r="H17" i="15"/>
  <c r="H16" i="15"/>
  <c r="H15" i="15"/>
  <c r="H14" i="15"/>
  <c r="H13" i="15"/>
  <c r="H12" i="15"/>
  <c r="H11" i="15"/>
  <c r="H10" i="15"/>
  <c r="H9" i="15"/>
  <c r="H8" i="15"/>
  <c r="H7" i="15"/>
  <c r="O5" i="15"/>
  <c r="B4" i="14"/>
  <c r="B4" i="13"/>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51" i="14"/>
  <c r="J50" i="14"/>
  <c r="J49" i="14"/>
  <c r="J48" i="14"/>
  <c r="J47" i="14"/>
  <c r="J46" i="14"/>
  <c r="J42" i="14"/>
  <c r="J43" i="14"/>
  <c r="J44" i="14"/>
  <c r="J45"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A14" i="14"/>
  <c r="A21" i="14" s="1"/>
  <c r="A28" i="14" s="1"/>
  <c r="A35" i="14" s="1"/>
  <c r="A42" i="14" s="1"/>
  <c r="A49" i="14" s="1"/>
  <c r="A56" i="14" s="1"/>
  <c r="A63" i="14" s="1"/>
  <c r="A70" i="14" s="1"/>
  <c r="J13" i="14"/>
  <c r="J12" i="14"/>
  <c r="J11" i="14"/>
  <c r="J10" i="14"/>
  <c r="J9" i="14"/>
  <c r="J8" i="14"/>
  <c r="J7" i="14"/>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M49" i="13" s="1"/>
  <c r="N49" i="13" s="1"/>
  <c r="J48" i="13"/>
  <c r="J47" i="13"/>
  <c r="J46" i="13"/>
  <c r="J45" i="13"/>
  <c r="J44" i="13"/>
  <c r="J43" i="13"/>
  <c r="M42" i="13" s="1"/>
  <c r="N42" i="13" s="1"/>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A14" i="13"/>
  <c r="A21" i="13" s="1"/>
  <c r="A28" i="13" s="1"/>
  <c r="A35" i="13" s="1"/>
  <c r="A42" i="13" s="1"/>
  <c r="A49" i="13" s="1"/>
  <c r="A56" i="13" s="1"/>
  <c r="A63" i="13" s="1"/>
  <c r="A70" i="13" s="1"/>
  <c r="J13" i="13"/>
  <c r="J12" i="13"/>
  <c r="J11" i="13"/>
  <c r="J10" i="13"/>
  <c r="J9" i="13"/>
  <c r="J8" i="13"/>
  <c r="J7" i="13"/>
  <c r="B3" i="4"/>
  <c r="B4" i="4"/>
  <c r="Q6" i="1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A14" i="4"/>
  <c r="A21" i="4" s="1"/>
  <c r="A28" i="4"/>
  <c r="A35" i="4" s="1"/>
  <c r="A42" i="4" s="1"/>
  <c r="A49" i="4" s="1"/>
  <c r="J27" i="4"/>
  <c r="J26" i="4"/>
  <c r="J25" i="4"/>
  <c r="J24" i="4"/>
  <c r="J23" i="4"/>
  <c r="J22" i="4"/>
  <c r="J21" i="4"/>
  <c r="J20" i="4"/>
  <c r="J19" i="4"/>
  <c r="J18" i="4"/>
  <c r="J17" i="4"/>
  <c r="J16" i="4"/>
  <c r="J15" i="4"/>
  <c r="J14" i="4"/>
  <c r="J13" i="4"/>
  <c r="J12" i="4"/>
  <c r="J10" i="4"/>
  <c r="J11" i="4"/>
  <c r="J9" i="4"/>
  <c r="J8" i="4"/>
  <c r="J7" i="4"/>
  <c r="N24" i="3"/>
  <c r="N29" i="3" s="1"/>
  <c r="O29" i="3" s="1"/>
  <c r="L24" i="3"/>
  <c r="L29" i="3" s="1"/>
  <c r="M29" i="3" s="1"/>
  <c r="J24" i="3"/>
  <c r="J29" i="3" s="1"/>
  <c r="K29" i="3" s="1"/>
  <c r="H24" i="3"/>
  <c r="H29" i="3" s="1"/>
  <c r="I29" i="3" s="1"/>
  <c r="B7" i="3"/>
  <c r="B8" i="3" s="1"/>
  <c r="B9" i="3" s="1"/>
  <c r="B10" i="3" s="1"/>
  <c r="B11" i="3" s="1"/>
  <c r="B12" i="3" s="1"/>
  <c r="B13" i="3" s="1"/>
  <c r="B14" i="3" s="1"/>
  <c r="B15" i="3" s="1"/>
  <c r="B16" i="3" s="1"/>
  <c r="B17" i="3" s="1"/>
  <c r="B18" i="3" s="1"/>
  <c r="B19" i="3" s="1"/>
  <c r="B20" i="3" s="1"/>
  <c r="B21" i="3" s="1"/>
  <c r="B22" i="3" s="1"/>
  <c r="B23" i="3" s="1"/>
  <c r="B3" i="13"/>
  <c r="G3" i="3"/>
  <c r="K3" i="3"/>
  <c r="I3" i="3"/>
  <c r="B3" i="14"/>
  <c r="B3" i="15"/>
  <c r="M3" i="3"/>
  <c r="B3" i="16"/>
  <c r="B3" i="17"/>
  <c r="O3" i="3"/>
  <c r="K49" i="16" l="1"/>
  <c r="L49" i="16" s="1"/>
  <c r="K70" i="16"/>
  <c r="L70" i="16" s="1"/>
  <c r="M35" i="13"/>
  <c r="N35" i="13" s="1"/>
  <c r="M21" i="14"/>
  <c r="N21" i="14" s="1"/>
  <c r="M28" i="14"/>
  <c r="N28" i="14" s="1"/>
  <c r="K42" i="16"/>
  <c r="L42" i="16" s="1"/>
  <c r="K28" i="15"/>
  <c r="L28" i="15" s="1"/>
  <c r="K35" i="15"/>
  <c r="L35" i="15" s="1"/>
  <c r="K35" i="16"/>
  <c r="L35" i="16" s="1"/>
  <c r="M35" i="4"/>
  <c r="N35" i="4" s="1"/>
  <c r="M14" i="13"/>
  <c r="N14" i="13" s="1"/>
  <c r="M56" i="14"/>
  <c r="N56" i="14" s="1"/>
  <c r="K7" i="15"/>
  <c r="L7" i="15" s="1"/>
  <c r="O6" i="15" s="1"/>
  <c r="M56" i="13"/>
  <c r="N56" i="13" s="1"/>
  <c r="M49" i="14"/>
  <c r="N49" i="14" s="1"/>
  <c r="K42" i="17"/>
  <c r="L42" i="17" s="1"/>
  <c r="K63" i="17"/>
  <c r="L63" i="17" s="1"/>
  <c r="M28" i="4"/>
  <c r="N28" i="4" s="1"/>
  <c r="K70" i="15"/>
  <c r="L70" i="15" s="1"/>
  <c r="K21" i="17"/>
  <c r="L21" i="17" s="1"/>
  <c r="M49" i="4"/>
  <c r="N49" i="4" s="1"/>
  <c r="K21" i="16"/>
  <c r="L21" i="16" s="1"/>
  <c r="M21" i="4"/>
  <c r="N21" i="4" s="1"/>
  <c r="M42" i="4"/>
  <c r="N42" i="4" s="1"/>
  <c r="M35" i="14"/>
  <c r="N35" i="14" s="1"/>
  <c r="K21" i="15"/>
  <c r="L21" i="15" s="1"/>
  <c r="K56" i="15"/>
  <c r="L56" i="15" s="1"/>
  <c r="K63" i="15"/>
  <c r="L63" i="15" s="1"/>
  <c r="K28" i="16"/>
  <c r="L28" i="16" s="1"/>
  <c r="K56" i="17"/>
  <c r="L56" i="17" s="1"/>
  <c r="M14" i="4"/>
  <c r="N14" i="4" s="1"/>
  <c r="M28" i="13"/>
  <c r="N28" i="13" s="1"/>
  <c r="M42" i="14"/>
  <c r="N42" i="14" s="1"/>
  <c r="K7" i="16"/>
  <c r="L7" i="16" s="1"/>
  <c r="O6" i="16" s="1"/>
  <c r="M21" i="13"/>
  <c r="N21" i="13" s="1"/>
  <c r="M7" i="14"/>
  <c r="N7" i="14" s="1"/>
  <c r="Q5" i="14" s="1"/>
  <c r="M7" i="4"/>
  <c r="N7" i="4" s="1"/>
  <c r="M7" i="13"/>
  <c r="N7" i="13" s="1"/>
  <c r="Q5" i="13" s="1"/>
  <c r="M14" i="14"/>
  <c r="N14" i="14" s="1"/>
  <c r="M70" i="14"/>
  <c r="N70" i="14" s="1"/>
  <c r="K42" i="15"/>
  <c r="L42" i="15" s="1"/>
  <c r="K49" i="15"/>
  <c r="L49" i="15" s="1"/>
  <c r="K14" i="16"/>
  <c r="L14" i="16" s="1"/>
  <c r="K63" i="16"/>
  <c r="L63" i="16" s="1"/>
  <c r="K7" i="17"/>
  <c r="L7" i="17" s="1"/>
  <c r="O6" i="17" s="1"/>
  <c r="K35" i="17"/>
  <c r="L35" i="17" s="1"/>
  <c r="M63" i="13"/>
  <c r="N63" i="13" s="1"/>
  <c r="M70" i="13"/>
  <c r="N70" i="13" s="1"/>
  <c r="M63" i="14"/>
  <c r="N63" i="14" s="1"/>
  <c r="K14" i="15"/>
  <c r="L14" i="15" s="1"/>
  <c r="K56" i="16"/>
  <c r="L56" i="16" s="1"/>
  <c r="K28" i="17"/>
  <c r="L28" i="17" s="1"/>
  <c r="Q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tc={1FEC3F94-C46D-4DC2-AFDD-4554FF7A1C92}</author>
  </authors>
  <commentList>
    <comment ref="Q34" authorId="0" shapeId="0" xr:uid="{1FEC3F94-C46D-4DC2-AFDD-4554FF7A1C9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realizo cambio: eliminando el nombre de la persona y solamente relacionando  al cargo.</t>
      </text>
    </comment>
  </commentList>
</comments>
</file>

<file path=xl/sharedStrings.xml><?xml version="1.0" encoding="utf-8"?>
<sst xmlns="http://schemas.openxmlformats.org/spreadsheetml/2006/main" count="1754" uniqueCount="510">
  <si>
    <t>PROCESO</t>
  </si>
  <si>
    <t>OBJETIVO DEL PROCESO</t>
  </si>
  <si>
    <t>CAUSAS</t>
  </si>
  <si>
    <t>RIESGO DE CORRUPCIÓN INSTITUCIONAL</t>
  </si>
  <si>
    <t>CONSECUENCIAS</t>
  </si>
  <si>
    <t>TIPO</t>
  </si>
  <si>
    <t>Debido a ..</t>
  </si>
  <si>
    <t>TIPOS DE CAUSAS</t>
  </si>
  <si>
    <t>Sociales</t>
  </si>
  <si>
    <t>Juridicas</t>
  </si>
  <si>
    <t>Politicas</t>
  </si>
  <si>
    <t>Economicas</t>
  </si>
  <si>
    <t>Reglamentarias</t>
  </si>
  <si>
    <t>Tecnológicas</t>
  </si>
  <si>
    <t>Medio Ambiente</t>
  </si>
  <si>
    <t>Interna</t>
  </si>
  <si>
    <t>Externa</t>
  </si>
  <si>
    <t>TIPOS DE CONSECUENCIAS</t>
  </si>
  <si>
    <t>Personas</t>
  </si>
  <si>
    <t>Bienes Materiales</t>
  </si>
  <si>
    <t>Bienes Inmateriales</t>
  </si>
  <si>
    <t>Lo que podría ocasionar …</t>
  </si>
  <si>
    <t>PROBABILIDAD</t>
  </si>
  <si>
    <t>Rara vez</t>
  </si>
  <si>
    <t>Improbable</t>
  </si>
  <si>
    <t>Posible</t>
  </si>
  <si>
    <t>Probable</t>
  </si>
  <si>
    <t>Casi seguro</t>
  </si>
  <si>
    <t>Nivel</t>
  </si>
  <si>
    <t>IMPACTO</t>
  </si>
  <si>
    <t>#</t>
  </si>
  <si>
    <t>Pregunta</t>
  </si>
  <si>
    <t>Si el riesgo de corrupción se materializa podría …</t>
  </si>
  <si>
    <t>SI</t>
  </si>
  <si>
    <t>NO</t>
  </si>
  <si>
    <t>¿Afectar al grupo de funcionarios del proceso?</t>
  </si>
  <si>
    <t>X</t>
  </si>
  <si>
    <t>¿Afectar el cumplimiento de metas y objetivos de la dependencia?</t>
  </si>
  <si>
    <t>¿Afectar el cumplimiento de la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</si>
  <si>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</si>
  <si>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</si>
  <si>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</si>
  <si>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</si>
  <si>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la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</si>
  <si>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</si>
  <si>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</si>
  <si>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</si>
  <si>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</si>
  <si>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</si>
  <si>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</si>
  <si>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</si>
  <si>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</si>
  <si>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</si>
  <si>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</si>
  <si>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DETERMINAR EL IMPACTO</t>
  </si>
  <si>
    <t>Descripción</t>
  </si>
  <si>
    <t>RIESGO 1</t>
  </si>
  <si>
    <t>RIESGO 2</t>
  </si>
  <si>
    <t>RIESGO 3</t>
  </si>
  <si>
    <t>RIESGO 4</t>
  </si>
  <si>
    <t>RIESGO 5</t>
  </si>
  <si>
    <t>RIESGO 6</t>
  </si>
  <si>
    <t>EVALUACIÓN DEL RIESGO</t>
  </si>
  <si>
    <t>Del</t>
  </si>
  <si>
    <t>al</t>
  </si>
  <si>
    <t>=</t>
  </si>
  <si>
    <t>Moderado</t>
  </si>
  <si>
    <t>Bajo</t>
  </si>
  <si>
    <t>Alto</t>
  </si>
  <si>
    <t>Extremo</t>
  </si>
  <si>
    <t>CONTROLES EXISTENTES</t>
  </si>
  <si>
    <t>RIESGO</t>
  </si>
  <si>
    <t>CONTROL</t>
  </si>
  <si>
    <t>NATURALEZA DEL CONTROL</t>
  </si>
  <si>
    <t>Preventivo</t>
  </si>
  <si>
    <t>Detectivo</t>
  </si>
  <si>
    <t>Correctivo</t>
  </si>
  <si>
    <t>CRITERIOS PARA LA EVALUACIÓN</t>
  </si>
  <si>
    <t>Criterios de medición</t>
  </si>
  <si>
    <t>Puntaje a obtener</t>
  </si>
  <si>
    <t>¿Existen manuales, instructivos o procedimientos para el manejo del control?</t>
  </si>
  <si>
    <t>¿Estan definidos los responsables de la ejecución del control y del seguimiento?</t>
  </si>
  <si>
    <t>¿El control es automatico?</t>
  </si>
  <si>
    <t>¿El control es manual?</t>
  </si>
  <si>
    <t>¿La frecuencia de ejecución del control y seguimiento es adecuada?</t>
  </si>
  <si>
    <t>¿Se cuenta con evidencias de la ejecución y seguimiento del control?</t>
  </si>
  <si>
    <t>¿En el tiempo que lleva la herramienta ha demostrado ser efectiva?</t>
  </si>
  <si>
    <r>
      <t xml:space="preserve">EVALUACIÓN
</t>
    </r>
    <r>
      <rPr>
        <i/>
        <sz val="11"/>
        <color theme="1"/>
        <rFont val="Calibri"/>
        <family val="2"/>
        <scheme val="minor"/>
      </rPr>
      <t>"Marque con X"</t>
    </r>
  </si>
  <si>
    <t>TOTAL CALIFICACIÓN CONTROL</t>
  </si>
  <si>
    <t>CONTROLES DE LOS RIESGOS DE CORRUPCIÓN</t>
  </si>
  <si>
    <t>RIESGO INHERENTE</t>
  </si>
  <si>
    <t>RIESGO RESIDUAL</t>
  </si>
  <si>
    <t>ASPECTO A DISMINUIR</t>
  </si>
  <si>
    <t>ASPECTO DEL RIESGO A DISMINUIR A TRAVES DEL CONTROL</t>
  </si>
  <si>
    <t>Probabilidad</t>
  </si>
  <si>
    <t>Impacto</t>
  </si>
  <si>
    <t>CUADRANTES A DISMINUIR</t>
  </si>
  <si>
    <t>Total de cuadrantes a disminuir en PROBABILIDAD</t>
  </si>
  <si>
    <t>Total de cuadrantes a disminuir en IMPACTO</t>
  </si>
  <si>
    <t>Mayor</t>
  </si>
  <si>
    <t>Catastrófico</t>
  </si>
  <si>
    <t>ETAPA 1: IDENTIFICACIÓN DEL RIESGO DE CORRUPCIÓN</t>
  </si>
  <si>
    <t>ETAPA 2: VALORACIÓN DEL RIESGO DE CORRUPCIÓN</t>
  </si>
  <si>
    <t>RESPONSABLE</t>
  </si>
  <si>
    <t>PERIODICIDAD DE EJECUCIÓN</t>
  </si>
  <si>
    <t>TIPO DE MANEJO</t>
  </si>
  <si>
    <t>CONTROL DEL RIESGO</t>
  </si>
  <si>
    <t>Diaria</t>
  </si>
  <si>
    <t>Semanal</t>
  </si>
  <si>
    <t>Quincenal</t>
  </si>
  <si>
    <t>Mensual</t>
  </si>
  <si>
    <t>Bimestral</t>
  </si>
  <si>
    <t>Trimestral</t>
  </si>
  <si>
    <t>Semestral</t>
  </si>
  <si>
    <t>Anual</t>
  </si>
  <si>
    <t>Tri - Anual</t>
  </si>
  <si>
    <t>Cuando se requiera</t>
  </si>
  <si>
    <t>Reducir</t>
  </si>
  <si>
    <t>Transferir</t>
  </si>
  <si>
    <t>Compartir</t>
  </si>
  <si>
    <t>Asumir</t>
  </si>
  <si>
    <t># RIESGO KAWAK</t>
  </si>
  <si>
    <t>IDENTIFICACIÓN</t>
  </si>
  <si>
    <t>x</t>
  </si>
  <si>
    <t>Hurto de equipos de red en estaciones secundarias.</t>
  </si>
  <si>
    <t>Emisión y Transmisión</t>
  </si>
  <si>
    <t>Cuando se presentan hurtos parciales se retiran los equipos de las estaciones.</t>
  </si>
  <si>
    <t xml:space="preserve">1. Deficientes sistemas de seguridad  (tipo: Externas).
2.  Baja periodicidad en visitas de mantenimiento a infraestructura física.
    </t>
  </si>
  <si>
    <t xml:space="preserve">*  Pérdida del servicio
*  Insatisfacción de usuarios frente al servicio prestado
</t>
  </si>
  <si>
    <t>Mantener actualizados los convenios con las alcaldías para garantizar el compromiso que deben asumir estas, frente a la seguridad de las estraciones.</t>
  </si>
  <si>
    <t xml:space="preserve">Garantizar como mínimo una visita de manteniemiento a infraestructura al mes a las estaciones </t>
  </si>
  <si>
    <t>Emitir y transmitir la señal de los canales y emisoras públicas a nuestras audiencias, por medio de las redes y equipos de emisión y transmisión de radio y televisión, de acuerdo a los requerimientos técnicos y a la programación de estos medios de comunicación</t>
  </si>
  <si>
    <t>ZONA DE RIESGO</t>
  </si>
  <si>
    <t>ETAPA 1: IDENTIFICACIÓN DEL RIESGO</t>
  </si>
  <si>
    <t>NA</t>
  </si>
  <si>
    <t>RIESGO DE CORRUPCIÓN</t>
  </si>
  <si>
    <t>DESCRIPCIÓN DEL RIESGO</t>
  </si>
  <si>
    <t>Control o actividad de control</t>
  </si>
  <si>
    <t>Causa que mitiga</t>
  </si>
  <si>
    <t>Descripción
(proposito, frecuencia, responsable y soporte)</t>
  </si>
  <si>
    <t>CAUSA A MITIGAR</t>
  </si>
  <si>
    <t>Fecha Inicial</t>
  </si>
  <si>
    <t>Fecha Final</t>
  </si>
  <si>
    <t>SOPORTE</t>
  </si>
  <si>
    <t>Causa 3</t>
  </si>
  <si>
    <t>Causa 1</t>
  </si>
  <si>
    <t>Causa 1
Causa 2</t>
  </si>
  <si>
    <t>Causa 2</t>
  </si>
  <si>
    <t>Realizar el monitoreo en el cumplimiento de los controles establecidos.</t>
  </si>
  <si>
    <t>Causa 4</t>
  </si>
  <si>
    <t>Realizar el monitoreo en el cumplimiento de los controles y plan de tratamiento establecidos.</t>
  </si>
  <si>
    <t>Realizar el monitoreo en el cumplimiento de los controles y planes de tratambiento establecidos.</t>
  </si>
  <si>
    <t>Realizar el monitoreo en el cumplimiento de los controles y planes de tratamiento establecidos.</t>
  </si>
  <si>
    <t>INDICADORES DE MONITOREO DEL CUMPLIMIENTO DE CONTROLES</t>
  </si>
  <si>
    <t>(Estos indicadores únicamente permiten realizar el monitoreo de cumplimiento realizado por la coordinación de planeación. La medición de la efectividad será medida por la oficina de control interno de RTVC, con otro tipo de indicadores o mediciones )</t>
  </si>
  <si>
    <t>Índice de cumplimiento actividades=  
# de formatos de licenciamiento de contenidos generados/# de solicitudes de licenciamiento de contenidos
Meta: Este indicador no tiene una meta especifica ya que el número de licenciamiento de contenidos generados en el año depende de factores externos</t>
  </si>
  <si>
    <t xml:space="preserve">Causa 2. </t>
  </si>
  <si>
    <t>Índice de cumplimiento actividades=  
(# de respuestas a las observaciones presentadas a procesos de contratacion / # de observaciones presentadas a procesos de contratación) *100
Meta: Este indicador no tiene una meta especifica ya que el numero de observaciones que puedan llegar a presentarse a un proceso, dependiendo de la complejidad del mismo pueden ser infinitas</t>
  </si>
  <si>
    <t>Índice de cumplimiento actividades=  
(# de evaluaciones realizadas a los proceso de contratación / # de procesos evaluados) *100
Meta: Este indicador no tiene una meta especifica ya que el numero de contratos depende de la programacion realizada para la adquisicion, de bienes y/o servicios por parte de las areas de RTVC</t>
  </si>
  <si>
    <t>Índice de cumplimiento actividades=  
(# de contratos en el que se verifica el establecimiento de clausulas de confidencialidad para los servicios profesionales contratados por el proceso de gestion juridica / # de contratos realizados por el proceso de gestión juridica ) *100
Meta: 100%</t>
  </si>
  <si>
    <t>Índice de cumplimiento actividades=  
(# de contratos en el que se verifica el establecimiento de clausulas de confidencialidad para los servicios profesionales contratados por el proceso de gestion documental / # de contratos realizados por el proceso de gestión documental ) *100
Meta: 100%</t>
  </si>
  <si>
    <t>Índice de cumplimiento actividades=  
(# de reuniones realizadas por la subgerencia de radio  para verificar que la programacion es coherente al manual de estilo y/o produccion)
Meta: Este indicador no tiene una meta especifica ya que la activaciÓn de las reuniones de verficiación por parte de los subgerentes y directores de emisora y/o canal se realizan de acuerdo a la dinámica de cada área misional.</t>
  </si>
  <si>
    <t>Índice de cumplimiento actividades=  
# de reuniones realizadas para cotejar las fichas tecnicas de los programas respecto a los producto emitidos
Meta: dos al año para acada emisora</t>
  </si>
  <si>
    <t>Índice de cumplimiento actividades=  
(# de procesos de contratación verificados acorde a los criterios y lineamientos de selección de los contratistas / # de procesos de contratación realizados a personas naturales durante la vigencia para la subgerencia de radio) *100
Meta: Este indicador no tiene una meta especifica ya que la activación del control se da de acuerdo con el numero de contrataciones que se requieran realizar en la vigencia para personas naturales.</t>
  </si>
  <si>
    <t>Índice de cumplimiento actividades=  
# de reuniones realizadas verificar el cumplimiento del plan de accion de la subgerencia de radio
Meta: Este indicador no tiene una meta especifica ya que la activación del control se da de acuerdo con la necesidad de la subgerencia.</t>
  </si>
  <si>
    <t>Índice de cumplimiento actividades=  
# de correos electrónicos y aprobaciones por parte de la subgerencia de radio sobre la administración delegada
Meta: Este indicador no tiene una meta especifica ya que la activación del control se da de acuerdo con el numero de producciones a realizar en la subgerencia, no se tienen un mínimo</t>
  </si>
  <si>
    <t>Índice de cumplimiento actividades=  
(# de controles ejecutados para verificar el cumplimiento de los lineamientos de conservación y preservación de contenidos sonoros y conexos / # de controles programados para verificar el cumplimiento de loslineamientos de conservación y preservación de contenidos sonoros y conexos) x100
Meta: 100% de ejecución de controles</t>
  </si>
  <si>
    <t>Índice de cumplimiento actividades=  
# de licencias de uso emitidas por el archivo sonoro+ # de licencias de uso emitidas por el archivo audiovisual.
Meta: 
Este indicador no tiene una meta especifica ya que el número de solicitudes por parte de los clientes sobre el material audiovisual y sonoro no es posible predecirse con anticipacion.</t>
  </si>
  <si>
    <t>Índice de cumplimiento actividades=  
(# PQRSD atendidas por el área de archivo audiovisual+ # de citas de visualización atendidas+ # de licencias de uso emitidas por el archivo audiovisual)+(licencias de uso emitidas por el archivo sonoro y soportes asociados)
Meta: Este indicador no tiene una meta especifica ya que el numero de solicitudes de contenido audiovisual o sonoro o de PQRSD por parte de clientes internos y externo no se puede determinar, solo se atiende conforme se emiten por parte de los grupos de interes.</t>
  </si>
  <si>
    <t>Índice de cumplimiento actividades=  
(# de conceptos emitidos por el curador o el colaborador que presta servicios de programación de señal colombia + # de documentos de cesión de contenidos (Señal colombia) o licencia de uso de contenidos (RTVCPlay)) + # documentos de análisis de propuestas de contenido)
Meta: Este indicador no tiene una meta especifica ya que el numero de contenidos a curar, ceder o licenciar depende de factores externos a señal colombia o RTVCPlay</t>
  </si>
  <si>
    <t>Índice de cumplimiento actividades=  
(# de curadurias realizadas a los productor audiovisuales  propios, de terceros o producto de un convenio de cooperación
Meta: Este indicador no tiene una meta especifica ya que el numero de contenidos a curar,  depende de factores externos a canal institucional</t>
  </si>
  <si>
    <t>Índice de cumplimiento actividades=  
(# de solicitudes atendidas y con cumplimiento de los controles de acceso / # de solicitudes de expedientes y/o información sobre procesos y actividades atendidas por la OAJ) *100
Meta: Este indicador no tiene una meta especifica ya que el numero de requerimientos de expedientes y/o información sobre procesos y actividades adelantadas por la Oficina Asesora Juridica, depende de las necesidades de los colaboradores que prestan servicios juridicos a dicha instancia o de las diferentes areas.</t>
  </si>
  <si>
    <t>Índice de cumplimiento actividades=  
(# de simulacros realizados / # de simulacros programados) *100
Meta: 2 simulacros en el año
Índice de cumplimiento actividades=  
(# de reportes de revisión del funcionamiento de cámaras realizados realizados) / # de reportes de revisión del funcionamiento de cámaras programados) *100
Meta: 2 revisiones de cámaras en el año</t>
  </si>
  <si>
    <t>Indice de cumplimiento actividades=  
# de reuniones realizadas para verificar el cumplimiento de los contratos y/o proyectos ejecutados por el canal institucional
Meta: Este indicador no tiene una meta especifica ya que el número reuniones a realizar para verificar el cumplimiento de los contratos y/o proyecto de canal institucional no se puede cuantificar.</t>
  </si>
  <si>
    <t>Indice de cumplimiento actividades=  
(# de reuniones realizadas para validar el avance presupuestal de los  proyectos ejecutados por el canal institucional
Meta: Este indicador no tiene una meta especifica ya que el número reuniones a realizar para verificar el avance de las ofertas comerciales en ejecucion por parte del canal no se puede cuantificar.</t>
  </si>
  <si>
    <t>Indice de cumplimiento actividades=  
# de solicitudes realizadas para la asignacion de controles de seguridad a los productores delegados que corresponde.
Meta: Este indicador no tiene una meta especifica ya que el número solicitudes realizadas para la asignacion de controles de seguridad no se puede cuantificar.</t>
  </si>
  <si>
    <t xml:space="preserve">Índice de cumplimiento actividades=  
# de fallas o novedades tramitadas para la vigencia.
Meta: Este indicador no tiene una meta especifica ya que el numero de fallas que se puedan identificar en el funcionamiento del aplicativo de radicacion no se pueden estimar de manera </t>
  </si>
  <si>
    <t>Índice de cumplimiento actividades=  
(# de controles ejecutados para la adquisiciones de licencias de emision / # de controles programados para la adquisiciones de licencias de emision) *100
Meta: 100%</t>
  </si>
  <si>
    <t>Índice de cumplimiento actividades=  
(# de comités de programación realizados / # de de comités programados) *100
Meta: Este indicador no tiene una meta especifica ya que el comité de programación se realizará por discresionalidad de la gerencia de RTVC.</t>
  </si>
  <si>
    <t>1. Investigaciones disciplinarias
y/o sanciones por parte de los
entes de control
2. Mala imagen y falta de
confiabilidad para la empresa</t>
  </si>
  <si>
    <r>
      <rPr>
        <b/>
        <u/>
        <sz val="18"/>
        <rFont val="Calibri"/>
        <family val="2"/>
        <scheme val="minor"/>
      </rPr>
      <t xml:space="preserve">Plan de contigencia riesgo 1
</t>
    </r>
    <r>
      <rPr>
        <b/>
        <sz val="18"/>
        <rFont val="Calibri"/>
        <family val="2"/>
        <scheme val="minor"/>
      </rPr>
      <t>Control 1</t>
    </r>
    <r>
      <rPr>
        <b/>
        <u/>
        <sz val="18"/>
        <rFont val="Calibri"/>
        <family val="2"/>
        <scheme val="minor"/>
      </rPr>
      <t xml:space="preserve">
</t>
    </r>
    <r>
      <rPr>
        <sz val="18"/>
        <rFont val="Calibri"/>
        <family val="2"/>
        <scheme val="minor"/>
      </rPr>
      <t>En caso de observar alguna situación en el momento de verificar la información, se hace seguimiento con el responsable del proyecto.</t>
    </r>
  </si>
  <si>
    <t>Administrar y controlar eficientemente los recursos financieros de acuerdo con lo aprobado en el presupuesto, garantizando el cumplimiento oportuno de las obligaciones, el cobro de los servicios y el alojamiento prestado por RTVC, y la confiabilidad de la información.</t>
  </si>
  <si>
    <t>Mensualmente el coordinador de tesorería o quien haga sus veces, verifica que los pagos efectuados correspondan a las obligaciones aprobadas y soportadas, con el objetivo que no exista una desviación de los recursos a nombre propio o de terceros. Esto se evidencia de la siguiente manera: revisión de saldo de bancos (pantallazos de las plataformas transaccionales) y boletín de caja y bancos.</t>
  </si>
  <si>
    <t>1. Desgaste Administrativo.
2. Investigaciones disciplinarias.
3. Afectación en la imagen institucional y credibilidad de la empresa por cuanto lesiona la transparencia y probidad de RTVC y del Estado.
4. Pérdida de trazabilidad de la información.
5. Sanciones por parte de entes de control</t>
  </si>
  <si>
    <t>Cada vez que se realiza el control el asesor de control interno, verifica y realiza seguimiento a cada una de las etapas del proceso de auditoría (planeación, ejecución, informe), para evaluar el adecuado cumplimiento de los objetivos de esta. Esto se evidencia a través de la revisión del programa anual de auditoria en reuniones primarias que realiza la oficina de control interno y el soporte son las actas de reunión.</t>
  </si>
  <si>
    <t>Planear y gestionar la infraestructura física, así como los bienes y servicios generales, asegurando la satisfacción del Usuario Interno y el cubrimiento de sus necesidades tanto presentes como futuras para el desarrollo de los procesos de RTVC.</t>
  </si>
  <si>
    <t>Planear, gestionar, organizar y administrar los documentos de archivo producidos y recibidos por RTVC en el ejercicio de sus funciones, para conservarlos y preservarlos, salvaguardando su patrimonio documental y garantizando el acceso a la información a los usuarios internos y externos</t>
  </si>
  <si>
    <t>1. Investigaciones disciplinarias y/o sanciones
2. Fuga o alteración de información
3. Demandas contra RTVC
4. Detrimetro patrimonial
5. Exposición de información confidencial
6. Pérdida de información.</t>
  </si>
  <si>
    <t>Índice de cumplimiento actividades=  
# de verificaciones al cumplimiento del acuerdo 060 de 2001 realizadas/# de verificaciones al cumplimiento del acuerdo 060 de 2001 programadas * 100
Meta: 100%</t>
  </si>
  <si>
    <t>Causa 1 y 2</t>
  </si>
  <si>
    <t>Brindar asesoría jurídica para la toma de decisiones con respaldo en el ordenamiento jurídico; garantizar la adecuada y oportuna defensa de los intereses de la entidad en los procesos judiciales, administrativos y extrajudiciales en los que sea parte o vinculada, incluyendo los procesos subrogados por Inravisión y Audiovisuales; así como realizar el cobro jurídico de la cartera comercial y de cobro coactivo (Ley 14 de 1991) previa remisión por el área encargada.</t>
  </si>
  <si>
    <t>Por factores tales como intereses creados para obtener un beneficio para sí o para un tercero o presentarse insuficiente niveles de seguridad para el acceso a la información que actualmente soportan la gestión jurídica de RTVC, es posible que los colaboradores involucrados en dicha gestión se vean vinculados a acciones como la "sustracción, concentración y manipulación de la información relacionada con los procesos judiciales y extrajudiciales y procesos administrativos con el fin de recibir algun beneficio", lo anterior puede ocasionar investigaciones disciplinarias, afectación en la imagen institucional y credibilidad de RTVC, por cuanto lesiona la transparencia y probidad de la empresa y del Estado, pérdida o alteración de la información y/o su trazabilidad, investigaciones y/o sanciones por parte de entes de control y/o detrimento patrimonial para la empresa</t>
  </si>
  <si>
    <t>1. Investigaciones disciplinarias 
2. Afectación en la imagen institucional y credibilidad de RTVC, por cuanto lesiona la transparencia y probidad de la empresa y del Estado. 
3. Pérdida o alteración de la información y/o su trazabilidad
4. Investigaciones y/o sanciones por parte de entes de control.
5. Detrimento patrimonial para la empresa</t>
  </si>
  <si>
    <r>
      <rPr>
        <b/>
        <sz val="22"/>
        <rFont val="Calibri"/>
        <family val="2"/>
        <scheme val="minor"/>
      </rPr>
      <t>Causa 1.</t>
    </r>
    <r>
      <rPr>
        <sz val="22"/>
        <rFont val="Calibri"/>
        <family val="2"/>
        <scheme val="minor"/>
      </rPr>
      <t xml:space="preserve"> Intereses creados para obtener un beneficio para sí o para un tercero.
</t>
    </r>
    <r>
      <rPr>
        <b/>
        <sz val="22"/>
        <rFont val="Calibri"/>
        <family val="2"/>
        <scheme val="minor"/>
      </rPr>
      <t xml:space="preserve">Causa 2. </t>
    </r>
    <r>
      <rPr>
        <sz val="22"/>
        <rFont val="Calibri"/>
        <family val="2"/>
        <scheme val="minor"/>
      </rPr>
      <t>Insuficientes niveles de seguridad para el acceso a la información que actualmente soportan la gestión jurídica de RTVC.</t>
    </r>
  </si>
  <si>
    <r>
      <rPr>
        <b/>
        <u/>
        <sz val="18"/>
        <color theme="1"/>
        <rFont val="Calibri"/>
        <family val="2"/>
        <scheme val="minor"/>
      </rPr>
      <t>Plan de contigencia riesgo 1</t>
    </r>
    <r>
      <rPr>
        <sz val="18"/>
        <color theme="1"/>
        <rFont val="Calibri"/>
        <family val="2"/>
        <scheme val="minor"/>
      </rPr>
      <t xml:space="preserve">
</t>
    </r>
    <r>
      <rPr>
        <b/>
        <sz val="18"/>
        <color theme="1"/>
        <rFont val="Calibri"/>
        <family val="2"/>
        <scheme val="minor"/>
      </rPr>
      <t>Control 2</t>
    </r>
    <r>
      <rPr>
        <sz val="18"/>
        <color theme="1"/>
        <rFont val="Calibri"/>
        <family val="2"/>
        <scheme val="minor"/>
      </rPr>
      <t xml:space="preserve">
El Jefe de la OAJ tomará las acciones correspondiente una vez analizado cada caso en particular y dará las instrucciones que correspondan derivado del análisis</t>
    </r>
  </si>
  <si>
    <t>Identificar y regular las actividades requeridas para la interrelación entre RTVC y sus proveedores, con el fin de seleccionar la mejor opción y así garantizar que las condiciones contratadas sean cumplidas, gestionando cualquier mediación de acuerdo con las necesidades de la Entidad.</t>
  </si>
  <si>
    <r>
      <rPr>
        <b/>
        <sz val="22"/>
        <rFont val="Calibri"/>
        <family val="2"/>
        <scheme val="minor"/>
      </rPr>
      <t>Causa 1.</t>
    </r>
    <r>
      <rPr>
        <sz val="22"/>
        <rFont val="Calibri"/>
        <family val="2"/>
        <scheme val="minor"/>
      </rPr>
      <t xml:space="preserve"> Control inadecuado al proceso de selección.
</t>
    </r>
    <r>
      <rPr>
        <b/>
        <sz val="22"/>
        <rFont val="Calibri"/>
        <family val="2"/>
        <scheme val="minor"/>
      </rPr>
      <t>Causa 2.</t>
    </r>
    <r>
      <rPr>
        <sz val="22"/>
        <rFont val="Calibri"/>
        <family val="2"/>
        <scheme val="minor"/>
      </rPr>
      <t xml:space="preserve"> Aplicación errónea del régimen contractual
</t>
    </r>
    <r>
      <rPr>
        <b/>
        <sz val="22"/>
        <rFont val="Calibri"/>
        <family val="2"/>
        <scheme val="minor"/>
      </rPr>
      <t>Causa 3.</t>
    </r>
    <r>
      <rPr>
        <sz val="22"/>
        <rFont val="Calibri"/>
        <family val="2"/>
        <scheme val="minor"/>
      </rPr>
      <t xml:space="preserve"> Aplicación errónea de la modalidad de selección
</t>
    </r>
    <r>
      <rPr>
        <b/>
        <sz val="22"/>
        <rFont val="Calibri"/>
        <family val="2"/>
        <scheme val="minor"/>
      </rPr>
      <t>Causa 4.</t>
    </r>
    <r>
      <rPr>
        <sz val="22"/>
        <rFont val="Calibri"/>
        <family val="2"/>
        <scheme val="minor"/>
      </rPr>
      <t xml:space="preserve"> Aplicación indebida del criterio de selección objetiva</t>
    </r>
  </si>
  <si>
    <t>Índice de cumplimiento actividades=  
(# de reuniones en donde el Comité de contratación revisa los procesos que requieran  su aprobación / # de reuniones en programada para que el Comité de contratación revise los procesos que requieran  su aprobación) *100
Meta: Este indicador no tiene una meta especifica ya que la activacion del comite se da de acuerdo con la complejidad del proceso y las necesidades puntuales (modalidad de contratacion) abastecimiento por parte de las areas RTVC.</t>
  </si>
  <si>
    <r>
      <rPr>
        <b/>
        <sz val="22"/>
        <rFont val="Calibri"/>
        <family val="2"/>
        <scheme val="minor"/>
      </rPr>
      <t>Control 1.</t>
    </r>
    <r>
      <rPr>
        <sz val="22"/>
        <rFont val="Calibri"/>
        <family val="2"/>
        <scheme val="minor"/>
      </rPr>
      <t xml:space="preserve"> Verificar la elaboración de las respuestas a las  observaciones presentadas por los interesados dentro de un proceso de selección</t>
    </r>
  </si>
  <si>
    <r>
      <rPr>
        <b/>
        <sz val="20"/>
        <rFont val="Calibri"/>
        <family val="2"/>
        <scheme val="minor"/>
      </rPr>
      <t>Control 2</t>
    </r>
    <r>
      <rPr>
        <sz val="20"/>
        <rFont val="Calibri"/>
        <family val="2"/>
        <scheme val="minor"/>
      </rPr>
      <t>. Verificar por parte del Comité evaluador la aplicación de cada uno de los parámetros de evaluación establecidos en las reglas de participación o pliegos de condiciones.</t>
    </r>
  </si>
  <si>
    <t>Aprovisionamiento para la prestación de productos y servicios convergentes
(Producción de contenidos de audiovisuales)</t>
  </si>
  <si>
    <t>Aprovisionamiento para la prestación de productos y servicios convergentes
(Programación de Contenidos TV- radio y RTVCPlay)</t>
  </si>
  <si>
    <t>Aprovisionamiento para la prestación de productos y servicios convergentes
(Señal Memoria)</t>
  </si>
  <si>
    <t>Aprovisionamiento para la prestación de productos y servicios convergentes
(Producción de contenidos de Radio)</t>
  </si>
  <si>
    <t>Realizar el monitoreo en el cumplimiento de los controles establecidos y planes de tratamiento propuesto el equipo de programación de Señal Colombia, Canal institucional, RTVCPlay y radio, según corresponda</t>
  </si>
  <si>
    <t>Realizar el monitoreo en el cumplimiento de los controles establecidos por el equipo de Señal Memoria</t>
  </si>
  <si>
    <r>
      <rPr>
        <b/>
        <sz val="18"/>
        <rFont val="Calibri"/>
        <family val="2"/>
        <scheme val="minor"/>
      </rPr>
      <t xml:space="preserve">Producción de contenidos de TV
</t>
    </r>
    <r>
      <rPr>
        <sz val="18"/>
        <rFont val="Calibri"/>
        <family val="2"/>
        <scheme val="minor"/>
      </rPr>
      <t xml:space="preserve">
</t>
    </r>
    <r>
      <rPr>
        <b/>
        <u/>
        <sz val="18"/>
        <rFont val="Calibri"/>
        <family val="2"/>
        <scheme val="minor"/>
      </rPr>
      <t>Control 1</t>
    </r>
    <r>
      <rPr>
        <sz val="18"/>
        <rFont val="Calibri"/>
        <family val="2"/>
        <scheme val="minor"/>
      </rPr>
      <t xml:space="preserve">
Director de Canal institucional y el jefe de grupo de Canal Institucional realizan la investigación correspondiente y posteriormente elevar el caso al Gerente y/o Subgerente de TV para que se tomen las medidas a que haya lugar de acuerdo a la gravedad del caso.
</t>
    </r>
    <r>
      <rPr>
        <b/>
        <u/>
        <sz val="18"/>
        <rFont val="Calibri"/>
        <family val="2"/>
        <scheme val="minor"/>
      </rPr>
      <t>Control 2</t>
    </r>
    <r>
      <rPr>
        <b/>
        <sz val="18"/>
        <rFont val="Calibri"/>
        <family val="2"/>
        <scheme val="minor"/>
      </rPr>
      <t xml:space="preserve">
</t>
    </r>
    <r>
      <rPr>
        <sz val="18"/>
        <rFont val="Calibri"/>
        <family val="2"/>
        <scheme val="minor"/>
      </rPr>
      <t xml:space="preserve">El Director de Canal institucional, el Jefe de grupo de Canal Institucional y profesional especializado de gestión comercial realizan la investigación correspondiente y posteriormente elevar el caso al Subgerente de TV para que se tomen las medidas a que haya lugar de acuerdo a la gravedad del caso.
</t>
    </r>
    <r>
      <rPr>
        <b/>
        <u/>
        <sz val="18"/>
        <rFont val="Calibri"/>
        <family val="2"/>
        <scheme val="minor"/>
      </rPr>
      <t>Control 3</t>
    </r>
    <r>
      <rPr>
        <sz val="18"/>
        <rFont val="Calibri"/>
        <family val="2"/>
        <scheme val="minor"/>
      </rPr>
      <t xml:space="preserve">
En caso de que al verificar los controles de seguridad y privacidad de la información el Director de Canal Institucional y jefe de grupo de canal institucional realizan la investigación correspondiente y posteriormente elevan el caso al Subgerente de TV y/o al gerente de RTVC para que se tomen las medidas a que haya lugar de acuerdo a la gravedad del caso.</t>
    </r>
  </si>
  <si>
    <t>Realizar el monitoreo en el cumplimiento de los controles establecidos y planes de tratamiento propuesto por el equipo de Canal Institucional</t>
  </si>
  <si>
    <r>
      <rPr>
        <b/>
        <sz val="22"/>
        <color theme="1"/>
        <rFont val="Calibri"/>
        <family val="2"/>
        <scheme val="minor"/>
      </rPr>
      <t xml:space="preserve">Control 2. </t>
    </r>
    <r>
      <rPr>
        <sz val="22"/>
        <color theme="1"/>
        <rFont val="Calibri"/>
        <family val="2"/>
        <scheme val="minor"/>
      </rPr>
      <t>Verificar que los pagos realizados correspondan a las obligaciones derivadas de bienes o servicios adquiridos por RTVC.</t>
    </r>
  </si>
  <si>
    <t xml:space="preserve">Trimestralmente el coordinador de tesorería o quien haga sus veces, realiza la validación de la configuración de los usuarios activos asociados a las plataformas financieras, para restringir que un mismo usuario tenga la autonomía de realizar transacciones de pago a nombre propio o de terceros de manera individual. Esto se evidencia por medio de un documento que de cuenta de la trazabilidad de la configuración de los usuarios en las plataformas financieras. </t>
  </si>
  <si>
    <r>
      <rPr>
        <b/>
        <sz val="18"/>
        <rFont val="Calibri"/>
        <family val="2"/>
        <scheme val="minor"/>
      </rPr>
      <t>Señal Memoria</t>
    </r>
    <r>
      <rPr>
        <sz val="18"/>
        <rFont val="Calibri"/>
        <family val="2"/>
        <scheme val="minor"/>
      </rPr>
      <t xml:space="preserve">
</t>
    </r>
    <r>
      <rPr>
        <b/>
        <sz val="18"/>
        <rFont val="Calibri"/>
        <family val="2"/>
        <scheme val="minor"/>
      </rPr>
      <t xml:space="preserve">Plan de contingencia
Control 1 </t>
    </r>
    <r>
      <rPr>
        <sz val="18"/>
        <rFont val="Calibri"/>
        <family val="2"/>
        <scheme val="minor"/>
      </rPr>
      <t xml:space="preserve">
El colaborador que presta servicios como técnico de conservación al detectar que no funciona el sistema reporta al colaborador que presta servicios de apoyo a la coordinación sonoro de Señal Memoria las anomalias, y este a su vez gestiona con el Director de señal memoria y este a su vez eleva el requerimiento a las instancias que correspondan al interior de RTVC.
El contratista que lidera la preservación y conservación al detectar que no funcionan los sesores o camaras reporta la anomalia al Director de Señal Memoria y este a su vez eleva el requerimiento a las instancias que correspondan al interior de RTVC.</t>
    </r>
  </si>
  <si>
    <r>
      <rPr>
        <b/>
        <sz val="20"/>
        <rFont val="Calibri"/>
        <family val="2"/>
        <scheme val="minor"/>
      </rPr>
      <t>Control 2</t>
    </r>
    <r>
      <rPr>
        <sz val="20"/>
        <rFont val="Calibri"/>
        <family val="2"/>
        <scheme val="minor"/>
      </rPr>
      <t xml:space="preserve">
El colaborador que presta servicios profesionales para la administración y gestión del archivo audiovisual, reporta al Director de Señal Memoria para que desde dicha instancia se informe a la subgerencia de TV, subgerente de radio o director de RTVCPlay, según corresponda, y de esta manera se tomen las medidas a que haya lugar según la gravedad de la situación.</t>
    </r>
  </si>
  <si>
    <r>
      <t xml:space="preserve">Control 4
</t>
    </r>
    <r>
      <rPr>
        <sz val="20"/>
        <rFont val="Calibri"/>
        <family val="2"/>
        <scheme val="minor"/>
      </rPr>
      <t>El colaborador que presta servicios profesionales para la administración y gestión del archivo audiovisual reporta ante la dirección de señal memoria el evento identificado para que desde dicha instancia se tomen las medidas correspondientes de a acuerdo con la gravedad.</t>
    </r>
  </si>
  <si>
    <r>
      <t xml:space="preserve">Control 6
</t>
    </r>
    <r>
      <rPr>
        <sz val="20"/>
        <rFont val="Calibri"/>
        <family val="2"/>
        <scheme val="minor"/>
      </rPr>
      <t>El colaborador que presta servicios de administración y gestión del archivo audiovisual informa a los colaboradores que prestan servicios juridicos de derechos de autor y de procesos de selección las anomalias presentadas por el incumplimiento de los lineamientos para los respectivos ajustes, en caso de persistir se informará al Director de Señal Memoria, y este a su vez eleva el requerimiento a las instancias que correspondan al interior de RTVC.</t>
    </r>
  </si>
  <si>
    <r>
      <rPr>
        <b/>
        <sz val="18"/>
        <rFont val="Calibri"/>
        <family val="2"/>
        <scheme val="minor"/>
      </rPr>
      <t xml:space="preserve">Producción de contenidos de Radio
Riesgo 1
</t>
    </r>
    <r>
      <rPr>
        <sz val="18"/>
        <rFont val="Calibri"/>
        <family val="2"/>
        <scheme val="minor"/>
      </rPr>
      <t xml:space="preserve">
</t>
    </r>
    <r>
      <rPr>
        <b/>
        <u/>
        <sz val="18"/>
        <rFont val="Calibri"/>
        <family val="2"/>
        <scheme val="minor"/>
      </rPr>
      <t>Control 1</t>
    </r>
    <r>
      <rPr>
        <sz val="18"/>
        <rFont val="Calibri"/>
        <family val="2"/>
        <scheme val="minor"/>
      </rPr>
      <t xml:space="preserve">
En caso de encontrar  que las producciones de los contenidos de radio no han seguido el manual de produccion y estilo y se ha presentado evidencia de la manipulacion de estos por intereses personales:
1. El Director de la emisora realiza la investigacion del caso y da  conocer al Subgerente de Radio.
2. El Subgerente de Radio analiza el caso y toma las medidas pertinentes.
</t>
    </r>
    <r>
      <rPr>
        <b/>
        <u/>
        <sz val="18"/>
        <rFont val="Calibri"/>
        <family val="2"/>
        <scheme val="minor"/>
      </rPr>
      <t>Control 2</t>
    </r>
    <r>
      <rPr>
        <b/>
        <sz val="18"/>
        <rFont val="Calibri"/>
        <family val="2"/>
        <scheme val="minor"/>
      </rPr>
      <t xml:space="preserve">
</t>
    </r>
    <r>
      <rPr>
        <sz val="18"/>
        <rFont val="Calibri"/>
        <family val="2"/>
        <scheme val="minor"/>
      </rPr>
      <t xml:space="preserve">En caso de encontrar  que las producciones de los contenidos de radio no cumplen con las fichas tecnicas de los programas:
1. El Director de la emisora realiza la investigacion del caso y da  conocer al Subgerente de Radio.
2. El Subgerente de Radio analiza el caso y toma las medidas pertinentes.
</t>
    </r>
    <r>
      <rPr>
        <b/>
        <u/>
        <sz val="18"/>
        <rFont val="Calibri"/>
        <family val="2"/>
        <scheme val="minor"/>
      </rPr>
      <t>Control 3</t>
    </r>
    <r>
      <rPr>
        <sz val="18"/>
        <rFont val="Calibri"/>
        <family val="2"/>
        <scheme val="minor"/>
      </rPr>
      <t xml:space="preserve">
En caso de encontrar  el personal contratado no cumple con los requisitos:
1. Se notifica la falla en el certificado de supervision e interventoria
2. Si se verifica el incumplimiento se solicita la finalizacion del contrato</t>
    </r>
  </si>
  <si>
    <r>
      <rPr>
        <b/>
        <sz val="20"/>
        <rFont val="Calibri"/>
        <family val="2"/>
        <scheme val="minor"/>
      </rPr>
      <t xml:space="preserve">Control 2. </t>
    </r>
    <r>
      <rPr>
        <sz val="20"/>
        <rFont val="Calibri"/>
        <family val="2"/>
        <scheme val="minor"/>
      </rPr>
      <t xml:space="preserve">
En caso de que al validar el contenido se identifiquen intereses particulares, se informa que el contenido no sera emitido si es el caso, se devuelve el material en caso haber sido entregado en fisico.</t>
    </r>
  </si>
  <si>
    <r>
      <rPr>
        <b/>
        <sz val="20"/>
        <rFont val="Calibri"/>
        <family val="2"/>
        <scheme val="minor"/>
      </rPr>
      <t>Control 3</t>
    </r>
    <r>
      <rPr>
        <sz val="20"/>
        <rFont val="Calibri"/>
        <family val="2"/>
        <scheme val="minor"/>
      </rPr>
      <t xml:space="preserve">
 En caso se materialice el riesgo, el Subgerente de radio toma las acciones pertinentes.</t>
    </r>
  </si>
  <si>
    <r>
      <rPr>
        <b/>
        <sz val="24"/>
        <rFont val="Calibri"/>
        <family val="2"/>
        <scheme val="minor"/>
      </rPr>
      <t>Control 2</t>
    </r>
    <r>
      <rPr>
        <sz val="24"/>
        <rFont val="Calibri"/>
        <family val="2"/>
        <scheme val="minor"/>
      </rPr>
      <t>.  Verificar el cumplimiento de las  tarifas de servicios contratados por la administración delegada</t>
    </r>
  </si>
  <si>
    <t>Definir las actividades de planificación, análisis y prototipos, implementación y administración en busca de garantizar la prestación de los servicios de la infraestructura que soporta el portafolio de RTVC Sistema de Medios Públicos</t>
  </si>
  <si>
    <t>Semestralmente, el colaborador que presta servicios como técnico de conservación para Señal Memoria, revisa el funcionamiento de los sensores de ingreso al depósito del archivo sonoro y conexos para evitar el acceso no autorizado. 
Lo anterior a través de la puesta en marcha de simulacros de funcionamiento de las instalaciones, la evidencia de la realización de la actividad es el reporte de la ejecución del simulacro.</t>
  </si>
  <si>
    <t>Semestralmente, el contratista que lidera la preservación y conservación de señal memoria, revisa el funcionamiento de las cámaras de vigilancia y sensores de acceso a las bóvedas de conservación de los archivos audiovisuales, fílmicos, fotográficos y conexos para evitar el acceso no autorizado.
La evidencia de la realización de la actividad es un reporte de la revisión del funcionamiento de cámaras.</t>
  </si>
  <si>
    <t>Índice de cumplimiento actividades=
(# de verificaciones realizadas para el traslado de material audiovisual en su medio de soporte / # de traslados programados)*100
Meta: 100% de ejecución de controles</t>
  </si>
  <si>
    <t xml:space="preserve">Posibilidad de recibir o solicitar cualquier dádiva o beneficio a nombre propio o de terceros, para ocultar y/o suministrar  información  producto de auditorias internas e informes y seguimientos de ley. </t>
  </si>
  <si>
    <t>Trimestralmente el director de tecnologías convergentes verifica la información contenida en el tablero de control sobre el nivel de ejecución de los proyectos, con el propósito de evitar la materialización del riesgo y así mismo, controlar en diversas etapas el flujo del proyecto y/o contrato (fase precontractual, pago, cumplimiento de hitos, entregables, cierre, entre otros) y generar alertas en caso de ser necesario. 
De igual manera, se busca que permanentemente los involucrados en los proyectos y/o contratos declaren la existencia de una situación de conflicto de intereses, en el caso que se llegue a presentar. Esto se evidencia a través de un acta de reunión.</t>
  </si>
  <si>
    <t>Está verificación se evidencia a través de las actas o reportes de entrega las cuales son firmadas por los colaboradores involucrados.</t>
  </si>
  <si>
    <t>Crear, gestionar y difundir contenidos en diferentes plataformas y tecnologías, con el propósito de formar, informar, entretener, educar a la ciudadanía, usuarios o grupos de interés y salvaguardar el patrimonio audiovisual del país.</t>
  </si>
  <si>
    <t>Índice de cumplimiento actividades=  
(# de consejos de redacción+ #reuniones de la subgerencia de radio + reuniones de seguimiento)
Meta: Este indicador no tiene una meta especifica ya que el numero de reuniones se efectua con diferentes frecuencias y de acuerdo a la marca o al tipo de programa</t>
  </si>
  <si>
    <t>Causa 1 y 3</t>
  </si>
  <si>
    <t>Cada vez que se efectúa el control en una contratación directa el Coordinador de Procesos de Selección o el abogado asignado, Profesional Universitario de mínima cuantía o el colaborador que presta servicios jurídicos asignado, verifican el cumplimiento de los requisitos legales de los estudios previos adelantados por el área interesada. 
En el caso de los procesos de selección, se contará con la revisión por parte del Coordinador de presupuesto o quien haga sus veces y el responsable de la dependencia sobre las reglas de participación o pliegos de condiciones resultantes de los estudios previos inicialmente presentados. Lo anterior en aras de garantizar el cumplimiento de requisitos legales, financieros y técnicos cada uno en el ámbito de sus competencias.
La verificación del cumplimiento de los requisitos legales aplicables a los estudios previos se realiza a través de memorando o correos electrónicos.</t>
  </si>
  <si>
    <t>Direccionamiento estratégico y planeación (versión 1)</t>
  </si>
  <si>
    <t>RIESGOS DE CORRUPCIÓN RTVC 2022</t>
  </si>
  <si>
    <t>QUE SE HACE EN CASO QUE SE DETECTEN RESULTADOS NEGATIVOS EN LA EJECUCION DEL CONTROL</t>
  </si>
  <si>
    <t>Gestión de Infraestructura Tecnológica (Versión 1)</t>
  </si>
  <si>
    <t>Posibilidad de favorecer a los proveedores mediante adiciones a los contratos  gestionados por la dirección de tecnologías convergentes. (No incluye contratos de personal), cuya justificación no cumpla con los requisitos definidos en el manual de contratación de RTVC.</t>
  </si>
  <si>
    <t>Debido a fallas presentadas en la fase de planeación (tiempos, recursos, mercado, entre otros), se puede presentar el escenario de favorecer a proveedores con la adición de sus contratos, omitiendo las condiciones establecidas en el manual de contratación de RTVC, lo que podría conllevar a investigaciones disciplinarias y/o sanciones por parte de los entes de control, mala imagen y falta de confiabilidad para la empresa</t>
  </si>
  <si>
    <t xml:space="preserve">Media </t>
  </si>
  <si>
    <t>Baja</t>
  </si>
  <si>
    <t>ACCIONES PLAN DE ACCIÓN</t>
  </si>
  <si>
    <t>Fraude Interno</t>
  </si>
  <si>
    <t xml:space="preserve">Talento Humano </t>
  </si>
  <si>
    <t>ZONA DE RIESGO FINAL</t>
  </si>
  <si>
    <t>ZONA DE RIESGO INHERENTE</t>
  </si>
  <si>
    <t>ETAPA 3: TRATAMIENTO 2022</t>
  </si>
  <si>
    <t>ESTRATEGIAS PARA COMBATIR EL RIESGO</t>
  </si>
  <si>
    <t>MOTIVADOR DEL TRATAMIENTO</t>
  </si>
  <si>
    <t>CLASIFICACIÓN DEL RIESGO:</t>
  </si>
  <si>
    <t>FACTORES DE RIESGOS:</t>
  </si>
  <si>
    <t xml:space="preserve">Reducir </t>
  </si>
  <si>
    <t>Objetivo estrategico 2. Garantizar la cobertura y operación eficiente de la red pública para la prestación de los servicios de la radio y televisión pública a nivel nacional.</t>
  </si>
  <si>
    <t>No requiere determinar un plan acción para la vigencia</t>
  </si>
  <si>
    <t>FECHA IMPLEMENTACIÓN</t>
  </si>
  <si>
    <t>FECHA SEGUIMIENTO
- ACCIONES DE MONITOREO Y REVISIÓN</t>
  </si>
  <si>
    <r>
      <rPr>
        <b/>
        <sz val="20"/>
        <rFont val="Calibri"/>
        <family val="2"/>
        <scheme val="minor"/>
      </rPr>
      <t>Causa 1</t>
    </r>
    <r>
      <rPr>
        <sz val="20"/>
        <rFont val="Calibri"/>
        <family val="2"/>
        <scheme val="minor"/>
      </rPr>
      <t xml:space="preserve">. Falta de planeación en las fases de contratación </t>
    </r>
  </si>
  <si>
    <r>
      <rPr>
        <b/>
        <sz val="20"/>
        <rFont val="Calibri"/>
        <family val="2"/>
        <scheme val="minor"/>
      </rPr>
      <t>Control 1</t>
    </r>
    <r>
      <rPr>
        <sz val="20"/>
        <rFont val="Calibri"/>
        <family val="2"/>
        <scheme val="minor"/>
      </rPr>
      <t xml:space="preserve">
Verificar la información contenida en el tablero de control sobre el nivel de ejecución de los proyectos en diversas etapas. (No incluye contratos de personal)</t>
    </r>
  </si>
  <si>
    <t>RIESGO ESTRATEGICO</t>
  </si>
  <si>
    <t>OBJETIVO ESTRATEGICO</t>
  </si>
  <si>
    <t>Objetivo estrategico 5. Fortalecer la gestión organizacional y empresarial de RTVC enfocada hacia la eficiencia institucional, la innovación, la transformación del talento humano y la generación de buenas prácticas</t>
  </si>
  <si>
    <t>Gestión Financiera, recaudo y gasto público (versión 1)</t>
  </si>
  <si>
    <t>Los intereses particulares y la asignación o la extralimitación de permisos a un solo usuario para realizar transacciones en las plataformas financieras o el manejo de efectivo, podría  ocasionar el giro de recursos a nombre propio o de un tercero interno o externo a RTVC, ocasionando detrimento patrimonial, investigaciones disciplinarias, fiscales y penales, incumplimiento de metas de RTVC y afectación de la imagen institucional.</t>
  </si>
  <si>
    <r>
      <rPr>
        <b/>
        <sz val="22"/>
        <rFont val="Calibri"/>
        <family val="2"/>
        <scheme val="minor"/>
      </rPr>
      <t>Causa 1.</t>
    </r>
    <r>
      <rPr>
        <sz val="22"/>
        <rFont val="Calibri"/>
        <family val="2"/>
        <scheme val="minor"/>
      </rPr>
      <t xml:space="preserve"> Intereses particulares.
</t>
    </r>
    <r>
      <rPr>
        <b/>
        <sz val="22"/>
        <rFont val="Calibri"/>
        <family val="2"/>
        <scheme val="minor"/>
      </rPr>
      <t>Causa 2</t>
    </r>
    <r>
      <rPr>
        <sz val="22"/>
        <rFont val="Calibri"/>
        <family val="2"/>
        <scheme val="minor"/>
      </rPr>
      <t xml:space="preserve">. Extralimitación de permisos de usuario </t>
    </r>
  </si>
  <si>
    <t>1. Detrimento patrimonial 
2. Investigaciones disciplinarias, fiscales y penales 
3. Incumplimiento de metas de RTVC
4. Incumplimiento de metas de RTVC
5. Afectación de la imagen institucional</t>
  </si>
  <si>
    <t>Muy Alta</t>
  </si>
  <si>
    <t>Alta</t>
  </si>
  <si>
    <t>Mitigar</t>
  </si>
  <si>
    <r>
      <rPr>
        <b/>
        <sz val="21"/>
        <color theme="1"/>
        <rFont val="Calibri"/>
        <family val="2"/>
        <scheme val="minor"/>
      </rPr>
      <t>Control 1</t>
    </r>
    <r>
      <rPr>
        <sz val="21"/>
        <color theme="1"/>
        <rFont val="Calibri"/>
        <family val="2"/>
        <scheme val="minor"/>
      </rPr>
      <t>.Validar y aplicar las disposiciones de seguridad  establecidas en el manual de tesorería, relacionadas con el control dual (existencia de usuarios preparadores y aprobadores independientes) para el manejo de pago a terceros, a través de las plataformas financieras.</t>
    </r>
  </si>
  <si>
    <r>
      <rPr>
        <b/>
        <sz val="16"/>
        <color theme="1"/>
        <rFont val="Calibri"/>
        <family val="2"/>
        <scheme val="minor"/>
      </rPr>
      <t>Plan de contingencia  riesgo 1
Control 1</t>
    </r>
    <r>
      <rPr>
        <sz val="16"/>
        <color theme="1"/>
        <rFont val="Calibri"/>
        <family val="2"/>
        <scheme val="minor"/>
      </rPr>
      <t xml:space="preserve">
En caso de observar alguna falencia en la asignación de perfiles el coordinador de tesorería o quien haga sus veces realiza los ajustes pertinentes.</t>
    </r>
  </si>
  <si>
    <r>
      <rPr>
        <b/>
        <sz val="16"/>
        <color theme="1"/>
        <rFont val="Calibri"/>
        <family val="2"/>
        <scheme val="minor"/>
      </rPr>
      <t xml:space="preserve">Plan de contingencia  riesgo 2
Control 1
</t>
    </r>
    <r>
      <rPr>
        <sz val="16"/>
        <color theme="1"/>
        <rFont val="Calibri"/>
        <family val="2"/>
        <scheme val="minor"/>
      </rPr>
      <t xml:space="preserve">En caso de observar inconsistencias documentales se realiza la verificación y ajustes a que haya lugar. </t>
    </r>
  </si>
  <si>
    <t>Talento Humano</t>
  </si>
  <si>
    <t>Gestión de infraestructura física (versión 1)</t>
  </si>
  <si>
    <t>Posibilidad de que se realice una manipulación indebida en la toma física de los inventarios de la entidad favoreciendo a terceros o en beneficio del responsable de los bienes.</t>
  </si>
  <si>
    <t>Por no hacer uso de las herramientas para realizar la toma física de inventarios, se podría presentar una manipulación indebida en el momento de ejecutar esta actividad favoreciendo a terceros o en beneficio propio del responsable, lo que conllevaría a generar desgaste administrativo, perjuicio económico a la empresa e investigaciones disciplinarias.</t>
  </si>
  <si>
    <t>1. Desgaste administrativo.
2. Perjuicio económico a la empresa
3. Investigaciones disciplinarias</t>
  </si>
  <si>
    <t>Muy baja</t>
  </si>
  <si>
    <r>
      <rPr>
        <b/>
        <sz val="22"/>
        <rFont val="Calibri"/>
        <family val="2"/>
        <scheme val="minor"/>
      </rPr>
      <t xml:space="preserve">Causa 1. </t>
    </r>
    <r>
      <rPr>
        <sz val="22"/>
        <rFont val="Calibri"/>
        <family val="2"/>
        <scheme val="minor"/>
      </rPr>
      <t>No utilizar las herramientas para la toma de inventarios</t>
    </r>
  </si>
  <si>
    <r>
      <rPr>
        <b/>
        <sz val="22"/>
        <rFont val="Calibri"/>
        <family val="2"/>
        <scheme val="minor"/>
      </rPr>
      <t>Control 1.</t>
    </r>
    <r>
      <rPr>
        <sz val="22"/>
        <rFont val="Calibri"/>
        <family val="2"/>
        <scheme val="minor"/>
      </rPr>
      <t xml:space="preserve"> Revisar y verificar que la asignación de los bienes esté acorde con la información del sistema. </t>
    </r>
  </si>
  <si>
    <r>
      <rPr>
        <b/>
        <u/>
        <sz val="18"/>
        <rFont val="Calibri"/>
        <family val="2"/>
        <scheme val="minor"/>
      </rPr>
      <t>Plan de contigencia riesgo 1</t>
    </r>
    <r>
      <rPr>
        <b/>
        <sz val="18"/>
        <rFont val="Calibri"/>
        <family val="2"/>
        <scheme val="minor"/>
      </rPr>
      <t xml:space="preserve">
Control 1
</t>
    </r>
    <r>
      <rPr>
        <sz val="18"/>
        <rFont val="Calibri"/>
        <family val="2"/>
        <scheme val="minor"/>
      </rPr>
      <t xml:space="preserve">En caso de encontrar información faltante se envía un correo electrónico al colaborador solicitando la explicación del faltante de bienes con copia al supervisor o jefe inmediato. Igualmente, en el informe final se reporta la novedad. </t>
    </r>
  </si>
  <si>
    <t>Control interno (versión 1)</t>
  </si>
  <si>
    <t xml:space="preserve">Medir la eficiencia, eficacia y efectividad de los controles, asesorando a la alta dirección en la continuidad del proceso administrativo, evaluación de los planes establecidos para el cumplimiento de las metas y/u objetivos institucionales </t>
  </si>
  <si>
    <t xml:space="preserve">Debido a una injerencia inadecuada de un tercero  en la planeación, ejecución y verificación de las auditorías internas, seguimientos e informes, existe la posibilidad de recibir o solicitar cualquier dádiva o beneficio a nombre propio o de terceros, por ocultar y/o suministrar información  producto de la gestión realizada por la oficina de control interno, lo que conllevaría a desgaste administrativo, investigaciones, afectación en la imagen institucional, credibilidad de la empresa por cuanto lesiona la transparencia y probidad de RTVC, pérdida de trazabilidad de la información y sanciones por parte de entes de control. </t>
  </si>
  <si>
    <t>Media</t>
  </si>
  <si>
    <r>
      <rPr>
        <b/>
        <sz val="20"/>
        <rFont val="Calibri"/>
        <family val="2"/>
        <scheme val="minor"/>
      </rPr>
      <t xml:space="preserve">Causa 1.  </t>
    </r>
    <r>
      <rPr>
        <sz val="20"/>
        <rFont val="Calibri"/>
        <family val="2"/>
        <scheme val="minor"/>
      </rPr>
      <t>Injerencia inadecuada de un tercero en la planeación, ejecución y verificación en los procesos de auditoria por parte del equipo de auditoria de la oficina de control interno.</t>
    </r>
  </si>
  <si>
    <r>
      <rPr>
        <b/>
        <sz val="20"/>
        <rFont val="Calibri"/>
        <family val="2"/>
        <scheme val="minor"/>
      </rPr>
      <t>Control 1</t>
    </r>
    <r>
      <rPr>
        <sz val="20"/>
        <rFont val="Calibri"/>
        <family val="2"/>
        <scheme val="minor"/>
      </rPr>
      <t>. Verificar la planeación, ejecución e informe a través de las reuniones primarias de la oficina de control interno</t>
    </r>
  </si>
  <si>
    <t>En caso de observar  alguna anomalía en la ejecución del control se realiza una reunión con el equipo de trabajo para reasignar las actividades del proceso y/o asignar un apoyo para las revisiones.</t>
  </si>
  <si>
    <r>
      <rPr>
        <b/>
        <sz val="22"/>
        <rFont val="Calibri"/>
        <family val="2"/>
        <scheme val="minor"/>
      </rPr>
      <t xml:space="preserve">Objetivo estrategico 1. </t>
    </r>
    <r>
      <rPr>
        <sz val="22"/>
        <rFont val="Calibri"/>
        <family val="2"/>
        <scheme val="minor"/>
      </rPr>
      <t xml:space="preserve">Aumentar la oferta de contenidos relevantes y convergentes con valor público que respondan a la identidad, necesidades y preferencias de los colombianos.
</t>
    </r>
    <r>
      <rPr>
        <b/>
        <sz val="22"/>
        <rFont val="Calibri"/>
        <family val="2"/>
        <scheme val="minor"/>
      </rPr>
      <t>Objetivo estrategico 3.</t>
    </r>
    <r>
      <rPr>
        <sz val="22"/>
        <rFont val="Calibri"/>
        <family val="2"/>
        <scheme val="minor"/>
      </rPr>
      <t xml:space="preserve"> Fortalecer el reconocimiento y liderazgo en los procesos de innovación y posicionamiento de los contenidos públicos, aportando a la sostenibilidad social y cultural del país.</t>
    </r>
  </si>
  <si>
    <t>Anualmente el profesional universitario de la coordinación de gestión administrativa, debe revisar, verificar y cotejar la información de los bienes registrada en el  sistema frente a la asignada a los colaboradores para evidenciar que los bienes están correctamente asignados. Esto se evidencia a través de información del sistema de inventarios y la trazabilidad de la cadena de correos electrónicos, donde se valida la asignación de bienes de los colaboradores de RTVC.</t>
  </si>
  <si>
    <t>Índice de cumplimiento actividades=  
(# tomas físicas realizadas en la vigencia/ # tomas físicas programadas para la vigencia)*100%
Meta: 1</t>
  </si>
  <si>
    <t>Índice de cumplimiento
(Número de reuniones realizadas / Número de reuniones planeadas)* 100
Meta 4 reuniones en el año.</t>
  </si>
  <si>
    <t>Índice de cumplimiento actividades=  
 (# de informes presentados / informes programados para el año)*100% 
Meta: Minimo 4</t>
  </si>
  <si>
    <t>Índice de cumplimiento actividades=
(# de boletines generados/# de boletines  programados en el año)*100 %
Meta: 11 en el año</t>
  </si>
  <si>
    <t>Índice de cumplimiento actividades= 
(# de seguimientos a la ejecución del programa anual de auditorías de control interno / # seguimientos a la ejecución del programa anual de auditorías de control interno para la vigencia) * 100%
Meta: 4</t>
  </si>
  <si>
    <t>Posibilidad de incumplimiento de las metas establecidas para RTVC a causa de debilidades en el seguimiento a la estrategia  de la entidad.</t>
  </si>
  <si>
    <t>5. Fortalecer la gestión organizacional y empresarial de RTVC enfocada hacia la eficiencia institucional, la innovación, la transformación del talento humano y la generación de buenas prácticas</t>
  </si>
  <si>
    <t>Generar lineamientos que permitan construir una visión integral de la empresa asegurando el cumplimiento del plan estratégico las políticas de gestión y desempeño y la realización de los ajustes que sean necesarios.</t>
  </si>
  <si>
    <t>Inobservancia de los procedimientos, directrices y puntos de control establecidos dentro la Entidad para ejecutar las actividades que lleven a una manipulación inadecuada de la información que se produce al interior del proceso con el fin de obtener un beneficio propio ode un tercero, conllevando a elloa una afectación de la imágen y/o credibilidad interna o externa de RTVC acarreando posibles sanciones o investigaciones.</t>
  </si>
  <si>
    <t>Cada vez que se efectúa el control y dependiendo de los periodos de tiempo en el cual se generen los insumos, los contratistas de la coordinación de planeación asignados a la gestión de proyectos o diseño del plan estratégico y/o plan de acción o reporte FURAG del MIPG o Planificación Financiera; validan la trazabilidad del aval de la información suministrada por las áreas de RTVC para dar confiabilidad a la información a reportar o publicar.
Lo anterior se evidencia a través de:
1. Correo electrónico: en este soporte se valida que la información sea suministrada unicamente por el líder del proceso o la persona designada formalmente por ella. Es importante aclarar que la delegación de envio de la información a través de este medio, aplicará según se describa en los procesos de la coordinación de planeación.</t>
  </si>
  <si>
    <t>2. Evidencia de la revisión del Coordinador de Planeación: tales pueden ser VoBo en documento fisico, correo electrónico de aceptación y/o formato de asistencia a reuniones (física y/o digital).
Nota: La frecuencia de ejecución de éste control, está sujeta a insumos específicos de la Coordinación de Planeación como: Plan Estratégico Institucional o Plan de Acción o Anteproyecto de Presupuesto o Plan Anual de Adquisiciones o Reporte FURAG y cuyas evidencias serán cargadas en los siguientes periodos:
I trimestre: Plan de Acción/Plan Anual de Adquisiciones de la Vigencia Respectiva/ 
II trimestre: Reporte FURAG
III y IV trimestre: Anteproyecto de presupuesto</t>
  </si>
  <si>
    <r>
      <t xml:space="preserve">Plan de contigencia riesgo 1
Control 1
</t>
    </r>
    <r>
      <rPr>
        <sz val="18"/>
        <rFont val="Calibri"/>
        <family val="2"/>
        <scheme val="minor"/>
      </rPr>
      <t>En caso de que al validar la trazabilidad del aval del área que suministra la información se evidencia que hubo falencias por parte de los colaboradores de RTVC o del proceso de planeacion estrategica en el analisis, presentacion o consolidacion de la información el Coordinador de planeacion de acuerdo a la gravedad del evento:
1. Devolver informacion suministrada y solicitar aclaracion
2. Realizar reunion con los relacionados al riesgo e investigar a profundidad el caso.
3. Escarlar el caso a la Gerencia de RTVC o a quien corresponda</t>
    </r>
  </si>
  <si>
    <t>Permite que cada vez que se realicen las actualizaciones de la documentación del proceso de Direccionamiento Estratégico y Planeación, se realice una verificación de que las actividades contenidas dentro de los mismos, respondan a las necesidades del área frente a documentar clara y entendiblemente, las actividades que se ejecutan al interior del proceso. Cada vez que el técnico administrativo de planeación o los contratistas de Coordinación de Planeación asignados lo requieran, realizarán la revisión de la normativa de los lineamientos que rigen el proceso de Direccionamiento Estratégico y Planeación. La frecuencia de ejecución éste control, está sujeta a la identificación de la necesidad de actualización.</t>
  </si>
  <si>
    <t xml:space="preserve">1. Pérdida de recursos
2. Sanciones por parte de cualquier ente de control
3. Toma de decisiones con información ambigua
4. Afectación en la imagen institucional y credibilidad de la entidad, por cuanto lesiona la transparencia y probidad de la entidad y del Estado. </t>
  </si>
  <si>
    <r>
      <t xml:space="preserve">Plan de contigencia riesgo 1
Control 2
</t>
    </r>
    <r>
      <rPr>
        <sz val="18"/>
        <rFont val="Calibri"/>
        <family val="2"/>
        <scheme val="minor"/>
      </rPr>
      <t xml:space="preserve">En caso de que al realizar el control, el Coordinador de planeación identifque que la actualización de la documentación del proceso de direccionamiento estratégico contiene información que no es entendible ni aocrde a las necesidades del proceso, se deberá:
1. Devolver el documento para el ajuste correspondiente.
2. Realizar la aprobación para el cargue respectivo en el sistema de información respectivo. </t>
    </r>
  </si>
  <si>
    <t>Lo anterior se evidencia a través de:
1.Mediante correo electrónico, se debe remitir el documento objeto de revisión, al Coordinador de Planeación indicando la justificación de los cambios realizados y por ésta vía dará el aval para proceder con la publicación respectiva en el sistema de información estipulado, ó 
2. Formato de asistencia a reuniones y/o grabación donde se presente al Coordinador de Planeación el documento objeto de modificación con su justificación. En el formato de asistencia a reuniones y/o grabación de la sesión de trabajo, deberá quedar constancia de aprobación por parte del coordinador de planeación para proceder con la publicación respectiva en el sistema de información estipulado.</t>
  </si>
  <si>
    <t>Procesos</t>
  </si>
  <si>
    <r>
      <t xml:space="preserve">Plan de contigencia riesgo 1
Control 3
</t>
    </r>
    <r>
      <rPr>
        <sz val="18"/>
        <rFont val="Calibri"/>
        <family val="2"/>
        <scheme val="minor"/>
      </rPr>
      <t>En caso de que al realizar el control, el  Coordinador de planeación identifique que dentro de los documentos del proceso se está omitiendo la inclusión de la normatividad vigente dentro de los mismo, se deberá: 
1. Realizar la inclusión de la normativa al documento respectivo.
2. Realizar el procedimiento de ajuste correspondiente al documento.
3. Aprobar el documento actualizado para publicación.</t>
    </r>
  </si>
  <si>
    <t>Inobservancia de los procedimientos, directrices y puntos de control establecidos dentro la Entidad para ejecutar las actividades que lleven a una manipulación inadecuada de la información que se produce al interior del proceso con el fin de obtener un beneficio propio o de un tercero, conllevando a ello a a una afectación de la imágen y/o credibilidad interna o externa de RTVC acarreando posibles sanciones o investigaciones.</t>
  </si>
  <si>
    <t>1. Impacto negativo en la
credibilidad e imagen de la entidad
2. Investigaciones
y saciones por entes de control
3.Pérdida de información
4.Desgaste administrativo</t>
  </si>
  <si>
    <t>Catastrofico</t>
  </si>
  <si>
    <r>
      <t xml:space="preserve">Plan de contigencia riesgo 2
Control 1
</t>
    </r>
    <r>
      <rPr>
        <sz val="18"/>
        <rFont val="Calibri"/>
        <family val="2"/>
        <scheme val="minor"/>
      </rPr>
      <t xml:space="preserve">En caso de observar que no se logra el acuerdo con la información a sumistrar, se realizarán reuniones entre los interesados hasta escalar a gerencia y sus asesores de ser necesario. </t>
    </r>
  </si>
  <si>
    <t>Anualmente, el técnico administrativo de planeación verifica que la información del informe de gestión es veraz y que incluye los elementos establecidos por el Manual Único de Rendición de Cuentas, para garantizar la confiabilidad de la información. 
Lo anterior se evidencia a través correos electrónicos o formato de asistencia a reuniones donde se evidencie la revisión del Informe de Gestión.  
"Nota: Debido a que el Informe de Gestión se construye y se publica a más tardar el 31 de enero de cada vigencia, el reporte del control se realizará únicamente en el primer (I) trimestre la vigencia. Por lo anterior la frecuencia del reporte se realizará anualmente".</t>
  </si>
  <si>
    <r>
      <t xml:space="preserve">Plan de contigencia riesgo 2
Control 2
</t>
    </r>
    <r>
      <rPr>
        <sz val="18"/>
        <rFont val="Calibri"/>
        <family val="2"/>
        <scheme val="minor"/>
      </rPr>
      <t>En caso de observar que no se logra el acuerdo con la información a sumistrar, se realizarán reuniones entre los interesados hasta escalar a gerencia y sus asesores de ser necesario.</t>
    </r>
  </si>
  <si>
    <t>2. Correo electrónico de respuesta por parte de las áreas con la información para la construcción del Informe de Gestión.
3. Aprobación de la Gerencia mediante correo electrónico y/o acta y/o formato de asistencia a reuniones
4. Informe de Gestión publicado en página oficial de la Entidad
Nota: Debido a que el Informe de Gestión se construye y se publica a más tardar el 31 de enero de cada vigencia, el reporte del control se realizará únicamente en el primer (I) trimestre la vigencia. Frecuencia del reporte: Anual.</t>
  </si>
  <si>
    <t>Cada vez que se efectúa el control, el Coordinador de Planeación solicitará a las áreas la información requerida para la construcción del Informe de Gestión de la vigencia respectiva. Una vez consolidado el documento, será remitido a la Gerencia para su revisión y aprobación. Con la aprobación por parte de la Gerencia se procede a solicitar la publicación del Informe en la página web de RTVC.
Lo anterior se evidencia a través de:
1. Correo electrónico del Coordinador de Planeación de solicitud de la información a las áreas.</t>
  </si>
  <si>
    <t>Gestión juridica (versión 1)</t>
  </si>
  <si>
    <t>Posibilidad de sustracción, concentración y manipulación de la información relacionada con los procesos judiciales y extrajudiciales y procesos administrativos con el fin de recibir algun beneficio.</t>
  </si>
  <si>
    <t xml:space="preserve">Baja </t>
  </si>
  <si>
    <t>Cada vez que los colaboradores de Oficina Asesora Jurídica - OAJ relacionados con los procesos judiciales, extrajudiciales y de cobro coactivo, solicitan información el contratista de apoyo al archivo de la OAJ este verifica que estas personas se encuentren autorizadas para acceder a ella y evitar que se materialice el riesgo. Lo anterior se efectúa a través del control de acceso a los archivos y su correspondiente seguimiento a través de la planilla de préstamos de documentos (préstamo físico) y la mesa de servicio o correo electrónico (préstamo digital).</t>
  </si>
  <si>
    <r>
      <rPr>
        <b/>
        <u/>
        <sz val="18"/>
        <color theme="1"/>
        <rFont val="Calibri"/>
        <family val="2"/>
        <scheme val="minor"/>
      </rPr>
      <t>Plan de contigencia riesgo 1</t>
    </r>
    <r>
      <rPr>
        <sz val="18"/>
        <color theme="1"/>
        <rFont val="Calibri"/>
        <family val="2"/>
        <scheme val="minor"/>
      </rPr>
      <t xml:space="preserve">
</t>
    </r>
    <r>
      <rPr>
        <b/>
        <sz val="18"/>
        <color theme="1"/>
        <rFont val="Calibri"/>
        <family val="2"/>
        <scheme val="minor"/>
      </rPr>
      <t>Control 1</t>
    </r>
    <r>
      <rPr>
        <sz val="18"/>
        <color theme="1"/>
        <rFont val="Calibri"/>
        <family val="2"/>
        <scheme val="minor"/>
      </rPr>
      <t xml:space="preserve">
Con base en la información suministrada por el contratista de apoyo al archivo de la OAJ, el Coordinador de gestión jurídica informa al Jefe de la Oficina Asesora Jurídica quien evaluará el impacto y las medidas a seguir.</t>
    </r>
  </si>
  <si>
    <t>Cada vez que se efectúa el control, el Jefe de la Oficina Asesora Jurídica, establece en la solicitud de contratación las cláusulas de confidencialidad sobre el manejo de la información en los contratos de los apoderados judiciales, para establecer condiciones contractuales que impidan y sancionen las actuaciones asociados al riesgo. Evidencia de la ejecución de este control es la suscripción del contrato.</t>
  </si>
  <si>
    <t>Fraude interno</t>
  </si>
  <si>
    <r>
      <rPr>
        <b/>
        <sz val="20"/>
        <color theme="1"/>
        <rFont val="Calibri"/>
        <family val="2"/>
        <scheme val="minor"/>
      </rPr>
      <t>Control 1.</t>
    </r>
    <r>
      <rPr>
        <sz val="20"/>
        <color theme="1"/>
        <rFont val="Calibri"/>
        <family val="2"/>
        <scheme val="minor"/>
      </rPr>
      <t xml:space="preserve"> Controlar permanentemente los archivos correspondientes a los procesos y actividades que adelanta la Oficina Asesora Jurídica a través de la coordinación de gestión jurídica, permitiendo únicamente  el acceso  de los mismos a los apoderados judiciales, funcionarios y colaboradores de la Oficina Asesora Jurídica que participen en el proceso.</t>
    </r>
  </si>
  <si>
    <r>
      <rPr>
        <b/>
        <sz val="20"/>
        <rFont val="Calibri"/>
        <family val="2"/>
        <scheme val="minor"/>
      </rPr>
      <t>Control 2</t>
    </r>
    <r>
      <rPr>
        <sz val="20"/>
        <rFont val="Calibri"/>
        <family val="2"/>
        <scheme val="minor"/>
      </rPr>
      <t>. Verificar el establecimiento  de cláusulas de confidencialidad sobre el manejo de la información en los contratos de los apoderados judiciales y en los contratistas que prestan sus servicios para la representación juridicial y extrajudicial de la entidad.</t>
    </r>
  </si>
  <si>
    <t>1. Investigaciones de entes de control (fiscales, penales,  disciplinarios) 
2. Que se presenten incumplimientos durante la ejecución del contrato.
3. Sanciones economicas para las partes y/o acciones de repetición, inhabilidad para contratar con el Estado, entre otras
4. Afectación en la imagen institucional y credibilidad de RTVC, por cuanto lesiona la transparencia y integridad de la empresa y del Estado</t>
  </si>
  <si>
    <r>
      <rPr>
        <b/>
        <sz val="24"/>
        <rFont val="Calibri"/>
        <family val="2"/>
        <scheme val="minor"/>
      </rPr>
      <t>Control 1.</t>
    </r>
    <r>
      <rPr>
        <sz val="24"/>
        <rFont val="Calibri"/>
        <family val="2"/>
        <scheme val="minor"/>
      </rPr>
      <t xml:space="preserve"> Revisar en el marco del  Comité de contratación los procesos que requieran  aprobación y/o recomendación por parte de esta instancia.</t>
    </r>
  </si>
  <si>
    <t>Situaciones como tales como el control inadecuado al proceso de selección, la aplicación errónea del régimen contractual, la aplicación errónea de la modalidad de selección y/o la aplicación indebida del criterio de selección objetiva pueden generar  la "posibilidad de procesos de selección sin el lleno de los requisitos legales para favorecer intereses particulares", trayendo como consecuencia investigaciones de entes de control (fiscales, penales,  disciplinarios), que se presenten incumplimientos durante la ejecución del contrato y/o sanciones economicas para las partes y/o acciones de repetición, inhabilidad para contratar con el Estado o  Afectación en la imagen institucional y credibilidad de RTVC, por cuanto lesiona la transparencia y integridad de la empresa y del Estado.</t>
  </si>
  <si>
    <t>Cada vez que se va a efectuar el control, el Comité de Contratación verifica, valida, revisa o recomienda la determinación del régimen contractual aplicable para evitar con ello, que se adelante de manera equivocada el proceso de todos aquellos casos que por su naturaleza o asunto le hayan sido encomendados a través de la discusión, con base en criterios como: 
1. Ley 80 de 1993 
2. Ley 1150 de 2007 
3. Manual de contratación de RTVC que se encuentre vigente. 
Así mismo, a través de sus miembros revisa y manifiesta su voto a las reglas de participación o pliego de condiciones para el proceso de selección en aras de garantizar el cumplimiento del principio de selección objetiva y pluralidad de oferentes, convalidando los requisitos mínimos que permitan la participación del mayor numero probable de agentes del mercado. La decisión queda plasmada en el Acta de dicho Comité (Coordinación de Procesos de Selección y Contratación). Para los casos en que la revisión de la modalidad no se presente al comité de contratación, la evidencia corresponde a los estudios previos radicados por el área técnica. 
Nota: Aquellos procesos que no deben ser presentados ante el comité de contratación su verificación se hará en el marco de la estructuración de los estudios previos; cuando el trámite ha alcanzado la revisión total y ha cumplido con los requisitos de calidad, se procederá a enviar la minuta para firma, en este caso tanto los documentos precontractuales con sus vistos buenos, como la minuta constituirán constancia o evidencia definitiva para la determinación de la modalidad de selección.</t>
  </si>
  <si>
    <t>Cada vez que se efectua el control, el colaborador que presta servicios juridicos, designado por la Coordinación de procesos de selección y contratación y/o el profesional universitario de la coordinación de procesos de selección y contratación, verifica, valida y/o revisa los parámetros del manual de contratación de RTVC, estatuto general de contratación y la normativa aplicable del estudio previo para:
1. Garantizar que la información consignada en el estudio previo respecto a objeto, obligaciones, modalidad de selección, cuantía, matriz de riesgos, justificación juridica, entre otros,  esten acordes con la necesidad y la normatividad.
2. Verificar que el proveedor tenga la capacidad juridica para el cumplimiento del objeto del contrato.
3. Que las especificaciones técnicas se encuentren conforme a la normatividad aplicable a  RTVC.
Todo lo anterior se efectua a través  de:
1. Formato de documentación precontractual (P-F-1)
2.  o Correos electrónicos</t>
  </si>
  <si>
    <r>
      <rPr>
        <b/>
        <sz val="16"/>
        <rFont val="Calibri"/>
        <family val="2"/>
        <scheme val="minor"/>
      </rPr>
      <t>Control 3</t>
    </r>
    <r>
      <rPr>
        <sz val="16"/>
        <rFont val="Calibri"/>
        <family val="2"/>
        <scheme val="minor"/>
      </rPr>
      <t>.  Verificar el cumplimiento de los requisitos normativos, financieros y técnicos  descritos en los estudios previos, y en caso de proyectar las reglas de participación o pliego de condiciones someter a aprobación por parte Coordinador de Presupuesto  y al responsable de la dependencia interesada, en realizar la contratación.</t>
    </r>
  </si>
  <si>
    <r>
      <rPr>
        <b/>
        <sz val="18"/>
        <rFont val="Calibri"/>
        <family val="2"/>
        <scheme val="minor"/>
      </rPr>
      <t>Control 2.</t>
    </r>
    <r>
      <rPr>
        <sz val="18"/>
        <rFont val="Calibri"/>
        <family val="2"/>
        <scheme val="minor"/>
      </rPr>
      <t xml:space="preserve"> Revisar y/o verificar la aplicación de los parámetros del Manual de contratación, estatuto general de contratación y la normativa aplicable.</t>
    </r>
  </si>
  <si>
    <t>Talento Humano   /Procesos</t>
  </si>
  <si>
    <r>
      <rPr>
        <b/>
        <sz val="22"/>
        <rFont val="Calibri"/>
        <family val="2"/>
        <scheme val="minor"/>
      </rPr>
      <t xml:space="preserve">Riesgo 1.
</t>
    </r>
    <r>
      <rPr>
        <sz val="22"/>
        <rFont val="Calibri"/>
        <family val="2"/>
        <scheme val="minor"/>
      </rPr>
      <t xml:space="preserve">
Posibilidad de procesos de selección sin el lleno de los requisitos legales para favorecer intereses particulares.</t>
    </r>
  </si>
  <si>
    <t xml:space="preserve">Usuarios, productos y prácticas /Fraude interno </t>
  </si>
  <si>
    <t>No se determina un plan de acción para la vigencia</t>
  </si>
  <si>
    <r>
      <rPr>
        <b/>
        <sz val="24"/>
        <rFont val="Calibri"/>
        <family val="2"/>
        <scheme val="minor"/>
      </rPr>
      <t>Causa 1</t>
    </r>
    <r>
      <rPr>
        <sz val="24"/>
        <rFont val="Calibri"/>
        <family val="2"/>
        <scheme val="minor"/>
      </rPr>
      <t xml:space="preserve">. Fallas en la aplicación de las condiciones establecidas en el pliego de condiciones o reglas de participación, según correspondan, para la evaluación de las propuestas.   </t>
    </r>
  </si>
  <si>
    <t xml:space="preserve">1. Investigaciones o sanciones disciplinarias,  penales, fiscales, demandas contra RTVC
2. Afectación en la imagen institucional y credibilidad de RTVC, por cuanto lesiona la transparencia y integridad de la empresa y del Estado </t>
  </si>
  <si>
    <t xml:space="preserve">Situaciones como tales como el fallas en la aplicación de las condiciones establecidas en el pliego de condiciones o reglas de participación, según correspondan, para la evaluación de las propuestas pueden ocasionar "Favorecimiento a un oferente en la adjudicación de un proceso que no presente la mejor propuesta para RTVC" trayendo como consecuencia como investigaciones o sanciones disciplinarias,  penales, fiscales, demandas contra RTVC y/o afectación en la imagen institucional y credibilidad de RTVC, por cuanto lesiona la transparencia y integridad de la empresa y del Estado </t>
  </si>
  <si>
    <t>Cada vez que se efectua el control, el Comité Evaluador,  verifica y/o revisa las condiciones establecidas en el pliego de condiciones o reglas de participación, según correspondan, para identificar de manera preventiva las fallas que se puedan presentar en la etapa de evaluación de las ofertas. 
Lo anterior se realiza a través del documento de respuesta a observaciones el cual se pública a través de:
1. Plataforma de Colombia Compra Eficientel SECOP II 
2. o Página web de RTVC (menor y mayor cuantía, según aplique) y correo electrónico
3. o PQRSD</t>
  </si>
  <si>
    <t>Cada vez que se efectua el control, el Comité Evaluador, verifica la aplicación de cada uno de los parámetros de evaluación establecidos en las reglas de participación o pliegos de condiciones,  para validar la pertinencia de la información y cumplimiento de la misma en aras de garantizar las mejores condiciones para la adjudicación del proceso. 
Lo anterior se realiza a través del documento de evaluación preliminar o definitiva y su correspondiente consolidado, el cual se pública a través de:
1. Plataforma de Colombia Compra Eficiente - SECOP II
2. o Página web de RTVC (menor y mayor cuantía, según aplique) y correo electrónico
3. o PQRSD</t>
  </si>
  <si>
    <t>Índice de cumplimiento actividades=  
(# de soportes de las verificaciones realizadas a los proceso de contratación / # de procesos soportes) *100
Meta: Este indicador no tiene una meta especifica ya que el numero de contratos depende de la programacion realizada para la adquisicion, de bienes y/o servicios por parte de las areas de RTVC</t>
  </si>
  <si>
    <r>
      <rPr>
        <b/>
        <sz val="18"/>
        <rFont val="Calibri"/>
        <family val="2"/>
        <scheme val="minor"/>
      </rPr>
      <t>Plan de contigencia riesgo 1.
Control 1</t>
    </r>
    <r>
      <rPr>
        <sz val="18"/>
        <rFont val="Calibri"/>
        <family val="2"/>
        <scheme val="minor"/>
      </rPr>
      <t xml:space="preserve">
En caso de encontrar que la modalidad de selección no cumple con los requisitos legales y/o el manual de contratación de RTVC se devuelve el proceso al área para que efectue la revisión y/o corrección pertinente.
</t>
    </r>
    <r>
      <rPr>
        <b/>
        <sz val="18"/>
        <rFont val="Calibri"/>
        <family val="2"/>
        <scheme val="minor"/>
      </rPr>
      <t>Control 2</t>
    </r>
    <r>
      <rPr>
        <sz val="18"/>
        <rFont val="Calibri"/>
        <family val="2"/>
        <scheme val="minor"/>
      </rPr>
      <t xml:space="preserve">
En caso de encontrar que el regimen contractual aplicable no cumple con los requisitos legales y/o el manual de contratación de RTVC, se devuelve el proceso al área para que efectue la revisión y/o corrección pertinente.
</t>
    </r>
    <r>
      <rPr>
        <b/>
        <sz val="18"/>
        <rFont val="Calibri"/>
        <family val="2"/>
        <scheme val="minor"/>
      </rPr>
      <t>Control 3</t>
    </r>
    <r>
      <rPr>
        <sz val="18"/>
        <rFont val="Calibri"/>
        <family val="2"/>
        <scheme val="minor"/>
      </rPr>
      <t xml:space="preserve">
En caso de encontrar el incumplimiento de los parámetros del Manual de contratación, estatuto general de contratación y la normativa aplicable, se solicitan los ajustes correspondentes y en caso de no ser acatados o demoras en el ajuste se devuelve el proceso al área.</t>
    </r>
  </si>
  <si>
    <r>
      <t xml:space="preserve">Plan de contigencia riesgo 2.
Control 1
</t>
    </r>
    <r>
      <rPr>
        <sz val="18"/>
        <rFont val="Calibri"/>
        <family val="2"/>
        <scheme val="minor"/>
      </rPr>
      <t xml:space="preserve">En caso de que en las observaciones presentadas se identifican fallas  en la aplicación de las condiciones establecidas en el pliego de condiciones o reglas de participaciónen se procede a verificar las evaluciones las ofertas en lareción con las observaciones presentadas. </t>
    </r>
  </si>
  <si>
    <r>
      <rPr>
        <b/>
        <sz val="18"/>
        <rFont val="Calibri"/>
        <family val="2"/>
        <scheme val="minor"/>
      </rPr>
      <t>Plan de contigencia riesgo 2.
Control 2</t>
    </r>
    <r>
      <rPr>
        <sz val="18"/>
        <rFont val="Calibri"/>
        <family val="2"/>
        <scheme val="minor"/>
      </rPr>
      <t xml:space="preserve">
En caso de que se evidencien la no aplicación de las condiciones establecidas en el pliego de condiciones o reglas de participación por parte del Comité evaluador se procede a verificar las evaluciones las ofertas en lareción con las observaciones presentadas. </t>
    </r>
  </si>
  <si>
    <t>Cada vez que se efectua una contratación y que esta requiera previamente contar con la presentación ante el Comité de contratación, este verifica, valida, revisa o recomienda la modalidad de selección  para evitar con ello, que se determine de manera equivocada dicha modalidad por parte del área estructuradora, de todos aquellos casos que por su naturaleza o asunto le hayan sido encomendados, a través de la discusión con base en criterios como:
1. Ley 80 de 1993
2. Ley 1150 de 2007
3. Manual de contratación de RTVC que se encuentre vigente.
La decisión queda plasmada en el Acta de dicho Comité (Coordinación de procesos de selección y contratación).</t>
  </si>
  <si>
    <t>Para los casos en que la revisión de la modalidad no deba ser presentada al comité de contratación, la evidencia sobre la modalidad de selección indicada por el área estructurada, corresponde al estudio previo radicado por el área técnica (punto 11 de la plantilla P-F-15 estudios previos).
Nota: Aquellos procesos que no deben ser presentados ante el comité de contratación su verificación se hará en el marco de la estructuración de los estudios previos; cuando el trámite ha alcanzado la revisión total y ha cumplido con los requisitos de calidad, se procederá a enviar la minuta para firma, en este caso tanto los documentos precontractuales con sus vistos buenos, como la minuta constituirán constancia o evidencia definitiva para la determinación de la modalidad de selección.</t>
  </si>
  <si>
    <t>Para los casos en que la revisión de la modalidad no se presente al comité de contratación, la evidencia corresponde a los estudios previos radicados por el área técnica 
Nota: Aquellos procesos que no deben ser presentados ante el comité de contratación su verificación se hará en el marco de la estructuración de los estudios previos; cuando el trámite ha alcanzado la revisión total y ha cumplido con los requisitos de calidad, se procederá a enviar la minuta para firma, en este caso tanto los documentos precontractuales con sus vistos buenos, como la minuta constituirán constancia o evidencia definitiva para la determinación del régimen  contractual.</t>
  </si>
  <si>
    <t>Cada vez que se va a efectuar el control, el Comité de Contratación verifica, valida, revisa o recomienda la determinación del regimen contractual aplicable para evitar con ello, que se adelante de manera equivocada el proceso de todos aquellos casos que por su naturaleza o asunto le hayan sido encomendados a través de la discusión, con base en criterios como:
1. Ley 80 de 1993
2. Ley 1150 de 2007
3. Manual de contratación de RTVC que se encuentre vigente.
La decisión queda plasmada en el Acta de dicho Comité (Coordinación de procesos de selección y contratación).</t>
  </si>
  <si>
    <r>
      <rPr>
        <b/>
        <sz val="26"/>
        <rFont val="Calibri"/>
        <family val="2"/>
        <scheme val="minor"/>
      </rPr>
      <t>Riesgo 1.</t>
    </r>
    <r>
      <rPr>
        <sz val="26"/>
        <rFont val="Calibri"/>
        <family val="2"/>
        <scheme val="minor"/>
      </rPr>
      <t xml:space="preserve">
Posibilidad de procesos de selección sin el lleno de los requisitos legales para favorecer intereses particulares.</t>
    </r>
  </si>
  <si>
    <t>Jefe de grupo de gestión documental</t>
  </si>
  <si>
    <r>
      <rPr>
        <b/>
        <sz val="28"/>
        <rFont val="Calibri"/>
        <family val="2"/>
        <scheme val="minor"/>
      </rPr>
      <t>Riesgo 1.</t>
    </r>
    <r>
      <rPr>
        <sz val="28"/>
        <rFont val="Calibri"/>
        <family val="2"/>
        <scheme val="minor"/>
      </rPr>
      <t xml:space="preserve">
Posibilidad de que la información que se genere por parte del proceso de Direccionamiento Estratégico y Planeación sea manipulada indebidamente para beneficio propio o de un tercero.</t>
    </r>
  </si>
  <si>
    <r>
      <rPr>
        <b/>
        <sz val="28"/>
        <rFont val="Calibri"/>
        <family val="2"/>
        <scheme val="minor"/>
      </rPr>
      <t>Causa 1.</t>
    </r>
    <r>
      <rPr>
        <sz val="28"/>
        <rFont val="Calibri"/>
        <family val="2"/>
        <scheme val="minor"/>
      </rPr>
      <t xml:space="preserve"> Deficiencia
en la definición de los
procesos y/o controles que permite
ambigüedad en la implementación.
</t>
    </r>
    <r>
      <rPr>
        <b/>
        <sz val="28"/>
        <rFont val="Calibri"/>
        <family val="2"/>
        <scheme val="minor"/>
      </rPr>
      <t>Causa 2.</t>
    </r>
    <r>
      <rPr>
        <sz val="28"/>
        <rFont val="Calibri"/>
        <family val="2"/>
        <scheme val="minor"/>
      </rPr>
      <t xml:space="preserve"> Omisión de la
normatividad aplicable a las actividades y/o
procedimientos
propios del proceso de direccionamiento
estratégico. 
</t>
    </r>
    <r>
      <rPr>
        <b/>
        <sz val="28"/>
        <rFont val="Calibri"/>
        <family val="2"/>
        <scheme val="minor"/>
      </rPr>
      <t>Causa 3.</t>
    </r>
    <r>
      <rPr>
        <sz val="28"/>
        <rFont val="Calibri"/>
        <family val="2"/>
        <scheme val="minor"/>
      </rPr>
      <t xml:space="preserve"> Falencias por
parte de los colaboradores de RTVC o del proceso de
planeacion estrategica en el analisis, presentación o consolidacion de la
información</t>
    </r>
  </si>
  <si>
    <r>
      <rPr>
        <b/>
        <sz val="28"/>
        <rFont val="Calibri"/>
        <family val="2"/>
        <scheme val="minor"/>
      </rPr>
      <t>Control 1</t>
    </r>
    <r>
      <rPr>
        <sz val="28"/>
        <rFont val="Calibri"/>
        <family val="2"/>
        <scheme val="minor"/>
      </rPr>
      <t>. Validar la trazabilidad del aval de la información suministrada por el área.</t>
    </r>
  </si>
  <si>
    <r>
      <rPr>
        <b/>
        <sz val="24"/>
        <rFont val="Calibri"/>
        <family val="2"/>
        <scheme val="minor"/>
      </rPr>
      <t>Control 2</t>
    </r>
    <r>
      <rPr>
        <sz val="24"/>
        <rFont val="Calibri"/>
        <family val="2"/>
        <scheme val="minor"/>
      </rPr>
      <t>. Realizar la actualización del proceso de direccionamiento
estratégico cada vez que se identifiquen
necesidades de
inclusión de nuevas actividades</t>
    </r>
  </si>
  <si>
    <r>
      <rPr>
        <b/>
        <sz val="24"/>
        <rFont val="Calibri"/>
        <family val="2"/>
        <scheme val="minor"/>
      </rPr>
      <t>Control 3.</t>
    </r>
    <r>
      <rPr>
        <sz val="24"/>
        <rFont val="Calibri"/>
        <family val="2"/>
        <scheme val="minor"/>
      </rPr>
      <t xml:space="preserve"> Verificar que la normatividad del proceso de direccionamiento
estratégico se encuentra actualizada y que aplica a las actividades estipuladas dentro del mismo.</t>
    </r>
  </si>
  <si>
    <r>
      <rPr>
        <b/>
        <sz val="24"/>
        <rFont val="Calibri"/>
        <family val="2"/>
        <scheme val="minor"/>
      </rPr>
      <t>Control 1.</t>
    </r>
    <r>
      <rPr>
        <sz val="24"/>
        <rFont val="Calibri"/>
        <family val="2"/>
        <scheme val="minor"/>
      </rPr>
      <t xml:space="preserve"> Realizar la validación del Informe de Gestión de la vigencia respectiva</t>
    </r>
  </si>
  <si>
    <r>
      <rPr>
        <b/>
        <sz val="20"/>
        <rFont val="Calibri"/>
        <family val="2"/>
        <scheme val="minor"/>
      </rPr>
      <t xml:space="preserve">Control 2. </t>
    </r>
    <r>
      <rPr>
        <sz val="20"/>
        <rFont val="Calibri"/>
        <family val="2"/>
        <scheme val="minor"/>
      </rPr>
      <t>Verificar y validar en la elaboración del informe de gestión
de la empresa, que se garantiza la veracidad de la información, incluyendo los mínimos de información requerido en el manual Único de Rendición de Cuentas</t>
    </r>
  </si>
  <si>
    <r>
      <rPr>
        <b/>
        <sz val="28"/>
        <rFont val="Calibri"/>
        <family val="2"/>
        <scheme val="minor"/>
      </rPr>
      <t>Causa 1</t>
    </r>
    <r>
      <rPr>
        <sz val="28"/>
        <rFont val="Calibri"/>
        <family val="2"/>
        <scheme val="minor"/>
      </rPr>
      <t xml:space="preserve">. Ausencia de controles en la salida de la información
</t>
    </r>
    <r>
      <rPr>
        <b/>
        <sz val="28"/>
        <rFont val="Calibri"/>
        <family val="2"/>
        <scheme val="minor"/>
      </rPr>
      <t>Causa 2.</t>
    </r>
    <r>
      <rPr>
        <sz val="28"/>
        <rFont val="Calibri"/>
        <family val="2"/>
        <scheme val="minor"/>
      </rPr>
      <t xml:space="preserve"> Intereses particulares.
</t>
    </r>
    <r>
      <rPr>
        <b/>
        <sz val="28"/>
        <rFont val="Calibri"/>
        <family val="2"/>
        <scheme val="minor"/>
      </rPr>
      <t xml:space="preserve">Causa 3. </t>
    </r>
    <r>
      <rPr>
        <sz val="28"/>
        <rFont val="Calibri"/>
        <family val="2"/>
        <scheme val="minor"/>
      </rPr>
      <t xml:space="preserve"> Negligencia y/o desconocimiento en los lineamientos para el manejo de la información</t>
    </r>
  </si>
  <si>
    <r>
      <rPr>
        <b/>
        <sz val="28"/>
        <rFont val="Calibri"/>
        <family val="2"/>
        <scheme val="minor"/>
      </rPr>
      <t>Riesgo 2:</t>
    </r>
    <r>
      <rPr>
        <sz val="28"/>
        <rFont val="Calibri"/>
        <family val="2"/>
        <scheme val="minor"/>
      </rPr>
      <t xml:space="preserve">
Posibilidad de que la Rendición de Cuentas a la ciudadanía  se realice  con información falsa, errónea y/o manipulada a favor o en contra de RTVC.</t>
    </r>
  </si>
  <si>
    <t>Índice de cumplimiento
(# de revisiones y/o validaciones realizadas/ total de revisiones y/o validaciones solicitadas) X 100%
Meta= 100 %</t>
  </si>
  <si>
    <t>Índice de cumplimiento
(# de documentos actualizados/ total de documentos solicitados para actualización) x 100%
Meta= 100%</t>
  </si>
  <si>
    <t>Índice de cumplimiento
# de documentos revisados en la normatividad del proceso/ total de documentos solicitados para revisar en su normativa) x 100%
Meta= 100%</t>
  </si>
  <si>
    <t>Índice de cumplimiento
(# de insumos recibidos para la construcción del informe de gestión/total de insumos solicitados) x 100%
Meta=100%</t>
  </si>
  <si>
    <t>Índice de cumplimiento
# de personas que manifestaron alguna queja con respecto a la veracidad o confiabilidad de la información reportada en el informe de gestión y en la audiencia pública de rendición de cuentas.
Meta= 0</t>
  </si>
  <si>
    <t>Índice de cumplimiento
# de socializaciones de la información metodológica y lineamientos normativos que se desarrollaron en la actividad de rendición de cuentas
Meta= 100%</t>
  </si>
  <si>
    <r>
      <rPr>
        <b/>
        <sz val="20"/>
        <rFont val="Calibri"/>
        <family val="2"/>
        <scheme val="minor"/>
      </rPr>
      <t>Control 3.</t>
    </r>
    <r>
      <rPr>
        <sz val="20"/>
        <rFont val="Calibri"/>
        <family val="2"/>
        <scheme val="minor"/>
      </rPr>
      <t xml:space="preserve"> Verificar y socializar la información metodológica, lineamientos normativos y actividades que se desarrollarán en el
marco de la preparación de la audiencia pública del
proceso de Rendición
de Cuentas. </t>
    </r>
  </si>
  <si>
    <r>
      <t xml:space="preserve">Plan de contigencia riesgo 2
Control 3
</t>
    </r>
    <r>
      <rPr>
        <sz val="18"/>
        <rFont val="Calibri"/>
        <family val="2"/>
        <scheme val="minor"/>
      </rPr>
      <t>En caso de ausencia de alguna de las áreas involucradas, se reprogramará la mesa de trabajo de socialización. No obstante lo anterior, en la mesa inicial se dejará constancia en el acta y/o lista de asistencia a reuniones, de la novedad presentada y se remitirá notificación al área en particular, para desarrollar la actividad de manera particular.</t>
    </r>
  </si>
  <si>
    <t>Anualmente, el equipo de contratistas de la Coordinación de Planeación, encargado de la preparación y desarrollo de la audiencia pública de rendición de cuentas, realizará una mesa de trabajo general dirigida a las áreas involucradas, con el objetivo de presentar la información metodológica, lineamientos normativos y actividades a desarrollar.
Lo anterior se evidencia a través de: 
Formato de asistencia a reuniones y/o grabaciones y/o actas de reunión y/o presentación y/o correos electrónicos.</t>
  </si>
  <si>
    <t xml:space="preserve">Permite que cada vez que se realicen las actualizaciones de la documentación del proceso de Direccionamiento Estratégico y Planeación, se realice una verificación de la normatividad que rige al proceso. En este sentido, cada vez que el técnico administrativo de planeación o los contratistas de Coordinación de Planeación asignados lo requieran, realizarán la revisión de la normativa de los lineamientos que rigen el proceso de Direccionamiento Estratégico y Planeación. La frecuencia de ejecución éste control, está sujeta a la identificación de la necesidad de revisión de la normatividad. </t>
  </si>
  <si>
    <t>Lo anterior se evidencia a través de:
1.Mediante correo electrónico, se debe remitir el documento objeto de revisión, al Coordinador de Planeación indicando la justificación de los cambios realizados y por ésta vía dará el aval para proceder con la publicación respectiva en el sistema de información estipulado, ó
2. Formato de asistencia a reuniones y/o grabación donde se presente al Coordinador de Planeación el documento objeto de modificación con su justificación. En el formato de asistencia a reuniones y/o grabación de la sesión de trabajo, deberá quedar constancia de aprobación por parte del coordinador de planeación para proceder con la publicación respectiva en el sistema de información estipulado.</t>
  </si>
  <si>
    <t>Ejecución y administración de procesos/fallas tecnológicas</t>
  </si>
  <si>
    <t>Procesos/tecnología</t>
  </si>
  <si>
    <t>Índice de cumplimiento actividades=  
(# de seguimientos realizados para verificar la ejecucion de controles del proceso de recepcion y distribucion de documentos/ # de seguimientos programados para verificar la ejecucion de controles del proceso de recepcion y distribucion de documentos) *100
Meta: 100%</t>
  </si>
  <si>
    <t>ESTRATEGIAS PARA COMBATIR EL RIESGO                Reducir / Mitigar</t>
  </si>
  <si>
    <r>
      <rPr>
        <b/>
        <u/>
        <sz val="14"/>
        <rFont val="Calibri"/>
        <family val="2"/>
        <scheme val="minor"/>
      </rPr>
      <t>Plan de contigencia riesgo 1</t>
    </r>
    <r>
      <rPr>
        <b/>
        <sz val="14"/>
        <rFont val="Calibri"/>
        <family val="2"/>
        <scheme val="minor"/>
      </rPr>
      <t xml:space="preserve">
Causa 1</t>
    </r>
    <r>
      <rPr>
        <sz val="14"/>
        <rFont val="Calibri"/>
        <family val="2"/>
        <scheme val="minor"/>
      </rPr>
      <t xml:space="preserve">
En caso de evidenciar que hubo acceso a la información física o digital que ingresa a RTVC a través del aplicativo de radicación para la recepción y distribución de documentos  con fines de lucro o para favorecer a terceros, el jefe de gestión documental de RTVC procederá a:
1. Informar al Coordinador de Servicios Generales y/o Subgerente de soporte corporativo para tomar las medidas pertinentes.
2. En caso de no solucionarse los errores detectados en oportunidad por parte del proveedores, se solicitará apoyo a la coordinación de gestión juridica para iniciar la revisión o tramite correspondiente.</t>
    </r>
  </si>
  <si>
    <t xml:space="preserve">Por situaciones tales como la ausencia o incumplimiento de controles en el proceso de radicación de comunicaciones oficiales, específicamente comunicaciones oficiales de  entrada que ingresan físicamente o  se reciben a través del correo correspondencia@rtvc.gov.co, el  interés particular de terceros, contratista, servidores públicos y/o directivos de RTVC para beneficio propio, interviniendo  en el ciclo normal del proceso, manejo inadecuado o no utilización de herramientas tecnológicas para la aplicación del proceso de  radicación de comunicaciones oficiales, específicamente las comunicaciones de entrada que ingresan físicamente o  se reciben a través del correo correspondencia@rtvc.gov.co y/oNovedades y/o fallas parcial o  total en el sistema de radicación que impidan radicar, o digitalizar imágenes, o enviar a las áreas, o generar el consecutivo de comunicaciones de entrada por parte de los contratistas del Grupo de Gestión Documental </t>
  </si>
  <si>
    <t>se puede presentar la "posibilidad de manejo inadecuado de la información física y digital que ingresa a RTVC a través del correo correspondencia@rtvc.gov.co  y  el aplicativo Orfeo para la radicación, recepción y distribución de comunicaciones oficiales con fines de lucro o para favorecer a terceros", lo cual puede traer como consecuencia; investigaciones disciplinarias y/o sanciones, fuga o alteración de información, demandas contra RTVC, detrimetro patrimonial, exposición de información confidencial y /o pérdida de información.</t>
  </si>
  <si>
    <t>•	Colaborador que presta servicios como líder de productores delegados
•	Representante del Ministerio de Cultura
•	Representante del Ministerio de Educación
•	Representante del Ministerio TIC
•	Equipo de colaboradores del canal Señal Colombia invitados.
Lo anterior se realiza para validar e implementar la estrategia de programación anual a través de la presentación de la estrategia de programación ante el Comité de programación, el medio que da soporte al desarrollo de esta actividad es formato de asistencia a reuniones y/o acta de reunión.</t>
  </si>
  <si>
    <t>Cada vez que se requiera la validación e implementación de la estrategia de programación de Señal Colombia y de acuerdo con la resolución interna 181 de 2019, un equipo interdisciplinario de colaboradores del canal Señal Colombia, validan la estrategia de programación del canal. Este equipo está compuesto por:
•	Gerente de RTVC o Subgerente de televisión
•	Director de Señal Colombia
•	Colaborador que presta servicios como productor general de Señal Colombia</t>
  </si>
  <si>
    <r>
      <rPr>
        <b/>
        <sz val="20"/>
        <rFont val="Calibri"/>
        <family val="2"/>
        <scheme val="minor"/>
      </rPr>
      <t xml:space="preserve">Causa 1. </t>
    </r>
    <r>
      <rPr>
        <sz val="20"/>
        <rFont val="Calibri"/>
        <family val="2"/>
        <scheme val="minor"/>
      </rPr>
      <t xml:space="preserve">Inexistencia de un manual de produccion y/o manual de estilo de la producción de contenidos. 
</t>
    </r>
    <r>
      <rPr>
        <b/>
        <sz val="20"/>
        <rFont val="Calibri"/>
        <family val="2"/>
        <scheme val="minor"/>
      </rPr>
      <t>Causa 2.</t>
    </r>
    <r>
      <rPr>
        <sz val="20"/>
        <rFont val="Calibri"/>
        <family val="2"/>
        <scheme val="minor"/>
      </rPr>
      <t xml:space="preserve"> Falta de mecanismos de veeduría por parte de las audiencias.
</t>
    </r>
    <r>
      <rPr>
        <b/>
        <sz val="20"/>
        <rFont val="Calibri"/>
        <family val="2"/>
        <scheme val="minor"/>
      </rPr>
      <t xml:space="preserve">
Causa 3</t>
    </r>
    <r>
      <rPr>
        <sz val="20"/>
        <rFont val="Calibri"/>
        <family val="2"/>
        <scheme val="minor"/>
      </rPr>
      <t>. Ausencia de instancias y/o procesos para la definición de la programación, la adquisición de contenidos audiovisuales terminados o el no acatamiento de las instancias o proceso.</t>
    </r>
  </si>
  <si>
    <r>
      <rPr>
        <b/>
        <sz val="34"/>
        <rFont val="Calibri"/>
        <family val="2"/>
        <scheme val="minor"/>
      </rPr>
      <t>Riesgo 1.</t>
    </r>
    <r>
      <rPr>
        <sz val="34"/>
        <rFont val="Calibri"/>
        <family val="2"/>
        <scheme val="minor"/>
      </rPr>
      <t xml:space="preserve">
Posibilidad de que se manipule de manera indebida la programación de cada medio de comunicación para beneficio privado o particular</t>
    </r>
  </si>
  <si>
    <t>1. Pérdida de imagen y credibilidad.
2. Demandas para RTVC.
3. Investigaciones disciplinarias y/o penales.
4. Incumplimiento de la normatividad legal vigente acerca de los contenidos.</t>
  </si>
  <si>
    <r>
      <rPr>
        <b/>
        <sz val="24"/>
        <rFont val="Calibri"/>
        <family val="2"/>
        <scheme val="minor"/>
      </rPr>
      <t xml:space="preserve">Control 1. </t>
    </r>
    <r>
      <rPr>
        <sz val="24"/>
        <rFont val="Calibri"/>
        <family val="2"/>
        <scheme val="minor"/>
      </rPr>
      <t>Validar e implementar la estrategia de programación de Señal Colombia</t>
    </r>
  </si>
  <si>
    <t>Sitaciones tales como la inexistencia de un manual de producción y/o manual de estilo para la producción de contenidos, el carecer de servidores públicos y contratistas con las competencias y/o nivel de autoridad de acuerdo con el manual de funciones o compromisos contractuales, para realizar la programación del Sistema de Medios Públicos, la falta de mecanismos de veeduría por parte de las audiencias y/o la ausencia de instancias y/o procesos para</t>
  </si>
  <si>
    <t>la definición de la programación, la adquisición de contenidos audiovisuales terminados o el no acatamiento de las instancias o proceso pueden ocasionar la manipulación indebida de la programación de cada medio de comunicación de RTVC para beneficio privado o particular, lo anterior ocasiona consecuencias tales como la pérdida de imagen y credibilidad, demandas para RTVC, investigaciones disciplinarias y/o penales e incumplimiento de la normatividad legal vigente acerca de los contenidos, principalmente.</t>
  </si>
  <si>
    <t>Fraude externo / daño activos fijos/fallas tencnologicas</t>
  </si>
  <si>
    <r>
      <rPr>
        <b/>
        <sz val="20"/>
        <rFont val="Calibri"/>
        <family val="2"/>
        <scheme val="minor"/>
      </rPr>
      <t>Control 2.</t>
    </r>
    <r>
      <rPr>
        <sz val="20"/>
        <rFont val="Calibri"/>
        <family val="2"/>
        <scheme val="minor"/>
      </rPr>
      <t xml:space="preserve">
En caso de que al validar el contenido se identifiquen intereses particulares, se informa que el contenido no será adquirido.</t>
    </r>
  </si>
  <si>
    <r>
      <rPr>
        <b/>
        <sz val="20"/>
        <rFont val="Calibri"/>
        <family val="2"/>
        <scheme val="minor"/>
      </rPr>
      <t>Control 4.</t>
    </r>
    <r>
      <rPr>
        <sz val="20"/>
        <rFont val="Calibri"/>
        <family val="2"/>
        <scheme val="minor"/>
      </rPr>
      <t xml:space="preserve">
 En caso se materialice el riesgo, el profesional especializado eleva la situacion al Director del Canal y este a su vez al Subgerente para tomar las medidas pertinente.</t>
    </r>
  </si>
  <si>
    <r>
      <rPr>
        <b/>
        <sz val="22"/>
        <rFont val="Calibri"/>
        <family val="2"/>
        <scheme val="minor"/>
      </rPr>
      <t>Causa 1.</t>
    </r>
    <r>
      <rPr>
        <sz val="22"/>
        <rFont val="Calibri"/>
        <family val="2"/>
        <scheme val="minor"/>
      </rPr>
      <t xml:space="preserve"> Ausencia de controles efectivos que prevengan el acceso y manipulación no autorizado al master analógico y digital de los archivos de Señal Memoria.
</t>
    </r>
    <r>
      <rPr>
        <b/>
        <sz val="22"/>
        <rFont val="Calibri"/>
        <family val="2"/>
        <scheme val="minor"/>
      </rPr>
      <t>Causa 2.</t>
    </r>
    <r>
      <rPr>
        <sz val="22"/>
        <rFont val="Calibri"/>
        <family val="2"/>
        <scheme val="minor"/>
      </rPr>
      <t xml:space="preserve"> Falta de claridad en lineamientos de manejo de acceso y derechos de autor de los contenidos.</t>
    </r>
  </si>
  <si>
    <t xml:space="preserve">Por ausencia de controles efectivos que prevengan el acceso y manipulación no autorizado al master analógico y digital de los archivos de Señal Memoria, se puede presentar el "acceso y uso no autorizado  de los soportes y documentos audiovisuales, sonoros, fílmicos y fotográficos para beneficio propio o de un tercero", por parte de los colaboradores del proceso o personas externas a señal memoria, </t>
  </si>
  <si>
    <t>lo que traería como consecuencias la pérdida de patrimonio histórico, investigaciones disciplinarias, demandas contra RTVC y afectación de los ingresos de RTVC en la prestación de los servicios de licenciamientos.</t>
  </si>
  <si>
    <t>Muy bajo</t>
  </si>
  <si>
    <t>1. Pérdida y/o daño de patrimonio histórico.
2. Investigaciones disciplinarias y/o fiscales.
3. Demandas contra RTVC 
4.Afectación de los ingresos de RTVC en la prestación de los servicios de licenciamientos</t>
  </si>
  <si>
    <t>Cada vez que se efectúa el control, el Director de Señal Memoria,  para garantizar la permanencia de los soportes, contenidos y documentos de Señal Memoria en el tiempo y/o evitar que estos se usen de forma indebida, verifica el cumplimiento de la política operacional de acceso al Archivo Audiovisual.
Esto se evidencia a través del Sistema Gestor de Medios (parametrización efectuada - DRM), documentos de uso autorización de uso de documentos audiovisuales, fílmico, sonoro y fotográfico a terceros y documento de "bitácora control administración contenidos digitales".</t>
  </si>
  <si>
    <t>Para esto se establece una desagregación en cascada de responsabilidad en la ejecución del control de la siguiente manera:
*el colaborador que presta servicios profesionales para la administración y gestión del archivo audiovisual
*el colaborador que presta servicios de apoyo en la administración de contenidos del sistema gestor 
*y el técnico administrativo de archivo audiovisual</t>
  </si>
  <si>
    <r>
      <rPr>
        <b/>
        <sz val="20"/>
        <rFont val="Calibri"/>
        <family val="2"/>
        <scheme val="minor"/>
      </rPr>
      <t>Control 3.</t>
    </r>
    <r>
      <rPr>
        <sz val="20"/>
        <rFont val="Calibri"/>
        <family val="2"/>
        <scheme val="minor"/>
      </rPr>
      <t xml:space="preserve">
En caso se materialice el riesgo, el subgerente de radio toma las acciones pertinentes.</t>
    </r>
  </si>
  <si>
    <r>
      <t xml:space="preserve">Control 3
</t>
    </r>
    <r>
      <rPr>
        <sz val="20"/>
        <rFont val="Calibri"/>
        <family val="2"/>
        <scheme val="minor"/>
      </rPr>
      <t>El técnico o colaborador del archivo audiovisual reportan al Director de Señal Memoria el evento identificado para que dicha instancia tome las medidas correspondientes de acuerdo a la gravedad.
El colaborador que presta servicios como técnico de conservación o el colaborador que presta servicios de apoyo a la coordinación sonoro de Señal Memoria informan al Director de Señal Memoria el evento identificado para que dicha instancia tome las medidas correspondientes de acuerdo a la gravedad.</t>
    </r>
  </si>
  <si>
    <r>
      <t xml:space="preserve">Control 5
</t>
    </r>
    <r>
      <rPr>
        <sz val="20"/>
        <rFont val="Calibri"/>
        <family val="2"/>
        <scheme val="minor"/>
      </rPr>
      <t>El colaborador que presta servicios de apoyo a la coordinación de archivo sonoro y/o el colaborador que presta servicios de administración y gestión del archivo audiovisual una vez detecta  fallas en la ejecución de los controles solicita al técnico del archivo audiovisual el ajuste los formatos diligenciados. En caso de no detectado en esta revisión, será el contratista abogado de la OAJ el responsable de informar al colaborador que presta servicios de administración y gestión del archivo audiovisual para que se efectuen los respectivos ajustes.</t>
    </r>
  </si>
  <si>
    <r>
      <rPr>
        <b/>
        <sz val="32"/>
        <rFont val="Calibri"/>
        <family val="2"/>
        <scheme val="minor"/>
      </rPr>
      <t xml:space="preserve">Control 2. </t>
    </r>
    <r>
      <rPr>
        <sz val="32"/>
        <rFont val="Calibri"/>
        <family val="2"/>
        <scheme val="minor"/>
      </rPr>
      <t>Verificar el cumplimiento de la "Política operacional de acceso al Archivo de Señal Memoria"</t>
    </r>
  </si>
  <si>
    <t>Cada vez que ingresan al archivo audiovisual, documentos y soportes de titularidad o en coproducción con RTVC, los colaboradores que prestan servicios en la atención a requerimientos  internos del archivo audiovisual verifican los contenidos por su valor (social, cultural, histórico o patrimonial), las cantidades y las condiciones del material para trasladarlo al área de conservación y preservación de Señal Memoria, con el fin de preservar aquellos contenidos en los que requiera garantizar su accesibilidad permanente e indefinida en el tiempo y a su véz el máximo estado de integridad del material.</t>
  </si>
  <si>
    <t>Cada vez que se efectúa el control el colaborador que presta servicios jurídicos en derechos de autor y contractual revisa la aplicación de formatos de autorización de uso de contenidos audiovisuales y sonoros, y las condiciones sobre las cuales se licencia para evitar el uso indebido de los contenidos.
Lo anterior a través de los formatos de autorización de uso establecidos por Señal Memoria</t>
  </si>
  <si>
    <t>Para esto se establece una cascada de responsabilidad en la ejecución del control de la siguiente manera:
* el director de Canal Institucional o Señal Colombia o el director de Señal Memoria, 
*la jefe de la oficina asesora jurídica, 
*La instancia que tenga facultades para avalar el documento</t>
  </si>
  <si>
    <r>
      <rPr>
        <b/>
        <sz val="29"/>
        <rFont val="Calibri"/>
        <family val="2"/>
        <scheme val="minor"/>
      </rPr>
      <t xml:space="preserve">Control 4. </t>
    </r>
    <r>
      <rPr>
        <sz val="29"/>
        <rFont val="Calibri"/>
        <family val="2"/>
        <scheme val="minor"/>
      </rPr>
      <t>Verificar la ejecución del traslado del material audiovisual, sonoro, fílmico, fotográfico y conexos</t>
    </r>
  </si>
  <si>
    <t xml:space="preserve">Cada vez que se efectúa el control, el director de Señal Memoria,el colaborador que presta servicios profesionales para la administración y gestión del archivo audiovisual, el técnico administrativo de archivo audiovisual, el colaborador que presta servicios de apoyo a la coordinación de archivo sonoro y el área jurídica a través del colaborador que presta servicios jurídicos de derechos de autor y los contratistas abogados de procesos de </t>
  </si>
  <si>
    <t>selección, validan la aplicación de los lineamientos frente al trámite de solicitudes de acceso al contenido, con el fin de asegurar su correcta aplicación en los controles definidos y la vigencia de los mismos. 
Lo anterior se evidencia a través de:
Atención al ciudadano a través de correo electrónico, de citas de visualización, encuesta de PQRSD y formatos de uso.</t>
  </si>
  <si>
    <r>
      <rPr>
        <b/>
        <sz val="28"/>
        <rFont val="Calibri"/>
        <family val="2"/>
        <scheme val="minor"/>
      </rPr>
      <t xml:space="preserve">Control 3. </t>
    </r>
    <r>
      <rPr>
        <sz val="28"/>
        <rFont val="Calibri"/>
        <family val="2"/>
        <scheme val="minor"/>
      </rPr>
      <t>Verificar el cumplimiento de los lineamientos de conservación y preservación de contenidos sonoros y conexos</t>
    </r>
  </si>
  <si>
    <t>Fraude externo/Ejecución y administración de procesos/Fallas tecnológicas/Daños a activos fijos</t>
  </si>
  <si>
    <t>Evento externo / infraestructura/ Tecnología</t>
  </si>
  <si>
    <t>Evento externo / procesos/ Tecnología/Infraestructura</t>
  </si>
  <si>
    <t>5. Pérdida y/o desvío del sentido misional de RTVC</t>
  </si>
  <si>
    <t>1.Investigaciones disciplinarias, fiscales y penales
2.Pérdida de credibilidad de las marcas y de la entidad. 
3. Perdida de la calidad del producto y cumplimiento de objetivos de cada Canal</t>
  </si>
  <si>
    <r>
      <rPr>
        <b/>
        <sz val="25"/>
        <rFont val="Calibri"/>
        <family val="2"/>
        <scheme val="minor"/>
      </rPr>
      <t xml:space="preserve">Causa 1. </t>
    </r>
    <r>
      <rPr>
        <sz val="25"/>
        <rFont val="Calibri"/>
        <family val="2"/>
        <scheme val="minor"/>
      </rPr>
      <t xml:space="preserve">Falta de conocimiento y/o rigor en la ejecución de   controles para el manejo de recursos de las producciones.
</t>
    </r>
    <r>
      <rPr>
        <b/>
        <sz val="25"/>
        <rFont val="Calibri"/>
        <family val="2"/>
        <scheme val="minor"/>
      </rPr>
      <t>Causa 2</t>
    </r>
    <r>
      <rPr>
        <sz val="25"/>
        <rFont val="Calibri"/>
        <family val="2"/>
        <scheme val="minor"/>
      </rPr>
      <t>. Falta de claridad, disponibilidad y/o seguridad de la información relacionada con los presupuestos aprobados para realizar cada producción.</t>
    </r>
  </si>
  <si>
    <t xml:space="preserve">Posterior a la firma de un contrato en RTVC a través de Canal Institucional de manera trimestral, el Director de Canal institucional, valida con cada uno de los colaboradores que prestan servicios como productores delegados y de ser necesario, el colaborador que presta servicios como gestor comercial correspondiente, el presupuesto que dio origen a la oferta comercial entregada a los clientes de Canal Institucional. </t>
  </si>
  <si>
    <t>Lo anterior se hace con el objetivo de revisar el avance presupuestal del proyecto negociado. De lo anterior se genera como evidencia el formato de asistencia a reuniones, grabaciones de reunión meet o inventario de reuniones programadas.</t>
  </si>
  <si>
    <r>
      <rPr>
        <b/>
        <sz val="29"/>
        <rFont val="Calibri"/>
        <family val="2"/>
        <scheme val="minor"/>
      </rPr>
      <t>Control 2.</t>
    </r>
    <r>
      <rPr>
        <sz val="29"/>
        <rFont val="Calibri"/>
        <family val="2"/>
        <scheme val="minor"/>
      </rPr>
      <t xml:space="preserve"> Validar el presupuesto que dio origen a la oferta en gestión comercial de RTVC.</t>
    </r>
  </si>
  <si>
    <t xml:space="preserve">Por factores tales como la falta de conocimiento y/o rigor en la ejecución de   controles para el manejo de recursos de las producciones, la falta de claridad, disponibilidad y/o seguridad de la información relacionada con los presupuestos aprobados para realizar cada producción se puede generar el manejo indebido de los recursos tales como financiero, tecnológico, de información y tiempo, entre otros, en las producciones, para </t>
  </si>
  <si>
    <t>beneficio propio o de un tercero lo cual puede ocasionar investigaciones disciplinarias, fiscales y penales, pérdida de credibilidad de las marcas y de la entidad y/o perdida de la calidad del producto y cumplimiento de objetivos de cada Canal</t>
  </si>
  <si>
    <t>Cada vez que se realice la vinculación de un colaborador que presta servicios como productor delegado, el jefe de grupo de canal institucional, realiza la gestión con la coordinación de TI de asignación de controles de seguridad y privacidad de la información relacionada con las ofertas comerciales, proceso contractual y ejecutivo de las producciones activas del Canal.</t>
  </si>
  <si>
    <t>Lo anterior se evidencia a través de correos electrónicos y/o mesas de servicio y/o pantallazo de los permisos asignados a cada carpeta creada.</t>
  </si>
  <si>
    <t>Ejecución y administración de procesos/Usuarios, productos y prácticas/Fallas tecnológicas</t>
  </si>
  <si>
    <t>Procesos/Tecnología</t>
  </si>
  <si>
    <t>Cada vez que se va a efectuar el control, el subgerente de radio y los directores de las emisoras, verifican que los procesos de contratación de la subgerencia de radio estén acordes a los criterios y lineamientos para la selección de los contratistas que harán parte del equipo de Radio para garantizar  su idoneidad.</t>
  </si>
  <si>
    <t>Esto se hace a través:
1. Estándar para la selección de los contratistas de la subgerencia de radio y el soporte de la realización, cuando la selección de los contratistas lo realiza esta instancia. Aquellas contrataciones que sean determinadas por otra instancia diferentes a la subgerencia de radio, se cumplirá con los controles que esta decida.
2. Certificado de supervisión e interventoría</t>
  </si>
  <si>
    <r>
      <rPr>
        <b/>
        <sz val="31"/>
        <color theme="1"/>
        <rFont val="Calibri"/>
        <family val="2"/>
        <scheme val="minor"/>
      </rPr>
      <t>Riesgo 3.</t>
    </r>
    <r>
      <rPr>
        <sz val="31"/>
        <color theme="1"/>
        <rFont val="Calibri"/>
        <family val="2"/>
        <scheme val="minor"/>
      </rPr>
      <t xml:space="preserve">
Posibilidad de manejo indebido de los recursos tales como financiero, tecnológico, de información y tiempo, entre otros, en las producciones, para beneficio propio o de un tercero</t>
    </r>
  </si>
  <si>
    <t>Cada vez que se efectúa el control, el colaborador que presta servicios como técnico de conservación reporta la información de intervención de soportes y documentos sonoros de señal memoria en los respectivos formatos, para garantizar la permanencia de estos en el tiempo y/o evitar que sean usados de forma indebida.
Lo anterior se evidencia a través de la bitácora del proceso de conservación y en el inventario de los soportes analógicos (KOHA).</t>
  </si>
  <si>
    <r>
      <rPr>
        <b/>
        <sz val="24"/>
        <rFont val="Calibri"/>
        <family val="2"/>
        <scheme val="minor"/>
      </rPr>
      <t xml:space="preserve">Control 3. </t>
    </r>
    <r>
      <rPr>
        <sz val="24"/>
        <rFont val="Calibri"/>
        <family val="2"/>
        <scheme val="minor"/>
      </rPr>
      <t>Verificar que los controles de seguridad y privacidad de la información relacionada con las ofertas comerciales, proceso contractual y ejecutivo de las producciones activas del Canal Institucional se asignen a los colaboradores que prestan servicios como productor delegado, según corresponda.</t>
    </r>
  </si>
  <si>
    <r>
      <rPr>
        <b/>
        <sz val="24"/>
        <rFont val="Calibri"/>
        <family val="2"/>
        <scheme val="minor"/>
      </rPr>
      <t>Causa 1.</t>
    </r>
    <r>
      <rPr>
        <sz val="24"/>
        <rFont val="Calibri"/>
        <family val="2"/>
        <scheme val="minor"/>
      </rPr>
      <t xml:space="preserve"> Intereses personales (politicos, economicos, ideologicos, familiares, regionales, culturales y/o musicales entre otros).
</t>
    </r>
    <r>
      <rPr>
        <b/>
        <sz val="24"/>
        <rFont val="Calibri"/>
        <family val="2"/>
        <scheme val="minor"/>
      </rPr>
      <t xml:space="preserve">
Causa 2. </t>
    </r>
    <r>
      <rPr>
        <sz val="24"/>
        <rFont val="Calibri"/>
        <family val="2"/>
        <scheme val="minor"/>
      </rPr>
      <t>Equipo humano no idóneo que gestiona el proceso de producción de contenidos de Radio.</t>
    </r>
  </si>
  <si>
    <t>1. Daño reputacional a la Entidad y pérdida de credibilidad de la  la marca
2. Acciones legales (Demandas y denuncias penales)
3. Investigaciones disciplinarias, penales y fiscales</t>
  </si>
  <si>
    <t>4. Cancelación de contrato de la persona implicada</t>
  </si>
  <si>
    <t>Por factores tales como intereses personales (politicos, economicos, ideologicos, familiares, regionales, culturales y musicales, entre otros), equipo humano no idóneo que gestiona el proceso de producción de contenidos de radio o deficientes controles en la planeación, verificación y seguimiento del contenido que se emite, pueden generar una posible injerencia indebida en los contenidos de las producciones de radio y/o sus plataformas digitales</t>
  </si>
  <si>
    <t>de la Subgerencia de radio de RTVC para favorecer intereses personales, ideológicos, regionalistas, partidarios, religiosos, comerciales, particulares, culturales y musicales, entre otros. Lo anterior puede traer como consecuencia lDaño reputacional a la Entidad y pérdida de credibilidad de la  la marca, acciones legales (demandas y denuncias penales), investigaciones disciplinarias, penales y fiscales cancelación de contrato de la persona implicada.</t>
  </si>
  <si>
    <r>
      <rPr>
        <b/>
        <sz val="28"/>
        <rFont val="Calibri"/>
        <family val="2"/>
        <scheme val="minor"/>
      </rPr>
      <t>Control 1.</t>
    </r>
    <r>
      <rPr>
        <sz val="28"/>
        <rFont val="Calibri"/>
        <family val="2"/>
        <scheme val="minor"/>
      </rPr>
      <t xml:space="preserve"> 
Verificar que la programación se encuentre en coherencia con el Manual para la práctica informativa y de contenidos de la radio pública</t>
    </r>
  </si>
  <si>
    <t>Medio</t>
  </si>
  <si>
    <r>
      <rPr>
        <b/>
        <sz val="24"/>
        <rFont val="Calibri"/>
        <family val="2"/>
        <scheme val="minor"/>
      </rPr>
      <t xml:space="preserve">Riesgo 4.
</t>
    </r>
    <r>
      <rPr>
        <sz val="24"/>
        <rFont val="Calibri"/>
        <family val="2"/>
        <scheme val="minor"/>
      </rPr>
      <t xml:space="preserve">
Posibilidad de injerencia indebida en los contenidos de las producciones de radio y/o sus plataformas digitales de la Subgerencia de radio de RTVC para favorecer intereses personales, ideológicos, regionalistas, partidarios, religiosos, comerciales, particulares, culturales y/o musicales entre otros.</t>
    </r>
  </si>
  <si>
    <r>
      <rPr>
        <b/>
        <sz val="24"/>
        <rFont val="Calibri"/>
        <family val="2"/>
        <scheme val="minor"/>
      </rPr>
      <t>Causa 3.</t>
    </r>
    <r>
      <rPr>
        <sz val="24"/>
        <rFont val="Calibri"/>
        <family val="2"/>
        <scheme val="minor"/>
      </rPr>
      <t xml:space="preserve">
Deficientes controles en la planeación, verificación y seguimiento del contenido que se emite.</t>
    </r>
  </si>
  <si>
    <r>
      <rPr>
        <b/>
        <sz val="26"/>
        <rFont val="Calibri"/>
        <family val="2"/>
        <scheme val="minor"/>
      </rPr>
      <t xml:space="preserve">Control 3. </t>
    </r>
    <r>
      <rPr>
        <sz val="26"/>
        <rFont val="Calibri"/>
        <family val="2"/>
        <scheme val="minor"/>
      </rPr>
      <t xml:space="preserve"> Verificar que los procesos de contratación de la Subgerencia de Radio estén acordes a los criterios y lineamientos para la selección de los contratistas que harán parte del equipo de Radio.</t>
    </r>
  </si>
  <si>
    <t>Talenho Humano</t>
  </si>
  <si>
    <r>
      <rPr>
        <b/>
        <sz val="34"/>
        <rFont val="Calibri"/>
        <family val="2"/>
        <scheme val="minor"/>
      </rPr>
      <t xml:space="preserve">Riesgo 5. 
</t>
    </r>
    <r>
      <rPr>
        <sz val="34"/>
        <rFont val="Calibri"/>
        <family val="2"/>
        <scheme val="minor"/>
      </rPr>
      <t xml:space="preserve">
Posibilidad de utilización indebida de recursos para las producciones de Radio a través de un operador y/o administración técnica y logistica</t>
    </r>
  </si>
  <si>
    <t>1. Legales: investigaciones disciplinarias, penales, fiscales, sanciones o inhabilidades y demandas
2. Economica: Detrimento patrimonial
3. Reputacional: Daño reputacional de la marca o de la entidad</t>
  </si>
  <si>
    <r>
      <rPr>
        <b/>
        <sz val="26"/>
        <rFont val="Calibri"/>
        <family val="2"/>
        <scheme val="minor"/>
      </rPr>
      <t>Causa 1.</t>
    </r>
    <r>
      <rPr>
        <sz val="26"/>
        <rFont val="Calibri"/>
        <family val="2"/>
        <scheme val="minor"/>
      </rPr>
      <t xml:space="preserve"> Inadecuada definición de los proyectos y/o deficiencias en la planeación de las actividades a financiar para las emisoras de la Subgerencia de Radio y sus diferentes plataformas.</t>
    </r>
  </si>
  <si>
    <t>Cada vez que se va a efectuar el control el Subgerente de radio   verifican el cumplimiento del plan de acción de la subgerencia de radio de acuerdo con los recursos asignados para cada vigencia para reducir la probabilidad de que las actividades que se realicen no cumplen la misionalidad de la radio.
Evidencia de la realización de esta verificación son las actas de reunión o  el formato de asistencia a reuniones.
Nota: en estas reuniones participan los directores de emisora y los contratistas asignados a la producción de experiencias de la subgerencia de radio y los demás que se consideren pertinentes</t>
  </si>
  <si>
    <r>
      <rPr>
        <b/>
        <sz val="24"/>
        <rFont val="Calibri"/>
        <family val="2"/>
        <scheme val="minor"/>
      </rPr>
      <t>Control 1.</t>
    </r>
    <r>
      <rPr>
        <sz val="24"/>
        <rFont val="Calibri"/>
        <family val="2"/>
        <scheme val="minor"/>
      </rPr>
      <t xml:space="preserve"> Verificar el cumplimiento del plan de acción de la Subgerencia de radio de acuerdo con los recursos asignados para cada vigencia.</t>
    </r>
  </si>
  <si>
    <t xml:space="preserve">La Inadecuada definición de los proyectos y/o deficiencias en la planeación de las actividades a financiar para las emisoras de la Subgerencia de Radio y sus diferentes plataformas ocasionan la Posibilidad de utilización indebida de recursos para </t>
  </si>
  <si>
    <t>las producciones de Radio a través de un operador y/o administración técnica y logistica, lo anterior puede ocasionar consecuencias legales, economicas y reputacionales</t>
  </si>
  <si>
    <t xml:space="preserve">
2. Aprobación por parte del subgerente de radio sobre el presupuesto propuesto por la Administración delegada, el medio de soporte es el S-F-10 FORMATO DE COTIZACIÓN Y PRESUPUESTO PARA LA ADMINISTRACIÓN DELEGADA y cotizaciones</t>
  </si>
  <si>
    <t>Cada vez que se efectua el control, el colaborador que prestar sus servicios de producción general de radio o colaborador que presta servicios de control financiero y administrativo en la ejecución del recurso en de la subgerencia de radio, verifica el cumplimiento de las  tarifas de servicios contratados por la administración delegada para evitar sobre costos y garantizar un uso eficiente de los recursos asignados.</t>
  </si>
  <si>
    <t>Lo anterior se efectua a través de:
1. Correo electrónico con presupuesto por actividad entregado por la administración delegada al colaborador que presta servicios de control financiero y administrativo en la ejecución del recurso en de la subgerencia de radio, o al colaborador que prestar sus servicios de producción general o a los colaboradores que prestan apoyo y asistencia a la producción, para verificar que los items cotizados y las cotizaciones allegadas correspondan a las necesidades del proyecto.</t>
  </si>
  <si>
    <t>Ejecución y administración de procesos/Fraude externo</t>
  </si>
  <si>
    <t>Procesos / Eventos externos</t>
  </si>
  <si>
    <t>Supervisor contrato operador y/o administración técnica y logistica y equipo de producción de experiencias</t>
  </si>
  <si>
    <r>
      <rPr>
        <b/>
        <sz val="18"/>
        <rFont val="Calibri"/>
        <family val="2"/>
        <scheme val="minor"/>
      </rPr>
      <t xml:space="preserve">Producción de experiencias de Radio
Riesgo 2
</t>
    </r>
    <r>
      <rPr>
        <b/>
        <u/>
        <sz val="18"/>
        <rFont val="Calibri"/>
        <family val="2"/>
        <scheme val="minor"/>
      </rPr>
      <t xml:space="preserve">Control 1
</t>
    </r>
    <r>
      <rPr>
        <sz val="18"/>
        <rFont val="Calibri"/>
        <family val="2"/>
        <scheme val="minor"/>
      </rPr>
      <t xml:space="preserve">En caso de que al verificar el plan de accion se evidencia el mal uso de los recursos asignados a la subgerencia de radio:
1. El equipo de producción de experiencias analiza la falla y ejecuta los controles definidos, si el error es repetitivo se genera la alerta a la subgerente de radio y/o supervisor del contrato y al operador y/o administración técnica y logistica, según corresponda.
2. El director de la emisora o el contratista lider de gestión  aletan al contratista productor ejecutivo y/o la subgerente de Radio para que se realicen y/o analicen los ajustes o se implementen las medidas pertinentes, según se requiera.
3. El subgerente de radio de acuerdo con la revisión del caso solicitará apoyo y orientación de la coordinación juridica y/o de la subgerencia de soporte corporativo
</t>
    </r>
    <r>
      <rPr>
        <b/>
        <u/>
        <sz val="18"/>
        <rFont val="Calibri"/>
        <family val="2"/>
        <scheme val="minor"/>
      </rPr>
      <t>Control 2</t>
    </r>
    <r>
      <rPr>
        <b/>
        <sz val="18"/>
        <rFont val="Calibri"/>
        <family val="2"/>
        <scheme val="minor"/>
      </rPr>
      <t xml:space="preserve">
</t>
    </r>
    <r>
      <rPr>
        <sz val="18"/>
        <rFont val="Calibri"/>
        <family val="2"/>
        <scheme val="minor"/>
      </rPr>
      <t>En caso  verifica el incumplimiento de las  tarifas de servicios contratados por la administración delegada:
1. Se solicitan los ajustes por parte de la administración delegada hasta que cumpla con lo requerido en términos técnicos y financieros.</t>
    </r>
  </si>
  <si>
    <t>Gestión documental (versión 2)</t>
  </si>
  <si>
    <t>Posibilidad de manejo inadecuado de la información física y digital que ingresa a RTVC a través del correo correspondencia@rtvc.gov.co y  el aplicativo Orfeo para la radicación, recepción y distribución de comunicaciones oficiales con fines de lucro o para favorecer a terceros.</t>
  </si>
  <si>
    <t>1.      Reporte plataforma “Señal Colombia Proyecta” de las casas productoras, distribuidores y personas naturales postuladas y la correspondiente asignación de curadurías notificadas por correo electrónico al curador designado. Nota: aplica para contenidos postulados a través de la plataforma “Señal Colombia Proyecta”.
2.      Reporte “Señal Colombia Proyecta” de curaduría realizada por productores delegados o equipo de programación asignados. Nota: aplica para contenidos postulados a través de la plataforma Señal Colombia Proyecta
3.      Actas de reunión del grupo de curaduría del canal Señal Colombia en donde se presentan los contenidos recomendados de acuerdo con la curaduría realizada.
4.      Acta de revisión y/o aprobación de ofertas económicas de los contenidos por parte del Subgerencia de TV para dar inicio el proceso de contratación.
5.      Estudio previo aprobado y contrato firmado por las dos partes (distribuidores, casas productoras o productores independientes nacionales e internacionales y RTVC).
6.      Inventario de adquisiciones</t>
  </si>
  <si>
    <t>Cada vez que se efectúa este control, el Profesional Especializado de Señal Colombia responsable de adquisiciones, verifica que, en el marco de la ejecución del subproceso de "adquisición y control de licencias de emisión del canal Señal Colombia" establecido dentro del proceso de programación de contenidos, se cumplan los controles necesarios para la compra o recompra de materiales audiovisuales terminados, curaduría y cumplimiento de las instancias para su adquisición. Lo anterior permitirá complementar la programación establecida por el Comité del mismo nombre en cuanto a la idoneidad de los contenidos para su emisión en el canal y facilitará la trazabilidad en el cumplimiento contractual establecido en cada licencia adquirida. Los soportes de la ejecución de este control son:
0.       Circular (es) vigente (s) dirigida (s) a los distribuidores, casas productoras y productores independientes nacionales e internacionales para la búsqueda de material audiovisual.</t>
  </si>
  <si>
    <t xml:space="preserve">Cada vez que se va a efectuar el control, las direcciones de las emisoras y sus correspondientes jefes de grupos, verifican que la producción de contenidos de radio, sigan los lineamientos establecidos en el manual para la práctica informativa y de contenidos de la radio pública, lo anterior para garantizar que se cumpla la misionalidad de la radio pública y se evite favorecer intereses personales (políticos, económicos, ideológicos, familiares, regionales, culturales y musicales, entre otros).
</t>
  </si>
  <si>
    <t>Mínimo una vez al año,  las direcciones de las emisoras y sus correspondientes jefes de grupos, cotejan que las franjas emitidas correspondan a los lineamientos establecidos en las fichas técnicas de programas de radio para garantizar que se cumpla la misionalidad de la radio pública.</t>
  </si>
  <si>
    <r>
      <rPr>
        <b/>
        <sz val="24"/>
        <rFont val="Calibri"/>
        <family val="2"/>
        <scheme val="minor"/>
      </rPr>
      <t>Control 2</t>
    </r>
    <r>
      <rPr>
        <sz val="24"/>
        <rFont val="Calibri"/>
        <family val="2"/>
        <scheme val="minor"/>
      </rPr>
      <t>. Cotejar que los productos emitidos en las emisoras corresponden a los lineamientos establecidos en las fichas técnicas de programas de radio.</t>
    </r>
  </si>
  <si>
    <t>Lo anterior a través del seguimiento en reuniones de evaluación al interior de los equipos de cada emisora y/o con el subgerente de radio, cuyo medio de soporte son las continuidades (denominación dada al texto que describe de manera detalla un proyecto radial que incluye como mínimo la estructura del espacio y el equipo que participa, este documento no requiere un estándar para su consolidación).</t>
  </si>
  <si>
    <t>Lo anterior a través del seguimiento en reuniones de evaluación al interior de los equipos de cada emisora y/o con el subgerente de radio, cuyo medio de soporte son las continuidades (denominación dada al texto que describe de manera detalla un proyecto radial que incluye como mínimo la estructura del espacio y el equipo que participa, este documento no requiere un estándar para su consolidación)</t>
  </si>
  <si>
    <t>Aprovisionamiento para la prestación de productos/servicios convergentes (versión 2)</t>
  </si>
  <si>
    <r>
      <rPr>
        <b/>
        <sz val="24"/>
        <rFont val="Calibri"/>
        <family val="2"/>
        <scheme val="minor"/>
      </rPr>
      <t xml:space="preserve">Riesgo 2.
</t>
    </r>
    <r>
      <rPr>
        <sz val="24"/>
        <rFont val="Calibri"/>
        <family val="2"/>
        <scheme val="minor"/>
      </rPr>
      <t xml:space="preserve">
Posibilidad de favorecer a un oferente que no presente la mejor propuesta para RTVC, en la adjudicación de un proceso</t>
    </r>
  </si>
  <si>
    <t>Gestión de proveedores  (versión 2)</t>
  </si>
  <si>
    <r>
      <rPr>
        <b/>
        <sz val="24"/>
        <rFont val="Calibri"/>
        <family val="2"/>
        <scheme val="minor"/>
      </rPr>
      <t>Control 1.</t>
    </r>
    <r>
      <rPr>
        <sz val="24"/>
        <rFont val="Calibri"/>
        <family val="2"/>
        <scheme val="minor"/>
      </rPr>
      <t xml:space="preserve"> Verificar la ejecución del  proceso  de radicación de comunicaciones oficiales.</t>
    </r>
  </si>
  <si>
    <r>
      <t xml:space="preserve">Mensualmente el jefe de grupo del proceso de gestión documental o quien haga sus veces en caso de vacancia valida de forma aleatoria la información radicada y distribuida para mitigar errores o faltas de los contratistas de gestión documental  en la ejecución del proceso. Esto se realiza con base en la verificación y comparación realizada por el equipo del proceso.
Lo anterior se efectúa a través de:
La comparación entre  los correos recibidos en la cuenta correspondencia@rtvc.gov.co </t>
    </r>
    <r>
      <rPr>
        <i/>
        <sz val="18"/>
        <rFont val="Calibri"/>
        <family val="2"/>
        <scheme val="minor"/>
      </rPr>
      <t>vs</t>
    </r>
    <r>
      <rPr>
        <sz val="18"/>
        <rFont val="Calibri"/>
        <family val="2"/>
        <scheme val="minor"/>
      </rPr>
      <t xml:space="preserve"> el reporte generado diariamente de las comunicaciones de entrada  en el sistema Orfeo. La información es consolidada en el excel denominado "seguimiento al proceso de correspondencia", el cual se encuentra almacenado en el archivo de gestión del archivo central en medio electrónico, este documento es elaborado por el  colaborador que presta servicios técnicos de correspondencia quien realiza la verificación el reporte diario de orfeo de las comunicaciones de entrada  con respecto a la imagen principal del radicado, los anexos y el área a la que fue radicada.</t>
    </r>
  </si>
  <si>
    <r>
      <rPr>
        <b/>
        <sz val="28"/>
        <rFont val="Calibri"/>
        <family val="2"/>
        <scheme val="minor"/>
      </rPr>
      <t>Control 5.</t>
    </r>
    <r>
      <rPr>
        <sz val="28"/>
        <rFont val="Calibri"/>
        <family val="2"/>
        <scheme val="minor"/>
      </rPr>
      <t xml:space="preserve"> Revisar la aplicación de formatos de uso  de los documentos audiovisuales, sonoros, fílmicos y fotográficos</t>
    </r>
  </si>
  <si>
    <r>
      <rPr>
        <b/>
        <sz val="28"/>
        <rFont val="Calibri"/>
        <family val="2"/>
        <scheme val="minor"/>
      </rPr>
      <t>Control 6</t>
    </r>
    <r>
      <rPr>
        <sz val="28"/>
        <rFont val="Calibri"/>
        <family val="2"/>
        <scheme val="minor"/>
      </rPr>
      <t>. Validar la aplicación de los lineamientos frente al trámite de solicitudes de acceso del contenido audiovisual y sonoro.</t>
    </r>
  </si>
  <si>
    <t>Cada vez que el contenido cedido o licenciado sea propuesto para incluirse en la parrilla de programación de Señal Colombia, un colaborador que preste servicios como productor delegado asignado como curador o el colaborador que presta servicios de programación de Señal Colombia, validan que el contenido propuesto por una instancia externa (alianza o cesión) sea pertinente, adecuado y tenga la calidad técnica y narrativa establecida en el Manual de General de Producción de Señal Colombia y/o manual de calidad técnica, según corresponda, una vez aprobado el contenido, el colaborador que presta servicios juridicos asignado, gestiona la cesión del contenido. Lo anterior para evitar la injerencia inadecuada de terceros en la parrilla del canal.
Todo lo anterior se evidencia a través de: 
1. Concepto curador o colaborador que presta servicios de programación de Señal Colombia a través de correo electrónico.
2.  Licencia de uso de contenido audiovisual Señal Colombia</t>
  </si>
  <si>
    <r>
      <rPr>
        <b/>
        <sz val="24"/>
        <rFont val="Calibri"/>
        <family val="2"/>
        <scheme val="minor"/>
      </rPr>
      <t>Control 4.</t>
    </r>
    <r>
      <rPr>
        <sz val="24"/>
        <rFont val="Calibri"/>
        <family val="2"/>
        <scheme val="minor"/>
      </rPr>
      <t xml:space="preserve"> Verificar que la programación se encuentre en coherencia  con el Manual para la práctica informativa y de contenidos de la radio pública</t>
    </r>
  </si>
  <si>
    <r>
      <rPr>
        <b/>
        <sz val="22"/>
        <rFont val="Calibri"/>
        <family val="2"/>
        <scheme val="minor"/>
      </rPr>
      <t xml:space="preserve">Control 5. </t>
    </r>
    <r>
      <rPr>
        <sz val="22"/>
        <rFont val="Calibri"/>
        <family val="2"/>
        <scheme val="minor"/>
      </rPr>
      <t>Verificar que en el marco de la ejecución del subproceso de adquisición y control de licencias de emisión del canal Señal Colombia, se cumplan los controles necesarios para la compra o recompra de materiales audiovisuales terminados, su curaduria y cumplimiento del proceso para su adquisición.</t>
    </r>
  </si>
  <si>
    <r>
      <rPr>
        <b/>
        <sz val="23"/>
        <rFont val="Calibri"/>
        <family val="2"/>
        <scheme val="minor"/>
      </rPr>
      <t>Control 2</t>
    </r>
    <r>
      <rPr>
        <sz val="23"/>
        <rFont val="Calibri"/>
        <family val="2"/>
        <scheme val="minor"/>
      </rPr>
      <t xml:space="preserve">. Validar que un contenido cedido o licenciado propuesto para ser incluido en la parrilla de programación Señal Colombia, cumpla con las condiciones de calidad técnica y narrativa establecidas por el canal </t>
    </r>
  </si>
  <si>
    <t xml:space="preserve">Coordinador (a) de gestión administrativa </t>
  </si>
  <si>
    <t xml:space="preserve">Coordinador de planeación </t>
  </si>
  <si>
    <r>
      <rPr>
        <b/>
        <sz val="22"/>
        <rFont val="Calibri"/>
        <family val="2"/>
        <scheme val="minor"/>
      </rPr>
      <t xml:space="preserve">ESTRATEGIAS PARA COMBATIR EL RIESGO    </t>
    </r>
    <r>
      <rPr>
        <sz val="22"/>
        <rFont val="Calibri"/>
        <family val="2"/>
        <scheme val="minor"/>
      </rPr>
      <t xml:space="preserve">            Reducir</t>
    </r>
  </si>
  <si>
    <t xml:space="preserve">Director de Tecnologias convergentes </t>
  </si>
  <si>
    <t xml:space="preserve">Coordinador de Gestión Juridica </t>
  </si>
  <si>
    <r>
      <rPr>
        <b/>
        <sz val="18"/>
        <rFont val="Calibri"/>
        <family val="2"/>
        <scheme val="minor"/>
      </rPr>
      <t>Control 2.</t>
    </r>
    <r>
      <rPr>
        <sz val="18"/>
        <rFont val="Calibri"/>
        <family val="2"/>
        <scheme val="minor"/>
      </rPr>
      <t xml:space="preserve"> Concientizar al personal de gestión documental en responsabilidad (auto control), principios de la información y del riesgo</t>
    </r>
  </si>
  <si>
    <t xml:space="preserve">Bimestralmente el lider del proceso por medio de una reunión concientizará al personal de gestión documental en responsabilidad (auto control), principios de la información y del riesgo y de esta manera establecer el compromiso de los colaboradores del proceso con el correcto manejo de la información. la evidencia de estas reuniones es el formato de asistencia y/o acta.
Lo anterior se efectúa a través  de los contratos y reunión de recordación de dichas claúsulas a colaboradores vinculados a gestion documental, </t>
  </si>
  <si>
    <r>
      <rPr>
        <b/>
        <sz val="19"/>
        <rFont val="Calibri"/>
        <family val="2"/>
        <scheme val="minor"/>
      </rPr>
      <t xml:space="preserve">Causa 1. </t>
    </r>
    <r>
      <rPr>
        <sz val="19"/>
        <rFont val="Calibri"/>
        <family val="2"/>
        <scheme val="minor"/>
      </rPr>
      <t xml:space="preserve">Manualidad en las actividades de seguimiento y control al proceso de radicación y envío de comunicaciones oficiales de los documentos de entrada que ingresan físicamente a través de la ventanilla única de correspondencia y/o correo correspondencia@rtvc.gov.co
</t>
    </r>
    <r>
      <rPr>
        <b/>
        <sz val="19"/>
        <rFont val="Calibri"/>
        <family val="2"/>
        <scheme val="minor"/>
      </rPr>
      <t>Causa 2</t>
    </r>
    <r>
      <rPr>
        <sz val="19"/>
        <rFont val="Calibri"/>
        <family val="2"/>
        <scheme val="minor"/>
      </rPr>
      <t xml:space="preserve">. Manejo inadecuado o no utilización de herramientas tecnológicas y/o ofimáticas para la aplicación del proceso de radicación de comunicaciones oficiales, específicamente las comunicaciones de entrada que ingresan físicamente o se reciben a través del correo correspondencia@rtvc.gov.co
</t>
    </r>
    <r>
      <rPr>
        <b/>
        <sz val="19"/>
        <rFont val="Calibri"/>
        <family val="2"/>
        <scheme val="minor"/>
      </rPr>
      <t>Causa 3.</t>
    </r>
    <r>
      <rPr>
        <sz val="19"/>
        <rFont val="Calibri"/>
        <family val="2"/>
        <scheme val="minor"/>
      </rPr>
      <t xml:space="preserve"> Falta de conciencia del personal que realiza las actividades del proceso de  radicación de comunicaciones oficiales</t>
    </r>
  </si>
  <si>
    <t>Causal 3</t>
  </si>
  <si>
    <r>
      <rPr>
        <b/>
        <sz val="26"/>
        <rFont val="Calibri"/>
        <family val="2"/>
        <scheme val="minor"/>
      </rPr>
      <t>Riesgo 2.</t>
    </r>
    <r>
      <rPr>
        <sz val="26"/>
        <rFont val="Calibri"/>
        <family val="2"/>
        <scheme val="minor"/>
      </rPr>
      <t xml:space="preserve">
Posibilidad de acceso y uso no autorizado  de los soportes y documentos audiovisuales, sonoros, fílmicos y fotográficos para beneficio propio o de un tercero</t>
    </r>
  </si>
  <si>
    <r>
      <rPr>
        <b/>
        <sz val="26"/>
        <rFont val="Calibri"/>
        <family val="2"/>
        <scheme val="minor"/>
      </rPr>
      <t xml:space="preserve">Control 1. </t>
    </r>
    <r>
      <rPr>
        <sz val="26"/>
        <rFont val="Calibri"/>
        <family val="2"/>
        <scheme val="minor"/>
      </rPr>
      <t>Verificar el funcionamiento de la  Infraestructura para la preservación de los archivos de Señal Memoria</t>
    </r>
  </si>
  <si>
    <r>
      <rPr>
        <b/>
        <sz val="23"/>
        <rFont val="Calibri"/>
        <family val="2"/>
        <scheme val="minor"/>
      </rPr>
      <t>Control 3</t>
    </r>
    <r>
      <rPr>
        <sz val="23"/>
        <rFont val="Calibri"/>
        <family val="2"/>
        <scheme val="minor"/>
      </rPr>
      <t>. Validar que un contenido cedido o licenciado y\o contrato de contenido propuesto para ser incluido en el cronograma de publicaciones RTVCPlay</t>
    </r>
  </si>
  <si>
    <t>Cada vez que un contenido cedido o licenciado y\o contrato de contenido propuesto para publicación, sea incluido en el cronograma mensual (excel) de publicaciones de RTVCPlay, el equipo de RTVCPlay según la asignación del Director de la marca, validan que el contenido propuesto por una instancia externa (alianza o cesión) o sea adquirido por RTVC; sea pertinente, adecuado y tenga la calidad técnica, según corresponda, una vez aprobado por la Dirección el contenido, el colaborador que presta servicios jurídicos asignado, gestiona la cesión, licencia para publicación o contrato del mismo. Todo lo anterior se evidencia a través de: 
1. Licencia de uso de contenido audiovisual RTVCPlay y\o contrato de contenido propuesto 
2. Documento/correo de aprobación para publicación mensual en la plataforma RTVCPlay.</t>
  </si>
  <si>
    <t xml:space="preserve">ESTRATEGIAS PARA COMBATIR EL RIESGO            Reducir  </t>
  </si>
  <si>
    <r>
      <rPr>
        <b/>
        <sz val="20"/>
        <rFont val="Calibri"/>
        <family val="2"/>
        <scheme val="minor"/>
      </rPr>
      <t xml:space="preserve">ESTRATEGIAS PARA COMBATIR EL RIESGO    </t>
    </r>
    <r>
      <rPr>
        <sz val="20"/>
        <rFont val="Calibri"/>
        <family val="2"/>
        <scheme val="minor"/>
      </rPr>
      <t xml:space="preserve">   Reducir   </t>
    </r>
  </si>
  <si>
    <t xml:space="preserve">ESTRATEGIAS PARA COMBATIR EL RIESGO            Reducir </t>
  </si>
  <si>
    <t>ESTRATEGIAS PARA COMBATIR EL RIESGO            Reduir</t>
  </si>
  <si>
    <t>ESTRATEGIAS PARA COMBATIR EL RIESGO            Reducir</t>
  </si>
  <si>
    <t xml:space="preserve">ESTRATEGIAS PARA COMBATIR EL RIESGO            Reducir   </t>
  </si>
  <si>
    <t xml:space="preserve">Subgerente de Radio 
Director Radio Nacional 
Director Radionica </t>
  </si>
  <si>
    <t>Subgerente de Televisión
Director Canal Institucional -</t>
  </si>
  <si>
    <t>Director de  Señal Memoria -</t>
  </si>
  <si>
    <t xml:space="preserve">Director de  Señal Memoria - </t>
  </si>
  <si>
    <t xml:space="preserve">Profesional Especializado CI - </t>
  </si>
  <si>
    <t>Subgerente de TV 
Director Señal Colombia - 
Colaborador que presta servicios como líder de programación,  -</t>
  </si>
  <si>
    <t xml:space="preserve">Director Radio Nacional - Director Radionica </t>
  </si>
  <si>
    <t>Profesional especializado SC- 
Colaborador que presta servicios de programación</t>
  </si>
  <si>
    <t>Subgerente de TV . 
Director Señal Colombia -Profesional especializado SC- 
Colaborador que presta servicios de programación</t>
  </si>
  <si>
    <r>
      <rPr>
        <b/>
        <u/>
        <sz val="14"/>
        <rFont val="Calibri"/>
        <family val="2"/>
        <scheme val="minor"/>
      </rPr>
      <t>Plan de contigencia</t>
    </r>
    <r>
      <rPr>
        <b/>
        <sz val="14"/>
        <rFont val="Calibri"/>
        <family val="2"/>
        <scheme val="minor"/>
      </rPr>
      <t xml:space="preserve">
Causa 2 y 3</t>
    </r>
    <r>
      <rPr>
        <sz val="14"/>
        <rFont val="Calibri"/>
        <family val="2"/>
        <scheme val="minor"/>
      </rPr>
      <t xml:space="preserve">
En caso de que el incumplimiento se detecte en un colaborar el jefe de gestión documental o el colaborador que presta servicios como profesional de apoyo a la gestión documental notifican al Coordinador de  Gestión administrativa para la correspondiente investigación, análisis y definición de acciones a tomar de acuerdo a la gravedad del caso.
En caso de ser un directivo, de acuerdo al caso, el jefe de  gestión documental, el colaborador que presta servicios como profesional de apoyo a la gestión documental, elcolaborador que presta servicios como técnico de correspondencia o auxiliares de archivo, según corresponda, notifican al Coordinador de  Gestión administrativa. Si es esta la instancia que ha tenido injerencia en este particular se notificará al Subgerente de soporte corporativo.</t>
    </r>
  </si>
  <si>
    <t>ESTRATEGIAS PARA COMBATIR EL RIESGO                Reducir</t>
  </si>
  <si>
    <t>ESTRATEGIAS PARA COMBATIR EL RIESGO               Reducir</t>
  </si>
  <si>
    <t xml:space="preserve">Coordinador de procesos de selección y contratación </t>
  </si>
  <si>
    <t xml:space="preserve">Posibilidad de realizar  transacciones de recursos a nombre propio o de un tercero interno o externo a RTVC. </t>
  </si>
  <si>
    <t xml:space="preserve">Coordinador de Tesoreria </t>
  </si>
  <si>
    <t xml:space="preserve">Asesor de Control de Interno </t>
  </si>
  <si>
    <r>
      <rPr>
        <b/>
        <sz val="19"/>
        <rFont val="Calibri"/>
        <family val="2"/>
        <scheme val="minor"/>
      </rPr>
      <t>Control 6</t>
    </r>
    <r>
      <rPr>
        <sz val="19"/>
        <rFont val="Calibri"/>
        <family val="2"/>
        <scheme val="minor"/>
      </rPr>
      <t xml:space="preserve">. “Validar que un producto audiovisual propio, de terceros o producto de un convenio de cooperación propuesto para ser incluido en la parrilla de programación de Canal Institucional, cumpla con las condiciones de acuerdo a las especificaciones técnicas para RTVC,  curaduría de contenidos establecidas proceso de gestión de programación de canal institucional, y bajo la normatividad que rige a canal institucional (resolución 093 de 2015 y 6383 de 2021).” </t>
    </r>
  </si>
  <si>
    <t>Diariamente,  el Profesional Especializado del Canal Institucional y/o la persona que el designe, realizan la curaduria de todos productos audiovisuales propios, de terceros o producto de un convenio de cooperación con el fin de validar que cumpla con las condiciones de acuerdo a las especificaciones técnicas para RTVC,  curaduría de contenidos establecidas proceso de gestión de programación de canal institucional, y bajo la normatividad que rige a canal institucional (resolución 093 de 2015 y 6383 de 2021).” 
Nota: no aplica para los directos
Lo anterior se evidencia a través de la revisión visual por parte del profesional especializado del canal institucional y/o la persona que el designe, esta información es consolidada en un documento interno del profesional especializado de canal institucional.</t>
  </si>
  <si>
    <r>
      <rPr>
        <b/>
        <sz val="20"/>
        <color rgb="FFFF0000"/>
        <rFont val="Calibri"/>
        <family val="2"/>
        <scheme val="minor"/>
      </rPr>
      <t>Control 6</t>
    </r>
    <r>
      <rPr>
        <b/>
        <sz val="20"/>
        <rFont val="Calibri"/>
        <family val="2"/>
        <scheme val="minor"/>
      </rPr>
      <t xml:space="preserve">. </t>
    </r>
    <r>
      <rPr>
        <sz val="20"/>
        <rFont val="Calibri"/>
        <family val="2"/>
        <scheme val="minor"/>
      </rPr>
      <t xml:space="preserve">En caso de que al Validar que un producto audiovisual propio, de terceros o producto de un convenio de cooperación propuesto para ser incluido en la parrilla de programación de Canal Institucional, cumpla con las condiciones de acuerdo a las especificaciones técnicas para RTVC,  curaduría de contenidos establecidas proceso de gestión de programación de canal institucional, y bajo la normatividad que rige a canal institucional (resolución 093 de 2015 y 6383 de 2021).” </t>
    </r>
  </si>
  <si>
    <r>
      <rPr>
        <b/>
        <sz val="19"/>
        <rFont val="Calibri"/>
        <family val="2"/>
        <scheme val="minor"/>
      </rPr>
      <t>Programación de contenidos (Señal Colombia, Canal Institucional, Radionica, Radio Nacional y RTVCPlay</t>
    </r>
    <r>
      <rPr>
        <sz val="19"/>
        <rFont val="Calibri"/>
        <family val="2"/>
        <scheme val="minor"/>
      </rPr>
      <t xml:space="preserve">
</t>
    </r>
    <r>
      <rPr>
        <b/>
        <sz val="19"/>
        <rFont val="Calibri"/>
        <family val="2"/>
        <scheme val="minor"/>
      </rPr>
      <t>Plan de contingencia riesgo 1
Control 1.</t>
    </r>
    <r>
      <rPr>
        <sz val="19"/>
        <rFont val="Calibri"/>
        <family val="2"/>
        <scheme val="minor"/>
      </rPr>
      <t>En caso de que comité de programación de señal colombia detecte fallas o incumplimiento de la estrategia de programación aprobado se solicitará  aclaración y ajuste a la misma.
En caso en que se detecte la injerencia inadecuada por parte de cualquier instancia como por el Subgerente de TV, Gerente y/o asesores de RTVC, que conlleven a ajustes respecto al contenido aprobado, el cual fue presentado al comité de programación de señal colombia, dicha instancia debe solicitar aclaraciones y solicitar investigaciones del caso.
En caso de que, luego de ser aprobada y socializada la programación ante el comité de programación de señal colombia, se solicita al colaborador que presta servicios de programación realizar un cambio inadecuado o no pertinente que vaya en contra de los lineamientos establecidos por el Canal Señal Colombia, este debe informar el caso al Director del Canal y este al Subgerente de TV para que se convoque un comité de programación extraordinario o se tomen las medidas pertinentes.</t>
    </r>
  </si>
  <si>
    <t>Cada vez que se va a efectuar el control, las direcciones de las emisoras y sus correspondientes jefes de grupos, verifican que la producción de contenidos de radio, sigan los lineamientos establecidos en el manual para la práctica informativa y de contenidos de la radio pública, lo anterior para garantizar que se cumpla la misionalidad de la radio pública y se evite favorecer intereses personales (políticos, económicos, ideológicos, familiares, regionales, culturales y musicales, entre otros).
Lo anterior a través del seguimiento en reuniones de evaluación al interior de los equipos de cada emisora y/o con el subgerente de radio, las evidencias de este seguimiento tendrán como medio de soporte:
1. Las continuidades (denominación dada al texto que describe de manera detalla un proyecto radial que incluye como mínimo la estructura del espacio y el equipo que participa, este documento no requiere un estándar para su consolidación) ó
2. Los libretos - escaletas  (denominación dada al texto que describe de manera general un proyecto radial este documento no requieren un estándar para su consolidación) ó
3. El formato de asistencia a reuniones (H-F-3) (Este formato consolida las apreciaciones que se tuvieron de un programa ya emitido o recomendaciones de un programa que se será emitido posteriormente) ó
4. o informe de defensor del oyente (reporte de análisis del defensor del oyente sobre contenidos emitidos).</t>
  </si>
  <si>
    <r>
      <rPr>
        <b/>
        <sz val="28"/>
        <rFont val="Calibri"/>
        <family val="2"/>
        <scheme val="minor"/>
      </rPr>
      <t xml:space="preserve">Control 1. </t>
    </r>
    <r>
      <rPr>
        <sz val="28"/>
        <rFont val="Calibri"/>
        <family val="2"/>
        <scheme val="minor"/>
      </rPr>
      <t>Como mínimo, de manera trimestral realizar seguimiento al desarrollo de los contratos interadministrativos (producción para terceros-excluye rendiciones de cuenta y contratos de emisión) suscritos por el Canal Institucional mediante sesiones de trabajo (presenciales o virtuales) en las cuales se monitoree el avance de los proyectos audiovisuales en ejecución - estas sesiones de trabajo quedan consignadas en actas y/o grabaciones de las mismas-. Los mencionados monitoreos están sustentados en la herramienta Excel formulada e implementada en la cual se detallan las particularidades de cada proyecto y se identifica el estado real de ejecución respecto al plazo que enmarca cada contrato</t>
    </r>
  </si>
  <si>
    <t xml:space="preserve">
Enlaces de grabaciones a sesiones de trabajo virtuales en donde se verifica el desarrollo del monitoreo a los contratos y conclusiones acordadas durante la mesa de trabajo, y/o actas de sesiones de trabajo presenciales en donde se verifica el desarrollo del monitoreo de los contratos y conclusiones acordadas durante la mesa de trabajo.</t>
  </si>
  <si>
    <t xml:space="preserve">
Por contener información confidencial y reservada, la mencionada herramienta Excel no se presenta como evidencia al seguimiento del control, sin embargo, puede ser consultada por la segunda y tercera línea de defensa para la efectiva gestión de riesgos y controles de RTVC mediante la siguiente ruta de la red pública de la entidad: Canal Institucional (Y:) &gt; 6. CANAL INSTITUCIONAL 2022 &gt; 2. EQUIPO DE PRODUCCIÓN &gt; PRODUCTORES DELEGADOS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</si>
</sst>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sz val="36"/>
      <color theme="1"/>
      <name val="Calibri"/>
      <family val="2"/>
      <scheme val="minor"/>
    </font>
    <font>
      <sz val="9"/>
      <color theme="1"/>
      <name val="Calibri"/>
      <family val="2"/>
      <scheme val="minor"/>
    </font>
    <font>
      <b/>
      <sz val="16"/>
      <color theme="1"/>
      <name val="Calibri"/>
      <family val="2"/>
      <scheme val="minor"/>
    </font>
    <font>
      <b/>
      <sz val="20"/>
      <color theme="1"/>
      <name val="Calibri"/>
      <family val="2"/>
      <scheme val="minor"/>
    </font>
    <font>
      <sz val="8"/>
      <color theme="1"/>
      <name val="Calibri"/>
      <family val="2"/>
      <scheme val="minor"/>
    </font>
    <font>
      <b/>
      <sz val="11"/>
      <color rgb="FFFF0000"/>
      <name val="Calibri"/>
      <family val="2"/>
      <scheme val="minor"/>
    </font>
    <font>
      <b/>
      <sz val="22"/>
      <color theme="1"/>
      <name val="Calibri"/>
      <family val="2"/>
      <scheme val="minor"/>
    </font>
    <font>
      <b/>
      <sz val="8"/>
      <color theme="1"/>
      <name val="Calibri"/>
      <family val="2"/>
      <scheme val="minor"/>
    </font>
    <font>
      <sz val="8"/>
      <color rgb="FFFF0000"/>
      <name val="Calibri"/>
      <family val="2"/>
      <scheme val="minor"/>
    </font>
    <font>
      <b/>
      <sz val="9"/>
      <color theme="1"/>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8"/>
      <color theme="1"/>
      <name val="Calibri"/>
      <family val="2"/>
      <scheme val="minor"/>
    </font>
    <font>
      <b/>
      <sz val="9"/>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sz val="14"/>
      <name val="Calibri"/>
      <family val="2"/>
      <scheme val="minor"/>
    </font>
    <font>
      <sz val="16"/>
      <name val="Calibri"/>
      <family val="2"/>
      <scheme val="minor"/>
    </font>
    <font>
      <b/>
      <sz val="12"/>
      <name val="Calibri"/>
      <family val="2"/>
      <scheme val="minor"/>
    </font>
    <font>
      <b/>
      <sz val="14"/>
      <name val="Calibri"/>
      <family val="2"/>
      <scheme val="minor"/>
    </font>
    <font>
      <sz val="18"/>
      <name val="Calibri"/>
      <family val="2"/>
      <scheme val="minor"/>
    </font>
    <font>
      <sz val="20"/>
      <color theme="1"/>
      <name val="Calibri"/>
      <family val="2"/>
      <scheme val="minor"/>
    </font>
    <font>
      <b/>
      <sz val="16"/>
      <name val="Calibri"/>
      <family val="2"/>
      <scheme val="minor"/>
    </font>
    <font>
      <b/>
      <sz val="10"/>
      <name val="Calibri"/>
      <family val="2"/>
      <scheme val="minor"/>
    </font>
    <font>
      <b/>
      <sz val="18"/>
      <name val="Calibri"/>
      <family val="2"/>
      <scheme val="minor"/>
    </font>
    <font>
      <b/>
      <sz val="20"/>
      <name val="Calibri"/>
      <family val="2"/>
      <scheme val="minor"/>
    </font>
    <font>
      <sz val="15"/>
      <name val="Calibri"/>
      <family val="2"/>
      <scheme val="minor"/>
    </font>
    <font>
      <b/>
      <sz val="8"/>
      <name val="Calibri"/>
      <family val="2"/>
      <scheme val="minor"/>
    </font>
    <font>
      <sz val="20"/>
      <name val="Calibri"/>
      <family val="2"/>
      <scheme val="minor"/>
    </font>
    <font>
      <sz val="17"/>
      <name val="Calibri"/>
      <family val="2"/>
      <scheme val="minor"/>
    </font>
    <font>
      <sz val="22"/>
      <name val="Calibri"/>
      <family val="2"/>
      <scheme val="minor"/>
    </font>
    <font>
      <sz val="24"/>
      <name val="Calibri"/>
      <family val="2"/>
      <scheme val="minor"/>
    </font>
    <font>
      <sz val="8"/>
      <name val="Calibri"/>
      <family val="2"/>
      <scheme val="minor"/>
    </font>
    <font>
      <b/>
      <sz val="22"/>
      <name val="Calibri"/>
      <family val="2"/>
      <scheme val="minor"/>
    </font>
    <font>
      <sz val="21"/>
      <name val="Calibri"/>
      <family val="2"/>
      <scheme val="minor"/>
    </font>
    <font>
      <b/>
      <u/>
      <sz val="18"/>
      <color theme="1"/>
      <name val="Calibri"/>
      <family val="2"/>
      <scheme val="minor"/>
    </font>
    <font>
      <b/>
      <u/>
      <sz val="18"/>
      <name val="Calibri"/>
      <family val="2"/>
      <scheme val="minor"/>
    </font>
    <font>
      <sz val="19"/>
      <name val="Calibri"/>
      <family val="2"/>
      <scheme val="minor"/>
    </font>
    <font>
      <b/>
      <u/>
      <sz val="14"/>
      <name val="Calibri"/>
      <family val="2"/>
      <scheme val="minor"/>
    </font>
    <font>
      <sz val="22"/>
      <color theme="1"/>
      <name val="Calibri"/>
      <family val="2"/>
      <scheme val="minor"/>
    </font>
    <font>
      <sz val="26"/>
      <name val="Calibri"/>
      <family val="2"/>
      <scheme val="minor"/>
    </font>
    <font>
      <b/>
      <sz val="24"/>
      <name val="Calibri"/>
      <family val="2"/>
      <scheme val="minor"/>
    </font>
    <font>
      <sz val="23"/>
      <name val="Calibri"/>
      <family val="2"/>
      <scheme val="minor"/>
    </font>
    <font>
      <sz val="28"/>
      <name val="Calibri"/>
      <family val="2"/>
      <scheme val="minor"/>
    </font>
    <font>
      <sz val="36"/>
      <name val="Calibri"/>
      <family val="2"/>
      <scheme val="minor"/>
    </font>
    <font>
      <sz val="30"/>
      <name val="Calibri"/>
      <family val="2"/>
      <scheme val="minor"/>
    </font>
    <font>
      <i/>
      <sz val="20"/>
      <name val="Calibri"/>
      <family val="2"/>
      <scheme val="minor"/>
    </font>
    <font>
      <b/>
      <sz val="26"/>
      <name val="Calibri"/>
      <family val="2"/>
      <scheme val="minor"/>
    </font>
    <font>
      <b/>
      <sz val="28"/>
      <name val="Calibri"/>
      <family val="2"/>
      <scheme val="minor"/>
    </font>
    <font>
      <b/>
      <sz val="19"/>
      <name val="Calibri"/>
      <family val="2"/>
      <scheme val="minor"/>
    </font>
    <font>
      <sz val="34"/>
      <name val="Calibri"/>
      <family val="2"/>
      <scheme val="minor"/>
    </font>
    <font>
      <i/>
      <sz val="16"/>
      <name val="Calibri"/>
      <family val="2"/>
      <scheme val="minor"/>
    </font>
    <font>
      <b/>
      <sz val="13"/>
      <color theme="1"/>
      <name val="Calibri"/>
      <family val="2"/>
      <scheme val="minor"/>
    </font>
    <font>
      <b/>
      <sz val="13"/>
      <name val="Calibri"/>
      <family val="2"/>
      <scheme val="minor"/>
    </font>
    <font>
      <sz val="21"/>
      <color theme="1"/>
      <name val="Calibri"/>
      <family val="2"/>
      <scheme val="minor"/>
    </font>
    <font>
      <b/>
      <sz val="21"/>
      <color theme="1"/>
      <name val="Calibri"/>
      <family val="2"/>
      <scheme val="minor"/>
    </font>
    <font>
      <b/>
      <sz val="14"/>
      <color theme="0"/>
      <name val="Calibri"/>
      <family val="2"/>
      <scheme val="minor"/>
    </font>
    <font>
      <sz val="24"/>
      <color rgb="FFFF0000"/>
      <name val="Calibri"/>
      <family val="2"/>
      <scheme val="minor"/>
    </font>
    <font>
      <b/>
      <sz val="10"/>
      <color theme="1"/>
      <name val="Calibri"/>
      <family val="2"/>
      <scheme val="minor"/>
    </font>
    <font>
      <b/>
      <sz val="9"/>
      <color theme="0"/>
      <name val="Calibri"/>
      <family val="2"/>
      <scheme val="minor"/>
    </font>
    <font>
      <sz val="18"/>
      <color theme="0"/>
      <name val="Calibri"/>
      <family val="2"/>
      <scheme val="minor"/>
    </font>
    <font>
      <sz val="13"/>
      <name val="Calibri"/>
      <family val="2"/>
      <scheme val="minor"/>
    </font>
    <font>
      <sz val="29"/>
      <name val="Calibri"/>
      <family val="2"/>
      <scheme val="minor"/>
    </font>
    <font>
      <b/>
      <sz val="34"/>
      <name val="Calibri"/>
      <family val="2"/>
      <scheme val="minor"/>
    </font>
    <font>
      <sz val="25"/>
      <name val="Calibri"/>
      <family val="2"/>
      <scheme val="minor"/>
    </font>
    <font>
      <i/>
      <sz val="14"/>
      <name val="Calibri"/>
      <family val="2"/>
      <scheme val="minor"/>
    </font>
    <font>
      <sz val="32"/>
      <name val="Calibri"/>
      <family val="2"/>
      <scheme val="minor"/>
    </font>
    <font>
      <b/>
      <sz val="32"/>
      <name val="Calibri"/>
      <family val="2"/>
      <scheme val="minor"/>
    </font>
    <font>
      <b/>
      <sz val="29"/>
      <name val="Calibri"/>
      <family val="2"/>
      <scheme val="minor"/>
    </font>
    <font>
      <b/>
      <sz val="25"/>
      <name val="Calibri"/>
      <family val="2"/>
      <scheme val="minor"/>
    </font>
    <font>
      <sz val="31"/>
      <color theme="1"/>
      <name val="Calibri"/>
      <family val="2"/>
      <scheme val="minor"/>
    </font>
    <font>
      <b/>
      <sz val="31"/>
      <color theme="1"/>
      <name val="Calibri"/>
      <family val="2"/>
      <scheme val="minor"/>
    </font>
    <font>
      <sz val="35"/>
      <name val="Calibri"/>
      <family val="2"/>
      <scheme val="minor"/>
    </font>
    <font>
      <i/>
      <sz val="18"/>
      <name val="Calibri"/>
      <family val="2"/>
      <scheme val="minor"/>
    </font>
    <font>
      <b/>
      <sz val="23"/>
      <name val="Calibri"/>
      <family val="2"/>
      <scheme val="minor"/>
    </font>
    <font>
      <b/>
      <sz val="20"/>
      <color rgb="FFFF000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FF0000"/>
        <bgColor indexed="64"/>
      </patternFill>
    </fill>
    <fill>
      <patternFill patternType="solid">
        <fgColor rgb="FFE29304"/>
        <bgColor indexed="64"/>
      </patternFill>
    </fill>
    <fill>
      <patternFill patternType="solid">
        <fgColor theme="7" tint="0.59999389629810485"/>
        <bgColor indexed="64"/>
      </patternFill>
    </fill>
    <fill>
      <patternFill patternType="solid">
        <fgColor theme="6"/>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1912">
    <xf numFmtId="0" fontId="0" fillId="0" borderId="0" xfId="0"/>
    <xf numFmtId="0" fontId="0" fillId="0" borderId="0" xfId="0" applyAlignment="1">
      <alignmen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1" xfId="0" applyBorder="1" applyAlignment="1">
      <alignment horizont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0" xfId="0" applyFont="1" applyAlignment="1">
      <alignment vertical="center" wrapText="1"/>
    </xf>
    <xf numFmtId="0" fontId="1" fillId="3" borderId="1" xfId="0" applyFont="1" applyFill="1" applyBorder="1" applyAlignment="1">
      <alignment horizontal="center"/>
    </xf>
    <xf numFmtId="0" fontId="2" fillId="2" borderId="1" xfId="0" applyFont="1" applyFill="1" applyBorder="1" applyAlignment="1">
      <alignment horizontal="center"/>
    </xf>
    <xf numFmtId="0" fontId="1" fillId="5" borderId="1" xfId="0" applyFont="1" applyFill="1" applyBorder="1" applyAlignment="1">
      <alignment horizontal="center"/>
    </xf>
    <xf numFmtId="0" fontId="1" fillId="4" borderId="1" xfId="0" applyFont="1" applyFill="1" applyBorder="1" applyAlignment="1">
      <alignment horizontal="center"/>
    </xf>
    <xf numFmtId="0" fontId="3" fillId="0" borderId="1" xfId="0" applyFont="1" applyBorder="1" applyAlignment="1">
      <alignment horizontal="center"/>
    </xf>
    <xf numFmtId="0" fontId="6" fillId="0" borderId="1" xfId="0" applyFont="1" applyBorder="1" applyAlignment="1">
      <alignment vertical="center" wrapText="1"/>
    </xf>
    <xf numFmtId="0" fontId="2" fillId="0" borderId="0" xfId="0" applyFont="1" applyAlignment="1">
      <alignment horizontal="left"/>
    </xf>
    <xf numFmtId="0" fontId="0" fillId="0" borderId="0" xfId="0" applyAlignment="1">
      <alignment horizontal="left" vertical="center"/>
    </xf>
    <xf numFmtId="0" fontId="2" fillId="6" borderId="1" xfId="0" applyFont="1" applyFill="1" applyBorder="1" applyAlignment="1">
      <alignment horizontal="left" vertical="center" wrapText="1"/>
    </xf>
    <xf numFmtId="0" fontId="2" fillId="9"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9" borderId="1" xfId="0" applyFill="1" applyBorder="1" applyAlignment="1">
      <alignment horizontal="center" vertical="center" wrapText="1"/>
    </xf>
    <xf numFmtId="0" fontId="2" fillId="7"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 fontId="0" fillId="10" borderId="0" xfId="0" applyNumberFormat="1" applyFill="1" applyAlignment="1">
      <alignment horizontal="center" vertical="center" wrapText="1"/>
    </xf>
    <xf numFmtId="0" fontId="2" fillId="7" borderId="1" xfId="0" applyFont="1" applyFill="1" applyBorder="1" applyAlignment="1">
      <alignment vertical="center" wrapText="1"/>
    </xf>
    <xf numFmtId="0" fontId="8" fillId="0" borderId="0" xfId="0" applyFont="1" applyAlignment="1">
      <alignment horizontal="center" vertical="center" wrapText="1"/>
    </xf>
    <xf numFmtId="0" fontId="9" fillId="10" borderId="1" xfId="0" applyFont="1" applyFill="1" applyBorder="1" applyAlignment="1">
      <alignment horizontal="center" vertical="center" wrapText="1"/>
    </xf>
    <xf numFmtId="0" fontId="11" fillId="0" borderId="0" xfId="0" applyFont="1"/>
    <xf numFmtId="0" fontId="2" fillId="7" borderId="1" xfId="0" applyFont="1" applyFill="1" applyBorder="1" applyAlignment="1">
      <alignment horizontal="right" vertical="center" wrapText="1"/>
    </xf>
    <xf numFmtId="0" fontId="2" fillId="7" borderId="1" xfId="0" applyFont="1" applyFill="1" applyBorder="1" applyAlignment="1">
      <alignment horizontal="left" vertical="center" wrapText="1"/>
    </xf>
    <xf numFmtId="0" fontId="9" fillId="0" borderId="0" xfId="0" applyFont="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3" fillId="9" borderId="25"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6" fillId="0" borderId="0" xfId="0" applyFont="1" applyAlignment="1">
      <alignment vertical="center" wrapText="1"/>
    </xf>
    <xf numFmtId="0" fontId="12" fillId="1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10" borderId="1" xfId="0" applyFont="1" applyFill="1" applyBorder="1" applyAlignment="1">
      <alignment vertical="center" wrapText="1"/>
    </xf>
    <xf numFmtId="0" fontId="9" fillId="10" borderId="1" xfId="0" applyFont="1" applyFill="1" applyBorder="1" applyAlignment="1">
      <alignment vertical="top" wrapText="1"/>
    </xf>
    <xf numFmtId="0" fontId="9" fillId="10" borderId="1" xfId="0" applyFont="1" applyFill="1" applyBorder="1" applyAlignment="1">
      <alignment horizontal="left" vertical="center" wrapText="1"/>
    </xf>
    <xf numFmtId="0" fontId="9" fillId="0" borderId="1" xfId="0" applyFont="1" applyBorder="1" applyAlignment="1">
      <alignment horizontal="justify" vertical="center" wrapText="1"/>
    </xf>
    <xf numFmtId="0" fontId="0" fillId="11" borderId="0" xfId="0" applyFill="1" applyAlignment="1">
      <alignment vertical="center" wrapText="1"/>
    </xf>
    <xf numFmtId="0" fontId="8"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2" fillId="11" borderId="0" xfId="0" applyFont="1" applyFill="1" applyAlignment="1">
      <alignment vertical="center" wrapText="1"/>
    </xf>
    <xf numFmtId="0" fontId="14" fillId="11" borderId="0" xfId="0" applyFont="1" applyFill="1" applyAlignment="1">
      <alignment vertical="center" wrapText="1"/>
    </xf>
    <xf numFmtId="0" fontId="14" fillId="11" borderId="0" xfId="0" applyFont="1" applyFill="1" applyAlignment="1">
      <alignment horizontal="center" vertical="center" wrapText="1"/>
    </xf>
    <xf numFmtId="0" fontId="18" fillId="11" borderId="0" xfId="0" applyFont="1" applyFill="1" applyAlignment="1">
      <alignment horizontal="center" vertical="center" wrapText="1"/>
    </xf>
    <xf numFmtId="0" fontId="18" fillId="11" borderId="0" xfId="0" applyFont="1" applyFill="1" applyAlignment="1">
      <alignment horizontal="justify" vertical="center" wrapText="1"/>
    </xf>
    <xf numFmtId="0" fontId="2" fillId="11" borderId="0" xfId="0" applyFont="1" applyFill="1" applyAlignment="1">
      <alignment horizontal="left" vertical="center" wrapText="1"/>
    </xf>
    <xf numFmtId="0" fontId="23" fillId="11" borderId="0" xfId="0" applyFont="1" applyFill="1" applyAlignment="1">
      <alignment horizontal="justify" vertical="center" wrapText="1"/>
    </xf>
    <xf numFmtId="0" fontId="0" fillId="11" borderId="0" xfId="0" applyFill="1" applyAlignment="1">
      <alignment horizontal="justify" vertical="center" wrapText="1"/>
    </xf>
    <xf numFmtId="0" fontId="8" fillId="0" borderId="0" xfId="0" applyFont="1" applyAlignment="1">
      <alignment vertical="center" wrapText="1"/>
    </xf>
    <xf numFmtId="0" fontId="20" fillId="11" borderId="0" xfId="0" applyFont="1" applyFill="1" applyAlignment="1">
      <alignment horizontal="center" vertical="center" wrapText="1"/>
    </xf>
    <xf numFmtId="0" fontId="2" fillId="11" borderId="0" xfId="0" applyFont="1" applyFill="1" applyAlignment="1">
      <alignment horizontal="justify" vertical="center" wrapText="1"/>
    </xf>
    <xf numFmtId="0" fontId="22" fillId="11" borderId="0" xfId="0" applyFont="1" applyFill="1" applyAlignment="1">
      <alignment horizontal="justify" vertical="center" wrapText="1"/>
    </xf>
    <xf numFmtId="0" fontId="15" fillId="11" borderId="0" xfId="0" applyFont="1" applyFill="1" applyAlignment="1">
      <alignment horizontal="left" vertical="center" wrapText="1"/>
    </xf>
    <xf numFmtId="0" fontId="15" fillId="0" borderId="0" xfId="0" applyFont="1" applyAlignment="1">
      <alignment horizontal="center" vertical="center" wrapText="1"/>
    </xf>
    <xf numFmtId="0" fontId="37"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horizontal="center" vertical="center" wrapText="1"/>
    </xf>
    <xf numFmtId="0" fontId="15" fillId="0" borderId="0" xfId="0" applyFont="1" applyAlignment="1">
      <alignment horizontal="center" vertical="center" textRotation="90" wrapText="1"/>
    </xf>
    <xf numFmtId="0" fontId="16" fillId="11" borderId="0" xfId="0" applyFont="1" applyFill="1" applyAlignment="1">
      <alignment horizontal="left" vertical="center" wrapText="1"/>
    </xf>
    <xf numFmtId="0" fontId="30" fillId="11" borderId="0" xfId="0" applyFont="1" applyFill="1" applyAlignment="1">
      <alignment horizontal="justify" vertical="center" wrapText="1"/>
    </xf>
    <xf numFmtId="0" fontId="30" fillId="11" borderId="0" xfId="0" applyFont="1" applyFill="1" applyAlignment="1">
      <alignment horizontal="justify" vertical="center" textRotation="90" wrapText="1"/>
    </xf>
    <xf numFmtId="0" fontId="15" fillId="11" borderId="0" xfId="0" applyFont="1" applyFill="1" applyAlignment="1">
      <alignment horizontal="center" vertical="center" wrapText="1"/>
    </xf>
    <xf numFmtId="0" fontId="15" fillId="11" borderId="0" xfId="0" applyFont="1" applyFill="1" applyAlignment="1">
      <alignment vertical="center" wrapText="1"/>
    </xf>
    <xf numFmtId="0" fontId="16" fillId="11" borderId="0" xfId="0" applyFont="1" applyFill="1" applyAlignment="1">
      <alignment vertical="center" wrapText="1"/>
    </xf>
    <xf numFmtId="0" fontId="20" fillId="11" borderId="0" xfId="0" applyFont="1" applyFill="1" applyAlignment="1">
      <alignment vertical="center" wrapText="1"/>
    </xf>
    <xf numFmtId="0" fontId="17" fillId="11" borderId="0" xfId="0" applyFont="1" applyFill="1" applyAlignment="1">
      <alignment horizontal="justify" vertical="center" wrapText="1"/>
    </xf>
    <xf numFmtId="0" fontId="15" fillId="11" borderId="0" xfId="0" applyFont="1" applyFill="1" applyAlignment="1">
      <alignment horizontal="justify" vertical="center" wrapText="1"/>
    </xf>
    <xf numFmtId="0" fontId="17" fillId="11" borderId="0" xfId="0" applyFont="1" applyFill="1" applyAlignment="1">
      <alignment horizontal="center" vertical="center" wrapText="1"/>
    </xf>
    <xf numFmtId="0" fontId="17" fillId="11" borderId="0" xfId="0" applyFont="1" applyFill="1" applyAlignment="1">
      <alignment horizontal="center" vertical="center" textRotation="90" wrapText="1"/>
    </xf>
    <xf numFmtId="0" fontId="16" fillId="11" borderId="0" xfId="0" applyFont="1" applyFill="1" applyAlignment="1">
      <alignment horizontal="justify" vertical="center" wrapText="1"/>
    </xf>
    <xf numFmtId="0" fontId="20" fillId="11" borderId="0" xfId="0" applyFont="1" applyFill="1" applyAlignment="1">
      <alignment horizontal="justify" vertical="center" wrapText="1"/>
    </xf>
    <xf numFmtId="0" fontId="37" fillId="0" borderId="0" xfId="0" applyFont="1" applyAlignment="1">
      <alignment horizontal="left" vertical="center" wrapText="1"/>
    </xf>
    <xf numFmtId="0" fontId="2" fillId="18" borderId="64" xfId="0" applyFont="1" applyFill="1" applyBorder="1" applyAlignment="1">
      <alignment horizontal="center" vertical="center" wrapText="1"/>
    </xf>
    <xf numFmtId="0" fontId="30" fillId="11" borderId="0" xfId="0" applyFont="1" applyFill="1" applyAlignment="1">
      <alignment horizontal="center" vertical="center" textRotation="90" wrapText="1"/>
    </xf>
    <xf numFmtId="0" fontId="34" fillId="7" borderId="31" xfId="0" applyFont="1" applyFill="1" applyBorder="1" applyAlignment="1">
      <alignment horizontal="center" vertical="center" wrapText="1"/>
    </xf>
    <xf numFmtId="0" fontId="32" fillId="0" borderId="26" xfId="0" applyFont="1" applyBorder="1" applyAlignment="1">
      <alignment horizontal="justify" vertical="center" wrapText="1"/>
    </xf>
    <xf numFmtId="0" fontId="16" fillId="7" borderId="15" xfId="0" applyFont="1" applyFill="1" applyBorder="1" applyAlignment="1">
      <alignment horizontal="center" vertical="center" wrapText="1"/>
    </xf>
    <xf numFmtId="0" fontId="16" fillId="18" borderId="64" xfId="0" applyFont="1" applyFill="1" applyBorder="1" applyAlignment="1">
      <alignment horizontal="center" vertical="center" wrapText="1"/>
    </xf>
    <xf numFmtId="0" fontId="16" fillId="18" borderId="43" xfId="0" applyFont="1" applyFill="1" applyBorder="1" applyAlignment="1">
      <alignment horizontal="center" vertical="center" wrapText="1"/>
    </xf>
    <xf numFmtId="0" fontId="38" fillId="18" borderId="43" xfId="0" applyFont="1" applyFill="1" applyBorder="1" applyAlignment="1">
      <alignment horizontal="justify" vertical="center" wrapText="1"/>
    </xf>
    <xf numFmtId="0" fontId="16" fillId="11" borderId="0" xfId="0" applyFont="1" applyFill="1" applyAlignment="1">
      <alignment horizontal="center" vertical="center" wrapText="1"/>
    </xf>
    <xf numFmtId="0" fontId="2" fillId="11" borderId="0" xfId="0" applyFont="1" applyFill="1" applyAlignment="1">
      <alignment horizontal="center" vertical="center" wrapText="1"/>
    </xf>
    <xf numFmtId="0" fontId="37" fillId="0" borderId="0" xfId="0" applyFont="1" applyAlignment="1">
      <alignment horizontal="center" vertical="center" wrapText="1"/>
    </xf>
    <xf numFmtId="0" fontId="42" fillId="0" borderId="9" xfId="0" applyFont="1" applyBorder="1" applyAlignment="1">
      <alignment horizontal="justify" vertical="center" wrapText="1"/>
    </xf>
    <xf numFmtId="0" fontId="40" fillId="0" borderId="26" xfId="0" applyFont="1" applyBorder="1" applyAlignment="1">
      <alignment horizontal="justify" vertical="center" wrapText="1"/>
    </xf>
    <xf numFmtId="0" fontId="29" fillId="18" borderId="16" xfId="0" applyFont="1" applyFill="1" applyBorder="1" applyAlignment="1">
      <alignment horizontal="justify" vertical="center" wrapText="1"/>
    </xf>
    <xf numFmtId="0" fontId="40" fillId="11" borderId="11" xfId="0" applyFont="1" applyFill="1" applyBorder="1" applyAlignment="1">
      <alignment horizontal="justify" vertical="center" wrapText="1"/>
    </xf>
    <xf numFmtId="0" fontId="42" fillId="11" borderId="41" xfId="0" applyFont="1" applyFill="1" applyBorder="1" applyAlignment="1">
      <alignment horizontal="justify" vertical="center" wrapText="1"/>
    </xf>
    <xf numFmtId="0" fontId="16" fillId="7" borderId="25" xfId="0" applyFont="1" applyFill="1" applyBorder="1" applyAlignment="1">
      <alignment horizontal="center" vertical="center" wrapText="1"/>
    </xf>
    <xf numFmtId="0" fontId="24" fillId="11" borderId="0" xfId="0" applyFont="1" applyFill="1" applyAlignment="1">
      <alignment horizontal="justify" vertical="center" wrapText="1"/>
    </xf>
    <xf numFmtId="0" fontId="32" fillId="0" borderId="9" xfId="0" applyFont="1" applyBorder="1" applyAlignment="1">
      <alignment horizontal="justify" vertical="center" wrapText="1"/>
    </xf>
    <xf numFmtId="0" fontId="34" fillId="11" borderId="0" xfId="0" applyFont="1" applyFill="1" applyAlignment="1">
      <alignment horizontal="center" vertical="center" wrapText="1"/>
    </xf>
    <xf numFmtId="0" fontId="32" fillId="11" borderId="49" xfId="0" applyFont="1" applyFill="1" applyBorder="1" applyAlignment="1">
      <alignment horizontal="justify" vertical="center" wrapText="1"/>
    </xf>
    <xf numFmtId="0" fontId="16" fillId="7" borderId="1"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42" fillId="11" borderId="9" xfId="0" applyFont="1" applyFill="1" applyBorder="1" applyAlignment="1">
      <alignment horizontal="justify" vertical="center" wrapText="1"/>
    </xf>
    <xf numFmtId="0" fontId="42" fillId="11" borderId="10" xfId="0" applyFont="1" applyFill="1" applyBorder="1" applyAlignment="1">
      <alignment horizontal="justify" vertical="center" wrapText="1"/>
    </xf>
    <xf numFmtId="0" fontId="31" fillId="7" borderId="1" xfId="0" applyFont="1" applyFill="1" applyBorder="1" applyAlignment="1">
      <alignment horizontal="center" vertical="center" wrapText="1"/>
    </xf>
    <xf numFmtId="0" fontId="32" fillId="11" borderId="16"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40" fillId="12" borderId="10" xfId="0" applyFont="1" applyFill="1" applyBorder="1" applyAlignment="1">
      <alignment horizontal="center" vertical="center" textRotation="90" wrapText="1"/>
    </xf>
    <xf numFmtId="0" fontId="40" fillId="11" borderId="15"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4" fillId="7" borderId="25" xfId="0" applyFont="1" applyFill="1" applyBorder="1" applyAlignment="1">
      <alignment horizontal="center" vertical="center" wrapText="1"/>
    </xf>
    <xf numFmtId="0" fontId="30" fillId="18" borderId="64" xfId="0" applyFont="1" applyFill="1" applyBorder="1" applyAlignment="1">
      <alignment horizontal="center" vertical="center" wrapText="1"/>
    </xf>
    <xf numFmtId="0" fontId="40" fillId="0" borderId="26" xfId="0" applyFont="1" applyBorder="1" applyAlignment="1">
      <alignment horizontal="center" vertical="center" wrapText="1"/>
    </xf>
    <xf numFmtId="0" fontId="40" fillId="0" borderId="15" xfId="0" applyFont="1" applyBorder="1" applyAlignment="1">
      <alignment horizontal="center" vertical="center" wrapText="1"/>
    </xf>
    <xf numFmtId="0" fontId="34" fillId="13" borderId="10" xfId="0" applyFont="1" applyFill="1" applyBorder="1" applyAlignment="1">
      <alignment horizontal="center" vertical="center" textRotation="90" wrapText="1"/>
    </xf>
    <xf numFmtId="0" fontId="32" fillId="13" borderId="10" xfId="0" applyFont="1" applyFill="1" applyBorder="1" applyAlignment="1">
      <alignment horizontal="justify" vertical="center" wrapText="1"/>
    </xf>
    <xf numFmtId="0" fontId="40" fillId="0" borderId="11" xfId="0" applyFont="1" applyBorder="1" applyAlignment="1">
      <alignment horizontal="center" vertical="center" textRotation="90" wrapText="1"/>
    </xf>
    <xf numFmtId="0" fontId="40" fillId="10" borderId="10" xfId="0" applyFont="1" applyFill="1" applyBorder="1" applyAlignment="1">
      <alignment horizontal="center" vertical="center" textRotation="90" wrapText="1"/>
    </xf>
    <xf numFmtId="0" fontId="40" fillId="11" borderId="10" xfId="0" applyFont="1" applyFill="1" applyBorder="1" applyAlignment="1">
      <alignment horizontal="justify" vertical="center" wrapText="1"/>
    </xf>
    <xf numFmtId="0" fontId="40" fillId="13" borderId="9" xfId="0" applyFont="1" applyFill="1" applyBorder="1" applyAlignment="1">
      <alignment horizontal="justify" vertical="center" wrapText="1"/>
    </xf>
    <xf numFmtId="0" fontId="58" fillId="9" borderId="1" xfId="0" applyFont="1" applyFill="1" applyBorder="1" applyAlignment="1">
      <alignment horizontal="center" vertical="center" wrapText="1"/>
    </xf>
    <xf numFmtId="0" fontId="40" fillId="11" borderId="1" xfId="0" applyFont="1" applyFill="1" applyBorder="1" applyAlignment="1">
      <alignment vertical="center" wrapText="1"/>
    </xf>
    <xf numFmtId="0" fontId="36" fillId="11" borderId="56" xfId="0" applyFont="1" applyFill="1" applyBorder="1" applyAlignment="1">
      <alignment vertical="center" wrapText="1"/>
    </xf>
    <xf numFmtId="0" fontId="36" fillId="11" borderId="50" xfId="0" applyFont="1" applyFill="1" applyBorder="1" applyAlignment="1">
      <alignment vertical="center" wrapText="1"/>
    </xf>
    <xf numFmtId="0" fontId="45" fillId="7" borderId="25" xfId="0" applyFont="1" applyFill="1" applyBorder="1" applyAlignment="1">
      <alignment horizontal="center" vertical="center" wrapText="1"/>
    </xf>
    <xf numFmtId="0" fontId="36" fillId="11" borderId="0" xfId="0" applyFont="1" applyFill="1" applyAlignment="1">
      <alignment horizontal="center" vertical="center" wrapText="1"/>
    </xf>
    <xf numFmtId="0" fontId="40" fillId="11" borderId="0" xfId="0" applyFont="1" applyFill="1" applyAlignment="1">
      <alignment horizontal="left" vertical="center" wrapText="1"/>
    </xf>
    <xf numFmtId="0" fontId="40" fillId="11" borderId="0" xfId="0" applyFont="1" applyFill="1" applyAlignment="1">
      <alignment horizontal="center" vertical="center" wrapText="1"/>
    </xf>
    <xf numFmtId="0" fontId="19" fillId="7" borderId="31"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46" fillId="11" borderId="10" xfId="0" applyFont="1" applyFill="1" applyBorder="1" applyAlignment="1">
      <alignment horizontal="justify" vertical="center" wrapText="1"/>
    </xf>
    <xf numFmtId="0" fontId="36" fillId="11" borderId="54" xfId="0" applyFont="1" applyFill="1" applyBorder="1" applyAlignment="1">
      <alignment vertical="center" wrapText="1"/>
    </xf>
    <xf numFmtId="0" fontId="36" fillId="11" borderId="0" xfId="0" applyFont="1" applyFill="1" applyAlignment="1">
      <alignment vertical="center" wrapText="1"/>
    </xf>
    <xf numFmtId="0" fontId="36" fillId="11" borderId="55" xfId="0" applyFont="1" applyFill="1" applyBorder="1" applyAlignment="1">
      <alignment vertical="center" wrapText="1"/>
    </xf>
    <xf numFmtId="0" fontId="36" fillId="11" borderId="52" xfId="0" applyFont="1" applyFill="1" applyBorder="1" applyAlignment="1">
      <alignment vertical="center" wrapText="1"/>
    </xf>
    <xf numFmtId="0" fontId="19" fillId="11" borderId="15" xfId="0" applyFont="1" applyFill="1" applyBorder="1" applyAlignment="1">
      <alignment horizontal="center" vertical="center" textRotation="90" wrapText="1"/>
    </xf>
    <xf numFmtId="0" fontId="8" fillId="11" borderId="10" xfId="0" applyFont="1" applyFill="1" applyBorder="1" applyAlignment="1">
      <alignment horizontal="center" vertical="center" textRotation="90" wrapText="1"/>
    </xf>
    <xf numFmtId="0" fontId="30" fillId="7" borderId="26"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63" fillId="9" borderId="15" xfId="0" applyFont="1" applyFill="1" applyBorder="1" applyAlignment="1">
      <alignment horizontal="center" vertical="center" wrapText="1"/>
    </xf>
    <xf numFmtId="0" fontId="40" fillId="11" borderId="15" xfId="0" applyFont="1" applyFill="1" applyBorder="1" applyAlignment="1">
      <alignment vertical="center" wrapText="1"/>
    </xf>
    <xf numFmtId="0" fontId="66" fillId="0" borderId="9" xfId="0" applyFont="1" applyBorder="1" applyAlignment="1">
      <alignment horizontal="justify" vertical="center" wrapText="1"/>
    </xf>
    <xf numFmtId="0" fontId="51" fillId="0" borderId="26" xfId="0" applyFont="1" applyBorder="1" applyAlignment="1">
      <alignment horizontal="justify" vertical="center" wrapText="1"/>
    </xf>
    <xf numFmtId="0" fontId="42" fillId="12" borderId="10" xfId="0" applyFont="1" applyFill="1" applyBorder="1" applyAlignment="1">
      <alignment horizontal="justify" vertical="center" wrapText="1"/>
    </xf>
    <xf numFmtId="0" fontId="42" fillId="10" borderId="10" xfId="0" applyFont="1" applyFill="1" applyBorder="1" applyAlignment="1">
      <alignment horizontal="center" vertical="center" textRotation="90" wrapText="1"/>
    </xf>
    <xf numFmtId="0" fontId="42" fillId="12" borderId="10" xfId="0" applyFont="1" applyFill="1" applyBorder="1" applyAlignment="1">
      <alignment horizontal="center" vertical="center" textRotation="90" wrapText="1"/>
    </xf>
    <xf numFmtId="0" fontId="42" fillId="0" borderId="11" xfId="0" applyFont="1" applyBorder="1" applyAlignment="1">
      <alignment horizontal="center" vertical="center" textRotation="90" wrapText="1"/>
    </xf>
    <xf numFmtId="0" fontId="37" fillId="11" borderId="10" xfId="0" applyFont="1" applyFill="1" applyBorder="1" applyAlignment="1">
      <alignment horizontal="center" vertical="center" textRotation="90" wrapText="1"/>
    </xf>
    <xf numFmtId="17" fontId="28" fillId="11" borderId="48" xfId="0" applyNumberFormat="1" applyFont="1" applyFill="1" applyBorder="1" applyAlignment="1">
      <alignment horizontal="center" vertical="center" wrapText="1"/>
    </xf>
    <xf numFmtId="0" fontId="28" fillId="11" borderId="48" xfId="0" applyFont="1" applyFill="1" applyBorder="1" applyAlignment="1">
      <alignment horizontal="center" vertical="center" wrapText="1"/>
    </xf>
    <xf numFmtId="0" fontId="33" fillId="11" borderId="47" xfId="0" applyFont="1" applyFill="1" applyBorder="1" applyAlignment="1">
      <alignment horizontal="center" vertical="center" wrapText="1"/>
    </xf>
    <xf numFmtId="0" fontId="33" fillId="11" borderId="48"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1" fillId="7" borderId="26" xfId="0" applyFont="1" applyFill="1" applyBorder="1" applyAlignment="1">
      <alignment horizontal="center" vertical="center" wrapText="1"/>
    </xf>
    <xf numFmtId="0" fontId="31" fillId="7" borderId="15" xfId="0" applyFont="1" applyFill="1" applyBorder="1" applyAlignment="1">
      <alignment horizontal="center" vertical="center" wrapText="1"/>
    </xf>
    <xf numFmtId="0" fontId="29" fillId="11" borderId="47" xfId="0" applyFont="1" applyFill="1" applyBorder="1" applyAlignment="1">
      <alignment horizontal="center" vertical="center" wrapText="1"/>
    </xf>
    <xf numFmtId="17" fontId="29" fillId="11" borderId="48" xfId="0" applyNumberFormat="1" applyFont="1" applyFill="1" applyBorder="1" applyAlignment="1">
      <alignment horizontal="center" vertical="center" wrapText="1"/>
    </xf>
    <xf numFmtId="0" fontId="40" fillId="10" borderId="1" xfId="0" applyFont="1" applyFill="1" applyBorder="1" applyAlignment="1">
      <alignment horizontal="center" vertical="center" textRotation="90" wrapText="1"/>
    </xf>
    <xf numFmtId="0" fontId="40" fillId="12" borderId="1" xfId="0" applyFont="1" applyFill="1" applyBorder="1" applyAlignment="1">
      <alignment horizontal="center" vertical="center" textRotation="90" wrapText="1"/>
    </xf>
    <xf numFmtId="0" fontId="40" fillId="0" borderId="14" xfId="0" applyFont="1" applyBorder="1" applyAlignment="1">
      <alignment horizontal="center" vertical="center" textRotation="90" wrapText="1"/>
    </xf>
    <xf numFmtId="0" fontId="40" fillId="0" borderId="7" xfId="0" applyFont="1" applyBorder="1" applyAlignment="1">
      <alignment horizontal="center" vertical="center" textRotation="90" wrapText="1"/>
    </xf>
    <xf numFmtId="0" fontId="38" fillId="11" borderId="1" xfId="0" applyFont="1" applyFill="1" applyBorder="1" applyAlignment="1">
      <alignment horizontal="left" vertical="center" wrapText="1"/>
    </xf>
    <xf numFmtId="0" fontId="40" fillId="0" borderId="13" xfId="0" applyFont="1" applyBorder="1" applyAlignment="1">
      <alignment horizontal="justify" vertical="center" wrapText="1"/>
    </xf>
    <xf numFmtId="0" fontId="15" fillId="0" borderId="56" xfId="0" applyFont="1" applyBorder="1" applyAlignment="1">
      <alignment vertical="center" wrapText="1"/>
    </xf>
    <xf numFmtId="0" fontId="34" fillId="13" borderId="1" xfId="0" applyFont="1" applyFill="1" applyBorder="1" applyAlignment="1">
      <alignment horizontal="right" vertical="center" wrapText="1"/>
    </xf>
    <xf numFmtId="0" fontId="34" fillId="13" borderId="1" xfId="0" applyFont="1" applyFill="1" applyBorder="1" applyAlignment="1">
      <alignment horizontal="center" vertical="center" wrapText="1"/>
    </xf>
    <xf numFmtId="0" fontId="45" fillId="13" borderId="1" xfId="0" applyFont="1" applyFill="1" applyBorder="1" applyAlignment="1">
      <alignment horizontal="right" vertical="center" wrapText="1"/>
    </xf>
    <xf numFmtId="0" fontId="40" fillId="10" borderId="5" xfId="0" applyFont="1" applyFill="1" applyBorder="1" applyAlignment="1">
      <alignment vertical="center" textRotation="90" wrapText="1"/>
    </xf>
    <xf numFmtId="0" fontId="40" fillId="11" borderId="17" xfId="0" applyFont="1" applyFill="1" applyBorder="1" applyAlignment="1">
      <alignment vertical="center" wrapText="1"/>
    </xf>
    <xf numFmtId="0" fontId="40" fillId="11" borderId="47" xfId="0" applyFont="1" applyFill="1" applyBorder="1" applyAlignment="1">
      <alignment vertical="center" wrapText="1"/>
    </xf>
    <xf numFmtId="0" fontId="40" fillId="12" borderId="52" xfId="0" applyFont="1" applyFill="1" applyBorder="1" applyAlignment="1">
      <alignment vertical="center" wrapText="1"/>
    </xf>
    <xf numFmtId="0" fontId="40" fillId="12" borderId="56" xfId="0" applyFont="1" applyFill="1" applyBorder="1" applyAlignment="1">
      <alignment vertical="center" wrapText="1"/>
    </xf>
    <xf numFmtId="0" fontId="32" fillId="12" borderId="52" xfId="0" applyFont="1" applyFill="1" applyBorder="1" applyAlignment="1">
      <alignment vertical="center" wrapText="1"/>
    </xf>
    <xf numFmtId="0" fontId="32" fillId="12" borderId="56" xfId="0" applyFont="1" applyFill="1" applyBorder="1" applyAlignment="1">
      <alignment vertical="center" wrapText="1"/>
    </xf>
    <xf numFmtId="0" fontId="40" fillId="0" borderId="49" xfId="0" applyFont="1" applyBorder="1" applyAlignment="1">
      <alignment vertical="center" textRotation="90" wrapText="1"/>
    </xf>
    <xf numFmtId="0" fontId="36" fillId="7" borderId="30" xfId="0" applyFont="1" applyFill="1" applyBorder="1" applyAlignment="1">
      <alignment horizontal="center" vertical="center" wrapText="1"/>
    </xf>
    <xf numFmtId="0" fontId="40" fillId="10" borderId="48" xfId="0" applyFont="1" applyFill="1" applyBorder="1" applyAlignment="1">
      <alignment vertical="center" textRotation="90" wrapText="1"/>
    </xf>
    <xf numFmtId="0" fontId="52" fillId="11" borderId="0" xfId="0" applyFont="1" applyFill="1" applyAlignment="1">
      <alignment horizontal="left" vertical="center" wrapText="1"/>
    </xf>
    <xf numFmtId="0" fontId="40" fillId="11" borderId="18" xfId="0" applyFont="1" applyFill="1" applyBorder="1" applyAlignment="1">
      <alignment vertical="center" wrapText="1"/>
    </xf>
    <xf numFmtId="0" fontId="40" fillId="18" borderId="48" xfId="0" applyFont="1" applyFill="1" applyBorder="1" applyAlignment="1">
      <alignment vertical="center" textRotation="90" wrapText="1"/>
    </xf>
    <xf numFmtId="0" fontId="34" fillId="7" borderId="2" xfId="0" applyFont="1" applyFill="1" applyBorder="1" applyAlignment="1">
      <alignment horizontal="center" vertical="center" wrapText="1"/>
    </xf>
    <xf numFmtId="0" fontId="55" fillId="16" borderId="9" xfId="0" applyFont="1" applyFill="1" applyBorder="1" applyAlignment="1">
      <alignment horizontal="justify" vertical="center" wrapText="1"/>
    </xf>
    <xf numFmtId="0" fontId="29" fillId="18" borderId="64" xfId="0" applyFont="1" applyFill="1" applyBorder="1" applyAlignment="1">
      <alignment horizontal="justify" vertical="center" wrapText="1"/>
    </xf>
    <xf numFmtId="0" fontId="32" fillId="12" borderId="48" xfId="0" applyFont="1" applyFill="1" applyBorder="1" applyAlignment="1">
      <alignment horizontal="center" vertical="center" textRotation="90" wrapText="1"/>
    </xf>
    <xf numFmtId="0" fontId="31" fillId="7" borderId="30" xfId="0" applyFont="1" applyFill="1" applyBorder="1" applyAlignment="1">
      <alignment horizontal="center" vertical="center" wrapText="1"/>
    </xf>
    <xf numFmtId="0" fontId="42" fillId="11" borderId="21" xfId="0" applyFont="1" applyFill="1" applyBorder="1" applyAlignment="1">
      <alignment horizontal="justify" vertical="center" wrapText="1"/>
    </xf>
    <xf numFmtId="0" fontId="42" fillId="11" borderId="48" xfId="0" applyFont="1" applyFill="1" applyBorder="1" applyAlignment="1">
      <alignment horizontal="justify" vertical="center" wrapText="1"/>
    </xf>
    <xf numFmtId="0" fontId="42" fillId="11" borderId="52" xfId="0" applyFont="1" applyFill="1" applyBorder="1" applyAlignment="1">
      <alignment horizontal="justify" vertical="center" wrapText="1"/>
    </xf>
    <xf numFmtId="0" fontId="42" fillId="11" borderId="50" xfId="0" applyFont="1" applyFill="1" applyBorder="1" applyAlignment="1">
      <alignment horizontal="justify" vertical="center" wrapText="1"/>
    </xf>
    <xf numFmtId="0" fontId="42" fillId="12" borderId="52" xfId="0" applyFont="1" applyFill="1" applyBorder="1" applyAlignment="1">
      <alignment horizontal="justify" vertical="center" wrapText="1"/>
    </xf>
    <xf numFmtId="0" fontId="42" fillId="12" borderId="56" xfId="0" applyFont="1" applyFill="1" applyBorder="1" applyAlignment="1">
      <alignment horizontal="justify" vertical="center" wrapText="1"/>
    </xf>
    <xf numFmtId="0" fontId="42" fillId="12" borderId="50" xfId="0" applyFont="1" applyFill="1" applyBorder="1" applyAlignment="1">
      <alignment horizontal="justify" vertical="center" wrapText="1"/>
    </xf>
    <xf numFmtId="0" fontId="36" fillId="11" borderId="1" xfId="0" applyFont="1" applyFill="1" applyBorder="1" applyAlignment="1">
      <alignment horizontal="center" vertical="center" wrapText="1"/>
    </xf>
    <xf numFmtId="0" fontId="40" fillId="11" borderId="52" xfId="0" applyFont="1" applyFill="1" applyBorder="1" applyAlignment="1">
      <alignment horizontal="justify" vertical="center" wrapText="1"/>
    </xf>
    <xf numFmtId="0" fontId="40" fillId="11" borderId="3" xfId="0" applyFont="1" applyFill="1" applyBorder="1" applyAlignment="1">
      <alignment horizontal="justify" vertical="center" wrapText="1"/>
    </xf>
    <xf numFmtId="0" fontId="58" fillId="9" borderId="15" xfId="0" applyFont="1" applyFill="1" applyBorder="1" applyAlignment="1">
      <alignment horizontal="center" vertical="center" wrapText="1"/>
    </xf>
    <xf numFmtId="0" fontId="40" fillId="11" borderId="22" xfId="0" applyFont="1" applyFill="1" applyBorder="1" applyAlignment="1">
      <alignment vertical="center" wrapText="1"/>
    </xf>
    <xf numFmtId="0" fontId="40" fillId="12" borderId="23" xfId="0" applyFont="1" applyFill="1" applyBorder="1" applyAlignment="1">
      <alignment vertical="center" wrapText="1"/>
    </xf>
    <xf numFmtId="0" fontId="40" fillId="12" borderId="28" xfId="0" applyFont="1" applyFill="1" applyBorder="1" applyAlignment="1">
      <alignment vertical="center" wrapText="1"/>
    </xf>
    <xf numFmtId="0" fontId="32" fillId="12" borderId="28" xfId="0" applyFont="1" applyFill="1" applyBorder="1" applyAlignment="1">
      <alignment vertical="center" wrapText="1"/>
    </xf>
    <xf numFmtId="0" fontId="32" fillId="12" borderId="34" xfId="0" applyFont="1" applyFill="1" applyBorder="1" applyAlignment="1">
      <alignment vertical="center" wrapText="1"/>
    </xf>
    <xf numFmtId="0" fontId="32" fillId="11" borderId="21" xfId="0" applyFont="1" applyFill="1" applyBorder="1" applyAlignment="1">
      <alignment horizontal="justify" vertical="center" wrapText="1"/>
    </xf>
    <xf numFmtId="0" fontId="40" fillId="10" borderId="21" xfId="0" applyFont="1" applyFill="1" applyBorder="1" applyAlignment="1">
      <alignment vertical="center" textRotation="90" wrapText="1"/>
    </xf>
    <xf numFmtId="0" fontId="40" fillId="18" borderId="21" xfId="0" applyFont="1" applyFill="1" applyBorder="1" applyAlignment="1">
      <alignment vertical="center" textRotation="90" wrapText="1"/>
    </xf>
    <xf numFmtId="0" fontId="40" fillId="0" borderId="35" xfId="0" applyFont="1" applyBorder="1" applyAlignment="1">
      <alignment vertical="center" textRotation="90" wrapText="1"/>
    </xf>
    <xf numFmtId="0" fontId="32" fillId="12" borderId="50" xfId="0" applyFont="1" applyFill="1" applyBorder="1" applyAlignment="1">
      <alignment vertical="center" wrapText="1"/>
    </xf>
    <xf numFmtId="0" fontId="32" fillId="11" borderId="48" xfId="0" applyFont="1" applyFill="1" applyBorder="1" applyAlignment="1">
      <alignment horizontal="justify" vertical="center" wrapText="1"/>
    </xf>
    <xf numFmtId="0" fontId="42" fillId="11" borderId="2" xfId="0" applyFont="1" applyFill="1" applyBorder="1" applyAlignment="1">
      <alignment horizontal="justify" vertical="center" wrapText="1"/>
    </xf>
    <xf numFmtId="0" fontId="42" fillId="12" borderId="41" xfId="0" applyFont="1" applyFill="1" applyBorder="1" applyAlignment="1">
      <alignment vertical="center" wrapText="1"/>
    </xf>
    <xf numFmtId="0" fontId="42" fillId="12" borderId="19" xfId="0" applyFont="1" applyFill="1" applyBorder="1" applyAlignment="1">
      <alignment vertical="center" wrapText="1"/>
    </xf>
    <xf numFmtId="0" fontId="42" fillId="12" borderId="42" xfId="0" applyFont="1" applyFill="1" applyBorder="1" applyAlignment="1">
      <alignment vertical="center" wrapText="1"/>
    </xf>
    <xf numFmtId="0" fontId="42" fillId="11" borderId="42" xfId="0" applyFont="1" applyFill="1" applyBorder="1" applyAlignment="1">
      <alignment vertical="center" wrapText="1"/>
    </xf>
    <xf numFmtId="0" fontId="43" fillId="10" borderId="38" xfId="0" applyFont="1" applyFill="1" applyBorder="1" applyAlignment="1">
      <alignment vertical="center" textRotation="90" wrapText="1"/>
    </xf>
    <xf numFmtId="0" fontId="43" fillId="18" borderId="38" xfId="0" applyFont="1" applyFill="1" applyBorder="1" applyAlignment="1">
      <alignment vertical="center" textRotation="90" wrapText="1"/>
    </xf>
    <xf numFmtId="0" fontId="43" fillId="0" borderId="39" xfId="0" applyFont="1" applyBorder="1" applyAlignment="1">
      <alignment vertical="center" textRotation="90" wrapText="1"/>
    </xf>
    <xf numFmtId="0" fontId="32" fillId="18" borderId="62" xfId="0" applyFont="1" applyFill="1" applyBorder="1" applyAlignment="1">
      <alignment horizontal="justify" vertical="center" wrapText="1"/>
    </xf>
    <xf numFmtId="0" fontId="42" fillId="11" borderId="0" xfId="0" applyFont="1" applyFill="1" applyAlignment="1">
      <alignment horizontal="justify" vertical="center" wrapText="1"/>
    </xf>
    <xf numFmtId="0" fontId="7" fillId="11" borderId="10" xfId="0" applyFont="1" applyFill="1" applyBorder="1" applyAlignment="1">
      <alignment horizontal="center" vertical="center" textRotation="90" wrapText="1"/>
    </xf>
    <xf numFmtId="0" fontId="32" fillId="11" borderId="4" xfId="0" applyFont="1" applyFill="1" applyBorder="1" applyAlignment="1">
      <alignment horizontal="justify" vertical="center" wrapText="1"/>
    </xf>
    <xf numFmtId="0" fontId="21" fillId="7" borderId="2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58" fillId="9" borderId="2" xfId="0" applyFont="1" applyFill="1" applyBorder="1" applyAlignment="1">
      <alignment horizontal="center" vertical="center" wrapText="1"/>
    </xf>
    <xf numFmtId="0" fontId="21" fillId="11" borderId="15" xfId="0" applyFont="1" applyFill="1" applyBorder="1" applyAlignment="1">
      <alignment horizontal="center" vertical="center" textRotation="90" wrapText="1"/>
    </xf>
    <xf numFmtId="0" fontId="33" fillId="0" borderId="9" xfId="0" applyFont="1" applyBorder="1" applyAlignment="1">
      <alignment horizontal="justify" vertical="center" wrapText="1"/>
    </xf>
    <xf numFmtId="0" fontId="33" fillId="11" borderId="15" xfId="0" applyFont="1" applyFill="1" applyBorder="1" applyAlignment="1">
      <alignment horizontal="justify" vertical="center" wrapText="1"/>
    </xf>
    <xf numFmtId="0" fontId="46" fillId="11" borderId="48" xfId="0" applyFont="1" applyFill="1" applyBorder="1" applyAlignment="1">
      <alignment horizontal="justify" vertical="center" wrapText="1"/>
    </xf>
    <xf numFmtId="0" fontId="42" fillId="11" borderId="4" xfId="0" applyFont="1" applyFill="1" applyBorder="1" applyAlignment="1">
      <alignment horizontal="justify" vertical="center" wrapText="1"/>
    </xf>
    <xf numFmtId="0" fontId="40" fillId="11" borderId="48" xfId="0" applyFont="1" applyFill="1" applyBorder="1" applyAlignment="1">
      <alignment horizontal="justify" vertical="center" wrapText="1"/>
    </xf>
    <xf numFmtId="0" fontId="32" fillId="10" borderId="50" xfId="0" applyFont="1" applyFill="1" applyBorder="1" applyAlignment="1">
      <alignment horizontal="center" vertical="center" textRotation="90" wrapText="1"/>
    </xf>
    <xf numFmtId="0" fontId="72" fillId="11" borderId="56" xfId="0" applyFont="1" applyFill="1" applyBorder="1" applyAlignment="1">
      <alignment horizontal="center" vertical="center" textRotation="90" wrapText="1"/>
    </xf>
    <xf numFmtId="0" fontId="16" fillId="7" borderId="26" xfId="0" applyFont="1" applyFill="1" applyBorder="1" applyAlignment="1">
      <alignment horizontal="center" vertical="center" wrapText="1"/>
    </xf>
    <xf numFmtId="0" fontId="32" fillId="0" borderId="23" xfId="0" applyFont="1" applyBorder="1" applyAlignment="1">
      <alignment horizontal="center" vertical="center" textRotation="90" wrapText="1"/>
    </xf>
    <xf numFmtId="0" fontId="32" fillId="10" borderId="23" xfId="0" applyFont="1" applyFill="1" applyBorder="1" applyAlignment="1">
      <alignment horizontal="center" vertical="center" textRotation="90" wrapText="1"/>
    </xf>
    <xf numFmtId="0" fontId="32" fillId="12" borderId="23" xfId="0" applyFont="1" applyFill="1" applyBorder="1" applyAlignment="1">
      <alignment horizontal="center" vertical="center" textRotation="90" wrapText="1"/>
    </xf>
    <xf numFmtId="0" fontId="16" fillId="18" borderId="35" xfId="0" applyFont="1" applyFill="1" applyBorder="1" applyAlignment="1">
      <alignment horizontal="center" vertical="center" wrapText="1"/>
    </xf>
    <xf numFmtId="0" fontId="38" fillId="11" borderId="11" xfId="0" applyFont="1" applyFill="1" applyBorder="1" applyAlignment="1">
      <alignment horizontal="justify" vertical="center" wrapText="1"/>
    </xf>
    <xf numFmtId="0" fontId="40" fillId="0" borderId="9" xfId="0" applyFont="1" applyBorder="1" applyAlignment="1">
      <alignment horizontal="justify" vertical="center" wrapText="1"/>
    </xf>
    <xf numFmtId="0" fontId="29" fillId="18" borderId="61" xfId="0" applyFont="1" applyFill="1" applyBorder="1" applyAlignment="1">
      <alignment horizontal="justify" vertical="center" wrapText="1"/>
    </xf>
    <xf numFmtId="0" fontId="38" fillId="18" borderId="61" xfId="0" applyFont="1" applyFill="1" applyBorder="1" applyAlignment="1">
      <alignment horizontal="justify" vertical="center" wrapText="1"/>
    </xf>
    <xf numFmtId="0" fontId="40" fillId="0" borderId="30" xfId="0" applyFont="1" applyBorder="1" applyAlignment="1">
      <alignment horizontal="justify" vertical="center" wrapText="1"/>
    </xf>
    <xf numFmtId="0" fontId="29" fillId="18" borderId="62" xfId="0" applyFont="1" applyFill="1" applyBorder="1" applyAlignment="1">
      <alignment vertical="center" wrapText="1"/>
    </xf>
    <xf numFmtId="0" fontId="41" fillId="11" borderId="35" xfId="0" applyFont="1" applyFill="1" applyBorder="1" applyAlignment="1">
      <alignment horizontal="justify" vertical="center" wrapText="1"/>
    </xf>
    <xf numFmtId="0" fontId="28" fillId="18" borderId="64" xfId="0" applyFont="1" applyFill="1" applyBorder="1" applyAlignment="1">
      <alignment horizontal="justify" vertical="center" wrapText="1"/>
    </xf>
    <xf numFmtId="0" fontId="46" fillId="11" borderId="11" xfId="0" applyFont="1" applyFill="1" applyBorder="1" applyAlignment="1">
      <alignment horizontal="justify" vertical="center" wrapText="1"/>
    </xf>
    <xf numFmtId="0" fontId="46" fillId="11" borderId="49" xfId="0" applyFont="1" applyFill="1" applyBorder="1" applyAlignment="1">
      <alignment horizontal="justify" vertical="center" wrapText="1"/>
    </xf>
    <xf numFmtId="0" fontId="32" fillId="11" borderId="2" xfId="0" applyFont="1" applyFill="1" applyBorder="1" applyAlignment="1">
      <alignment horizontal="justify" vertical="center" wrapText="1"/>
    </xf>
    <xf numFmtId="0" fontId="40" fillId="11" borderId="14" xfId="0" applyFont="1" applyFill="1" applyBorder="1" applyAlignment="1">
      <alignment vertical="center" wrapText="1"/>
    </xf>
    <xf numFmtId="0" fontId="28" fillId="18" borderId="62" xfId="0" applyFont="1" applyFill="1" applyBorder="1" applyAlignment="1">
      <alignment horizontal="justify" vertical="center" wrapText="1"/>
    </xf>
    <xf numFmtId="0" fontId="40" fillId="11" borderId="47" xfId="0" applyFont="1" applyFill="1" applyBorder="1" applyAlignment="1">
      <alignment horizontal="justify" vertical="center" wrapText="1"/>
    </xf>
    <xf numFmtId="0" fontId="40" fillId="11" borderId="28" xfId="0" applyFont="1" applyFill="1" applyBorder="1" applyAlignment="1">
      <alignment horizontal="justify" vertical="center" wrapText="1"/>
    </xf>
    <xf numFmtId="0" fontId="43" fillId="11" borderId="74" xfId="0" applyFont="1" applyFill="1" applyBorder="1" applyAlignment="1">
      <alignment horizontal="justify" vertical="center" wrapText="1"/>
    </xf>
    <xf numFmtId="0" fontId="69" fillId="12" borderId="52" xfId="0" applyFont="1" applyFill="1" applyBorder="1" applyAlignment="1">
      <alignment horizontal="justify" vertical="center" wrapText="1"/>
    </xf>
    <xf numFmtId="0" fontId="69" fillId="12" borderId="56" xfId="0" applyFont="1" applyFill="1" applyBorder="1" applyAlignment="1">
      <alignment horizontal="justify" vertical="center" wrapText="1"/>
    </xf>
    <xf numFmtId="0" fontId="69" fillId="12" borderId="50" xfId="0" applyFont="1" applyFill="1" applyBorder="1" applyAlignment="1">
      <alignment horizontal="justify" vertical="center" wrapText="1"/>
    </xf>
    <xf numFmtId="0" fontId="52" fillId="10" borderId="48" xfId="0" applyFont="1" applyFill="1" applyBorder="1" applyAlignment="1">
      <alignment horizontal="center" vertical="center" textRotation="90" wrapText="1"/>
    </xf>
    <xf numFmtId="0" fontId="52" fillId="18" borderId="48" xfId="0" applyFont="1" applyFill="1" applyBorder="1" applyAlignment="1">
      <alignment horizontal="center" vertical="center" textRotation="90" wrapText="1"/>
    </xf>
    <xf numFmtId="0" fontId="52" fillId="11" borderId="49" xfId="0" applyFont="1" applyFill="1" applyBorder="1" applyAlignment="1">
      <alignment horizontal="center" vertical="center" textRotation="90" wrapText="1"/>
    </xf>
    <xf numFmtId="0" fontId="52" fillId="10" borderId="52" xfId="0" applyFont="1" applyFill="1" applyBorder="1" applyAlignment="1">
      <alignment horizontal="center" vertical="center" textRotation="90" wrapText="1"/>
    </xf>
    <xf numFmtId="0" fontId="52" fillId="18" borderId="52" xfId="0" applyFont="1" applyFill="1" applyBorder="1" applyAlignment="1">
      <alignment horizontal="center" vertical="center" textRotation="90" wrapText="1"/>
    </xf>
    <xf numFmtId="0" fontId="52" fillId="11" borderId="74" xfId="0" applyFont="1" applyFill="1" applyBorder="1" applyAlignment="1">
      <alignment horizontal="center" vertical="center" textRotation="90" wrapText="1"/>
    </xf>
    <xf numFmtId="0" fontId="45" fillId="11" borderId="48" xfId="0" applyFont="1" applyFill="1" applyBorder="1" applyAlignment="1">
      <alignment horizontal="center" vertical="center" textRotation="90" wrapText="1"/>
    </xf>
    <xf numFmtId="0" fontId="45" fillId="11" borderId="38" xfId="0" applyFont="1" applyFill="1" applyBorder="1" applyAlignment="1">
      <alignment horizontal="center" vertical="center" textRotation="90" wrapText="1"/>
    </xf>
    <xf numFmtId="0" fontId="40" fillId="11" borderId="42" xfId="0" applyFont="1" applyFill="1" applyBorder="1" applyAlignment="1">
      <alignment horizontal="justify" vertical="center" wrapText="1"/>
    </xf>
    <xf numFmtId="0" fontId="32" fillId="12" borderId="23" xfId="0" applyFont="1" applyFill="1" applyBorder="1" applyAlignment="1">
      <alignment vertical="center" wrapText="1"/>
    </xf>
    <xf numFmtId="0" fontId="32" fillId="11" borderId="17" xfId="0" applyFont="1" applyFill="1" applyBorder="1" applyAlignment="1">
      <alignment vertical="center" wrapText="1"/>
    </xf>
    <xf numFmtId="0" fontId="32" fillId="11" borderId="22" xfId="0" applyFont="1" applyFill="1" applyBorder="1" applyAlignment="1">
      <alignment vertical="center" wrapText="1"/>
    </xf>
    <xf numFmtId="0" fontId="40" fillId="10" borderId="17" xfId="0" applyFont="1" applyFill="1" applyBorder="1" applyAlignment="1">
      <alignment vertical="center" textRotation="90" wrapText="1"/>
    </xf>
    <xf numFmtId="0" fontId="40" fillId="12" borderId="5" xfId="0" applyFont="1" applyFill="1" applyBorder="1" applyAlignment="1">
      <alignment vertical="center" textRotation="90" wrapText="1"/>
    </xf>
    <xf numFmtId="0" fontId="34" fillId="7" borderId="46"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40" fillId="12" borderId="21" xfId="0" applyFont="1" applyFill="1" applyBorder="1" applyAlignment="1">
      <alignment vertical="center" textRotation="90" wrapText="1"/>
    </xf>
    <xf numFmtId="0" fontId="40" fillId="0" borderId="53" xfId="0" applyFont="1" applyBorder="1" applyAlignment="1">
      <alignment vertical="center" textRotation="90" wrapText="1"/>
    </xf>
    <xf numFmtId="0" fontId="42" fillId="0" borderId="0" xfId="0" applyFont="1" applyAlignment="1">
      <alignment horizontal="left" vertical="center" wrapText="1"/>
    </xf>
    <xf numFmtId="0" fontId="45" fillId="11" borderId="0" xfId="0" applyFont="1" applyFill="1" applyAlignment="1">
      <alignment horizontal="justify" vertical="center" wrapText="1"/>
    </xf>
    <xf numFmtId="0" fontId="45" fillId="16" borderId="15" xfId="0" applyFont="1" applyFill="1" applyBorder="1" applyAlignment="1">
      <alignment horizontal="center" vertical="center" wrapText="1"/>
    </xf>
    <xf numFmtId="0" fontId="37" fillId="7" borderId="31" xfId="0" applyFont="1" applyFill="1" applyBorder="1" applyAlignment="1">
      <alignment horizontal="center" vertical="center" wrapText="1"/>
    </xf>
    <xf numFmtId="0" fontId="37" fillId="7" borderId="36" xfId="0" applyFont="1" applyFill="1" applyBorder="1" applyAlignment="1">
      <alignment horizontal="center" vertical="center" wrapText="1"/>
    </xf>
    <xf numFmtId="0" fontId="62" fillId="12" borderId="23" xfId="0" applyFont="1" applyFill="1" applyBorder="1" applyAlignment="1">
      <alignment vertical="center" wrapText="1"/>
    </xf>
    <xf numFmtId="0" fontId="62" fillId="12" borderId="28" xfId="0" applyFont="1" applyFill="1" applyBorder="1" applyAlignment="1">
      <alignment vertical="center" wrapText="1"/>
    </xf>
    <xf numFmtId="0" fontId="62" fillId="12" borderId="34" xfId="0" applyFont="1" applyFill="1" applyBorder="1" applyAlignment="1">
      <alignment vertical="center" wrapText="1"/>
    </xf>
    <xf numFmtId="0" fontId="62" fillId="12" borderId="54" xfId="0" applyFont="1" applyFill="1" applyBorder="1" applyAlignment="1">
      <alignment vertical="center" wrapText="1"/>
    </xf>
    <xf numFmtId="0" fontId="62" fillId="12" borderId="0" xfId="0" applyFont="1" applyFill="1" applyAlignment="1">
      <alignment vertical="center" wrapText="1"/>
    </xf>
    <xf numFmtId="0" fontId="62" fillId="12" borderId="55" xfId="0" applyFont="1" applyFill="1" applyBorder="1" applyAlignment="1">
      <alignment vertical="center" wrapText="1"/>
    </xf>
    <xf numFmtId="0" fontId="62" fillId="12" borderId="52" xfId="0" applyFont="1" applyFill="1" applyBorder="1" applyAlignment="1">
      <alignment vertical="center" wrapText="1"/>
    </xf>
    <xf numFmtId="0" fontId="62" fillId="12" borderId="56" xfId="0" applyFont="1" applyFill="1" applyBorder="1" applyAlignment="1">
      <alignment vertical="center" wrapText="1"/>
    </xf>
    <xf numFmtId="0" fontId="62" fillId="12" borderId="50" xfId="0" applyFont="1" applyFill="1" applyBorder="1" applyAlignment="1">
      <alignment vertical="center" wrapText="1"/>
    </xf>
    <xf numFmtId="0" fontId="45" fillId="11" borderId="21" xfId="0" applyFont="1" applyFill="1" applyBorder="1" applyAlignment="1">
      <alignment vertical="center" textRotation="90" wrapText="1"/>
    </xf>
    <xf numFmtId="0" fontId="45" fillId="11" borderId="5" xfId="0" applyFont="1" applyFill="1" applyBorder="1" applyAlignment="1">
      <alignment vertical="center" textRotation="90" wrapText="1"/>
    </xf>
    <xf numFmtId="0" fontId="45" fillId="11" borderId="48" xfId="0" applyFont="1" applyFill="1" applyBorder="1" applyAlignment="1">
      <alignment vertical="center" textRotation="90" wrapText="1"/>
    </xf>
    <xf numFmtId="0" fontId="43" fillId="11" borderId="22" xfId="0" applyFont="1" applyFill="1" applyBorder="1" applyAlignment="1">
      <alignment vertical="center" wrapText="1"/>
    </xf>
    <xf numFmtId="0" fontId="43" fillId="11" borderId="17" xfId="0" applyFont="1" applyFill="1" applyBorder="1" applyAlignment="1">
      <alignment vertical="center" wrapText="1"/>
    </xf>
    <xf numFmtId="0" fontId="43" fillId="11" borderId="47" xfId="0" applyFont="1" applyFill="1" applyBorder="1" applyAlignment="1">
      <alignment vertical="center" wrapText="1"/>
    </xf>
    <xf numFmtId="0" fontId="40" fillId="10" borderId="22" xfId="0" applyFont="1" applyFill="1" applyBorder="1" applyAlignment="1">
      <alignment vertical="center" textRotation="90" wrapText="1"/>
    </xf>
    <xf numFmtId="0" fontId="40" fillId="0" borderId="23" xfId="0" applyFont="1" applyBorder="1" applyAlignment="1">
      <alignment vertical="center" textRotation="90" wrapText="1"/>
    </xf>
    <xf numFmtId="0" fontId="40" fillId="0" borderId="54" xfId="0" applyFont="1" applyBorder="1" applyAlignment="1">
      <alignment vertical="center" textRotation="90" wrapText="1"/>
    </xf>
    <xf numFmtId="0" fontId="55" fillId="12" borderId="23" xfId="0" applyFont="1" applyFill="1" applyBorder="1" applyAlignment="1">
      <alignment vertical="center" wrapText="1"/>
    </xf>
    <xf numFmtId="0" fontId="55" fillId="12" borderId="34" xfId="0" applyFont="1" applyFill="1" applyBorder="1" applyAlignment="1">
      <alignment vertical="center" wrapText="1"/>
    </xf>
    <xf numFmtId="0" fontId="55" fillId="12" borderId="54" xfId="0" applyFont="1" applyFill="1" applyBorder="1" applyAlignment="1">
      <alignment vertical="center" wrapText="1"/>
    </xf>
    <xf numFmtId="0" fontId="55" fillId="12" borderId="55" xfId="0" applyFont="1" applyFill="1" applyBorder="1" applyAlignment="1">
      <alignment vertical="center" wrapText="1"/>
    </xf>
    <xf numFmtId="0" fontId="54" fillId="11" borderId="10" xfId="0" applyFont="1" applyFill="1" applyBorder="1" applyAlignment="1">
      <alignment horizontal="justify" vertical="center" wrapText="1"/>
    </xf>
    <xf numFmtId="0" fontId="53" fillId="11" borderId="21" xfId="0" applyFont="1" applyFill="1" applyBorder="1" applyAlignment="1">
      <alignment vertical="center" textRotation="90" wrapText="1"/>
    </xf>
    <xf numFmtId="0" fontId="53" fillId="11" borderId="5" xfId="0" applyFont="1" applyFill="1" applyBorder="1" applyAlignment="1">
      <alignment vertical="center" textRotation="90" wrapText="1"/>
    </xf>
    <xf numFmtId="0" fontId="55" fillId="12" borderId="23" xfId="0" applyFont="1" applyFill="1" applyBorder="1" applyAlignment="1">
      <alignment vertical="top" wrapText="1"/>
    </xf>
    <xf numFmtId="0" fontId="55" fillId="12" borderId="34" xfId="0" applyFont="1" applyFill="1" applyBorder="1" applyAlignment="1">
      <alignment vertical="top" wrapText="1"/>
    </xf>
    <xf numFmtId="0" fontId="55" fillId="12" borderId="52" xfId="0" applyFont="1" applyFill="1" applyBorder="1" applyAlignment="1">
      <alignment vertical="top" wrapText="1"/>
    </xf>
    <xf numFmtId="0" fontId="55" fillId="12" borderId="50" xfId="0" applyFont="1" applyFill="1" applyBorder="1" applyAlignment="1">
      <alignment vertical="top" wrapText="1"/>
    </xf>
    <xf numFmtId="0" fontId="43" fillId="11" borderId="23" xfId="0" applyFont="1" applyFill="1" applyBorder="1" applyAlignment="1">
      <alignment vertical="top" wrapText="1"/>
    </xf>
    <xf numFmtId="0" fontId="43" fillId="11" borderId="52" xfId="0" applyFont="1" applyFill="1" applyBorder="1" applyAlignment="1">
      <alignment vertical="top" wrapText="1"/>
    </xf>
    <xf numFmtId="0" fontId="32" fillId="11" borderId="54" xfId="0" applyFont="1" applyFill="1" applyBorder="1" applyAlignment="1">
      <alignment vertical="center" wrapText="1"/>
    </xf>
    <xf numFmtId="0" fontId="32" fillId="11" borderId="4" xfId="0" applyFont="1" applyFill="1" applyBorder="1" applyAlignment="1">
      <alignment horizontal="justify" vertical="top" wrapText="1"/>
    </xf>
    <xf numFmtId="0" fontId="32" fillId="11" borderId="23" xfId="0" applyFont="1" applyFill="1" applyBorder="1" applyAlignment="1">
      <alignment vertical="center" wrapText="1"/>
    </xf>
    <xf numFmtId="0" fontId="32" fillId="11" borderId="14" xfId="0" applyFont="1" applyFill="1" applyBorder="1" applyAlignment="1">
      <alignment horizontal="justify" vertical="center" wrapText="1"/>
    </xf>
    <xf numFmtId="0" fontId="77" fillId="9" borderId="1" xfId="0" applyFont="1" applyFill="1" applyBorder="1" applyAlignment="1">
      <alignment horizontal="center" vertical="center" wrapText="1"/>
    </xf>
    <xf numFmtId="0" fontId="43" fillId="11" borderId="49" xfId="0" applyFont="1" applyFill="1" applyBorder="1" applyAlignment="1">
      <alignment vertical="center" wrapText="1"/>
    </xf>
    <xf numFmtId="0" fontId="62" fillId="16" borderId="54" xfId="0" applyFont="1" applyFill="1" applyBorder="1" applyAlignment="1">
      <alignment vertical="center" wrapText="1"/>
    </xf>
    <xf numFmtId="0" fontId="62" fillId="16" borderId="0" xfId="0" applyFont="1" applyFill="1" applyAlignment="1">
      <alignment vertical="center" wrapText="1"/>
    </xf>
    <xf numFmtId="0" fontId="62" fillId="16" borderId="55" xfId="0" applyFont="1" applyFill="1" applyBorder="1" applyAlignment="1">
      <alignment vertical="center" wrapText="1"/>
    </xf>
    <xf numFmtId="0" fontId="62" fillId="16" borderId="52" xfId="0" applyFont="1" applyFill="1" applyBorder="1" applyAlignment="1">
      <alignment vertical="center" wrapText="1"/>
    </xf>
    <xf numFmtId="0" fontId="62" fillId="16" borderId="56" xfId="0" applyFont="1" applyFill="1" applyBorder="1" applyAlignment="1">
      <alignment vertical="center" wrapText="1"/>
    </xf>
    <xf numFmtId="0" fontId="62" fillId="16" borderId="50" xfId="0" applyFont="1" applyFill="1" applyBorder="1" applyAlignment="1">
      <alignment vertical="center" wrapText="1"/>
    </xf>
    <xf numFmtId="0" fontId="43" fillId="10" borderId="17" xfId="0" applyFont="1" applyFill="1" applyBorder="1" applyAlignment="1">
      <alignment vertical="center" textRotation="90" wrapText="1"/>
    </xf>
    <xf numFmtId="0" fontId="43" fillId="10" borderId="47" xfId="0" applyFont="1" applyFill="1" applyBorder="1" applyAlignment="1">
      <alignment vertical="center" textRotation="90" wrapText="1"/>
    </xf>
    <xf numFmtId="0" fontId="43" fillId="12" borderId="5" xfId="0" applyFont="1" applyFill="1" applyBorder="1" applyAlignment="1">
      <alignment vertical="center" textRotation="90" wrapText="1"/>
    </xf>
    <xf numFmtId="0" fontId="43" fillId="12" borderId="48" xfId="0" applyFont="1" applyFill="1" applyBorder="1" applyAlignment="1">
      <alignment vertical="center" textRotation="90" wrapText="1"/>
    </xf>
    <xf numFmtId="0" fontId="62" fillId="16" borderId="23" xfId="0" applyFont="1" applyFill="1" applyBorder="1" applyAlignment="1">
      <alignment vertical="center" wrapText="1"/>
    </xf>
    <xf numFmtId="0" fontId="62" fillId="16" borderId="28" xfId="0" applyFont="1" applyFill="1" applyBorder="1" applyAlignment="1">
      <alignment vertical="center" wrapText="1"/>
    </xf>
    <xf numFmtId="0" fontId="62" fillId="16" borderId="34" xfId="0" applyFont="1" applyFill="1" applyBorder="1" applyAlignment="1">
      <alignment vertical="center" wrapText="1"/>
    </xf>
    <xf numFmtId="0" fontId="43" fillId="16" borderId="53" xfId="0" applyFont="1" applyFill="1" applyBorder="1" applyAlignment="1">
      <alignment horizontal="justify" vertical="center" wrapText="1"/>
    </xf>
    <xf numFmtId="0" fontId="43" fillId="13" borderId="54" xfId="0" applyFont="1" applyFill="1" applyBorder="1" applyAlignment="1">
      <alignment vertical="center" textRotation="90" wrapText="1"/>
    </xf>
    <xf numFmtId="0" fontId="43" fillId="13" borderId="52" xfId="0" applyFont="1" applyFill="1" applyBorder="1" applyAlignment="1">
      <alignment vertical="center" textRotation="90" wrapText="1"/>
    </xf>
    <xf numFmtId="0" fontId="52" fillId="16" borderId="10" xfId="0" applyFont="1" applyFill="1" applyBorder="1" applyAlignment="1">
      <alignment horizontal="justify" vertical="center" wrapText="1"/>
    </xf>
    <xf numFmtId="0" fontId="43" fillId="16" borderId="35" xfId="0" applyFont="1" applyFill="1" applyBorder="1" applyAlignment="1">
      <alignment horizontal="justify" vertical="center" wrapText="1"/>
    </xf>
    <xf numFmtId="0" fontId="54" fillId="11" borderId="1" xfId="0" applyFont="1" applyFill="1" applyBorder="1" applyAlignment="1">
      <alignment horizontal="justify" vertical="top" wrapText="1"/>
    </xf>
    <xf numFmtId="0" fontId="43" fillId="10" borderId="22" xfId="0" applyFont="1" applyFill="1" applyBorder="1" applyAlignment="1">
      <alignment vertical="center" textRotation="90" wrapText="1"/>
    </xf>
    <xf numFmtId="0" fontId="43" fillId="12" borderId="21" xfId="0" applyFont="1" applyFill="1" applyBorder="1" applyAlignment="1">
      <alignment vertical="center" textRotation="90" wrapText="1"/>
    </xf>
    <xf numFmtId="0" fontId="43" fillId="16" borderId="59" xfId="0" applyFont="1" applyFill="1" applyBorder="1" applyAlignment="1">
      <alignment horizontal="justify" vertical="center" wrapText="1"/>
    </xf>
    <xf numFmtId="0" fontId="53" fillId="16" borderId="10" xfId="0" applyFont="1" applyFill="1" applyBorder="1" applyAlignment="1">
      <alignment horizontal="center" vertical="center" textRotation="90" wrapText="1"/>
    </xf>
    <xf numFmtId="0" fontId="56" fillId="16" borderId="54" xfId="0" applyFont="1" applyFill="1" applyBorder="1" applyAlignment="1">
      <alignment vertical="center" wrapText="1"/>
    </xf>
    <xf numFmtId="0" fontId="56" fillId="16" borderId="55" xfId="0" applyFont="1" applyFill="1" applyBorder="1" applyAlignment="1">
      <alignment vertical="center" wrapText="1"/>
    </xf>
    <xf numFmtId="0" fontId="56" fillId="16" borderId="52" xfId="0" applyFont="1" applyFill="1" applyBorder="1" applyAlignment="1">
      <alignment vertical="center" wrapText="1"/>
    </xf>
    <xf numFmtId="0" fontId="56" fillId="16" borderId="50" xfId="0" applyFont="1" applyFill="1" applyBorder="1" applyAlignment="1">
      <alignment vertical="center" wrapText="1"/>
    </xf>
    <xf numFmtId="0" fontId="56" fillId="16" borderId="23" xfId="0" applyFont="1" applyFill="1" applyBorder="1" applyAlignment="1">
      <alignment vertical="center" wrapText="1"/>
    </xf>
    <xf numFmtId="0" fontId="56" fillId="16" borderId="34" xfId="0" applyFont="1" applyFill="1" applyBorder="1" applyAlignment="1">
      <alignment vertical="center" wrapText="1"/>
    </xf>
    <xf numFmtId="0" fontId="43" fillId="13" borderId="35" xfId="0" applyFont="1" applyFill="1" applyBorder="1" applyAlignment="1">
      <alignment vertical="center" textRotation="90" wrapText="1"/>
    </xf>
    <xf numFmtId="0" fontId="43" fillId="13" borderId="53" xfId="0" applyFont="1" applyFill="1" applyBorder="1" applyAlignment="1">
      <alignment vertical="center" textRotation="90" wrapText="1"/>
    </xf>
    <xf numFmtId="0" fontId="43" fillId="13" borderId="49" xfId="0" applyFont="1" applyFill="1" applyBorder="1" applyAlignment="1">
      <alignment vertical="center" textRotation="90" wrapText="1"/>
    </xf>
    <xf numFmtId="0" fontId="43" fillId="10" borderId="55" xfId="0" applyFont="1" applyFill="1" applyBorder="1" applyAlignment="1">
      <alignment vertical="center" textRotation="90" wrapText="1"/>
    </xf>
    <xf numFmtId="0" fontId="60" fillId="11" borderId="5" xfId="0" applyFont="1" applyFill="1" applyBorder="1" applyAlignment="1">
      <alignment vertical="center" textRotation="90" wrapText="1"/>
    </xf>
    <xf numFmtId="0" fontId="52" fillId="11" borderId="5" xfId="0" applyFont="1" applyFill="1" applyBorder="1" applyAlignment="1">
      <alignment vertical="center" wrapText="1"/>
    </xf>
    <xf numFmtId="0" fontId="60" fillId="11" borderId="21" xfId="0" applyFont="1" applyFill="1" applyBorder="1" applyAlignment="1">
      <alignment vertical="center" textRotation="90" wrapText="1"/>
    </xf>
    <xf numFmtId="0" fontId="52" fillId="11" borderId="21" xfId="0" applyFont="1" applyFill="1" applyBorder="1" applyAlignment="1">
      <alignment vertical="center" wrapText="1"/>
    </xf>
    <xf numFmtId="0" fontId="43" fillId="10" borderId="34" xfId="0" applyFont="1" applyFill="1" applyBorder="1" applyAlignment="1">
      <alignment vertical="center" textRotation="90" wrapText="1"/>
    </xf>
    <xf numFmtId="0" fontId="52" fillId="16" borderId="35" xfId="0" applyFont="1" applyFill="1" applyBorder="1" applyAlignment="1">
      <alignment horizontal="justify" wrapText="1"/>
    </xf>
    <xf numFmtId="0" fontId="52" fillId="16" borderId="59" xfId="0" applyFont="1" applyFill="1" applyBorder="1" applyAlignment="1">
      <alignment horizontal="justify" vertical="top" wrapText="1"/>
    </xf>
    <xf numFmtId="0" fontId="55" fillId="16" borderId="21" xfId="0" applyFont="1" applyFill="1" applyBorder="1" applyAlignment="1">
      <alignment horizontal="justify" wrapText="1"/>
    </xf>
    <xf numFmtId="0" fontId="42" fillId="11" borderId="40" xfId="0" applyFont="1" applyFill="1" applyBorder="1" applyAlignment="1">
      <alignment horizontal="center" vertical="center" wrapText="1"/>
    </xf>
    <xf numFmtId="0" fontId="42" fillId="0" borderId="38" xfId="0" applyFont="1" applyBorder="1" applyAlignment="1">
      <alignment vertical="center" wrapText="1"/>
    </xf>
    <xf numFmtId="17" fontId="42" fillId="7" borderId="38" xfId="0" applyNumberFormat="1" applyFont="1" applyFill="1" applyBorder="1" applyAlignment="1">
      <alignment horizontal="center" vertical="center" wrapText="1"/>
    </xf>
    <xf numFmtId="0" fontId="42" fillId="11" borderId="38" xfId="0" applyFont="1" applyFill="1" applyBorder="1" applyAlignment="1">
      <alignment horizontal="center" vertical="center" wrapText="1"/>
    </xf>
    <xf numFmtId="0" fontId="42" fillId="11" borderId="39" xfId="0" applyFont="1" applyFill="1" applyBorder="1" applyAlignment="1">
      <alignment horizontal="center" vertical="center" wrapText="1"/>
    </xf>
    <xf numFmtId="0" fontId="42" fillId="11" borderId="39" xfId="0" applyFont="1" applyFill="1" applyBorder="1" applyAlignment="1">
      <alignment vertical="center" wrapText="1"/>
    </xf>
    <xf numFmtId="0" fontId="37" fillId="13" borderId="21" xfId="0" applyFont="1" applyFill="1" applyBorder="1" applyAlignment="1">
      <alignment vertical="center" textRotation="90" wrapText="1"/>
    </xf>
    <xf numFmtId="0" fontId="37" fillId="13" borderId="5" xfId="0" applyFont="1" applyFill="1" applyBorder="1" applyAlignment="1">
      <alignment vertical="center" textRotation="90" wrapText="1"/>
    </xf>
    <xf numFmtId="0" fontId="37" fillId="13" borderId="48" xfId="0" applyFont="1" applyFill="1" applyBorder="1" applyAlignment="1">
      <alignment vertical="center" textRotation="90" wrapText="1"/>
    </xf>
    <xf numFmtId="0" fontId="52" fillId="13" borderId="22" xfId="0" applyFont="1" applyFill="1" applyBorder="1" applyAlignment="1">
      <alignment vertical="center" wrapText="1"/>
    </xf>
    <xf numFmtId="0" fontId="52" fillId="13" borderId="17" xfId="0" applyFont="1" applyFill="1" applyBorder="1" applyAlignment="1">
      <alignment vertical="center" wrapText="1"/>
    </xf>
    <xf numFmtId="0" fontId="52" fillId="13" borderId="47" xfId="0" applyFont="1" applyFill="1" applyBorder="1" applyAlignment="1">
      <alignment vertical="center" wrapText="1"/>
    </xf>
    <xf numFmtId="0" fontId="55" fillId="16" borderId="48" xfId="0" applyFont="1" applyFill="1" applyBorder="1" applyAlignment="1">
      <alignment horizontal="justify" vertical="top" wrapText="1"/>
    </xf>
    <xf numFmtId="0" fontId="43" fillId="13" borderId="23" xfId="0" applyFont="1" applyFill="1" applyBorder="1" applyAlignment="1">
      <alignment vertical="center" textRotation="90" wrapText="1"/>
    </xf>
    <xf numFmtId="0" fontId="74" fillId="11" borderId="48" xfId="0" applyFont="1" applyFill="1" applyBorder="1" applyAlignment="1">
      <alignment horizontal="justify" vertical="top" wrapText="1"/>
    </xf>
    <xf numFmtId="0" fontId="43" fillId="10" borderId="5" xfId="0" applyFont="1" applyFill="1" applyBorder="1" applyAlignment="1">
      <alignment vertical="center" textRotation="90" wrapText="1"/>
    </xf>
    <xf numFmtId="0" fontId="43" fillId="10" borderId="21" xfId="0" applyFont="1" applyFill="1" applyBorder="1" applyAlignment="1">
      <alignment vertical="center" textRotation="90" wrapText="1"/>
    </xf>
    <xf numFmtId="0" fontId="43" fillId="10" borderId="48" xfId="0" applyFont="1" applyFill="1" applyBorder="1" applyAlignment="1">
      <alignment vertical="center" textRotation="90" wrapText="1"/>
    </xf>
    <xf numFmtId="0" fontId="43" fillId="16" borderId="11" xfId="0" applyFont="1" applyFill="1" applyBorder="1" applyAlignment="1">
      <alignment horizontal="justify" vertical="center" wrapText="1"/>
    </xf>
    <xf numFmtId="0" fontId="42" fillId="16" borderId="35" xfId="0" applyFont="1" applyFill="1" applyBorder="1" applyAlignment="1">
      <alignment horizontal="justify" vertical="center" wrapText="1"/>
    </xf>
    <xf numFmtId="0" fontId="74" fillId="11" borderId="4" xfId="0" applyFont="1" applyFill="1" applyBorder="1" applyAlignment="1">
      <alignment horizontal="justify" vertical="top" wrapText="1"/>
    </xf>
    <xf numFmtId="0" fontId="74" fillId="11" borderId="21" xfId="0" applyFont="1" applyFill="1" applyBorder="1" applyAlignment="1">
      <alignment horizontal="justify" wrapText="1"/>
    </xf>
    <xf numFmtId="0" fontId="40" fillId="10" borderId="47" xfId="0" applyFont="1" applyFill="1" applyBorder="1" applyAlignment="1">
      <alignment vertical="center" textRotation="90" wrapText="1"/>
    </xf>
    <xf numFmtId="0" fontId="40" fillId="12" borderId="48" xfId="0" applyFont="1" applyFill="1" applyBorder="1" applyAlignment="1">
      <alignment vertical="center" textRotation="90" wrapText="1"/>
    </xf>
    <xf numFmtId="0" fontId="52" fillId="10" borderId="34" xfId="0" applyFont="1" applyFill="1" applyBorder="1" applyAlignment="1">
      <alignment vertical="center" textRotation="90" wrapText="1"/>
    </xf>
    <xf numFmtId="0" fontId="52" fillId="10" borderId="50" xfId="0" applyFont="1" applyFill="1" applyBorder="1" applyAlignment="1">
      <alignment vertical="center" textRotation="90" wrapText="1"/>
    </xf>
    <xf numFmtId="0" fontId="55" fillId="16" borderId="21" xfId="0" applyFont="1" applyFill="1" applyBorder="1" applyAlignment="1">
      <alignment horizontal="justify" vertical="center" wrapText="1"/>
    </xf>
    <xf numFmtId="0" fontId="55" fillId="16" borderId="48" xfId="0" applyFont="1" applyFill="1" applyBorder="1" applyAlignment="1">
      <alignment horizontal="justify" vertical="center" wrapText="1"/>
    </xf>
    <xf numFmtId="0" fontId="45" fillId="16" borderId="10" xfId="0" applyFont="1" applyFill="1" applyBorder="1" applyAlignment="1">
      <alignment horizontal="center" vertical="center" textRotation="90" wrapText="1"/>
    </xf>
    <xf numFmtId="0" fontId="54" fillId="16" borderId="32" xfId="0" applyFont="1" applyFill="1" applyBorder="1" applyAlignment="1">
      <alignment horizontal="justify" vertical="center" wrapText="1"/>
    </xf>
    <xf numFmtId="0" fontId="43" fillId="16" borderId="9" xfId="0" applyFont="1" applyFill="1" applyBorder="1" applyAlignment="1">
      <alignment horizontal="justify" vertical="center" wrapText="1"/>
    </xf>
    <xf numFmtId="0" fontId="43" fillId="16" borderId="26" xfId="0" applyFont="1" applyFill="1" applyBorder="1" applyAlignment="1">
      <alignment horizontal="justify" vertical="center" wrapText="1"/>
    </xf>
    <xf numFmtId="0" fontId="52" fillId="16" borderId="15" xfId="0" applyFont="1" applyFill="1" applyBorder="1" applyAlignment="1">
      <alignment horizontal="justify" vertical="top" wrapText="1"/>
    </xf>
    <xf numFmtId="0" fontId="32" fillId="11" borderId="16" xfId="0" applyFont="1" applyFill="1" applyBorder="1" applyAlignment="1">
      <alignment horizontal="justify" vertical="center" wrapText="1"/>
    </xf>
    <xf numFmtId="0" fontId="40" fillId="11" borderId="39" xfId="0" applyFont="1" applyFill="1" applyBorder="1" applyAlignment="1">
      <alignment vertical="center" wrapText="1"/>
    </xf>
    <xf numFmtId="0" fontId="32" fillId="11" borderId="11" xfId="0" applyFont="1" applyFill="1" applyBorder="1" applyAlignment="1">
      <alignment horizontal="justify" vertical="center" wrapText="1"/>
    </xf>
    <xf numFmtId="0" fontId="40" fillId="0" borderId="52" xfId="0" applyFont="1" applyBorder="1" applyAlignment="1">
      <alignment vertical="center" textRotation="90" wrapText="1"/>
    </xf>
    <xf numFmtId="0" fontId="32" fillId="11" borderId="47" xfId="0" applyFont="1" applyFill="1" applyBorder="1" applyAlignment="1">
      <alignment vertical="center" wrapText="1"/>
    </xf>
    <xf numFmtId="0" fontId="53" fillId="11" borderId="48" xfId="0" applyFont="1" applyFill="1" applyBorder="1" applyAlignment="1">
      <alignment vertical="center" textRotation="90" wrapText="1"/>
    </xf>
    <xf numFmtId="0" fontId="55" fillId="12" borderId="52" xfId="0" applyFont="1" applyFill="1" applyBorder="1" applyAlignment="1">
      <alignment vertical="center" wrapText="1"/>
    </xf>
    <xf numFmtId="0" fontId="55" fillId="12" borderId="50" xfId="0" applyFont="1" applyFill="1" applyBorder="1" applyAlignment="1">
      <alignment vertical="center" wrapText="1"/>
    </xf>
    <xf numFmtId="0" fontId="32" fillId="11" borderId="52" xfId="0" applyFont="1" applyFill="1" applyBorder="1" applyAlignment="1">
      <alignment vertical="center" wrapText="1"/>
    </xf>
    <xf numFmtId="0" fontId="60" fillId="11" borderId="48" xfId="0" applyFont="1" applyFill="1" applyBorder="1" applyAlignment="1">
      <alignment vertical="center" textRotation="90" wrapText="1"/>
    </xf>
    <xf numFmtId="0" fontId="52" fillId="11" borderId="48" xfId="0" applyFont="1" applyFill="1" applyBorder="1" applyAlignment="1">
      <alignment vertical="center" wrapText="1"/>
    </xf>
    <xf numFmtId="0" fontId="43" fillId="10" borderId="50" xfId="0" applyFont="1" applyFill="1" applyBorder="1" applyAlignment="1">
      <alignment vertical="center" textRotation="90" wrapText="1"/>
    </xf>
    <xf numFmtId="0" fontId="74" fillId="11" borderId="21" xfId="0" applyFont="1" applyFill="1" applyBorder="1" applyAlignment="1">
      <alignment horizontal="justify" vertical="center" wrapText="1"/>
    </xf>
    <xf numFmtId="0" fontId="43" fillId="16" borderId="33" xfId="0" applyFont="1" applyFill="1" applyBorder="1" applyAlignment="1">
      <alignment horizontal="justify" vertical="center" wrapText="1"/>
    </xf>
    <xf numFmtId="0" fontId="29" fillId="18" borderId="66" xfId="0" applyFont="1" applyFill="1" applyBorder="1" applyAlignment="1">
      <alignment horizontal="justify" vertical="center" wrapText="1"/>
    </xf>
    <xf numFmtId="0" fontId="43" fillId="11" borderId="21" xfId="0" applyFont="1" applyFill="1" applyBorder="1" applyAlignment="1">
      <alignment horizontal="justify" wrapText="1"/>
    </xf>
    <xf numFmtId="0" fontId="43" fillId="11" borderId="4" xfId="0" applyFont="1" applyFill="1" applyBorder="1" applyAlignment="1">
      <alignment horizontal="justify" vertical="top" wrapText="1"/>
    </xf>
    <xf numFmtId="0" fontId="45" fillId="11" borderId="23" xfId="0" applyFont="1" applyFill="1" applyBorder="1" applyAlignment="1">
      <alignment horizontal="center" vertical="center" textRotation="90" wrapText="1"/>
    </xf>
    <xf numFmtId="0" fontId="52" fillId="16" borderId="21" xfId="0" applyFont="1" applyFill="1" applyBorder="1" applyAlignment="1">
      <alignment horizontal="justify" vertical="center" wrapText="1"/>
    </xf>
    <xf numFmtId="0" fontId="52" fillId="16" borderId="4" xfId="0" applyFont="1" applyFill="1" applyBorder="1" applyAlignment="1">
      <alignment horizontal="justify" vertical="top" wrapText="1"/>
    </xf>
    <xf numFmtId="0" fontId="52" fillId="16" borderId="21" xfId="0" applyFont="1" applyFill="1" applyBorder="1" applyAlignment="1">
      <alignment horizontal="justify" wrapText="1"/>
    </xf>
    <xf numFmtId="0" fontId="76" fillId="11" borderId="21" xfId="0" applyFont="1" applyFill="1" applyBorder="1" applyAlignment="1">
      <alignment horizontal="justify" vertical="center" wrapText="1"/>
    </xf>
    <xf numFmtId="0" fontId="40" fillId="11" borderId="39" xfId="0" applyFont="1" applyFill="1" applyBorder="1" applyAlignment="1">
      <alignment horizontal="justify" vertical="top" wrapText="1"/>
    </xf>
    <xf numFmtId="0" fontId="32" fillId="11" borderId="39" xfId="0" applyFont="1" applyFill="1" applyBorder="1" applyAlignment="1">
      <alignment horizontal="justify" vertical="center" wrapText="1"/>
    </xf>
    <xf numFmtId="0" fontId="54" fillId="0" borderId="40" xfId="0" applyFont="1" applyBorder="1" applyAlignment="1">
      <alignment horizontal="justify" vertical="center" wrapText="1"/>
    </xf>
    <xf numFmtId="0" fontId="2" fillId="7" borderId="2"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42" fillId="11" borderId="15" xfId="0" applyFont="1" applyFill="1" applyBorder="1" applyAlignment="1">
      <alignment horizontal="justify" vertical="center" wrapText="1"/>
    </xf>
    <xf numFmtId="0" fontId="40" fillId="11" borderId="1" xfId="0" applyFont="1" applyFill="1" applyBorder="1" applyAlignment="1">
      <alignment horizontal="justify" vertical="center" wrapText="1"/>
    </xf>
    <xf numFmtId="0" fontId="40" fillId="11" borderId="13" xfId="0" applyFont="1" applyFill="1" applyBorder="1" applyAlignment="1">
      <alignment horizontal="justify" vertical="center" wrapText="1"/>
    </xf>
    <xf numFmtId="0" fontId="42" fillId="11" borderId="56" xfId="0" applyFont="1" applyFill="1" applyBorder="1" applyAlignment="1">
      <alignment horizontal="justify" vertical="center" wrapText="1"/>
    </xf>
    <xf numFmtId="0" fontId="32" fillId="12" borderId="1" xfId="0" applyFont="1" applyFill="1" applyBorder="1" applyAlignment="1">
      <alignment horizontal="justify" vertical="center" wrapText="1"/>
    </xf>
    <xf numFmtId="0" fontId="32" fillId="11" borderId="1" xfId="0" applyFont="1" applyFill="1" applyBorder="1" applyAlignment="1">
      <alignment horizontal="justify" vertical="center" wrapText="1"/>
    </xf>
    <xf numFmtId="0" fontId="42" fillId="11" borderId="23" xfId="0" applyFont="1" applyFill="1" applyBorder="1" applyAlignment="1">
      <alignment horizontal="justify" vertical="center" wrapText="1"/>
    </xf>
    <xf numFmtId="0" fontId="42" fillId="11" borderId="54" xfId="0" applyFont="1" applyFill="1" applyBorder="1" applyAlignment="1">
      <alignment horizontal="justify" vertical="center" wrapText="1"/>
    </xf>
    <xf numFmtId="0" fontId="42" fillId="11" borderId="22" xfId="0" applyFont="1" applyFill="1" applyBorder="1" applyAlignment="1">
      <alignment horizontal="justify" vertical="center" wrapText="1"/>
    </xf>
    <xf numFmtId="0" fontId="42" fillId="11" borderId="17" xfId="0" applyFont="1" applyFill="1" applyBorder="1" applyAlignment="1">
      <alignment horizontal="justify" vertical="center" wrapText="1"/>
    </xf>
    <xf numFmtId="0" fontId="32" fillId="0" borderId="35" xfId="0" applyFont="1" applyBorder="1" applyAlignment="1">
      <alignment horizontal="center" vertical="center" textRotation="90" wrapText="1"/>
    </xf>
    <xf numFmtId="0" fontId="32" fillId="0" borderId="53" xfId="0" applyFont="1" applyBorder="1" applyAlignment="1">
      <alignment horizontal="center" vertical="center" textRotation="90" wrapText="1"/>
    </xf>
    <xf numFmtId="0" fontId="32" fillId="10" borderId="54" xfId="0" applyFont="1" applyFill="1" applyBorder="1" applyAlignment="1">
      <alignment horizontal="center" vertical="center" textRotation="90" wrapText="1"/>
    </xf>
    <xf numFmtId="0" fontId="32" fillId="12" borderId="54" xfId="0" applyFont="1" applyFill="1" applyBorder="1" applyAlignment="1">
      <alignment horizontal="center" vertical="center" textRotation="90" wrapText="1"/>
    </xf>
    <xf numFmtId="0" fontId="32" fillId="0" borderId="49" xfId="0" applyFont="1" applyBorder="1" applyAlignment="1">
      <alignment horizontal="center" vertical="center" textRotation="90" wrapText="1"/>
    </xf>
    <xf numFmtId="0" fontId="32" fillId="0" borderId="54" xfId="0" applyFont="1" applyBorder="1" applyAlignment="1">
      <alignment horizontal="center" vertical="center" textRotation="90" wrapText="1"/>
    </xf>
    <xf numFmtId="0" fontId="34" fillId="11" borderId="10" xfId="0" applyFont="1" applyFill="1" applyBorder="1" applyAlignment="1">
      <alignment horizontal="center" vertical="center" textRotation="90" wrapText="1"/>
    </xf>
    <xf numFmtId="0" fontId="42" fillId="11" borderId="47" xfId="0" applyFont="1" applyFill="1" applyBorder="1" applyAlignment="1">
      <alignment horizontal="justify" vertical="center" wrapText="1"/>
    </xf>
    <xf numFmtId="0" fontId="34" fillId="11" borderId="1" xfId="0" applyFont="1" applyFill="1" applyBorder="1" applyAlignment="1">
      <alignment horizontal="center" vertical="center" textRotation="90" wrapText="1"/>
    </xf>
    <xf numFmtId="0" fontId="54" fillId="17" borderId="40" xfId="0" applyFont="1" applyFill="1" applyBorder="1" applyAlignment="1">
      <alignment horizontal="justify" vertical="center" wrapText="1"/>
    </xf>
    <xf numFmtId="0" fontId="43" fillId="17" borderId="22" xfId="0" applyFont="1" applyFill="1" applyBorder="1" applyAlignment="1">
      <alignment horizontal="justify" vertical="center" wrapText="1"/>
    </xf>
    <xf numFmtId="0" fontId="37" fillId="11" borderId="1" xfId="0" applyFont="1" applyFill="1" applyBorder="1" applyAlignment="1">
      <alignment horizontal="justify" vertical="center" wrapText="1"/>
    </xf>
    <xf numFmtId="0" fontId="37" fillId="11" borderId="4" xfId="0" applyFont="1" applyFill="1" applyBorder="1" applyAlignment="1">
      <alignment vertical="center" wrapText="1"/>
    </xf>
    <xf numFmtId="0" fontId="37" fillId="11" borderId="15" xfId="0" applyFont="1" applyFill="1" applyBorder="1" applyAlignment="1">
      <alignment vertical="center" wrapText="1"/>
    </xf>
    <xf numFmtId="0" fontId="37" fillId="11" borderId="1" xfId="0" applyFont="1" applyFill="1" applyBorder="1" applyAlignment="1">
      <alignment vertical="center" wrapText="1"/>
    </xf>
    <xf numFmtId="0" fontId="29" fillId="17" borderId="49" xfId="0" applyFont="1" applyFill="1" applyBorder="1" applyAlignment="1">
      <alignment horizontal="center" vertical="center" wrapText="1"/>
    </xf>
    <xf numFmtId="0" fontId="8"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2" fillId="7" borderId="23"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36" fillId="0" borderId="54" xfId="0" applyFont="1" applyBorder="1" applyAlignment="1">
      <alignment horizontal="justify" vertical="center" wrapText="1"/>
    </xf>
    <xf numFmtId="0" fontId="36" fillId="0" borderId="0" xfId="0" applyFont="1" applyAlignment="1">
      <alignment horizontal="justify" vertical="center" wrapText="1"/>
    </xf>
    <xf numFmtId="0" fontId="36" fillId="0" borderId="55" xfId="0" applyFont="1" applyBorder="1" applyAlignment="1">
      <alignment horizontal="justify" vertical="center" wrapText="1"/>
    </xf>
    <xf numFmtId="0" fontId="36" fillId="0" borderId="6" xfId="0" applyFont="1" applyBorder="1" applyAlignment="1">
      <alignment horizontal="justify" vertical="center" wrapText="1"/>
    </xf>
    <xf numFmtId="0" fontId="36" fillId="0" borderId="3" xfId="0" applyFont="1" applyBorder="1" applyAlignment="1">
      <alignment horizontal="justify" vertical="center" wrapText="1"/>
    </xf>
    <xf numFmtId="0" fontId="36" fillId="0" borderId="57" xfId="0" applyFont="1" applyBorder="1" applyAlignment="1">
      <alignment horizontal="justify" vertical="center" wrapText="1"/>
    </xf>
    <xf numFmtId="0" fontId="36" fillId="0" borderId="36" xfId="0" applyFont="1" applyBorder="1" applyAlignment="1">
      <alignment horizontal="justify" vertical="center" wrapText="1"/>
    </xf>
    <xf numFmtId="0" fontId="36" fillId="0" borderId="76" xfId="0" applyFont="1" applyBorder="1" applyAlignment="1">
      <alignment horizontal="justify" vertical="center" wrapText="1"/>
    </xf>
    <xf numFmtId="0" fontId="36" fillId="0" borderId="31" xfId="0" applyFont="1" applyBorder="1" applyAlignment="1">
      <alignment horizontal="justify" vertical="center" wrapText="1"/>
    </xf>
    <xf numFmtId="0" fontId="36" fillId="0" borderId="52" xfId="0" applyFont="1" applyBorder="1" applyAlignment="1">
      <alignment horizontal="justify" vertical="center" wrapText="1"/>
    </xf>
    <xf numFmtId="0" fontId="36" fillId="0" borderId="56" xfId="0" applyFont="1" applyBorder="1" applyAlignment="1">
      <alignment horizontal="justify" vertical="center" wrapText="1"/>
    </xf>
    <xf numFmtId="0" fontId="36" fillId="0" borderId="50" xfId="0" applyFont="1" applyBorder="1" applyAlignment="1">
      <alignment horizontal="justify" vertical="center" wrapText="1"/>
    </xf>
    <xf numFmtId="0" fontId="55" fillId="11" borderId="54" xfId="0" applyFont="1" applyFill="1" applyBorder="1" applyAlignment="1">
      <alignment horizontal="center" vertical="center" textRotation="90" wrapText="1"/>
    </xf>
    <xf numFmtId="0" fontId="55" fillId="11" borderId="55" xfId="0" applyFont="1" applyFill="1" applyBorder="1" applyAlignment="1">
      <alignment horizontal="center" vertical="center" textRotation="90" wrapText="1"/>
    </xf>
    <xf numFmtId="0" fontId="55" fillId="11" borderId="52" xfId="0" applyFont="1" applyFill="1" applyBorder="1" applyAlignment="1">
      <alignment horizontal="center" vertical="center" textRotation="90" wrapText="1"/>
    </xf>
    <xf numFmtId="0" fontId="55" fillId="11" borderId="50" xfId="0" applyFont="1" applyFill="1" applyBorder="1" applyAlignment="1">
      <alignment horizontal="center" vertical="center" textRotation="90" wrapText="1"/>
    </xf>
    <xf numFmtId="0" fontId="36" fillId="11" borderId="44" xfId="0" applyFont="1" applyFill="1" applyBorder="1" applyAlignment="1">
      <alignment horizontal="center" vertical="center" wrapText="1"/>
    </xf>
    <xf numFmtId="0" fontId="36" fillId="11" borderId="77" xfId="0" applyFont="1" applyFill="1" applyBorder="1" applyAlignment="1">
      <alignment horizontal="center" vertical="center" wrapText="1"/>
    </xf>
    <xf numFmtId="0" fontId="36" fillId="11" borderId="37" xfId="0" applyFont="1" applyFill="1" applyBorder="1" applyAlignment="1">
      <alignment horizontal="center" vertical="center" wrapText="1"/>
    </xf>
    <xf numFmtId="0" fontId="36" fillId="11" borderId="45" xfId="0" applyFont="1" applyFill="1" applyBorder="1" applyAlignment="1">
      <alignment horizontal="center" vertical="center" wrapText="1"/>
    </xf>
    <xf numFmtId="0" fontId="36" fillId="11" borderId="78" xfId="0" applyFont="1" applyFill="1" applyBorder="1" applyAlignment="1">
      <alignment horizontal="center" vertical="center" wrapText="1"/>
    </xf>
    <xf numFmtId="0" fontId="36" fillId="11" borderId="46" xfId="0" applyFont="1" applyFill="1" applyBorder="1" applyAlignment="1">
      <alignment horizontal="center" vertical="center" wrapText="1"/>
    </xf>
    <xf numFmtId="0" fontId="55" fillId="0" borderId="17"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48" xfId="0" applyFont="1" applyBorder="1" applyAlignment="1">
      <alignment horizontal="center" vertical="center" wrapText="1"/>
    </xf>
    <xf numFmtId="0" fontId="55" fillId="11" borderId="5" xfId="0" applyFont="1" applyFill="1" applyBorder="1" applyAlignment="1">
      <alignment horizontal="center" vertical="center" wrapText="1"/>
    </xf>
    <xf numFmtId="0" fontId="55" fillId="11" borderId="48" xfId="0" applyFont="1" applyFill="1" applyBorder="1" applyAlignment="1">
      <alignment horizontal="center" vertical="center" wrapText="1"/>
    </xf>
    <xf numFmtId="0" fontId="55" fillId="11" borderId="54" xfId="0" applyFont="1" applyFill="1" applyBorder="1" applyAlignment="1">
      <alignment horizontal="center" vertical="center" wrapText="1"/>
    </xf>
    <xf numFmtId="0" fontId="55" fillId="11" borderId="0" xfId="0" applyFont="1" applyFill="1" applyAlignment="1">
      <alignment horizontal="center" vertical="center" wrapText="1"/>
    </xf>
    <xf numFmtId="0" fontId="55" fillId="11" borderId="55" xfId="0" applyFont="1" applyFill="1" applyBorder="1" applyAlignment="1">
      <alignment horizontal="center" vertical="center" wrapText="1"/>
    </xf>
    <xf numFmtId="0" fontId="55" fillId="11" borderId="52" xfId="0" applyFont="1" applyFill="1" applyBorder="1" applyAlignment="1">
      <alignment horizontal="center" vertical="center" wrapText="1"/>
    </xf>
    <xf numFmtId="0" fontId="55" fillId="11" borderId="56" xfId="0" applyFont="1" applyFill="1" applyBorder="1" applyAlignment="1">
      <alignment horizontal="center" vertical="center" wrapText="1"/>
    </xf>
    <xf numFmtId="0" fontId="55" fillId="11" borderId="50" xfId="0" applyFont="1" applyFill="1" applyBorder="1" applyAlignment="1">
      <alignment horizontal="center" vertical="center" wrapText="1"/>
    </xf>
    <xf numFmtId="0" fontId="52" fillId="11" borderId="10" xfId="0" applyFont="1" applyFill="1" applyBorder="1" applyAlignment="1">
      <alignment horizontal="left" vertical="center" wrapText="1"/>
    </xf>
    <xf numFmtId="0" fontId="52" fillId="11" borderId="11" xfId="0" applyFont="1" applyFill="1" applyBorder="1" applyAlignment="1">
      <alignment horizontal="left" vertical="center" wrapText="1"/>
    </xf>
    <xf numFmtId="0" fontId="52" fillId="11" borderId="15" xfId="0" applyFont="1" applyFill="1" applyBorder="1" applyAlignment="1">
      <alignment horizontal="left" vertical="center" wrapText="1"/>
    </xf>
    <xf numFmtId="0" fontId="52" fillId="11" borderId="16" xfId="0" applyFont="1" applyFill="1" applyBorder="1" applyAlignment="1">
      <alignment horizontal="left" vertical="center" wrapText="1"/>
    </xf>
    <xf numFmtId="0" fontId="36" fillId="11" borderId="73"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36" fillId="11" borderId="57" xfId="0" applyFont="1" applyFill="1" applyBorder="1" applyAlignment="1">
      <alignment horizontal="center" vertical="center" wrapText="1"/>
    </xf>
    <xf numFmtId="0" fontId="52" fillId="11" borderId="4" xfId="0" applyFont="1" applyFill="1" applyBorder="1" applyAlignment="1">
      <alignment horizontal="left" vertical="center" wrapText="1"/>
    </xf>
    <xf numFmtId="0" fontId="52" fillId="11" borderId="6" xfId="0" applyFont="1" applyFill="1" applyBorder="1" applyAlignment="1">
      <alignment horizontal="left" vertical="center" wrapText="1"/>
    </xf>
    <xf numFmtId="0" fontId="36" fillId="11" borderId="29" xfId="0" applyFont="1" applyFill="1" applyBorder="1" applyAlignment="1">
      <alignment horizontal="center" vertical="center" wrapText="1"/>
    </xf>
    <xf numFmtId="0" fontId="36" fillId="11" borderId="4" xfId="0" applyFont="1" applyFill="1" applyBorder="1" applyAlignment="1">
      <alignment horizontal="center" vertical="center" wrapText="1"/>
    </xf>
    <xf numFmtId="0" fontId="36" fillId="11" borderId="26" xfId="0" applyFont="1" applyFill="1" applyBorder="1" applyAlignment="1">
      <alignment horizontal="center" vertical="center" wrapText="1"/>
    </xf>
    <xf numFmtId="0" fontId="36" fillId="11" borderId="15" xfId="0" applyFont="1" applyFill="1" applyBorder="1" applyAlignment="1">
      <alignment horizontal="center" vertical="center" wrapText="1"/>
    </xf>
    <xf numFmtId="0" fontId="52" fillId="11" borderId="33" xfId="0" applyFont="1" applyFill="1" applyBorder="1" applyAlignment="1">
      <alignment horizontal="left" vertical="center" wrapText="1"/>
    </xf>
    <xf numFmtId="0" fontId="42" fillId="0" borderId="18" xfId="0" applyFont="1" applyBorder="1" applyAlignment="1">
      <alignment horizontal="center" vertical="center" wrapText="1"/>
    </xf>
    <xf numFmtId="0" fontId="42" fillId="0" borderId="19" xfId="0" applyFont="1" applyBorder="1" applyAlignment="1">
      <alignment horizontal="center" vertical="center" wrapText="1"/>
    </xf>
    <xf numFmtId="0" fontId="55" fillId="11" borderId="9" xfId="0" applyFont="1" applyFill="1" applyBorder="1" applyAlignment="1">
      <alignment horizontal="justify" vertical="center" wrapText="1"/>
    </xf>
    <xf numFmtId="0" fontId="55" fillId="11" borderId="13" xfId="0" applyFont="1" applyFill="1" applyBorder="1" applyAlignment="1">
      <alignment horizontal="justify" vertical="center" wrapText="1"/>
    </xf>
    <xf numFmtId="0" fontId="55" fillId="11" borderId="30" xfId="0" applyFont="1" applyFill="1" applyBorder="1" applyAlignment="1">
      <alignment horizontal="justify" vertical="center" wrapText="1"/>
    </xf>
    <xf numFmtId="0" fontId="43" fillId="0" borderId="22" xfId="0" applyFont="1" applyBorder="1" applyAlignment="1">
      <alignment horizontal="justify" vertical="center" wrapText="1"/>
    </xf>
    <xf numFmtId="0" fontId="43" fillId="0" borderId="47" xfId="0" applyFont="1" applyBorder="1" applyAlignment="1">
      <alignment horizontal="justify" vertical="center" wrapText="1"/>
    </xf>
    <xf numFmtId="0" fontId="40" fillId="0" borderId="35" xfId="0" applyFont="1" applyBorder="1" applyAlignment="1">
      <alignment horizontal="center" vertical="center" textRotation="90" wrapText="1"/>
    </xf>
    <xf numFmtId="0" fontId="40" fillId="0" borderId="49" xfId="0" applyFont="1" applyBorder="1" applyAlignment="1">
      <alignment horizontal="center" vertical="center" textRotation="90" wrapText="1"/>
    </xf>
    <xf numFmtId="0" fontId="42" fillId="0" borderId="71" xfId="0" applyFont="1" applyBorder="1" applyAlignment="1">
      <alignment horizontal="center" vertical="center" wrapText="1"/>
    </xf>
    <xf numFmtId="0" fontId="42" fillId="0" borderId="75"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78" xfId="0" applyFont="1" applyBorder="1" applyAlignment="1">
      <alignment horizontal="center" vertical="center" wrapText="1"/>
    </xf>
    <xf numFmtId="0" fontId="42" fillId="0" borderId="50" xfId="0" applyFont="1" applyBorder="1" applyAlignment="1">
      <alignment horizontal="center" vertical="center" wrapText="1"/>
    </xf>
    <xf numFmtId="0" fontId="42" fillId="11" borderId="4" xfId="0" applyFont="1" applyFill="1" applyBorder="1" applyAlignment="1">
      <alignment horizontal="center" vertical="center" textRotation="90" wrapText="1"/>
    </xf>
    <xf numFmtId="0" fontId="42" fillId="11" borderId="1" xfId="0" applyFont="1" applyFill="1" applyBorder="1" applyAlignment="1">
      <alignment horizontal="center" vertical="center" textRotation="90" wrapText="1"/>
    </xf>
    <xf numFmtId="0" fontId="42" fillId="11" borderId="15" xfId="0" applyFont="1" applyFill="1" applyBorder="1" applyAlignment="1">
      <alignment horizontal="center" vertical="center" textRotation="90" wrapText="1"/>
    </xf>
    <xf numFmtId="0" fontId="52" fillId="11" borderId="11" xfId="0" applyFont="1" applyFill="1" applyBorder="1" applyAlignment="1">
      <alignment horizontal="center" vertical="center" textRotation="90" wrapText="1"/>
    </xf>
    <xf numFmtId="0" fontId="52" fillId="11" borderId="14" xfId="0" applyFont="1" applyFill="1" applyBorder="1" applyAlignment="1">
      <alignment horizontal="center" vertical="center" textRotation="90" wrapText="1"/>
    </xf>
    <xf numFmtId="0" fontId="52" fillId="11" borderId="25" xfId="0" applyFont="1" applyFill="1" applyBorder="1" applyAlignment="1">
      <alignment horizontal="center" vertical="center" textRotation="90" wrapText="1"/>
    </xf>
    <xf numFmtId="0" fontId="52" fillId="10" borderId="23" xfId="0" applyFont="1" applyFill="1" applyBorder="1" applyAlignment="1">
      <alignment horizontal="center" vertical="center" textRotation="90" wrapText="1"/>
    </xf>
    <xf numFmtId="0" fontId="52" fillId="10" borderId="54" xfId="0" applyFont="1" applyFill="1" applyBorder="1" applyAlignment="1">
      <alignment horizontal="center" vertical="center" textRotation="90" wrapText="1"/>
    </xf>
    <xf numFmtId="0" fontId="52" fillId="18" borderId="23" xfId="0" applyFont="1" applyFill="1" applyBorder="1" applyAlignment="1">
      <alignment horizontal="center" vertical="center" textRotation="90" wrapText="1"/>
    </xf>
    <xf numFmtId="0" fontId="52" fillId="18" borderId="54" xfId="0" applyFont="1" applyFill="1" applyBorder="1" applyAlignment="1">
      <alignment horizontal="center" vertical="center" textRotation="90" wrapText="1"/>
    </xf>
    <xf numFmtId="0" fontId="52" fillId="11" borderId="27" xfId="0" applyFont="1" applyFill="1" applyBorder="1" applyAlignment="1">
      <alignment horizontal="center" vertical="center" textRotation="90" wrapText="1"/>
    </xf>
    <xf numFmtId="0" fontId="52" fillId="11" borderId="63" xfId="0" applyFont="1" applyFill="1" applyBorder="1" applyAlignment="1">
      <alignment horizontal="center" vertical="center" textRotation="90" wrapText="1"/>
    </xf>
    <xf numFmtId="0" fontId="43" fillId="11" borderId="27" xfId="0" applyFont="1" applyFill="1" applyBorder="1" applyAlignment="1">
      <alignment horizontal="justify" vertical="center" wrapText="1"/>
    </xf>
    <xf numFmtId="0" fontId="43" fillId="11" borderId="73" xfId="0" applyFont="1" applyFill="1" applyBorder="1" applyAlignment="1">
      <alignment horizontal="justify" vertical="center" wrapText="1"/>
    </xf>
    <xf numFmtId="0" fontId="45" fillId="11" borderId="21" xfId="0" applyFont="1" applyFill="1" applyBorder="1" applyAlignment="1">
      <alignment horizontal="center" vertical="center" textRotation="90" wrapText="1"/>
    </xf>
    <xf numFmtId="0" fontId="45" fillId="11" borderId="4" xfId="0" applyFont="1" applyFill="1" applyBorder="1" applyAlignment="1">
      <alignment horizontal="center" vertical="center" textRotation="90" wrapText="1"/>
    </xf>
    <xf numFmtId="0" fontId="34" fillId="15" borderId="40" xfId="0" applyFont="1" applyFill="1" applyBorder="1" applyAlignment="1">
      <alignment horizontal="center" vertical="center" wrapText="1"/>
    </xf>
    <xf numFmtId="0" fontId="34" fillId="15" borderId="38" xfId="0" applyFont="1" applyFill="1" applyBorder="1" applyAlignment="1">
      <alignment horizontal="center" vertical="center" wrapText="1"/>
    </xf>
    <xf numFmtId="0" fontId="34" fillId="15" borderId="39" xfId="0" applyFont="1" applyFill="1" applyBorder="1" applyAlignment="1">
      <alignment horizontal="center" vertical="center" wrapText="1"/>
    </xf>
    <xf numFmtId="0" fontId="37" fillId="13" borderId="27" xfId="0" applyFont="1" applyFill="1" applyBorder="1" applyAlignment="1">
      <alignment horizontal="center" vertical="center" wrapText="1"/>
    </xf>
    <xf numFmtId="0" fontId="37" fillId="13" borderId="28" xfId="0" applyFont="1" applyFill="1" applyBorder="1" applyAlignment="1">
      <alignment horizontal="center" vertical="center" wrapText="1"/>
    </xf>
    <xf numFmtId="0" fontId="37" fillId="13" borderId="34" xfId="0" applyFont="1" applyFill="1" applyBorder="1" applyAlignment="1">
      <alignment horizontal="center" vertical="center" wrapText="1"/>
    </xf>
    <xf numFmtId="0" fontId="37" fillId="13" borderId="74" xfId="0" applyFont="1" applyFill="1" applyBorder="1" applyAlignment="1">
      <alignment horizontal="center" vertical="center" wrapText="1"/>
    </xf>
    <xf numFmtId="0" fontId="37" fillId="13" borderId="56" xfId="0" applyFont="1" applyFill="1" applyBorder="1" applyAlignment="1">
      <alignment horizontal="center" vertical="center" wrapText="1"/>
    </xf>
    <xf numFmtId="0" fontId="37" fillId="13" borderId="50"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31" fillId="7" borderId="15"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6" fillId="7" borderId="15"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16" xfId="0" applyFont="1" applyFill="1" applyBorder="1" applyAlignment="1">
      <alignment horizontal="center" vertical="center" wrapText="1"/>
    </xf>
    <xf numFmtId="0" fontId="37" fillId="13" borderId="11" xfId="0" applyFont="1" applyFill="1" applyBorder="1" applyAlignment="1">
      <alignment horizontal="center" vertical="center" wrapText="1"/>
    </xf>
    <xf numFmtId="0" fontId="37" fillId="13" borderId="16" xfId="0" applyFont="1" applyFill="1" applyBorder="1" applyAlignment="1">
      <alignment horizontal="center" vertical="center" wrapText="1"/>
    </xf>
    <xf numFmtId="0" fontId="31" fillId="13" borderId="23" xfId="0" applyFont="1" applyFill="1" applyBorder="1" applyAlignment="1">
      <alignment horizontal="center" vertical="center" wrapText="1"/>
    </xf>
    <xf numFmtId="0" fontId="31" fillId="13" borderId="28" xfId="0" applyFont="1" applyFill="1" applyBorder="1" applyAlignment="1">
      <alignment horizontal="center" vertical="center" wrapText="1"/>
    </xf>
    <xf numFmtId="0" fontId="31" fillId="13" borderId="34" xfId="0" applyFont="1" applyFill="1" applyBorder="1" applyAlignment="1">
      <alignment horizontal="center" vertical="center" wrapText="1"/>
    </xf>
    <xf numFmtId="0" fontId="31" fillId="13" borderId="52" xfId="0" applyFont="1" applyFill="1" applyBorder="1" applyAlignment="1">
      <alignment horizontal="center" vertical="center" wrapText="1"/>
    </xf>
    <xf numFmtId="0" fontId="31" fillId="13" borderId="56" xfId="0" applyFont="1" applyFill="1" applyBorder="1" applyAlignment="1">
      <alignment horizontal="center" vertical="center" wrapText="1"/>
    </xf>
    <xf numFmtId="0" fontId="31" fillId="13" borderId="50" xfId="0" applyFont="1" applyFill="1" applyBorder="1" applyAlignment="1">
      <alignment horizontal="center" vertical="center" wrapText="1"/>
    </xf>
    <xf numFmtId="0" fontId="43" fillId="0" borderId="30" xfId="0" applyFont="1" applyBorder="1" applyAlignment="1">
      <alignment horizontal="justify" vertical="center" wrapText="1"/>
    </xf>
    <xf numFmtId="0" fontId="43" fillId="0" borderId="29" xfId="0" applyFont="1" applyBorder="1" applyAlignment="1">
      <alignment horizontal="justify" vertical="center" wrapText="1"/>
    </xf>
    <xf numFmtId="0" fontId="42" fillId="11" borderId="59" xfId="0" applyFont="1" applyFill="1" applyBorder="1" applyAlignment="1">
      <alignment horizontal="center" vertical="center" wrapText="1"/>
    </xf>
    <xf numFmtId="0" fontId="42" fillId="11" borderId="14" xfId="0" applyFont="1" applyFill="1" applyBorder="1" applyAlignment="1">
      <alignment horizontal="center" vertical="center" wrapText="1"/>
    </xf>
    <xf numFmtId="0" fontId="42" fillId="11" borderId="16" xfId="0" applyFont="1" applyFill="1" applyBorder="1" applyAlignment="1">
      <alignment horizontal="center" vertical="center" wrapText="1"/>
    </xf>
    <xf numFmtId="0" fontId="55" fillId="12" borderId="10" xfId="0" applyFont="1" applyFill="1" applyBorder="1" applyAlignment="1">
      <alignment horizontal="justify" vertical="center" wrapText="1"/>
    </xf>
    <xf numFmtId="0" fontId="55" fillId="12" borderId="1" xfId="0" applyFont="1" applyFill="1" applyBorder="1" applyAlignment="1">
      <alignment horizontal="justify" vertical="center" wrapText="1"/>
    </xf>
    <xf numFmtId="0" fontId="55" fillId="12" borderId="2" xfId="0" applyFont="1" applyFill="1" applyBorder="1" applyAlignment="1">
      <alignment horizontal="justify" vertical="center" wrapText="1"/>
    </xf>
    <xf numFmtId="0" fontId="55" fillId="11" borderId="10" xfId="0" applyFont="1" applyFill="1" applyBorder="1" applyAlignment="1">
      <alignment horizontal="justify" vertical="center" wrapText="1"/>
    </xf>
    <xf numFmtId="0" fontId="55" fillId="11" borderId="1" xfId="0" applyFont="1" applyFill="1" applyBorder="1" applyAlignment="1">
      <alignment horizontal="justify" vertical="center" wrapText="1"/>
    </xf>
    <xf numFmtId="0" fontId="55" fillId="11" borderId="2" xfId="0" applyFont="1" applyFill="1" applyBorder="1" applyAlignment="1">
      <alignment horizontal="justify" vertical="center" wrapText="1"/>
    </xf>
    <xf numFmtId="0" fontId="52" fillId="10" borderId="10" xfId="0" applyFont="1" applyFill="1" applyBorder="1" applyAlignment="1">
      <alignment horizontal="center" vertical="center" textRotation="90" wrapText="1"/>
    </xf>
    <xf numFmtId="0" fontId="52" fillId="10" borderId="1" xfId="0" applyFont="1" applyFill="1" applyBorder="1" applyAlignment="1">
      <alignment horizontal="center" vertical="center" textRotation="90" wrapText="1"/>
    </xf>
    <xf numFmtId="0" fontId="52" fillId="10" borderId="2" xfId="0" applyFont="1" applyFill="1" applyBorder="1" applyAlignment="1">
      <alignment horizontal="center" vertical="center" textRotation="90" wrapText="1"/>
    </xf>
    <xf numFmtId="0" fontId="52" fillId="18" borderId="10" xfId="0" applyFont="1" applyFill="1" applyBorder="1" applyAlignment="1">
      <alignment horizontal="center" vertical="center" textRotation="90" wrapText="1"/>
    </xf>
    <xf numFmtId="0" fontId="52" fillId="18" borderId="1" xfId="0" applyFont="1" applyFill="1" applyBorder="1" applyAlignment="1">
      <alignment horizontal="center" vertical="center" textRotation="90" wrapText="1"/>
    </xf>
    <xf numFmtId="0" fontId="52" fillId="18" borderId="2" xfId="0" applyFont="1" applyFill="1" applyBorder="1" applyAlignment="1">
      <alignment horizontal="center" vertical="center" textRotation="90" wrapText="1"/>
    </xf>
    <xf numFmtId="0" fontId="37" fillId="0" borderId="0" xfId="0" applyFont="1" applyAlignment="1">
      <alignment horizontal="center" vertical="center" wrapText="1"/>
    </xf>
    <xf numFmtId="0" fontId="24" fillId="18" borderId="64" xfId="0" applyFont="1" applyFill="1" applyBorder="1" applyAlignment="1">
      <alignment horizontal="center" vertical="center" wrapText="1"/>
    </xf>
    <xf numFmtId="0" fontId="24" fillId="18" borderId="61"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34" fillId="7" borderId="13"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13" borderId="27" xfId="0" applyFont="1" applyFill="1" applyBorder="1" applyAlignment="1">
      <alignment horizontal="center" vertical="center" wrapText="1"/>
    </xf>
    <xf numFmtId="0" fontId="34" fillId="13" borderId="28" xfId="0" applyFont="1" applyFill="1" applyBorder="1" applyAlignment="1">
      <alignment horizontal="center" vertical="center" wrapText="1"/>
    </xf>
    <xf numFmtId="0" fontId="34" fillId="13" borderId="24" xfId="0" applyFont="1" applyFill="1" applyBorder="1" applyAlignment="1">
      <alignment horizontal="center" vertical="center" wrapText="1"/>
    </xf>
    <xf numFmtId="0" fontId="16" fillId="7" borderId="2" xfId="0" applyFont="1" applyFill="1" applyBorder="1" applyAlignment="1">
      <alignment horizontal="center" vertical="center" textRotation="90" wrapText="1"/>
    </xf>
    <xf numFmtId="0" fontId="16" fillId="7" borderId="5" xfId="0" applyFont="1" applyFill="1" applyBorder="1" applyAlignment="1">
      <alignment horizontal="center" vertical="center" textRotation="90" wrapText="1"/>
    </xf>
    <xf numFmtId="0" fontId="34" fillId="7" borderId="27" xfId="0" applyFont="1" applyFill="1" applyBorder="1" applyAlignment="1">
      <alignment horizontal="center" vertical="center" wrapText="1"/>
    </xf>
    <xf numFmtId="0" fontId="34" fillId="7" borderId="28" xfId="0" applyFont="1" applyFill="1" applyBorder="1" applyAlignment="1">
      <alignment horizontal="center" vertical="center" wrapText="1"/>
    </xf>
    <xf numFmtId="0" fontId="34" fillId="7" borderId="24" xfId="0" applyFont="1" applyFill="1" applyBorder="1" applyAlignment="1">
      <alignment horizontal="center" vertical="center" wrapText="1"/>
    </xf>
    <xf numFmtId="0" fontId="34" fillId="7" borderId="73"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12" xfId="0" applyFont="1" applyFill="1" applyBorder="1" applyAlignment="1">
      <alignment horizontal="center" vertical="center" wrapText="1"/>
    </xf>
    <xf numFmtId="0" fontId="16" fillId="7" borderId="1" xfId="0" applyFont="1" applyFill="1" applyBorder="1" applyAlignment="1">
      <alignment horizontal="center" vertical="center" textRotation="90" wrapText="1"/>
    </xf>
    <xf numFmtId="0" fontId="35" fillId="7" borderId="36" xfId="0" applyFont="1" applyFill="1" applyBorder="1" applyAlignment="1">
      <alignment horizontal="center" vertical="center" textRotation="90" wrapText="1"/>
    </xf>
    <xf numFmtId="0" fontId="35" fillId="7" borderId="54" xfId="0" applyFont="1" applyFill="1" applyBorder="1" applyAlignment="1">
      <alignment horizontal="center" vertical="center" textRotation="90" wrapText="1"/>
    </xf>
    <xf numFmtId="0" fontId="35" fillId="7" borderId="25" xfId="0" applyFont="1" applyFill="1" applyBorder="1" applyAlignment="1">
      <alignment horizontal="center" vertical="center" textRotation="90" wrapText="1"/>
    </xf>
    <xf numFmtId="0" fontId="35" fillId="7" borderId="53" xfId="0" applyFont="1" applyFill="1" applyBorder="1" applyAlignment="1">
      <alignment horizontal="center" vertical="center" textRotation="90" wrapText="1"/>
    </xf>
    <xf numFmtId="0" fontId="34" fillId="14" borderId="2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32"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6" fillId="7" borderId="31" xfId="0" applyFont="1" applyFill="1" applyBorder="1" applyAlignment="1">
      <alignment horizontal="center" vertical="center" textRotation="90" wrapText="1"/>
    </xf>
    <xf numFmtId="0" fontId="16" fillId="7" borderId="55" xfId="0" applyFont="1" applyFill="1" applyBorder="1" applyAlignment="1">
      <alignment horizontal="center" vertical="center" textRotation="90" wrapText="1"/>
    </xf>
    <xf numFmtId="0" fontId="16" fillId="7" borderId="8" xfId="0" applyFont="1" applyFill="1" applyBorder="1" applyAlignment="1">
      <alignment horizontal="center" vertical="center" textRotation="90" wrapText="1"/>
    </xf>
    <xf numFmtId="0" fontId="34" fillId="13" borderId="26" xfId="0" applyFont="1" applyFill="1" applyBorder="1" applyAlignment="1">
      <alignment horizontal="right" vertical="center" wrapText="1"/>
    </xf>
    <xf numFmtId="0" fontId="34" fillId="13" borderId="15" xfId="0" applyFont="1" applyFill="1" applyBorder="1" applyAlignment="1">
      <alignment horizontal="right" vertical="center"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0" fontId="42" fillId="11" borderId="15" xfId="0" applyFont="1" applyFill="1" applyBorder="1" applyAlignment="1">
      <alignment horizontal="justify" vertical="center" wrapText="1"/>
    </xf>
    <xf numFmtId="0" fontId="42" fillId="11" borderId="16" xfId="0" applyFont="1" applyFill="1" applyBorder="1" applyAlignment="1">
      <alignment horizontal="justify" vertical="center" wrapText="1"/>
    </xf>
    <xf numFmtId="0" fontId="40" fillId="11" borderId="1" xfId="0" applyFont="1" applyFill="1" applyBorder="1" applyAlignment="1">
      <alignment horizontal="justify" vertical="center" wrapText="1"/>
    </xf>
    <xf numFmtId="0" fontId="38" fillId="11" borderId="7" xfId="0" applyFont="1" applyFill="1" applyBorder="1" applyAlignment="1">
      <alignment horizontal="justify" vertical="center" wrapText="1"/>
    </xf>
    <xf numFmtId="0" fontId="38" fillId="11" borderId="75" xfId="0" applyFont="1" applyFill="1" applyBorder="1" applyAlignment="1">
      <alignment horizontal="justify" vertical="center" wrapText="1"/>
    </xf>
    <xf numFmtId="0" fontId="38" fillId="11" borderId="58" xfId="0" applyFont="1" applyFill="1" applyBorder="1" applyAlignment="1">
      <alignment horizontal="justify" vertical="center" wrapText="1"/>
    </xf>
    <xf numFmtId="0" fontId="55" fillId="0" borderId="9" xfId="0" applyFont="1" applyBorder="1" applyAlignment="1">
      <alignment horizontal="justify" vertical="center" wrapText="1"/>
    </xf>
    <xf numFmtId="0" fontId="55" fillId="0" borderId="13" xfId="0" applyFont="1" applyBorder="1" applyAlignment="1">
      <alignment horizontal="justify" vertical="center" wrapText="1"/>
    </xf>
    <xf numFmtId="0" fontId="34" fillId="7" borderId="9" xfId="0" applyFont="1" applyFill="1" applyBorder="1" applyAlignment="1">
      <alignment horizontal="right" vertical="center" wrapText="1"/>
    </xf>
    <xf numFmtId="0" fontId="34" fillId="7" borderId="10" xfId="0" applyFont="1" applyFill="1" applyBorder="1" applyAlignment="1">
      <alignment horizontal="right" vertical="center" wrapText="1"/>
    </xf>
    <xf numFmtId="0" fontId="34" fillId="13" borderId="13" xfId="0" applyFont="1" applyFill="1" applyBorder="1" applyAlignment="1">
      <alignment horizontal="right" vertical="center" wrapText="1"/>
    </xf>
    <xf numFmtId="0" fontId="34" fillId="13" borderId="1" xfId="0" applyFont="1" applyFill="1" applyBorder="1" applyAlignment="1">
      <alignment horizontal="right" vertical="center" wrapText="1"/>
    </xf>
    <xf numFmtId="0" fontId="55" fillId="12" borderId="23" xfId="0" applyFont="1" applyFill="1" applyBorder="1" applyAlignment="1">
      <alignment horizontal="justify" vertical="center" wrapText="1"/>
    </xf>
    <xf numFmtId="0" fontId="55" fillId="12" borderId="28" xfId="0" applyFont="1" applyFill="1" applyBorder="1" applyAlignment="1">
      <alignment horizontal="justify" vertical="center" wrapText="1"/>
    </xf>
    <xf numFmtId="0" fontId="55" fillId="12" borderId="34" xfId="0" applyFont="1" applyFill="1" applyBorder="1" applyAlignment="1">
      <alignment horizontal="justify" vertical="center" wrapText="1"/>
    </xf>
    <xf numFmtId="0" fontId="55" fillId="12" borderId="54" xfId="0" applyFont="1" applyFill="1" applyBorder="1" applyAlignment="1">
      <alignment horizontal="justify" vertical="center" wrapText="1"/>
    </xf>
    <xf numFmtId="0" fontId="55" fillId="12" borderId="0" xfId="0" applyFont="1" applyFill="1" applyAlignment="1">
      <alignment horizontal="justify" vertical="center" wrapText="1"/>
    </xf>
    <xf numFmtId="0" fontId="55" fillId="12" borderId="55" xfId="0" applyFont="1" applyFill="1" applyBorder="1" applyAlignment="1">
      <alignment horizontal="justify" vertical="center" wrapText="1"/>
    </xf>
    <xf numFmtId="0" fontId="55" fillId="12" borderId="52" xfId="0" applyFont="1" applyFill="1" applyBorder="1" applyAlignment="1">
      <alignment horizontal="justify" vertical="center" wrapText="1"/>
    </xf>
    <xf numFmtId="0" fontId="55" fillId="12" borderId="56" xfId="0" applyFont="1" applyFill="1" applyBorder="1" applyAlignment="1">
      <alignment horizontal="justify" vertical="center" wrapText="1"/>
    </xf>
    <xf numFmtId="0" fontId="55" fillId="12" borderId="50" xfId="0" applyFont="1" applyFill="1" applyBorder="1" applyAlignment="1">
      <alignment horizontal="justify" vertical="center" wrapText="1"/>
    </xf>
    <xf numFmtId="0" fontId="55" fillId="11" borderId="21" xfId="0" applyFont="1" applyFill="1" applyBorder="1" applyAlignment="1">
      <alignment horizontal="justify" vertical="center" wrapText="1"/>
    </xf>
    <xf numFmtId="0" fontId="55" fillId="11" borderId="5" xfId="0" applyFont="1" applyFill="1" applyBorder="1" applyAlignment="1">
      <alignment horizontal="justify" vertical="center" wrapText="1"/>
    </xf>
    <xf numFmtId="0" fontId="55" fillId="11" borderId="48" xfId="0" applyFont="1" applyFill="1" applyBorder="1" applyAlignment="1">
      <alignment horizontal="justify" vertical="center" wrapText="1"/>
    </xf>
    <xf numFmtId="0" fontId="55" fillId="10" borderId="21" xfId="0" applyFont="1" applyFill="1" applyBorder="1" applyAlignment="1">
      <alignment horizontal="center" vertical="center" textRotation="90" wrapText="1"/>
    </xf>
    <xf numFmtId="0" fontId="55" fillId="10" borderId="5" xfId="0" applyFont="1" applyFill="1" applyBorder="1" applyAlignment="1">
      <alignment horizontal="center" vertical="center" textRotation="90" wrapText="1"/>
    </xf>
    <xf numFmtId="0" fontId="55" fillId="10" borderId="48" xfId="0" applyFont="1" applyFill="1" applyBorder="1" applyAlignment="1">
      <alignment horizontal="center" vertical="center" textRotation="90" wrapText="1"/>
    </xf>
    <xf numFmtId="0" fontId="55" fillId="18" borderId="21" xfId="0" applyFont="1" applyFill="1" applyBorder="1" applyAlignment="1">
      <alignment horizontal="center" vertical="center" textRotation="90" wrapText="1"/>
    </xf>
    <xf numFmtId="0" fontId="55" fillId="18" borderId="5" xfId="0" applyFont="1" applyFill="1" applyBorder="1" applyAlignment="1">
      <alignment horizontal="center" vertical="center" textRotation="90" wrapText="1"/>
    </xf>
    <xf numFmtId="0" fontId="55" fillId="18" borderId="48" xfId="0" applyFont="1" applyFill="1" applyBorder="1" applyAlignment="1">
      <alignment horizontal="center" vertical="center" textRotation="90" wrapText="1"/>
    </xf>
    <xf numFmtId="0" fontId="55" fillId="0" borderId="35" xfId="0" applyFont="1" applyBorder="1" applyAlignment="1">
      <alignment horizontal="center" vertical="center" textRotation="90" wrapText="1"/>
    </xf>
    <xf numFmtId="0" fontId="55" fillId="0" borderId="53" xfId="0" applyFont="1" applyBorder="1" applyAlignment="1">
      <alignment horizontal="center" vertical="center" textRotation="90" wrapText="1"/>
    </xf>
    <xf numFmtId="0" fontId="55" fillId="0" borderId="49" xfId="0" applyFont="1" applyBorder="1" applyAlignment="1">
      <alignment horizontal="center" vertical="center" textRotation="90" wrapText="1"/>
    </xf>
    <xf numFmtId="0" fontId="55" fillId="11" borderId="22" xfId="0" applyFont="1" applyFill="1" applyBorder="1" applyAlignment="1">
      <alignment horizontal="justify" vertical="center" wrapText="1"/>
    </xf>
    <xf numFmtId="0" fontId="55" fillId="11" borderId="17" xfId="0" applyFont="1" applyFill="1" applyBorder="1" applyAlignment="1">
      <alignment horizontal="justify" vertical="center" wrapText="1"/>
    </xf>
    <xf numFmtId="0" fontId="55" fillId="11" borderId="47" xfId="0" applyFont="1" applyFill="1" applyBorder="1" applyAlignment="1">
      <alignment horizontal="justify" vertical="center" wrapText="1"/>
    </xf>
    <xf numFmtId="0" fontId="32" fillId="18" borderId="64" xfId="0" applyFont="1" applyFill="1" applyBorder="1" applyAlignment="1">
      <alignment horizontal="justify" vertical="center" wrapText="1"/>
    </xf>
    <xf numFmtId="0" fontId="32" fillId="18" borderId="62" xfId="0" applyFont="1" applyFill="1" applyBorder="1" applyAlignment="1">
      <alignment horizontal="justify" vertical="center" wrapText="1"/>
    </xf>
    <xf numFmtId="0" fontId="42" fillId="18" borderId="64" xfId="0" applyFont="1" applyFill="1" applyBorder="1" applyAlignment="1">
      <alignment horizontal="justify" vertical="center" wrapText="1"/>
    </xf>
    <xf numFmtId="0" fontId="42" fillId="18" borderId="61" xfId="0" applyFont="1" applyFill="1" applyBorder="1" applyAlignment="1">
      <alignment horizontal="justify" vertical="center" wrapText="1"/>
    </xf>
    <xf numFmtId="0" fontId="42" fillId="18" borderId="62" xfId="0" applyFont="1" applyFill="1" applyBorder="1" applyAlignment="1">
      <alignment horizontal="justify" vertical="center" wrapText="1"/>
    </xf>
    <xf numFmtId="0" fontId="45" fillId="11" borderId="36" xfId="0" applyFont="1" applyFill="1" applyBorder="1" applyAlignment="1">
      <alignment horizontal="center" vertical="center" textRotation="90" wrapText="1"/>
    </xf>
    <xf numFmtId="0" fontId="45" fillId="11" borderId="6" xfId="0" applyFont="1" applyFill="1" applyBorder="1" applyAlignment="1">
      <alignment horizontal="center" vertical="center" textRotation="90" wrapText="1"/>
    </xf>
    <xf numFmtId="0" fontId="43" fillId="18" borderId="64" xfId="0" applyFont="1" applyFill="1" applyBorder="1" applyAlignment="1">
      <alignment horizontal="justify" vertical="center" wrapText="1"/>
    </xf>
    <xf numFmtId="0" fontId="43" fillId="18" borderId="61" xfId="0" applyFont="1" applyFill="1" applyBorder="1" applyAlignment="1">
      <alignment horizontal="justify" vertical="center" wrapText="1"/>
    </xf>
    <xf numFmtId="0" fontId="43" fillId="18" borderId="62" xfId="0" applyFont="1" applyFill="1" applyBorder="1" applyAlignment="1">
      <alignment horizontal="justify" vertical="center" wrapText="1"/>
    </xf>
    <xf numFmtId="0" fontId="43" fillId="10" borderId="34" xfId="0" applyFont="1" applyFill="1" applyBorder="1" applyAlignment="1">
      <alignment horizontal="center" vertical="center" textRotation="90" wrapText="1"/>
    </xf>
    <xf numFmtId="0" fontId="43" fillId="10" borderId="55" xfId="0" applyFont="1" applyFill="1" applyBorder="1" applyAlignment="1">
      <alignment horizontal="center" vertical="center" textRotation="90" wrapText="1"/>
    </xf>
    <xf numFmtId="0" fontId="43" fillId="10" borderId="5" xfId="0" applyFont="1" applyFill="1" applyBorder="1" applyAlignment="1">
      <alignment horizontal="center" vertical="center" textRotation="90" wrapText="1"/>
    </xf>
    <xf numFmtId="0" fontId="43" fillId="10" borderId="48" xfId="0" applyFont="1" applyFill="1" applyBorder="1" applyAlignment="1">
      <alignment horizontal="center" vertical="center" textRotation="90" wrapText="1"/>
    </xf>
    <xf numFmtId="0" fontId="45" fillId="11" borderId="32" xfId="0" applyFont="1" applyFill="1" applyBorder="1" applyAlignment="1">
      <alignment horizontal="center" vertical="center" textRotation="90" wrapText="1"/>
    </xf>
    <xf numFmtId="0" fontId="45" fillId="11" borderId="7" xfId="0" applyFont="1" applyFill="1" applyBorder="1" applyAlignment="1">
      <alignment horizontal="center" vertical="center" textRotation="90" wrapText="1"/>
    </xf>
    <xf numFmtId="0" fontId="45" fillId="11" borderId="23" xfId="0" applyFont="1" applyFill="1" applyBorder="1" applyAlignment="1">
      <alignment horizontal="center" vertical="center" textRotation="90" wrapText="1"/>
    </xf>
    <xf numFmtId="0" fontId="45" fillId="11" borderId="52" xfId="0" applyFont="1" applyFill="1" applyBorder="1" applyAlignment="1">
      <alignment horizontal="center" vertical="center" textRotation="90" wrapText="1"/>
    </xf>
    <xf numFmtId="0" fontId="40" fillId="10" borderId="34" xfId="0" applyFont="1" applyFill="1" applyBorder="1" applyAlignment="1">
      <alignment horizontal="center" vertical="center" textRotation="90" wrapText="1"/>
    </xf>
    <xf numFmtId="0" fontId="40" fillId="10" borderId="50" xfId="0" applyFont="1" applyFill="1" applyBorder="1" applyAlignment="1">
      <alignment horizontal="center" vertical="center" textRotation="90" wrapText="1"/>
    </xf>
    <xf numFmtId="0" fontId="40" fillId="18" borderId="21" xfId="0" applyFont="1" applyFill="1" applyBorder="1" applyAlignment="1">
      <alignment horizontal="center" vertical="center" textRotation="90" wrapText="1"/>
    </xf>
    <xf numFmtId="0" fontId="40" fillId="18" borderId="48" xfId="0" applyFont="1" applyFill="1" applyBorder="1" applyAlignment="1">
      <alignment horizontal="center" vertical="center" textRotation="90" wrapText="1"/>
    </xf>
    <xf numFmtId="0" fontId="40" fillId="11" borderId="54" xfId="0" applyFont="1" applyFill="1" applyBorder="1" applyAlignment="1">
      <alignment horizontal="center" vertical="center" wrapText="1"/>
    </xf>
    <xf numFmtId="0" fontId="40" fillId="11" borderId="0" xfId="0" applyFont="1" applyFill="1" applyAlignment="1">
      <alignment horizontal="center" vertical="center" wrapText="1"/>
    </xf>
    <xf numFmtId="0" fontId="40" fillId="11" borderId="51" xfId="0" applyFont="1" applyFill="1" applyBorder="1" applyAlignment="1">
      <alignment horizontal="center" vertical="center" wrapText="1"/>
    </xf>
    <xf numFmtId="0" fontId="40" fillId="11" borderId="52" xfId="0" applyFont="1" applyFill="1" applyBorder="1" applyAlignment="1">
      <alignment horizontal="center" vertical="center" wrapText="1"/>
    </xf>
    <xf numFmtId="0" fontId="40" fillId="11" borderId="56" xfId="0" applyFont="1" applyFill="1" applyBorder="1" applyAlignment="1">
      <alignment horizontal="center" vertical="center" wrapText="1"/>
    </xf>
    <xf numFmtId="0" fontId="40" fillId="11" borderId="60" xfId="0" applyFont="1" applyFill="1" applyBorder="1" applyAlignment="1">
      <alignment horizontal="center" vertical="center" wrapText="1"/>
    </xf>
    <xf numFmtId="0" fontId="36" fillId="11" borderId="32" xfId="0" applyFont="1" applyFill="1" applyBorder="1" applyAlignment="1">
      <alignment horizontal="justify" vertical="center" wrapText="1"/>
    </xf>
    <xf numFmtId="0" fontId="36" fillId="11" borderId="77" xfId="0" applyFont="1" applyFill="1" applyBorder="1" applyAlignment="1">
      <alignment horizontal="justify" vertical="center" wrapText="1"/>
    </xf>
    <xf numFmtId="0" fontId="36" fillId="11" borderId="67" xfId="0" applyFont="1" applyFill="1" applyBorder="1" applyAlignment="1">
      <alignment horizontal="justify" vertical="center" wrapText="1"/>
    </xf>
    <xf numFmtId="0" fontId="32" fillId="11" borderId="33" xfId="0" applyFont="1" applyFill="1" applyBorder="1" applyAlignment="1">
      <alignment horizontal="justify" vertical="center" wrapText="1"/>
    </xf>
    <xf numFmtId="0" fontId="32" fillId="11" borderId="78" xfId="0" applyFont="1" applyFill="1" applyBorder="1" applyAlignment="1">
      <alignment horizontal="justify" vertical="center" wrapText="1"/>
    </xf>
    <xf numFmtId="0" fontId="32" fillId="11" borderId="70" xfId="0" applyFont="1" applyFill="1" applyBorder="1" applyAlignment="1">
      <alignment horizontal="justify" vertical="center" wrapText="1"/>
    </xf>
    <xf numFmtId="0" fontId="32" fillId="11" borderId="7" xfId="0" applyFont="1" applyFill="1" applyBorder="1" applyAlignment="1">
      <alignment horizontal="justify" vertical="center" wrapText="1"/>
    </xf>
    <xf numFmtId="0" fontId="32" fillId="11" borderId="75" xfId="0" applyFont="1" applyFill="1" applyBorder="1" applyAlignment="1">
      <alignment horizontal="justify" vertical="center" wrapText="1"/>
    </xf>
    <xf numFmtId="0" fontId="29" fillId="18" borderId="24" xfId="0" applyFont="1" applyFill="1" applyBorder="1" applyAlignment="1">
      <alignment horizontal="center" vertical="center" wrapText="1"/>
    </xf>
    <xf numFmtId="0" fontId="29" fillId="18" borderId="51" xfId="0" applyFont="1" applyFill="1" applyBorder="1" applyAlignment="1">
      <alignment horizontal="center" vertical="center" wrapText="1"/>
    </xf>
    <xf numFmtId="0" fontId="29" fillId="18" borderId="60" xfId="0" applyFont="1" applyFill="1" applyBorder="1" applyAlignment="1">
      <alignment horizontal="center" vertical="center" wrapText="1"/>
    </xf>
    <xf numFmtId="0" fontId="36" fillId="11" borderId="72" xfId="0" applyFont="1" applyFill="1" applyBorder="1" applyAlignment="1">
      <alignment horizontal="center" vertical="center" wrapText="1"/>
    </xf>
    <xf numFmtId="0" fontId="36" fillId="11" borderId="76" xfId="0" applyFont="1" applyFill="1" applyBorder="1" applyAlignment="1">
      <alignment horizontal="center" vertical="center" wrapText="1"/>
    </xf>
    <xf numFmtId="0" fontId="36" fillId="11" borderId="31" xfId="0" applyFont="1" applyFill="1" applyBorder="1" applyAlignment="1">
      <alignment horizontal="center" vertical="center" wrapText="1"/>
    </xf>
    <xf numFmtId="0" fontId="36" fillId="11" borderId="74" xfId="0" applyFont="1" applyFill="1" applyBorder="1" applyAlignment="1">
      <alignment horizontal="center" vertical="center" wrapText="1"/>
    </xf>
    <xf numFmtId="0" fontId="36" fillId="11" borderId="56" xfId="0" applyFont="1" applyFill="1" applyBorder="1" applyAlignment="1">
      <alignment horizontal="center" vertical="center" wrapText="1"/>
    </xf>
    <xf numFmtId="0" fontId="36" fillId="11" borderId="50" xfId="0" applyFont="1" applyFill="1" applyBorder="1" applyAlignment="1">
      <alignment horizontal="center" vertical="center" wrapText="1"/>
    </xf>
    <xf numFmtId="0" fontId="40" fillId="11" borderId="33" xfId="0" applyFont="1" applyFill="1" applyBorder="1" applyAlignment="1">
      <alignment horizontal="center" vertical="center" wrapText="1"/>
    </xf>
    <xf numFmtId="0" fontId="40" fillId="11" borderId="78" xfId="0" applyFont="1" applyFill="1" applyBorder="1" applyAlignment="1">
      <alignment horizontal="center" vertical="center" wrapText="1"/>
    </xf>
    <xf numFmtId="0" fontId="40" fillId="11" borderId="70" xfId="0" applyFont="1" applyFill="1" applyBorder="1" applyAlignment="1">
      <alignment horizontal="center" vertical="center" wrapText="1"/>
    </xf>
    <xf numFmtId="0" fontId="43" fillId="11" borderId="7" xfId="0" applyFont="1" applyFill="1" applyBorder="1" applyAlignment="1">
      <alignment horizontal="left" vertical="center" wrapText="1"/>
    </xf>
    <xf numFmtId="0" fontId="43" fillId="11" borderId="75" xfId="0" applyFont="1" applyFill="1" applyBorder="1" applyAlignment="1">
      <alignment horizontal="left" vertical="center" wrapText="1"/>
    </xf>
    <xf numFmtId="0" fontId="43" fillId="11" borderId="58" xfId="0" applyFont="1" applyFill="1" applyBorder="1" applyAlignment="1">
      <alignment horizontal="left" vertical="center" wrapText="1"/>
    </xf>
    <xf numFmtId="0" fontId="43" fillId="11" borderId="33" xfId="0" applyFont="1" applyFill="1" applyBorder="1" applyAlignment="1">
      <alignment horizontal="left" vertical="center" wrapText="1"/>
    </xf>
    <xf numFmtId="0" fontId="43" fillId="11" borderId="78" xfId="0" applyFont="1" applyFill="1" applyBorder="1" applyAlignment="1">
      <alignment horizontal="left" vertical="center" wrapText="1"/>
    </xf>
    <xf numFmtId="0" fontId="43" fillId="11" borderId="70" xfId="0" applyFont="1" applyFill="1" applyBorder="1" applyAlignment="1">
      <alignment horizontal="left" vertical="center" wrapText="1"/>
    </xf>
    <xf numFmtId="0" fontId="40" fillId="11" borderId="7" xfId="0" applyFont="1" applyFill="1" applyBorder="1" applyAlignment="1">
      <alignment horizontal="center" vertical="center" wrapText="1"/>
    </xf>
    <xf numFmtId="0" fontId="40" fillId="11" borderId="75" xfId="0" applyFont="1" applyFill="1" applyBorder="1" applyAlignment="1">
      <alignment horizontal="center" vertical="center" wrapText="1"/>
    </xf>
    <xf numFmtId="0" fontId="40" fillId="11" borderId="58" xfId="0" applyFont="1" applyFill="1" applyBorder="1" applyAlignment="1">
      <alignment horizontal="center" vertical="center" wrapText="1"/>
    </xf>
    <xf numFmtId="0" fontId="40" fillId="12" borderId="10" xfId="0" applyFont="1" applyFill="1" applyBorder="1" applyAlignment="1">
      <alignment horizontal="justify" vertical="center" wrapText="1"/>
    </xf>
    <xf numFmtId="0" fontId="24" fillId="11" borderId="0" xfId="0" applyFont="1" applyFill="1" applyAlignment="1">
      <alignment horizontal="justify" vertical="center" wrapText="1"/>
    </xf>
    <xf numFmtId="0" fontId="34" fillId="13" borderId="18" xfId="0" applyFont="1" applyFill="1" applyBorder="1" applyAlignment="1">
      <alignment horizontal="center" vertical="center" wrapText="1"/>
    </xf>
    <xf numFmtId="0" fontId="34" fillId="13" borderId="19" xfId="0" applyFont="1" applyFill="1" applyBorder="1" applyAlignment="1">
      <alignment horizontal="center" vertical="center" wrapText="1"/>
    </xf>
    <xf numFmtId="0" fontId="34" fillId="13" borderId="20"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7" borderId="17" xfId="0" applyFont="1" applyFill="1" applyBorder="1" applyAlignment="1">
      <alignment horizontal="center" vertical="center" wrapText="1"/>
    </xf>
    <xf numFmtId="0" fontId="34" fillId="7" borderId="34" xfId="0" applyFont="1" applyFill="1" applyBorder="1" applyAlignment="1">
      <alignment horizontal="center" vertical="center" wrapText="1"/>
    </xf>
    <xf numFmtId="0" fontId="34" fillId="7" borderId="0" xfId="0" applyFont="1" applyFill="1" applyAlignment="1">
      <alignment horizontal="center" vertical="center" wrapText="1"/>
    </xf>
    <xf numFmtId="0" fontId="34" fillId="7" borderId="55" xfId="0" applyFont="1" applyFill="1" applyBorder="1" applyAlignment="1">
      <alignment horizontal="center" vertical="center" wrapText="1"/>
    </xf>
    <xf numFmtId="0" fontId="34" fillId="7" borderId="23" xfId="0" applyFont="1" applyFill="1" applyBorder="1" applyAlignment="1">
      <alignment horizontal="center" vertical="center" wrapText="1"/>
    </xf>
    <xf numFmtId="0" fontId="34" fillId="7" borderId="54" xfId="0" applyFont="1" applyFill="1" applyBorder="1" applyAlignment="1">
      <alignment horizontal="center" vertical="center" wrapText="1"/>
    </xf>
    <xf numFmtId="0" fontId="16" fillId="7" borderId="13" xfId="0" applyFont="1" applyFill="1" applyBorder="1" applyAlignment="1">
      <alignment horizontal="center" vertical="center" textRotation="90" wrapText="1"/>
    </xf>
    <xf numFmtId="0" fontId="16" fillId="7" borderId="30" xfId="0" applyFont="1" applyFill="1" applyBorder="1" applyAlignment="1">
      <alignment horizontal="center" vertical="center" textRotation="90" wrapText="1"/>
    </xf>
    <xf numFmtId="0" fontId="16" fillId="7" borderId="25" xfId="0" applyFont="1" applyFill="1" applyBorder="1" applyAlignment="1">
      <alignment horizontal="center" vertical="center" textRotation="90" wrapText="1"/>
    </xf>
    <xf numFmtId="0" fontId="16" fillId="7" borderId="49" xfId="0" applyFont="1" applyFill="1" applyBorder="1" applyAlignment="1">
      <alignment horizontal="center" vertical="center" textRotation="90" wrapText="1"/>
    </xf>
    <xf numFmtId="0" fontId="40" fillId="11" borderId="15"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29" fillId="0" borderId="15" xfId="0" applyFont="1" applyBorder="1" applyAlignment="1">
      <alignment horizontal="center" vertical="center" wrapText="1"/>
    </xf>
    <xf numFmtId="0" fontId="32" fillId="11" borderId="26" xfId="0" applyFont="1" applyFill="1" applyBorder="1" applyAlignment="1">
      <alignment horizontal="justify" vertical="center" wrapText="1"/>
    </xf>
    <xf numFmtId="0" fontId="32" fillId="11" borderId="15" xfId="0" applyFont="1" applyFill="1" applyBorder="1" applyAlignment="1">
      <alignment horizontal="justify" vertical="center" wrapText="1"/>
    </xf>
    <xf numFmtId="0" fontId="40" fillId="11" borderId="16" xfId="0" applyFont="1" applyFill="1" applyBorder="1" applyAlignment="1">
      <alignment horizontal="center" vertical="center" wrapText="1"/>
    </xf>
    <xf numFmtId="0" fontId="45" fillId="0" borderId="0" xfId="0" applyFont="1" applyAlignment="1">
      <alignment horizontal="center" vertical="center" wrapText="1"/>
    </xf>
    <xf numFmtId="0" fontId="15" fillId="18" borderId="43" xfId="0" applyFont="1" applyFill="1" applyBorder="1" applyAlignment="1">
      <alignment horizontal="center" vertical="center" wrapText="1"/>
    </xf>
    <xf numFmtId="0" fontId="15" fillId="18" borderId="65" xfId="0" applyFont="1" applyFill="1" applyBorder="1" applyAlignment="1">
      <alignment horizontal="center" vertical="center" wrapText="1"/>
    </xf>
    <xf numFmtId="0" fontId="34" fillId="15" borderId="27" xfId="0" applyFont="1" applyFill="1" applyBorder="1" applyAlignment="1">
      <alignment horizontal="center" vertical="center" wrapText="1"/>
    </xf>
    <xf numFmtId="0" fontId="34" fillId="15" borderId="28" xfId="0" applyFont="1" applyFill="1" applyBorder="1" applyAlignment="1">
      <alignment horizontal="center" vertical="center" wrapText="1"/>
    </xf>
    <xf numFmtId="0" fontId="34" fillId="15" borderId="24" xfId="0" applyFont="1" applyFill="1" applyBorder="1" applyAlignment="1">
      <alignment horizontal="center" vertical="center" wrapText="1"/>
    </xf>
    <xf numFmtId="0" fontId="31" fillId="13" borderId="11" xfId="0" applyFont="1" applyFill="1" applyBorder="1" applyAlignment="1">
      <alignment horizontal="center" vertical="center" wrapText="1"/>
    </xf>
    <xf numFmtId="0" fontId="31" fillId="13" borderId="14" xfId="0" applyFont="1" applyFill="1" applyBorder="1" applyAlignment="1">
      <alignment horizontal="center" vertical="center" wrapText="1"/>
    </xf>
    <xf numFmtId="0" fontId="31" fillId="13" borderId="10"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6" fillId="11" borderId="71" xfId="0" applyFont="1" applyFill="1" applyBorder="1" applyAlignment="1">
      <alignment horizontal="center" vertical="center" wrapText="1"/>
    </xf>
    <xf numFmtId="0" fontId="36" fillId="11" borderId="75" xfId="0" applyFont="1" applyFill="1" applyBorder="1" applyAlignment="1">
      <alignment horizontal="center" vertical="center" wrapText="1"/>
    </xf>
    <xf numFmtId="0" fontId="36" fillId="11" borderId="8" xfId="0" applyFont="1" applyFill="1" applyBorder="1" applyAlignment="1">
      <alignment horizontal="center" vertical="center" wrapText="1"/>
    </xf>
    <xf numFmtId="0" fontId="31" fillId="13" borderId="9" xfId="0" applyFont="1" applyFill="1" applyBorder="1" applyAlignment="1">
      <alignment horizontal="center" vertical="center" wrapText="1"/>
    </xf>
    <xf numFmtId="0" fontId="31" fillId="13" borderId="13" xfId="0" applyFont="1" applyFill="1" applyBorder="1" applyAlignment="1">
      <alignment horizontal="center" vertical="center" wrapText="1"/>
    </xf>
    <xf numFmtId="0" fontId="31" fillId="7" borderId="10" xfId="0" applyFont="1" applyFill="1" applyBorder="1" applyAlignment="1">
      <alignment horizontal="center" vertical="center" textRotation="90" wrapText="1"/>
    </xf>
    <xf numFmtId="0" fontId="31" fillId="7" borderId="11" xfId="0" applyFont="1" applyFill="1" applyBorder="1" applyAlignment="1">
      <alignment horizontal="center" vertical="center" textRotation="90" wrapText="1"/>
    </xf>
    <xf numFmtId="0" fontId="31" fillId="7" borderId="1" xfId="0" applyFont="1" applyFill="1" applyBorder="1" applyAlignment="1">
      <alignment horizontal="center" vertical="center" textRotation="90" wrapText="1"/>
    </xf>
    <xf numFmtId="0" fontId="31" fillId="7" borderId="14" xfId="0" applyFont="1" applyFill="1" applyBorder="1" applyAlignment="1">
      <alignment horizontal="center" vertical="center" textRotation="90" wrapText="1"/>
    </xf>
    <xf numFmtId="0" fontId="28" fillId="11" borderId="7" xfId="0" applyFont="1" applyFill="1" applyBorder="1" applyAlignment="1">
      <alignment horizontal="justify" vertical="center" wrapText="1"/>
    </xf>
    <xf numFmtId="0" fontId="28" fillId="11" borderId="75" xfId="0" applyFont="1" applyFill="1" applyBorder="1" applyAlignment="1">
      <alignment horizontal="justify" vertical="center" wrapText="1"/>
    </xf>
    <xf numFmtId="0" fontId="28" fillId="11" borderId="58" xfId="0" applyFont="1" applyFill="1" applyBorder="1" applyAlignment="1">
      <alignment horizontal="justify" vertical="center" wrapText="1"/>
    </xf>
    <xf numFmtId="0" fontId="16" fillId="7" borderId="48" xfId="0" applyFont="1" applyFill="1" applyBorder="1" applyAlignment="1">
      <alignment horizontal="center" vertical="center" textRotation="90" wrapText="1"/>
    </xf>
    <xf numFmtId="0" fontId="40" fillId="11" borderId="15" xfId="0" applyFont="1" applyFill="1" applyBorder="1" applyAlignment="1">
      <alignment horizontal="left" vertical="center" wrapText="1"/>
    </xf>
    <xf numFmtId="0" fontId="40" fillId="11" borderId="16" xfId="0" applyFont="1" applyFill="1" applyBorder="1" applyAlignment="1">
      <alignment horizontal="left" vertical="center" wrapText="1"/>
    </xf>
    <xf numFmtId="0" fontId="1" fillId="8" borderId="11" xfId="0" applyFont="1" applyFill="1" applyBorder="1" applyAlignment="1">
      <alignment horizontal="center" vertical="center" wrapText="1"/>
    </xf>
    <xf numFmtId="0" fontId="15" fillId="18" borderId="69" xfId="0" applyFont="1" applyFill="1" applyBorder="1" applyAlignment="1">
      <alignment horizontal="center" vertical="center" wrapText="1"/>
    </xf>
    <xf numFmtId="0" fontId="42" fillId="12" borderId="10" xfId="0" applyFont="1" applyFill="1" applyBorder="1" applyAlignment="1">
      <alignment horizontal="justify" vertical="center" wrapText="1"/>
    </xf>
    <xf numFmtId="0" fontId="36" fillId="11" borderId="13"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40" fillId="11" borderId="1" xfId="0" applyFont="1" applyFill="1" applyBorder="1" applyAlignment="1">
      <alignment horizontal="left" vertical="center" wrapText="1"/>
    </xf>
    <xf numFmtId="0" fontId="40" fillId="11" borderId="14" xfId="0" applyFont="1" applyFill="1" applyBorder="1" applyAlignment="1">
      <alignment horizontal="left" vertical="center" wrapText="1"/>
    </xf>
    <xf numFmtId="0" fontId="34" fillId="13" borderId="71" xfId="0" applyFont="1" applyFill="1" applyBorder="1" applyAlignment="1">
      <alignment horizontal="right" vertical="center" wrapText="1"/>
    </xf>
    <xf numFmtId="0" fontId="34" fillId="13" borderId="75" xfId="0" applyFont="1" applyFill="1" applyBorder="1" applyAlignment="1">
      <alignment horizontal="right" vertical="center" wrapText="1"/>
    </xf>
    <xf numFmtId="0" fontId="32" fillId="11" borderId="13" xfId="0" applyFont="1" applyFill="1" applyBorder="1" applyAlignment="1">
      <alignment horizontal="justify" vertical="center" wrapText="1"/>
    </xf>
    <xf numFmtId="0" fontId="32" fillId="11" borderId="1" xfId="0" applyFont="1" applyFill="1" applyBorder="1" applyAlignment="1">
      <alignment horizontal="justify" vertical="center" wrapText="1"/>
    </xf>
    <xf numFmtId="0" fontId="37" fillId="0" borderId="44" xfId="0" applyFont="1" applyBorder="1" applyAlignment="1">
      <alignment horizontal="left" vertical="center" wrapText="1"/>
    </xf>
    <xf numFmtId="0" fontId="37" fillId="0" borderId="77" xfId="0" applyFont="1" applyBorder="1" applyAlignment="1">
      <alignment horizontal="left" vertical="center" wrapText="1"/>
    </xf>
    <xf numFmtId="0" fontId="37" fillId="0" borderId="67" xfId="0" applyFont="1" applyBorder="1" applyAlignment="1">
      <alignment horizontal="left" vertical="center" wrapText="1"/>
    </xf>
    <xf numFmtId="0" fontId="34" fillId="7" borderId="27" xfId="0" applyFont="1" applyFill="1" applyBorder="1" applyAlignment="1">
      <alignment horizontal="right" vertical="center" wrapText="1"/>
    </xf>
    <xf numFmtId="0" fontId="34" fillId="7" borderId="28" xfId="0" applyFont="1" applyFill="1" applyBorder="1" applyAlignment="1">
      <alignment horizontal="right" vertical="center" wrapText="1"/>
    </xf>
    <xf numFmtId="0" fontId="32" fillId="0" borderId="45" xfId="0" applyFont="1" applyBorder="1" applyAlignment="1">
      <alignment horizontal="justify" vertical="center" wrapText="1"/>
    </xf>
    <xf numFmtId="0" fontId="32" fillId="0" borderId="78" xfId="0" applyFont="1" applyBorder="1" applyAlignment="1">
      <alignment horizontal="justify" vertical="center" wrapText="1"/>
    </xf>
    <xf numFmtId="0" fontId="32" fillId="0" borderId="70" xfId="0" applyFont="1" applyBorder="1" applyAlignment="1">
      <alignment horizontal="justify" vertical="center" wrapText="1"/>
    </xf>
    <xf numFmtId="0" fontId="34" fillId="13" borderId="33" xfId="0" applyFont="1" applyFill="1" applyBorder="1" applyAlignment="1">
      <alignment horizontal="right" vertical="center" wrapText="1"/>
    </xf>
    <xf numFmtId="0" fontId="34" fillId="13" borderId="7" xfId="0" applyFont="1" applyFill="1" applyBorder="1" applyAlignment="1">
      <alignment horizontal="center" vertical="center" wrapText="1"/>
    </xf>
    <xf numFmtId="0" fontId="34" fillId="13" borderId="8" xfId="0" applyFont="1" applyFill="1" applyBorder="1" applyAlignment="1">
      <alignment horizontal="center" vertical="center" wrapText="1"/>
    </xf>
    <xf numFmtId="0" fontId="24" fillId="11" borderId="7" xfId="0" applyFont="1" applyFill="1" applyBorder="1" applyAlignment="1">
      <alignment horizontal="justify" vertical="center" wrapText="1"/>
    </xf>
    <xf numFmtId="0" fontId="24" fillId="11" borderId="75" xfId="0" applyFont="1" applyFill="1" applyBorder="1" applyAlignment="1">
      <alignment horizontal="justify" vertical="center" wrapText="1"/>
    </xf>
    <xf numFmtId="0" fontId="24" fillId="11" borderId="58" xfId="0" applyFont="1" applyFill="1" applyBorder="1" applyAlignment="1">
      <alignment horizontal="justify" vertical="center" wrapText="1"/>
    </xf>
    <xf numFmtId="0" fontId="34" fillId="15" borderId="18" xfId="0" applyFont="1" applyFill="1" applyBorder="1" applyAlignment="1">
      <alignment horizontal="center" vertical="center" wrapText="1"/>
    </xf>
    <xf numFmtId="0" fontId="34" fillId="15" borderId="19" xfId="0" applyFont="1" applyFill="1" applyBorder="1" applyAlignment="1">
      <alignment horizontal="center" vertical="center" wrapText="1"/>
    </xf>
    <xf numFmtId="0" fontId="34" fillId="15" borderId="20" xfId="0"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34" xfId="0" applyFont="1" applyBorder="1" applyAlignment="1">
      <alignment horizontal="center" vertical="center" wrapText="1"/>
    </xf>
    <xf numFmtId="0" fontId="20" fillId="13" borderId="23" xfId="0" applyFont="1" applyFill="1" applyBorder="1" applyAlignment="1">
      <alignment horizontal="center" vertical="center" wrapText="1"/>
    </xf>
    <xf numFmtId="0" fontId="20" fillId="13" borderId="28" xfId="0" applyFont="1" applyFill="1" applyBorder="1" applyAlignment="1">
      <alignment horizontal="center" vertical="center" wrapText="1"/>
    </xf>
    <xf numFmtId="0" fontId="20" fillId="13" borderId="34" xfId="0" applyFont="1" applyFill="1" applyBorder="1" applyAlignment="1">
      <alignment horizontal="center" vertical="center" wrapText="1"/>
    </xf>
    <xf numFmtId="0" fontId="20" fillId="13" borderId="52" xfId="0" applyFont="1" applyFill="1" applyBorder="1" applyAlignment="1">
      <alignment horizontal="center" vertical="center" wrapText="1"/>
    </xf>
    <xf numFmtId="0" fontId="20" fillId="13" borderId="56" xfId="0" applyFont="1" applyFill="1" applyBorder="1" applyAlignment="1">
      <alignment horizontal="center" vertical="center" wrapText="1"/>
    </xf>
    <xf numFmtId="0" fontId="20" fillId="13" borderId="50" xfId="0" applyFont="1" applyFill="1" applyBorder="1" applyAlignment="1">
      <alignment horizontal="center" vertical="center" wrapText="1"/>
    </xf>
    <xf numFmtId="0" fontId="35" fillId="7" borderId="13" xfId="0" applyFont="1" applyFill="1" applyBorder="1" applyAlignment="1">
      <alignment horizontal="center" vertical="center" textRotation="90" wrapText="1"/>
    </xf>
    <xf numFmtId="0" fontId="35" fillId="7" borderId="30" xfId="0" applyFont="1" applyFill="1" applyBorder="1" applyAlignment="1">
      <alignment horizontal="center" vertical="center" textRotation="90" wrapText="1"/>
    </xf>
    <xf numFmtId="0" fontId="35" fillId="7" borderId="1" xfId="0" applyFont="1" applyFill="1" applyBorder="1" applyAlignment="1">
      <alignment horizontal="center" vertical="center" textRotation="90" wrapText="1"/>
    </xf>
    <xf numFmtId="0" fontId="35" fillId="7" borderId="2" xfId="0" applyFont="1" applyFill="1" applyBorder="1" applyAlignment="1">
      <alignment horizontal="center" vertical="center" textRotation="90" wrapText="1"/>
    </xf>
    <xf numFmtId="0" fontId="35" fillId="7" borderId="31" xfId="0" applyFont="1" applyFill="1" applyBorder="1" applyAlignment="1">
      <alignment horizontal="center" vertical="center" textRotation="90" wrapText="1"/>
    </xf>
    <xf numFmtId="0" fontId="35" fillId="7" borderId="55" xfId="0" applyFont="1" applyFill="1" applyBorder="1" applyAlignment="1">
      <alignment horizontal="center" vertical="center" textRotation="90" wrapText="1"/>
    </xf>
    <xf numFmtId="0" fontId="35" fillId="7" borderId="5" xfId="0" applyFont="1" applyFill="1" applyBorder="1" applyAlignment="1">
      <alignment horizontal="center" vertical="center" textRotation="90" wrapText="1"/>
    </xf>
    <xf numFmtId="0" fontId="29" fillId="18" borderId="24" xfId="0" applyFont="1" applyFill="1" applyBorder="1" applyAlignment="1">
      <alignment horizontal="justify" vertical="center" wrapText="1"/>
    </xf>
    <xf numFmtId="0" fontId="29" fillId="18" borderId="51" xfId="0" applyFont="1" applyFill="1" applyBorder="1" applyAlignment="1">
      <alignment horizontal="justify" vertical="center" wrapText="1"/>
    </xf>
    <xf numFmtId="0" fontId="29" fillId="18" borderId="60" xfId="0" applyFont="1" applyFill="1" applyBorder="1" applyAlignment="1">
      <alignment horizontal="justify" vertical="center" wrapText="1"/>
    </xf>
    <xf numFmtId="0" fontId="36" fillId="11" borderId="36" xfId="0" applyFont="1" applyFill="1" applyBorder="1" applyAlignment="1">
      <alignment horizontal="center" vertical="center" wrapText="1"/>
    </xf>
    <xf numFmtId="0" fontId="36" fillId="11" borderId="79" xfId="0" applyFont="1" applyFill="1" applyBorder="1" applyAlignment="1">
      <alignment horizontal="center" vertical="center" wrapText="1"/>
    </xf>
    <xf numFmtId="0" fontId="36" fillId="11" borderId="52" xfId="0" applyFont="1" applyFill="1" applyBorder="1" applyAlignment="1">
      <alignment horizontal="center" vertical="center" wrapText="1"/>
    </xf>
    <xf numFmtId="0" fontId="36" fillId="11" borderId="60"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29" fillId="0" borderId="52" xfId="0" applyFont="1" applyBorder="1" applyAlignment="1">
      <alignment horizontal="center" vertical="center" textRotation="90" wrapText="1"/>
    </xf>
    <xf numFmtId="0" fontId="29" fillId="0" borderId="56" xfId="0" applyFont="1" applyBorder="1" applyAlignment="1">
      <alignment horizontal="center" vertical="center" textRotation="90" wrapText="1"/>
    </xf>
    <xf numFmtId="0" fontId="29" fillId="0" borderId="50" xfId="0" applyFont="1" applyBorder="1" applyAlignment="1">
      <alignment horizontal="center" vertical="center" textRotation="90" wrapText="1"/>
    </xf>
    <xf numFmtId="0" fontId="31" fillId="7" borderId="23" xfId="0" applyFont="1" applyFill="1" applyBorder="1" applyAlignment="1">
      <alignment horizontal="center" vertical="center" wrapText="1"/>
    </xf>
    <xf numFmtId="0" fontId="31" fillId="7" borderId="28" xfId="0" applyFont="1" applyFill="1" applyBorder="1" applyAlignment="1">
      <alignment horizontal="center" vertical="center" wrapText="1"/>
    </xf>
    <xf numFmtId="0" fontId="31" fillId="7" borderId="34" xfId="0" applyFont="1" applyFill="1" applyBorder="1" applyAlignment="1">
      <alignment horizontal="center" vertical="center" wrapText="1"/>
    </xf>
    <xf numFmtId="0" fontId="31" fillId="7" borderId="52" xfId="0" applyFont="1" applyFill="1" applyBorder="1" applyAlignment="1">
      <alignment horizontal="center" vertical="center" wrapText="1"/>
    </xf>
    <xf numFmtId="0" fontId="31" fillId="7" borderId="56" xfId="0" applyFont="1" applyFill="1" applyBorder="1" applyAlignment="1">
      <alignment horizontal="center" vertical="center" wrapText="1"/>
    </xf>
    <xf numFmtId="0" fontId="31" fillId="7" borderId="50" xfId="0" applyFont="1" applyFill="1" applyBorder="1" applyAlignment="1">
      <alignment horizontal="center" vertical="center" wrapText="1"/>
    </xf>
    <xf numFmtId="0" fontId="28" fillId="11" borderId="52" xfId="0" applyFont="1" applyFill="1" applyBorder="1" applyAlignment="1">
      <alignment horizontal="center" vertical="center" wrapText="1"/>
    </xf>
    <xf numFmtId="0" fontId="28" fillId="11" borderId="56" xfId="0" applyFont="1" applyFill="1" applyBorder="1" applyAlignment="1">
      <alignment horizontal="center" vertical="center" wrapText="1"/>
    </xf>
    <xf numFmtId="0" fontId="28" fillId="11" borderId="50"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16" fillId="13" borderId="35" xfId="0" applyFont="1" applyFill="1" applyBorder="1" applyAlignment="1">
      <alignment horizontal="center" vertical="center" wrapText="1"/>
    </xf>
    <xf numFmtId="0" fontId="16" fillId="13" borderId="49" xfId="0" applyFont="1" applyFill="1" applyBorder="1" applyAlignment="1">
      <alignment horizontal="center" vertical="center" wrapText="1"/>
    </xf>
    <xf numFmtId="0" fontId="32" fillId="11" borderId="52" xfId="0" applyFont="1" applyFill="1" applyBorder="1" applyAlignment="1">
      <alignment horizontal="justify" vertical="center" wrapText="1"/>
    </xf>
    <xf numFmtId="0" fontId="32" fillId="11" borderId="50" xfId="0" applyFont="1" applyFill="1" applyBorder="1" applyAlignment="1">
      <alignment horizontal="justify" vertical="center" wrapText="1"/>
    </xf>
    <xf numFmtId="0" fontId="16" fillId="7" borderId="23"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0" xfId="0" applyFont="1" applyFill="1" applyBorder="1" applyAlignment="1">
      <alignment horizontal="center" vertical="center" wrapText="1"/>
    </xf>
    <xf numFmtId="0" fontId="32" fillId="11" borderId="56" xfId="0" applyFont="1" applyFill="1" applyBorder="1" applyAlignment="1">
      <alignment horizontal="center" vertical="center" textRotation="90" wrapText="1"/>
    </xf>
    <xf numFmtId="0" fontId="32" fillId="11" borderId="50" xfId="0" applyFont="1" applyFill="1" applyBorder="1" applyAlignment="1">
      <alignment horizontal="center" vertical="center" textRotation="90" wrapText="1"/>
    </xf>
    <xf numFmtId="0" fontId="29" fillId="18" borderId="64" xfId="0" applyFont="1" applyFill="1" applyBorder="1" applyAlignment="1">
      <alignment horizontal="center" vertical="center" wrapText="1"/>
    </xf>
    <xf numFmtId="0" fontId="29" fillId="18" borderId="61" xfId="0" applyFont="1" applyFill="1" applyBorder="1" applyAlignment="1">
      <alignment horizontal="center" vertical="center" wrapText="1"/>
    </xf>
    <xf numFmtId="0" fontId="29" fillId="18" borderId="62" xfId="0" applyFont="1" applyFill="1" applyBorder="1" applyAlignment="1">
      <alignment horizontal="center" vertical="center" wrapText="1"/>
    </xf>
    <xf numFmtId="0" fontId="32" fillId="11" borderId="41" xfId="0" applyFont="1" applyFill="1" applyBorder="1" applyAlignment="1">
      <alignment horizontal="center" vertical="center" textRotation="90" wrapText="1"/>
    </xf>
    <xf numFmtId="0" fontId="32" fillId="11" borderId="19" xfId="0" applyFont="1" applyFill="1" applyBorder="1" applyAlignment="1">
      <alignment horizontal="center" vertical="center" textRotation="90" wrapText="1"/>
    </xf>
    <xf numFmtId="0" fontId="32" fillId="11" borderId="42" xfId="0" applyFont="1" applyFill="1" applyBorder="1" applyAlignment="1">
      <alignment horizontal="center" vertical="center" textRotation="90" wrapText="1"/>
    </xf>
    <xf numFmtId="0" fontId="40" fillId="11" borderId="41" xfId="0" applyFont="1" applyFill="1" applyBorder="1" applyAlignment="1">
      <alignment horizontal="center" vertical="center" textRotation="90" wrapText="1"/>
    </xf>
    <xf numFmtId="0" fontId="40" fillId="11" borderId="19" xfId="0" applyFont="1" applyFill="1" applyBorder="1" applyAlignment="1">
      <alignment horizontal="center" vertical="center" textRotation="90" wrapText="1"/>
    </xf>
    <xf numFmtId="0" fontId="40" fillId="11" borderId="42" xfId="0" applyFont="1" applyFill="1" applyBorder="1" applyAlignment="1">
      <alignment horizontal="center" vertical="center" textRotation="90" wrapText="1"/>
    </xf>
    <xf numFmtId="0" fontId="42" fillId="10" borderId="22" xfId="0" applyFont="1" applyFill="1" applyBorder="1" applyAlignment="1">
      <alignment horizontal="center" vertical="center" textRotation="90" wrapText="1"/>
    </xf>
    <xf numFmtId="0" fontId="42" fillId="10" borderId="17" xfId="0" applyFont="1" applyFill="1" applyBorder="1" applyAlignment="1">
      <alignment horizontal="center" vertical="center" textRotation="90" wrapText="1"/>
    </xf>
    <xf numFmtId="0" fontId="42" fillId="10" borderId="47" xfId="0" applyFont="1" applyFill="1" applyBorder="1" applyAlignment="1">
      <alignment horizontal="center" vertical="center" textRotation="90" wrapText="1"/>
    </xf>
    <xf numFmtId="0" fontId="42" fillId="12" borderId="21" xfId="0" applyFont="1" applyFill="1" applyBorder="1" applyAlignment="1">
      <alignment horizontal="center" vertical="center" textRotation="90" wrapText="1"/>
    </xf>
    <xf numFmtId="0" fontId="42" fillId="12" borderId="5" xfId="0" applyFont="1" applyFill="1" applyBorder="1" applyAlignment="1">
      <alignment horizontal="center" vertical="center" textRotation="90" wrapText="1"/>
    </xf>
    <xf numFmtId="0" fontId="42" fillId="12" borderId="48" xfId="0" applyFont="1" applyFill="1" applyBorder="1" applyAlignment="1">
      <alignment horizontal="center" vertical="center" textRotation="90" wrapText="1"/>
    </xf>
    <xf numFmtId="0" fontId="42" fillId="0" borderId="35" xfId="0" applyFont="1" applyBorder="1" applyAlignment="1">
      <alignment horizontal="center" vertical="center" textRotation="90" wrapText="1"/>
    </xf>
    <xf numFmtId="0" fontId="42" fillId="0" borderId="53" xfId="0" applyFont="1" applyBorder="1" applyAlignment="1">
      <alignment horizontal="center" vertical="center" textRotation="90" wrapText="1"/>
    </xf>
    <xf numFmtId="0" fontId="42" fillId="0" borderId="49" xfId="0" applyFont="1" applyBorder="1" applyAlignment="1">
      <alignment horizontal="center" vertical="center" textRotation="90" wrapText="1"/>
    </xf>
    <xf numFmtId="0" fontId="84" fillId="16" borderId="10" xfId="0" applyFont="1" applyFill="1" applyBorder="1" applyAlignment="1">
      <alignment horizontal="justify" vertical="top" wrapText="1"/>
    </xf>
    <xf numFmtId="0" fontId="84" fillId="16" borderId="15" xfId="0" applyFont="1" applyFill="1" applyBorder="1" applyAlignment="1">
      <alignment horizontal="justify" vertical="top" wrapText="1"/>
    </xf>
    <xf numFmtId="0" fontId="45" fillId="13" borderId="10" xfId="0" applyFont="1" applyFill="1" applyBorder="1" applyAlignment="1">
      <alignment horizontal="center" vertical="center" textRotation="90" wrapText="1"/>
    </xf>
    <xf numFmtId="0" fontId="45" fillId="13" borderId="15" xfId="0" applyFont="1" applyFill="1" applyBorder="1" applyAlignment="1">
      <alignment horizontal="center" vertical="center" textRotation="90" wrapText="1"/>
    </xf>
    <xf numFmtId="0" fontId="62" fillId="16" borderId="10" xfId="0" applyFont="1" applyFill="1" applyBorder="1" applyAlignment="1">
      <alignment horizontal="center" vertical="center" wrapText="1"/>
    </xf>
    <xf numFmtId="0" fontId="62" fillId="16" borderId="15"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15" xfId="0" applyFont="1" applyFill="1" applyBorder="1" applyAlignment="1">
      <alignment horizontal="center" vertical="center" wrapText="1"/>
    </xf>
    <xf numFmtId="0" fontId="42" fillId="11" borderId="38" xfId="0" applyFont="1" applyFill="1" applyBorder="1" applyAlignment="1">
      <alignment horizontal="center" vertical="center" wrapText="1"/>
    </xf>
    <xf numFmtId="0" fontId="43" fillId="13" borderId="10" xfId="0" applyFont="1" applyFill="1" applyBorder="1" applyAlignment="1">
      <alignment horizontal="justify" vertical="center" wrapText="1"/>
    </xf>
    <xf numFmtId="0" fontId="43" fillId="13" borderId="1" xfId="0" applyFont="1" applyFill="1" applyBorder="1" applyAlignment="1">
      <alignment horizontal="justify" vertical="center" wrapText="1"/>
    </xf>
    <xf numFmtId="0" fontId="43" fillId="13" borderId="15" xfId="0" applyFont="1" applyFill="1" applyBorder="1" applyAlignment="1">
      <alignment horizontal="justify" vertical="center" wrapText="1"/>
    </xf>
    <xf numFmtId="0" fontId="84" fillId="16" borderId="10" xfId="0" applyFont="1" applyFill="1" applyBorder="1" applyAlignment="1">
      <alignment horizontal="justify" vertical="center" wrapText="1"/>
    </xf>
    <xf numFmtId="0" fontId="84" fillId="16" borderId="1" xfId="0" applyFont="1" applyFill="1" applyBorder="1" applyAlignment="1">
      <alignment horizontal="justify" vertical="center" wrapText="1"/>
    </xf>
    <xf numFmtId="0" fontId="84" fillId="16" borderId="15" xfId="0" applyFont="1" applyFill="1" applyBorder="1" applyAlignment="1">
      <alignment horizontal="justify" vertical="center" wrapText="1"/>
    </xf>
    <xf numFmtId="0" fontId="62" fillId="17" borderId="10" xfId="0" applyFont="1" applyFill="1" applyBorder="1" applyAlignment="1">
      <alignment horizontal="justify" vertical="center" wrapText="1"/>
    </xf>
    <xf numFmtId="0" fontId="62" fillId="17" borderId="1" xfId="0" applyFont="1" applyFill="1" applyBorder="1" applyAlignment="1">
      <alignment horizontal="justify" vertical="center" wrapText="1"/>
    </xf>
    <xf numFmtId="0" fontId="62" fillId="17" borderId="15" xfId="0" applyFont="1" applyFill="1" applyBorder="1" applyAlignment="1">
      <alignment horizontal="justify" vertical="center" wrapText="1"/>
    </xf>
    <xf numFmtId="0" fontId="45" fillId="13" borderId="10" xfId="0" applyFont="1" applyFill="1" applyBorder="1" applyAlignment="1">
      <alignment horizontal="justify" vertical="center" textRotation="90" wrapText="1"/>
    </xf>
    <xf numFmtId="0" fontId="45" fillId="13" borderId="1" xfId="0" applyFont="1" applyFill="1" applyBorder="1" applyAlignment="1">
      <alignment horizontal="justify" vertical="center" textRotation="90" wrapText="1"/>
    </xf>
    <xf numFmtId="0" fontId="45" fillId="13" borderId="15" xfId="0" applyFont="1" applyFill="1" applyBorder="1" applyAlignment="1">
      <alignment horizontal="justify" vertical="center" textRotation="90" wrapText="1"/>
    </xf>
    <xf numFmtId="0" fontId="34" fillId="7" borderId="11"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45" fillId="15" borderId="18" xfId="0" applyFont="1" applyFill="1" applyBorder="1" applyAlignment="1">
      <alignment horizontal="center" vertical="center" wrapText="1"/>
    </xf>
    <xf numFmtId="0" fontId="45" fillId="15" borderId="19" xfId="0" applyFont="1" applyFill="1" applyBorder="1" applyAlignment="1">
      <alignment horizontal="center" vertical="center" wrapText="1"/>
    </xf>
    <xf numFmtId="0" fontId="45" fillId="15" borderId="20" xfId="0" applyFont="1" applyFill="1" applyBorder="1" applyAlignment="1">
      <alignment horizontal="center" vertical="center" wrapText="1"/>
    </xf>
    <xf numFmtId="0" fontId="40" fillId="11" borderId="32" xfId="0" applyFont="1" applyFill="1" applyBorder="1" applyAlignment="1">
      <alignment horizontal="justify" vertical="center" wrapText="1"/>
    </xf>
    <xf numFmtId="0" fontId="40" fillId="11" borderId="77" xfId="0" applyFont="1" applyFill="1" applyBorder="1" applyAlignment="1">
      <alignment horizontal="justify" vertical="center" wrapText="1"/>
    </xf>
    <xf numFmtId="0" fontId="40" fillId="11" borderId="37" xfId="0" applyFont="1" applyFill="1" applyBorder="1" applyAlignment="1">
      <alignment horizontal="justify" vertical="center" wrapText="1"/>
    </xf>
    <xf numFmtId="0" fontId="37" fillId="11" borderId="7" xfId="0" applyFont="1" applyFill="1" applyBorder="1" applyAlignment="1">
      <alignment horizontal="justify" vertical="center" wrapText="1"/>
    </xf>
    <xf numFmtId="0" fontId="40" fillId="11" borderId="75" xfId="0" applyFont="1" applyFill="1" applyBorder="1" applyAlignment="1">
      <alignment horizontal="justify" vertical="center" wrapText="1"/>
    </xf>
    <xf numFmtId="0" fontId="40" fillId="11" borderId="8" xfId="0" applyFont="1" applyFill="1" applyBorder="1" applyAlignment="1">
      <alignment horizontal="justify" vertical="center" wrapText="1"/>
    </xf>
    <xf numFmtId="0" fontId="52" fillId="0" borderId="35" xfId="0" applyFont="1" applyBorder="1" applyAlignment="1">
      <alignment horizontal="center" vertical="center" textRotation="90" wrapText="1"/>
    </xf>
    <xf numFmtId="0" fontId="52" fillId="0" borderId="49" xfId="0" applyFont="1" applyBorder="1" applyAlignment="1">
      <alignment horizontal="center" vertical="center" textRotation="90" wrapText="1"/>
    </xf>
    <xf numFmtId="0" fontId="59" fillId="16" borderId="32" xfId="0" applyFont="1" applyFill="1" applyBorder="1" applyAlignment="1">
      <alignment horizontal="center" vertical="center" textRotation="90" wrapText="1"/>
    </xf>
    <xf numFmtId="0" fontId="59" fillId="16" borderId="7" xfId="0" applyFont="1" applyFill="1" applyBorder="1" applyAlignment="1">
      <alignment horizontal="center" vertical="center" textRotation="90" wrapText="1"/>
    </xf>
    <xf numFmtId="0" fontId="43" fillId="11" borderId="9" xfId="0" applyFont="1" applyFill="1" applyBorder="1" applyAlignment="1">
      <alignment horizontal="justify" vertical="top" wrapText="1"/>
    </xf>
    <xf numFmtId="0" fontId="43" fillId="11" borderId="13" xfId="0" applyFont="1" applyFill="1" applyBorder="1" applyAlignment="1">
      <alignment horizontal="justify" vertical="top" wrapText="1"/>
    </xf>
    <xf numFmtId="0" fontId="43" fillId="11" borderId="26" xfId="0" applyFont="1" applyFill="1" applyBorder="1" applyAlignment="1">
      <alignment horizontal="justify" vertical="top" wrapText="1"/>
    </xf>
    <xf numFmtId="0" fontId="45" fillId="11" borderId="10" xfId="0" applyFont="1" applyFill="1" applyBorder="1" applyAlignment="1">
      <alignment horizontal="justify" vertical="center" textRotation="90" wrapText="1"/>
    </xf>
    <xf numFmtId="0" fontId="45" fillId="11" borderId="1" xfId="0" applyFont="1" applyFill="1" applyBorder="1" applyAlignment="1">
      <alignment horizontal="justify" vertical="center" textRotation="90" wrapText="1"/>
    </xf>
    <xf numFmtId="0" fontId="45" fillId="11" borderId="15" xfId="0" applyFont="1" applyFill="1" applyBorder="1" applyAlignment="1">
      <alignment horizontal="justify" vertical="center" textRotation="90" wrapText="1"/>
    </xf>
    <xf numFmtId="0" fontId="43" fillId="16" borderId="10" xfId="0" applyFont="1" applyFill="1" applyBorder="1" applyAlignment="1">
      <alignment horizontal="justify" vertical="center" wrapText="1"/>
    </xf>
    <xf numFmtId="0" fontId="43" fillId="16" borderId="1" xfId="0" applyFont="1" applyFill="1" applyBorder="1" applyAlignment="1">
      <alignment horizontal="justify" vertical="center" wrapText="1"/>
    </xf>
    <xf numFmtId="0" fontId="43" fillId="16" borderId="15" xfId="0" applyFont="1" applyFill="1" applyBorder="1" applyAlignment="1">
      <alignment horizontal="justify" vertical="center" wrapText="1"/>
    </xf>
    <xf numFmtId="0" fontId="55" fillId="16" borderId="10" xfId="0" applyFont="1" applyFill="1" applyBorder="1" applyAlignment="1">
      <alignment horizontal="justify" vertical="top" wrapText="1"/>
    </xf>
    <xf numFmtId="0" fontId="55" fillId="16" borderId="1" xfId="0" applyFont="1" applyFill="1" applyBorder="1" applyAlignment="1">
      <alignment horizontal="justify" vertical="top" wrapText="1"/>
    </xf>
    <xf numFmtId="0" fontId="55" fillId="16" borderId="15" xfId="0" applyFont="1" applyFill="1" applyBorder="1" applyAlignment="1">
      <alignment horizontal="justify" vertical="top" wrapText="1"/>
    </xf>
    <xf numFmtId="0" fontId="74" fillId="11" borderId="10" xfId="0" applyFont="1" applyFill="1" applyBorder="1" applyAlignment="1">
      <alignment horizontal="justify" vertical="top" wrapText="1"/>
    </xf>
    <xf numFmtId="0" fontId="74" fillId="11" borderId="1" xfId="0" applyFont="1" applyFill="1" applyBorder="1" applyAlignment="1">
      <alignment horizontal="justify" vertical="top" wrapText="1"/>
    </xf>
    <xf numFmtId="0" fontId="74" fillId="11" borderId="15" xfId="0" applyFont="1" applyFill="1" applyBorder="1" applyAlignment="1">
      <alignment horizontal="justify" vertical="top" wrapText="1"/>
    </xf>
    <xf numFmtId="0" fontId="52" fillId="10" borderId="15" xfId="0" applyFont="1" applyFill="1" applyBorder="1" applyAlignment="1">
      <alignment horizontal="center" vertical="center" textRotation="90" wrapText="1"/>
    </xf>
    <xf numFmtId="0" fontId="52" fillId="13" borderId="9" xfId="0" applyFont="1" applyFill="1" applyBorder="1" applyAlignment="1">
      <alignment horizontal="center" vertical="center" wrapText="1"/>
    </xf>
    <xf numFmtId="0" fontId="52" fillId="13" borderId="26" xfId="0" applyFont="1" applyFill="1" applyBorder="1" applyAlignment="1">
      <alignment horizontal="center" vertical="center" wrapText="1"/>
    </xf>
    <xf numFmtId="0" fontId="42" fillId="10" borderId="10" xfId="0" applyFont="1" applyFill="1" applyBorder="1" applyAlignment="1">
      <alignment horizontal="center" vertical="center" textRotation="90" wrapText="1"/>
    </xf>
    <xf numFmtId="0" fontId="42" fillId="10" borderId="15" xfId="0" applyFont="1" applyFill="1" applyBorder="1" applyAlignment="1">
      <alignment horizontal="center" vertical="center" textRotation="90" wrapText="1"/>
    </xf>
    <xf numFmtId="0" fontId="42" fillId="12" borderId="10" xfId="0" applyFont="1" applyFill="1" applyBorder="1" applyAlignment="1">
      <alignment horizontal="center" vertical="center" textRotation="90" wrapText="1"/>
    </xf>
    <xf numFmtId="0" fontId="42" fillId="12" borderId="15" xfId="0" applyFont="1" applyFill="1" applyBorder="1" applyAlignment="1">
      <alignment horizontal="center" vertical="center" textRotation="90" wrapText="1"/>
    </xf>
    <xf numFmtId="0" fontId="42" fillId="0" borderId="11" xfId="0" applyFont="1" applyBorder="1" applyAlignment="1">
      <alignment horizontal="center" vertical="center" textRotation="90" wrapText="1"/>
    </xf>
    <xf numFmtId="0" fontId="42" fillId="0" borderId="16" xfId="0" applyFont="1" applyBorder="1" applyAlignment="1">
      <alignment horizontal="center" vertical="center" textRotation="90" wrapText="1"/>
    </xf>
    <xf numFmtId="0" fontId="43" fillId="16" borderId="9" xfId="0" applyFont="1" applyFill="1" applyBorder="1" applyAlignment="1">
      <alignment horizontal="center" vertical="center" wrapText="1"/>
    </xf>
    <xf numFmtId="0" fontId="43" fillId="16" borderId="26" xfId="0" applyFont="1" applyFill="1" applyBorder="1" applyAlignment="1">
      <alignment horizontal="center" vertical="center" wrapText="1"/>
    </xf>
    <xf numFmtId="0" fontId="45" fillId="16" borderId="10" xfId="0" applyFont="1" applyFill="1" applyBorder="1" applyAlignment="1">
      <alignment horizontal="center" vertical="center" wrapText="1"/>
    </xf>
    <xf numFmtId="0" fontId="45" fillId="16" borderId="15" xfId="0" applyFont="1" applyFill="1" applyBorder="1" applyAlignment="1">
      <alignment horizontal="center" vertical="center" wrapText="1"/>
    </xf>
    <xf numFmtId="0" fontId="43" fillId="11" borderId="9" xfId="0" applyFont="1" applyFill="1" applyBorder="1" applyAlignment="1">
      <alignment horizontal="center" vertical="center" wrapText="1"/>
    </xf>
    <xf numFmtId="0" fontId="43" fillId="11" borderId="26" xfId="0" applyFont="1" applyFill="1" applyBorder="1" applyAlignment="1">
      <alignment horizontal="center" vertical="center" wrapText="1"/>
    </xf>
    <xf numFmtId="0" fontId="37" fillId="11" borderId="10" xfId="0" applyFont="1" applyFill="1" applyBorder="1" applyAlignment="1">
      <alignment horizontal="center" vertical="center" textRotation="90" wrapText="1"/>
    </xf>
    <xf numFmtId="0" fontId="37" fillId="11" borderId="15" xfId="0" applyFont="1" applyFill="1" applyBorder="1" applyAlignment="1">
      <alignment horizontal="center" vertical="center" textRotation="90" wrapText="1"/>
    </xf>
    <xf numFmtId="0" fontId="55" fillId="16" borderId="10" xfId="0" applyFont="1" applyFill="1" applyBorder="1" applyAlignment="1">
      <alignment horizontal="center" vertical="center" wrapText="1"/>
    </xf>
    <xf numFmtId="0" fontId="55" fillId="16" borderId="15" xfId="0" applyFont="1" applyFill="1" applyBorder="1" applyAlignment="1">
      <alignment horizontal="center" vertical="center" wrapText="1"/>
    </xf>
    <xf numFmtId="0" fontId="43" fillId="11" borderId="10" xfId="0" applyFont="1" applyFill="1" applyBorder="1" applyAlignment="1">
      <alignment horizontal="center" vertical="center" wrapText="1"/>
    </xf>
    <xf numFmtId="0" fontId="43" fillId="11" borderId="15" xfId="0" applyFont="1" applyFill="1" applyBorder="1" applyAlignment="1">
      <alignment horizontal="center" vertical="center" wrapText="1"/>
    </xf>
    <xf numFmtId="0" fontId="52" fillId="10" borderId="21" xfId="0" applyFont="1" applyFill="1" applyBorder="1" applyAlignment="1">
      <alignment horizontal="center" vertical="center" textRotation="90" wrapText="1"/>
    </xf>
    <xf numFmtId="0" fontId="52" fillId="10" borderId="48" xfId="0" applyFont="1" applyFill="1" applyBorder="1" applyAlignment="1">
      <alignment horizontal="center" vertical="center" textRotation="90" wrapText="1"/>
    </xf>
    <xf numFmtId="0" fontId="52" fillId="0" borderId="11" xfId="0" applyFont="1" applyBorder="1" applyAlignment="1">
      <alignment horizontal="center" vertical="center" textRotation="90" wrapText="1"/>
    </xf>
    <xf numFmtId="0" fontId="52" fillId="0" borderId="16" xfId="0" applyFont="1" applyBorder="1" applyAlignment="1">
      <alignment horizontal="center" vertical="center" textRotation="90" wrapText="1"/>
    </xf>
    <xf numFmtId="0" fontId="52" fillId="12" borderId="10" xfId="0" applyFont="1" applyFill="1" applyBorder="1" applyAlignment="1">
      <alignment horizontal="center" vertical="center" textRotation="90" wrapText="1"/>
    </xf>
    <xf numFmtId="0" fontId="52" fillId="12" borderId="15" xfId="0" applyFont="1" applyFill="1" applyBorder="1" applyAlignment="1">
      <alignment horizontal="center" vertical="center" textRotation="90" wrapText="1"/>
    </xf>
    <xf numFmtId="0" fontId="52" fillId="12" borderId="21" xfId="0" applyFont="1" applyFill="1" applyBorder="1" applyAlignment="1">
      <alignment horizontal="center" vertical="center" textRotation="90" wrapText="1"/>
    </xf>
    <xf numFmtId="0" fontId="52" fillId="12" borderId="48" xfId="0" applyFont="1" applyFill="1" applyBorder="1" applyAlignment="1">
      <alignment horizontal="center" vertical="center" textRotation="90" wrapText="1"/>
    </xf>
    <xf numFmtId="0" fontId="36" fillId="7" borderId="23" xfId="0" applyFont="1" applyFill="1" applyBorder="1" applyAlignment="1">
      <alignment horizontal="center" vertical="center" wrapText="1"/>
    </xf>
    <xf numFmtId="0" fontId="36" fillId="7" borderId="34" xfId="0" applyFont="1" applyFill="1" applyBorder="1" applyAlignment="1">
      <alignment horizontal="center" vertical="center" wrapText="1"/>
    </xf>
    <xf numFmtId="0" fontId="36" fillId="7" borderId="54" xfId="0" applyFont="1" applyFill="1" applyBorder="1" applyAlignment="1">
      <alignment horizontal="center" vertical="center" wrapText="1"/>
    </xf>
    <xf numFmtId="0" fontId="36" fillId="7" borderId="55" xfId="0" applyFont="1" applyFill="1" applyBorder="1" applyAlignment="1">
      <alignment horizontal="center" vertical="center" wrapText="1"/>
    </xf>
    <xf numFmtId="0" fontId="37" fillId="13" borderId="24" xfId="0" applyFont="1" applyFill="1" applyBorder="1" applyAlignment="1">
      <alignment horizontal="center" vertical="center" wrapText="1"/>
    </xf>
    <xf numFmtId="0" fontId="37" fillId="14" borderId="28" xfId="0" applyFont="1" applyFill="1" applyBorder="1" applyAlignment="1">
      <alignment horizontal="center" vertical="center" wrapText="1"/>
    </xf>
    <xf numFmtId="0" fontId="36" fillId="7" borderId="22" xfId="0" applyFont="1" applyFill="1" applyBorder="1" applyAlignment="1">
      <alignment horizontal="center" vertical="center" wrapText="1"/>
    </xf>
    <xf numFmtId="0" fontId="36" fillId="7" borderId="17" xfId="0" applyFont="1" applyFill="1" applyBorder="1" applyAlignment="1">
      <alignment horizontal="center" vertical="center" wrapText="1"/>
    </xf>
    <xf numFmtId="0" fontId="36" fillId="7" borderId="28" xfId="0" applyFont="1" applyFill="1" applyBorder="1" applyAlignment="1">
      <alignment horizontal="center" vertical="center" wrapText="1"/>
    </xf>
    <xf numFmtId="0" fontId="36" fillId="7" borderId="0" xfId="0" applyFont="1" applyFill="1" applyAlignment="1">
      <alignment horizontal="center" vertical="center" wrapText="1"/>
    </xf>
    <xf numFmtId="0" fontId="31" fillId="7" borderId="54" xfId="0" applyFont="1" applyFill="1" applyBorder="1" applyAlignment="1">
      <alignment horizontal="center" vertical="center" wrapText="1"/>
    </xf>
    <xf numFmtId="0" fontId="68" fillId="8" borderId="9" xfId="0" applyFont="1" applyFill="1" applyBorder="1" applyAlignment="1">
      <alignment horizontal="center" vertical="center" wrapText="1"/>
    </xf>
    <xf numFmtId="0" fontId="68" fillId="8" borderId="10" xfId="0" applyFont="1" applyFill="1" applyBorder="1" applyAlignment="1">
      <alignment horizontal="center" vertical="center" wrapText="1"/>
    </xf>
    <xf numFmtId="0" fontId="68" fillId="8" borderId="11" xfId="0" applyFont="1" applyFill="1" applyBorder="1" applyAlignment="1">
      <alignment horizontal="center" vertical="center" wrapText="1"/>
    </xf>
    <xf numFmtId="0" fontId="65" fillId="7" borderId="2" xfId="0" applyFont="1" applyFill="1" applyBorder="1" applyAlignment="1">
      <alignment horizontal="center" vertical="center" textRotation="90" wrapText="1"/>
    </xf>
    <xf numFmtId="0" fontId="65" fillId="7" borderId="5" xfId="0" applyFont="1" applyFill="1" applyBorder="1" applyAlignment="1">
      <alignment horizontal="center" vertical="center" textRotation="90" wrapText="1"/>
    </xf>
    <xf numFmtId="0" fontId="30" fillId="7" borderId="25" xfId="0" applyFont="1" applyFill="1" applyBorder="1" applyAlignment="1">
      <alignment horizontal="center" vertical="center" textRotation="90" wrapText="1"/>
    </xf>
    <xf numFmtId="0" fontId="30" fillId="7" borderId="53" xfId="0" applyFont="1" applyFill="1" applyBorder="1" applyAlignment="1">
      <alignment horizontal="center" vertical="center" textRotation="90" wrapText="1"/>
    </xf>
    <xf numFmtId="0" fontId="65" fillId="7" borderId="25" xfId="0" applyFont="1" applyFill="1" applyBorder="1" applyAlignment="1">
      <alignment horizontal="center" vertical="center" textRotation="90" wrapText="1"/>
    </xf>
    <xf numFmtId="0" fontId="65" fillId="7" borderId="53" xfId="0" applyFont="1" applyFill="1" applyBorder="1" applyAlignment="1">
      <alignment horizontal="center" vertical="center" textRotation="90" wrapText="1"/>
    </xf>
    <xf numFmtId="0" fontId="37" fillId="7" borderId="9" xfId="0" applyFont="1" applyFill="1" applyBorder="1" applyAlignment="1">
      <alignment horizontal="right" vertical="center" wrapText="1"/>
    </xf>
    <xf numFmtId="0" fontId="37" fillId="7" borderId="10" xfId="0" applyFont="1" applyFill="1" applyBorder="1" applyAlignment="1">
      <alignment horizontal="right" vertical="center" wrapText="1"/>
    </xf>
    <xf numFmtId="0" fontId="37" fillId="13" borderId="13" xfId="0" applyFont="1" applyFill="1" applyBorder="1" applyAlignment="1">
      <alignment horizontal="right" vertical="center" wrapText="1"/>
    </xf>
    <xf numFmtId="0" fontId="37" fillId="13" borderId="1" xfId="0" applyFont="1" applyFill="1" applyBorder="1" applyAlignment="1">
      <alignment horizontal="right" vertical="center" wrapText="1"/>
    </xf>
    <xf numFmtId="0" fontId="37" fillId="13" borderId="26" xfId="0" applyFont="1" applyFill="1" applyBorder="1" applyAlignment="1">
      <alignment horizontal="right" vertical="center" wrapText="1"/>
    </xf>
    <xf numFmtId="0" fontId="37" fillId="13" borderId="15" xfId="0" applyFont="1" applyFill="1" applyBorder="1" applyAlignment="1">
      <alignment horizontal="right" vertical="center" wrapText="1"/>
    </xf>
    <xf numFmtId="0" fontId="45" fillId="11" borderId="32" xfId="0" applyFont="1" applyFill="1" applyBorder="1" applyAlignment="1">
      <alignment horizontal="left" vertical="center" wrapText="1"/>
    </xf>
    <xf numFmtId="0" fontId="45" fillId="11" borderId="77" xfId="0" applyFont="1" applyFill="1" applyBorder="1" applyAlignment="1">
      <alignment horizontal="left" vertical="center" wrapText="1"/>
    </xf>
    <xf numFmtId="0" fontId="45" fillId="11" borderId="67" xfId="0" applyFont="1" applyFill="1" applyBorder="1" applyAlignment="1">
      <alignment horizontal="left" vertical="center" wrapText="1"/>
    </xf>
    <xf numFmtId="0" fontId="42" fillId="0" borderId="33" xfId="0" applyFont="1" applyBorder="1" applyAlignment="1">
      <alignment horizontal="left" vertical="center" wrapText="1"/>
    </xf>
    <xf numFmtId="0" fontId="42" fillId="0" borderId="78" xfId="0" applyFont="1" applyBorder="1" applyAlignment="1">
      <alignment horizontal="left" vertical="center" wrapText="1"/>
    </xf>
    <xf numFmtId="0" fontId="42" fillId="0" borderId="70" xfId="0" applyFont="1" applyBorder="1" applyAlignment="1">
      <alignment horizontal="left" vertical="center" wrapText="1"/>
    </xf>
    <xf numFmtId="0" fontId="40" fillId="11" borderId="7" xfId="0" applyFont="1" applyFill="1" applyBorder="1" applyAlignment="1">
      <alignment horizontal="justify" vertical="center" wrapText="1"/>
    </xf>
    <xf numFmtId="0" fontId="40" fillId="11" borderId="58" xfId="0" applyFont="1" applyFill="1" applyBorder="1" applyAlignment="1">
      <alignment horizontal="justify" vertical="center" wrapText="1"/>
    </xf>
    <xf numFmtId="0" fontId="42" fillId="11" borderId="7" xfId="0" applyFont="1" applyFill="1" applyBorder="1" applyAlignment="1">
      <alignment horizontal="justify" vertical="center" wrapText="1"/>
    </xf>
    <xf numFmtId="0" fontId="42" fillId="11" borderId="75" xfId="0" applyFont="1" applyFill="1" applyBorder="1" applyAlignment="1">
      <alignment horizontal="justify" vertical="center" wrapText="1"/>
    </xf>
    <xf numFmtId="0" fontId="42" fillId="11" borderId="8" xfId="0" applyFont="1" applyFill="1" applyBorder="1" applyAlignment="1">
      <alignment horizontal="justify" vertical="center" wrapText="1"/>
    </xf>
    <xf numFmtId="0" fontId="28" fillId="18" borderId="64" xfId="0" applyFont="1" applyFill="1" applyBorder="1" applyAlignment="1">
      <alignment horizontal="center" vertical="center" wrapText="1"/>
    </xf>
    <xf numFmtId="0" fontId="28" fillId="18" borderId="61" xfId="0" applyFont="1" applyFill="1" applyBorder="1" applyAlignment="1">
      <alignment horizontal="center" vertical="center" wrapText="1"/>
    </xf>
    <xf numFmtId="0" fontId="31" fillId="7" borderId="2" xfId="0" applyFont="1" applyFill="1" applyBorder="1" applyAlignment="1">
      <alignment horizontal="center" vertical="center" textRotation="90" wrapText="1"/>
    </xf>
    <xf numFmtId="0" fontId="16" fillId="7" borderId="17" xfId="0" applyFont="1" applyFill="1" applyBorder="1" applyAlignment="1">
      <alignment horizontal="center" vertical="center" textRotation="90" wrapText="1"/>
    </xf>
    <xf numFmtId="0" fontId="46" fillId="18" borderId="64" xfId="0" applyFont="1" applyFill="1" applyBorder="1" applyAlignment="1">
      <alignment horizontal="justify" vertical="center" wrapText="1"/>
    </xf>
    <xf numFmtId="0" fontId="46" fillId="18" borderId="61" xfId="0" applyFont="1" applyFill="1" applyBorder="1" applyAlignment="1">
      <alignment horizontal="justify" vertical="center" wrapText="1"/>
    </xf>
    <xf numFmtId="0" fontId="37" fillId="7" borderId="28"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55" fillId="16" borderId="22" xfId="0" applyFont="1" applyFill="1" applyBorder="1" applyAlignment="1">
      <alignment horizontal="justify" vertical="center" wrapText="1"/>
    </xf>
    <xf numFmtId="0" fontId="55" fillId="16" borderId="29" xfId="0" applyFont="1" applyFill="1" applyBorder="1" applyAlignment="1">
      <alignment horizontal="justify" vertical="center" wrapText="1"/>
    </xf>
    <xf numFmtId="0" fontId="45" fillId="16" borderId="23" xfId="0" applyFont="1" applyFill="1" applyBorder="1" applyAlignment="1">
      <alignment horizontal="center" vertical="center" textRotation="90" wrapText="1"/>
    </xf>
    <xf numFmtId="0" fontId="45" fillId="16" borderId="6" xfId="0" applyFont="1" applyFill="1" applyBorder="1" applyAlignment="1">
      <alignment horizontal="center" vertical="center" textRotation="90" wrapText="1"/>
    </xf>
    <xf numFmtId="0" fontId="74" fillId="16" borderId="22" xfId="0" applyFont="1" applyFill="1" applyBorder="1" applyAlignment="1">
      <alignment horizontal="justify" vertical="center" wrapText="1"/>
    </xf>
    <xf numFmtId="0" fontId="74" fillId="16" borderId="29" xfId="0" applyFont="1" applyFill="1" applyBorder="1" applyAlignment="1">
      <alignment horizontal="justify" vertical="center" wrapText="1"/>
    </xf>
    <xf numFmtId="0" fontId="53" fillId="16" borderId="23" xfId="0" applyFont="1" applyFill="1" applyBorder="1" applyAlignment="1">
      <alignment horizontal="center" vertical="center" textRotation="90" wrapText="1"/>
    </xf>
    <xf numFmtId="0" fontId="53" fillId="16" borderId="6" xfId="0" applyFont="1" applyFill="1" applyBorder="1" applyAlignment="1">
      <alignment horizontal="center" vertical="center" textRotation="90" wrapText="1"/>
    </xf>
    <xf numFmtId="0" fontId="43" fillId="0" borderId="9" xfId="0" applyFont="1" applyBorder="1" applyAlignment="1">
      <alignment horizontal="justify" vertical="center" wrapText="1"/>
    </xf>
    <xf numFmtId="0" fontId="43" fillId="0" borderId="13" xfId="0" applyFont="1" applyBorder="1" applyAlignment="1">
      <alignment horizontal="justify" vertical="center" wrapText="1"/>
    </xf>
    <xf numFmtId="0" fontId="45" fillId="11" borderId="10" xfId="0" applyFont="1" applyFill="1" applyBorder="1" applyAlignment="1">
      <alignment horizontal="center" vertical="center" textRotation="90" wrapText="1"/>
    </xf>
    <xf numFmtId="0" fontId="45" fillId="11" borderId="1" xfId="0" applyFont="1" applyFill="1" applyBorder="1" applyAlignment="1">
      <alignment horizontal="center" vertical="center" textRotation="90" wrapText="1"/>
    </xf>
    <xf numFmtId="0" fontId="42" fillId="18" borderId="67" xfId="0" applyFont="1" applyFill="1" applyBorder="1" applyAlignment="1">
      <alignment horizontal="justify" vertical="center" wrapText="1"/>
    </xf>
    <xf numFmtId="0" fontId="42" fillId="18" borderId="58" xfId="0" applyFont="1" applyFill="1" applyBorder="1" applyAlignment="1">
      <alignment horizontal="justify" vertical="center" wrapText="1"/>
    </xf>
    <xf numFmtId="0" fontId="42" fillId="18" borderId="70" xfId="0" applyFont="1" applyFill="1" applyBorder="1" applyAlignment="1">
      <alignment horizontal="justify" vertical="center" wrapText="1"/>
    </xf>
    <xf numFmtId="0" fontId="42" fillId="10" borderId="1" xfId="0" applyFont="1" applyFill="1" applyBorder="1" applyAlignment="1">
      <alignment horizontal="center" vertical="center" textRotation="90" wrapText="1"/>
    </xf>
    <xf numFmtId="0" fontId="42" fillId="12" borderId="1" xfId="0" applyFont="1" applyFill="1" applyBorder="1" applyAlignment="1">
      <alignment horizontal="center" vertical="center" textRotation="90" wrapText="1"/>
    </xf>
    <xf numFmtId="0" fontId="42" fillId="0" borderId="14" xfId="0" applyFont="1" applyBorder="1" applyAlignment="1">
      <alignment horizontal="center" vertical="center" textRotation="90" wrapText="1"/>
    </xf>
    <xf numFmtId="0" fontId="52" fillId="16" borderId="37" xfId="0" applyFont="1" applyFill="1" applyBorder="1" applyAlignment="1">
      <alignment horizontal="justify" vertical="center" wrapText="1"/>
    </xf>
    <xf numFmtId="0" fontId="52" fillId="16" borderId="8" xfId="0" applyFont="1" applyFill="1" applyBorder="1" applyAlignment="1">
      <alignment horizontal="justify" vertical="center" wrapText="1"/>
    </xf>
    <xf numFmtId="0" fontId="53" fillId="16" borderId="32" xfId="0" applyFont="1" applyFill="1" applyBorder="1" applyAlignment="1">
      <alignment horizontal="center" vertical="center" textRotation="90" wrapText="1"/>
    </xf>
    <xf numFmtId="0" fontId="53" fillId="16" borderId="7" xfId="0" applyFont="1" applyFill="1" applyBorder="1" applyAlignment="1">
      <alignment horizontal="center" vertical="center" textRotation="90" wrapText="1"/>
    </xf>
    <xf numFmtId="0" fontId="40" fillId="10" borderId="10" xfId="0" applyFont="1" applyFill="1" applyBorder="1" applyAlignment="1">
      <alignment horizontal="center" vertical="center" textRotation="90" wrapText="1"/>
    </xf>
    <xf numFmtId="0" fontId="40" fillId="10" borderId="15" xfId="0" applyFont="1" applyFill="1" applyBorder="1" applyAlignment="1">
      <alignment horizontal="center" vertical="center" textRotation="90" wrapText="1"/>
    </xf>
    <xf numFmtId="0" fontId="40" fillId="12" borderId="10" xfId="0" applyFont="1" applyFill="1" applyBorder="1" applyAlignment="1">
      <alignment horizontal="center" vertical="center" textRotation="90" wrapText="1"/>
    </xf>
    <xf numFmtId="0" fontId="40" fillId="12" borderId="15" xfId="0" applyFont="1" applyFill="1" applyBorder="1" applyAlignment="1">
      <alignment horizontal="center" vertical="center" textRotation="90" wrapText="1"/>
    </xf>
    <xf numFmtId="0" fontId="40" fillId="0" borderId="11" xfId="0" applyFont="1" applyBorder="1" applyAlignment="1">
      <alignment horizontal="center" vertical="center" textRotation="90" wrapText="1"/>
    </xf>
    <xf numFmtId="0" fontId="40" fillId="0" borderId="16" xfId="0" applyFont="1" applyBorder="1" applyAlignment="1">
      <alignment horizontal="center" vertical="center" textRotation="90" wrapText="1"/>
    </xf>
    <xf numFmtId="0" fontId="55" fillId="13" borderId="21" xfId="0" applyFont="1" applyFill="1" applyBorder="1" applyAlignment="1">
      <alignment horizontal="center" vertical="center" textRotation="90" wrapText="1"/>
    </xf>
    <xf numFmtId="0" fontId="55" fillId="13" borderId="5" xfId="0" applyFont="1" applyFill="1" applyBorder="1" applyAlignment="1">
      <alignment horizontal="center" vertical="center" textRotation="90" wrapText="1"/>
    </xf>
    <xf numFmtId="0" fontId="55" fillId="13" borderId="48" xfId="0" applyFont="1" applyFill="1" applyBorder="1" applyAlignment="1">
      <alignment horizontal="center" vertical="center" textRotation="90" wrapText="1"/>
    </xf>
    <xf numFmtId="0" fontId="49" fillId="18" borderId="64" xfId="0" applyFont="1" applyFill="1" applyBorder="1" applyAlignment="1">
      <alignment horizontal="justify" vertical="center" wrapText="1"/>
    </xf>
    <xf numFmtId="0" fontId="49" fillId="18" borderId="61" xfId="0" applyFont="1" applyFill="1" applyBorder="1" applyAlignment="1">
      <alignment horizontal="justify" vertical="center" wrapText="1"/>
    </xf>
    <xf numFmtId="0" fontId="49" fillId="18" borderId="62" xfId="0" applyFont="1" applyFill="1" applyBorder="1" applyAlignment="1">
      <alignment horizontal="justify" vertical="center" wrapText="1"/>
    </xf>
    <xf numFmtId="0" fontId="40" fillId="18" borderId="67" xfId="0" applyFont="1" applyFill="1" applyBorder="1" applyAlignment="1">
      <alignment horizontal="justify" vertical="center" wrapText="1"/>
    </xf>
    <xf numFmtId="0" fontId="40" fillId="18" borderId="58" xfId="0" applyFont="1" applyFill="1" applyBorder="1" applyAlignment="1">
      <alignment horizontal="justify" vertical="center" wrapText="1"/>
    </xf>
    <xf numFmtId="0" fontId="40" fillId="18" borderId="70" xfId="0" applyFont="1" applyFill="1" applyBorder="1" applyAlignment="1">
      <alignment horizontal="justify" vertical="center" wrapText="1"/>
    </xf>
    <xf numFmtId="0" fontId="43" fillId="18" borderId="43" xfId="0" applyFont="1" applyFill="1" applyBorder="1" applyAlignment="1">
      <alignment horizontal="justify" vertical="center" wrapText="1"/>
    </xf>
    <xf numFmtId="0" fontId="43" fillId="18" borderId="65" xfId="0" applyFont="1" applyFill="1" applyBorder="1" applyAlignment="1">
      <alignment horizontal="justify" vertical="center" wrapText="1"/>
    </xf>
    <xf numFmtId="0" fontId="43" fillId="18" borderId="66" xfId="0" applyFont="1" applyFill="1" applyBorder="1" applyAlignment="1">
      <alignment horizontal="justify" vertical="center" wrapText="1"/>
    </xf>
    <xf numFmtId="0" fontId="49" fillId="18" borderId="68" xfId="0" applyFont="1" applyFill="1" applyBorder="1" applyAlignment="1">
      <alignment horizontal="justify" vertical="center" wrapText="1"/>
    </xf>
    <xf numFmtId="0" fontId="36" fillId="7" borderId="52" xfId="0" applyFont="1" applyFill="1" applyBorder="1" applyAlignment="1">
      <alignment horizontal="center" vertical="center" wrapText="1"/>
    </xf>
    <xf numFmtId="0" fontId="36" fillId="7" borderId="56" xfId="0" applyFont="1" applyFill="1" applyBorder="1" applyAlignment="1">
      <alignment horizontal="center" vertical="center" wrapText="1"/>
    </xf>
    <xf numFmtId="0" fontId="36" fillId="7" borderId="50"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37" xfId="0" applyFont="1" applyFill="1" applyBorder="1" applyAlignment="1">
      <alignment horizontal="center" vertical="center" wrapText="1"/>
    </xf>
    <xf numFmtId="0" fontId="40" fillId="17" borderId="1" xfId="0" applyFont="1" applyFill="1" applyBorder="1" applyAlignment="1">
      <alignment horizontal="justify" vertical="center" wrapText="1"/>
    </xf>
    <xf numFmtId="0" fontId="40" fillId="11" borderId="10" xfId="0" applyFont="1" applyFill="1" applyBorder="1" applyAlignment="1">
      <alignment horizontal="justify" vertical="center" wrapText="1"/>
    </xf>
    <xf numFmtId="0" fontId="40" fillId="11" borderId="15" xfId="0" applyFont="1" applyFill="1" applyBorder="1" applyAlignment="1">
      <alignment horizontal="justify" vertical="center" wrapText="1"/>
    </xf>
    <xf numFmtId="0" fontId="42" fillId="11" borderId="4" xfId="0" applyFont="1" applyFill="1" applyBorder="1" applyAlignment="1">
      <alignment horizontal="left" vertical="center" wrapText="1"/>
    </xf>
    <xf numFmtId="0" fontId="42" fillId="11" borderId="6" xfId="0" applyFont="1" applyFill="1" applyBorder="1" applyAlignment="1">
      <alignment horizontal="left" vertical="center" wrapText="1"/>
    </xf>
    <xf numFmtId="0" fontId="43" fillId="11" borderId="15" xfId="0" applyFont="1" applyFill="1" applyBorder="1" applyAlignment="1">
      <alignment horizontal="left" vertical="center" wrapText="1"/>
    </xf>
    <xf numFmtId="0" fontId="52" fillId="12" borderId="1" xfId="0" applyFont="1" applyFill="1" applyBorder="1" applyAlignment="1">
      <alignment horizontal="center" vertical="center" textRotation="90" wrapText="1"/>
    </xf>
    <xf numFmtId="0" fontId="52" fillId="0" borderId="14" xfId="0" applyFont="1" applyBorder="1" applyAlignment="1">
      <alignment horizontal="center" vertical="center" textRotation="90" wrapText="1"/>
    </xf>
    <xf numFmtId="0" fontId="52" fillId="10" borderId="37" xfId="0" applyFont="1" applyFill="1" applyBorder="1" applyAlignment="1">
      <alignment horizontal="center" vertical="center" textRotation="90" wrapText="1"/>
    </xf>
    <xf numFmtId="0" fontId="52" fillId="10" borderId="8" xfId="0" applyFont="1" applyFill="1" applyBorder="1" applyAlignment="1">
      <alignment horizontal="center" vertical="center" textRotation="90" wrapText="1"/>
    </xf>
    <xf numFmtId="0" fontId="55" fillId="11" borderId="15" xfId="0" applyFont="1" applyFill="1" applyBorder="1" applyAlignment="1">
      <alignment horizontal="justify" vertical="center" wrapText="1"/>
    </xf>
    <xf numFmtId="0" fontId="28" fillId="11" borderId="41" xfId="0" applyFont="1" applyFill="1" applyBorder="1" applyAlignment="1">
      <alignment horizontal="center" vertical="center" textRotation="90" wrapText="1"/>
    </xf>
    <xf numFmtId="0" fontId="28" fillId="11" borderId="19" xfId="0" applyFont="1" applyFill="1" applyBorder="1" applyAlignment="1">
      <alignment horizontal="center" vertical="center" textRotation="90" wrapText="1"/>
    </xf>
    <xf numFmtId="0" fontId="28" fillId="11" borderId="42" xfId="0" applyFont="1" applyFill="1" applyBorder="1" applyAlignment="1">
      <alignment horizontal="center" vertical="center" textRotation="90" wrapText="1"/>
    </xf>
    <xf numFmtId="0" fontId="32" fillId="11" borderId="19" xfId="0" applyFont="1" applyFill="1" applyBorder="1" applyAlignment="1">
      <alignment horizontal="justify" vertical="center" wrapText="1"/>
    </xf>
    <xf numFmtId="0" fontId="32" fillId="11" borderId="42" xfId="0" applyFont="1" applyFill="1" applyBorder="1" applyAlignment="1">
      <alignment horizontal="justify" vertical="center" wrapText="1"/>
    </xf>
    <xf numFmtId="0" fontId="32" fillId="11" borderId="41" xfId="0" applyFont="1" applyFill="1" applyBorder="1" applyAlignment="1">
      <alignment horizontal="justify" vertical="center" wrapText="1"/>
    </xf>
    <xf numFmtId="0" fontId="32" fillId="11" borderId="10" xfId="0" applyFont="1" applyFill="1" applyBorder="1" applyAlignment="1">
      <alignment horizontal="center" vertical="center" textRotation="90" wrapText="1"/>
    </xf>
    <xf numFmtId="0" fontId="32" fillId="11" borderId="1" xfId="0" applyFont="1" applyFill="1" applyBorder="1" applyAlignment="1">
      <alignment horizontal="center" vertical="center" textRotation="90" wrapText="1"/>
    </xf>
    <xf numFmtId="0" fontId="32" fillId="11" borderId="15" xfId="0" applyFont="1" applyFill="1" applyBorder="1" applyAlignment="1">
      <alignment horizontal="center" vertical="center" textRotation="90" wrapText="1"/>
    </xf>
    <xf numFmtId="0" fontId="32" fillId="11" borderId="52" xfId="0" applyFont="1" applyFill="1" applyBorder="1" applyAlignment="1">
      <alignment horizontal="center" vertical="center" textRotation="90" wrapText="1"/>
    </xf>
    <xf numFmtId="0" fontId="28" fillId="11" borderId="10" xfId="0" applyFont="1" applyFill="1" applyBorder="1" applyAlignment="1">
      <alignment horizontal="center" vertical="center" textRotation="90" wrapText="1"/>
    </xf>
    <xf numFmtId="0" fontId="28" fillId="11" borderId="1" xfId="0" applyFont="1" applyFill="1" applyBorder="1" applyAlignment="1">
      <alignment horizontal="center" vertical="center" textRotation="90" wrapText="1"/>
    </xf>
    <xf numFmtId="0" fontId="52" fillId="11" borderId="21" xfId="0" applyFont="1" applyFill="1" applyBorder="1" applyAlignment="1">
      <alignment horizontal="justify" vertical="top" wrapText="1"/>
    </xf>
    <xf numFmtId="0" fontId="52" fillId="11" borderId="5" xfId="0" applyFont="1" applyFill="1" applyBorder="1" applyAlignment="1">
      <alignment horizontal="justify" vertical="top" wrapText="1"/>
    </xf>
    <xf numFmtId="0" fontId="52" fillId="11" borderId="48" xfId="0" applyFont="1" applyFill="1" applyBorder="1" applyAlignment="1">
      <alignment horizontal="justify" vertical="top" wrapText="1"/>
    </xf>
    <xf numFmtId="0" fontId="43" fillId="11" borderId="4" xfId="0" applyFont="1" applyFill="1" applyBorder="1" applyAlignment="1">
      <alignment horizontal="left" vertical="center" wrapText="1"/>
    </xf>
    <xf numFmtId="0" fontId="43" fillId="11" borderId="6" xfId="0" applyFont="1" applyFill="1" applyBorder="1" applyAlignment="1">
      <alignment horizontal="left" vertical="center" wrapText="1"/>
    </xf>
    <xf numFmtId="0" fontId="40" fillId="0" borderId="26" xfId="0" applyFont="1" applyBorder="1" applyAlignment="1">
      <alignment horizontal="center" vertical="center" wrapText="1"/>
    </xf>
    <xf numFmtId="0" fontId="40" fillId="0" borderId="15" xfId="0" applyFont="1" applyBorder="1" applyAlignment="1">
      <alignment horizontal="center" vertical="center" wrapText="1"/>
    </xf>
    <xf numFmtId="0" fontId="37" fillId="0" borderId="74"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46" xfId="0" applyFont="1" applyBorder="1" applyAlignment="1">
      <alignment horizontal="center" vertical="center" wrapText="1"/>
    </xf>
    <xf numFmtId="0" fontId="62" fillId="12" borderId="10" xfId="0" applyFont="1" applyFill="1" applyBorder="1" applyAlignment="1">
      <alignment horizontal="justify" vertical="center" wrapText="1"/>
    </xf>
    <xf numFmtId="0" fontId="62" fillId="12" borderId="1" xfId="0" applyFont="1" applyFill="1" applyBorder="1" applyAlignment="1">
      <alignment horizontal="justify" vertical="center" wrapText="1"/>
    </xf>
    <xf numFmtId="0" fontId="62" fillId="12" borderId="15" xfId="0" applyFont="1" applyFill="1" applyBorder="1" applyAlignment="1">
      <alignment horizontal="justify" vertical="center" wrapText="1"/>
    </xf>
    <xf numFmtId="0" fontId="40" fillId="11" borderId="9" xfId="0" applyFont="1" applyFill="1" applyBorder="1" applyAlignment="1">
      <alignment horizontal="justify" vertical="center" wrapText="1"/>
    </xf>
    <xf numFmtId="0" fontId="40" fillId="11" borderId="13" xfId="0" applyFont="1" applyFill="1" applyBorder="1" applyAlignment="1">
      <alignment horizontal="justify" vertical="center" wrapText="1"/>
    </xf>
    <xf numFmtId="0" fontId="40" fillId="11" borderId="26" xfId="0" applyFont="1" applyFill="1" applyBorder="1" applyAlignment="1">
      <alignment horizontal="justify" vertical="center" wrapText="1"/>
    </xf>
    <xf numFmtId="0" fontId="55" fillId="12" borderId="10" xfId="0" applyFont="1" applyFill="1" applyBorder="1" applyAlignment="1">
      <alignment horizontal="justify" wrapText="1"/>
    </xf>
    <xf numFmtId="0" fontId="55" fillId="12" borderId="1" xfId="0" applyFont="1" applyFill="1" applyBorder="1" applyAlignment="1">
      <alignment horizontal="justify" wrapText="1"/>
    </xf>
    <xf numFmtId="0" fontId="55" fillId="12" borderId="15" xfId="0" applyFont="1" applyFill="1" applyBorder="1" applyAlignment="1">
      <alignment horizontal="justify" wrapText="1"/>
    </xf>
    <xf numFmtId="0" fontId="43" fillId="11" borderId="10" xfId="0" applyFont="1" applyFill="1" applyBorder="1" applyAlignment="1">
      <alignment horizontal="justify" vertical="center" wrapText="1"/>
    </xf>
    <xf numFmtId="0" fontId="43" fillId="11" borderId="1" xfId="0" applyFont="1" applyFill="1" applyBorder="1" applyAlignment="1">
      <alignment horizontal="justify" vertical="center" wrapText="1"/>
    </xf>
    <xf numFmtId="0" fontId="43" fillId="11" borderId="15" xfId="0" applyFont="1" applyFill="1" applyBorder="1" applyAlignment="1">
      <alignment horizontal="justify" vertical="center" wrapText="1"/>
    </xf>
    <xf numFmtId="0" fontId="55" fillId="12" borderId="23" xfId="0" applyFont="1" applyFill="1" applyBorder="1" applyAlignment="1">
      <alignment horizontal="justify" vertical="top" wrapText="1"/>
    </xf>
    <xf numFmtId="0" fontId="55" fillId="12" borderId="34" xfId="0" applyFont="1" applyFill="1" applyBorder="1" applyAlignment="1">
      <alignment horizontal="justify" vertical="top" wrapText="1"/>
    </xf>
    <xf numFmtId="0" fontId="55" fillId="12" borderId="54" xfId="0" applyFont="1" applyFill="1" applyBorder="1" applyAlignment="1">
      <alignment horizontal="justify" vertical="top" wrapText="1"/>
    </xf>
    <xf numFmtId="0" fontId="55" fillId="12" borderId="55" xfId="0" applyFont="1" applyFill="1" applyBorder="1" applyAlignment="1">
      <alignment horizontal="justify" vertical="top" wrapText="1"/>
    </xf>
    <xf numFmtId="0" fontId="55" fillId="12" borderId="52" xfId="0" applyFont="1" applyFill="1" applyBorder="1" applyAlignment="1">
      <alignment horizontal="justify" vertical="top" wrapText="1"/>
    </xf>
    <xf numFmtId="0" fontId="55" fillId="12" borderId="50" xfId="0" applyFont="1" applyFill="1" applyBorder="1" applyAlignment="1">
      <alignment horizontal="justify" vertical="top" wrapText="1"/>
    </xf>
    <xf numFmtId="0" fontId="42" fillId="0" borderId="22" xfId="0" applyFont="1" applyBorder="1" applyAlignment="1">
      <alignment horizontal="justify" vertical="center" wrapText="1"/>
    </xf>
    <xf numFmtId="0" fontId="42" fillId="0" borderId="29" xfId="0" applyFont="1" applyBorder="1" applyAlignment="1">
      <alignment horizontal="justify" vertical="center" wrapText="1"/>
    </xf>
    <xf numFmtId="0" fontId="40" fillId="0" borderId="32" xfId="0" applyFont="1" applyBorder="1" applyAlignment="1">
      <alignment horizontal="center" vertical="center" textRotation="90" wrapText="1"/>
    </xf>
    <xf numFmtId="0" fontId="40" fillId="0" borderId="33" xfId="0" applyFont="1" applyBorder="1" applyAlignment="1">
      <alignment horizontal="center" vertical="center" textRotation="90" wrapText="1"/>
    </xf>
    <xf numFmtId="0" fontId="40" fillId="10" borderId="21" xfId="0" applyFont="1" applyFill="1" applyBorder="1" applyAlignment="1">
      <alignment horizontal="center" vertical="center" textRotation="90" wrapText="1"/>
    </xf>
    <xf numFmtId="0" fontId="40" fillId="10" borderId="48" xfId="0" applyFont="1" applyFill="1" applyBorder="1" applyAlignment="1">
      <alignment horizontal="center" vertical="center" textRotation="90" wrapText="1"/>
    </xf>
    <xf numFmtId="0" fontId="40" fillId="12" borderId="21" xfId="0" applyFont="1" applyFill="1" applyBorder="1" applyAlignment="1">
      <alignment horizontal="center" vertical="center" textRotation="90" wrapText="1"/>
    </xf>
    <xf numFmtId="0" fontId="40" fillId="12" borderId="48" xfId="0" applyFont="1" applyFill="1" applyBorder="1" applyAlignment="1">
      <alignment horizontal="center" vertical="center" textRotation="90" wrapText="1"/>
    </xf>
    <xf numFmtId="0" fontId="32" fillId="11" borderId="9" xfId="0" applyFont="1" applyFill="1" applyBorder="1" applyAlignment="1">
      <alignment horizontal="center" vertical="center" wrapText="1"/>
    </xf>
    <xf numFmtId="0" fontId="32" fillId="11" borderId="26" xfId="0" applyFont="1" applyFill="1" applyBorder="1" applyAlignment="1">
      <alignment horizontal="center" vertical="center" wrapText="1"/>
    </xf>
    <xf numFmtId="0" fontId="53" fillId="11" borderId="10" xfId="0" applyFont="1" applyFill="1" applyBorder="1" applyAlignment="1">
      <alignment horizontal="center" vertical="center" textRotation="90" wrapText="1"/>
    </xf>
    <xf numFmtId="0" fontId="53" fillId="11" borderId="15" xfId="0" applyFont="1" applyFill="1" applyBorder="1" applyAlignment="1">
      <alignment horizontal="center" vertical="center" textRotation="90" wrapText="1"/>
    </xf>
    <xf numFmtId="0" fontId="62" fillId="12" borderId="10" xfId="0" applyFont="1" applyFill="1" applyBorder="1" applyAlignment="1">
      <alignment horizontal="center" vertical="center" wrapText="1"/>
    </xf>
    <xf numFmtId="0" fontId="62" fillId="12" borderId="15" xfId="0" applyFont="1" applyFill="1" applyBorder="1" applyAlignment="1">
      <alignment horizontal="center" vertical="center" wrapText="1"/>
    </xf>
    <xf numFmtId="0" fontId="55" fillId="12" borderId="10" xfId="0" applyFont="1" applyFill="1" applyBorder="1" applyAlignment="1">
      <alignment horizontal="center" vertical="center" wrapText="1"/>
    </xf>
    <xf numFmtId="0" fontId="55" fillId="12" borderId="15" xfId="0" applyFont="1" applyFill="1" applyBorder="1" applyAlignment="1">
      <alignment horizontal="center" vertical="center" wrapText="1"/>
    </xf>
    <xf numFmtId="0" fontId="32" fillId="11" borderId="10" xfId="0" applyFont="1" applyFill="1" applyBorder="1" applyAlignment="1">
      <alignment horizontal="center" vertical="center" wrapText="1"/>
    </xf>
    <xf numFmtId="0" fontId="32" fillId="11" borderId="15" xfId="0" applyFont="1" applyFill="1" applyBorder="1" applyAlignment="1">
      <alignment horizontal="center" vertical="center" wrapText="1"/>
    </xf>
    <xf numFmtId="0" fontId="42" fillId="18" borderId="24" xfId="0" applyFont="1" applyFill="1" applyBorder="1" applyAlignment="1">
      <alignment horizontal="justify" vertical="center" wrapText="1"/>
    </xf>
    <xf numFmtId="0" fontId="42" fillId="18" borderId="51" xfId="0" applyFont="1" applyFill="1" applyBorder="1" applyAlignment="1">
      <alignment horizontal="justify" vertical="center" wrapText="1"/>
    </xf>
    <xf numFmtId="0" fontId="42" fillId="18" borderId="60" xfId="0" applyFont="1" applyFill="1" applyBorder="1" applyAlignment="1">
      <alignment horizontal="justify" vertical="center" wrapText="1"/>
    </xf>
    <xf numFmtId="0" fontId="49" fillId="17" borderId="27" xfId="0" applyFont="1" applyFill="1" applyBorder="1" applyAlignment="1">
      <alignment horizontal="justify" vertical="center" wrapText="1"/>
    </xf>
    <xf numFmtId="0" fontId="49" fillId="17" borderId="74" xfId="0" applyFont="1" applyFill="1" applyBorder="1" applyAlignment="1">
      <alignment horizontal="justify" vertical="center" wrapText="1"/>
    </xf>
    <xf numFmtId="0" fontId="42" fillId="17" borderId="28" xfId="0" applyFont="1" applyFill="1" applyBorder="1" applyAlignment="1">
      <alignment horizontal="justify" vertical="center" wrapText="1"/>
    </xf>
    <xf numFmtId="0" fontId="42" fillId="17" borderId="56" xfId="0" applyFont="1" applyFill="1" applyBorder="1" applyAlignment="1">
      <alignment horizontal="justify" vertical="center" wrapText="1"/>
    </xf>
    <xf numFmtId="0" fontId="45" fillId="11" borderId="15" xfId="0" applyFont="1" applyFill="1" applyBorder="1" applyAlignment="1">
      <alignment horizontal="center" vertical="center" textRotation="90" wrapText="1"/>
    </xf>
    <xf numFmtId="0" fontId="52" fillId="13" borderId="9" xfId="0" applyFont="1" applyFill="1" applyBorder="1" applyAlignment="1">
      <alignment horizontal="justify" vertical="center" wrapText="1"/>
    </xf>
    <xf numFmtId="0" fontId="52" fillId="13" borderId="13" xfId="0" applyFont="1" applyFill="1" applyBorder="1" applyAlignment="1">
      <alignment horizontal="justify" vertical="center" wrapText="1"/>
    </xf>
    <xf numFmtId="0" fontId="52" fillId="13" borderId="26" xfId="0" applyFont="1" applyFill="1" applyBorder="1" applyAlignment="1">
      <alignment horizontal="justify" vertical="center" wrapText="1"/>
    </xf>
    <xf numFmtId="0" fontId="42" fillId="10" borderId="21" xfId="0" applyFont="1" applyFill="1" applyBorder="1" applyAlignment="1">
      <alignment horizontal="center" vertical="center" textRotation="90" wrapText="1"/>
    </xf>
    <xf numFmtId="0" fontId="42" fillId="10" borderId="5" xfId="0" applyFont="1" applyFill="1" applyBorder="1" applyAlignment="1">
      <alignment horizontal="center" vertical="center" textRotation="90" wrapText="1"/>
    </xf>
    <xf numFmtId="0" fontId="42" fillId="10" borderId="48" xfId="0" applyFont="1" applyFill="1" applyBorder="1" applyAlignment="1">
      <alignment horizontal="center" vertical="center" textRotation="90" wrapText="1"/>
    </xf>
    <xf numFmtId="0" fontId="52" fillId="10" borderId="34" xfId="0" applyFont="1" applyFill="1" applyBorder="1" applyAlignment="1">
      <alignment horizontal="center" vertical="center" textRotation="90" wrapText="1"/>
    </xf>
    <xf numFmtId="0" fontId="52" fillId="10" borderId="55" xfId="0" applyFont="1" applyFill="1" applyBorder="1" applyAlignment="1">
      <alignment horizontal="center" vertical="center" textRotation="90" wrapText="1"/>
    </xf>
    <xf numFmtId="0" fontId="52" fillId="12" borderId="5" xfId="0" applyFont="1" applyFill="1" applyBorder="1" applyAlignment="1">
      <alignment horizontal="center" vertical="center" textRotation="90" wrapText="1"/>
    </xf>
    <xf numFmtId="0" fontId="52" fillId="0" borderId="53" xfId="0" applyFont="1" applyBorder="1" applyAlignment="1">
      <alignment horizontal="center" vertical="center" textRotation="90" wrapText="1"/>
    </xf>
    <xf numFmtId="0" fontId="45" fillId="16" borderId="52" xfId="0" applyFont="1" applyFill="1" applyBorder="1" applyAlignment="1">
      <alignment horizontal="center" vertical="center" textRotation="90" wrapText="1"/>
    </xf>
    <xf numFmtId="0" fontId="42" fillId="17" borderId="9" xfId="0" applyFont="1" applyFill="1" applyBorder="1" applyAlignment="1">
      <alignment horizontal="justify" vertical="center" wrapText="1"/>
    </xf>
    <xf numFmtId="0" fontId="42" fillId="17" borderId="13" xfId="0" applyFont="1" applyFill="1" applyBorder="1" applyAlignment="1">
      <alignment horizontal="justify" vertical="center" wrapText="1"/>
    </xf>
    <xf numFmtId="0" fontId="42" fillId="17" borderId="26" xfId="0" applyFont="1" applyFill="1" applyBorder="1" applyAlignment="1">
      <alignment horizontal="justify" vertical="center" wrapText="1"/>
    </xf>
    <xf numFmtId="0" fontId="55" fillId="12" borderId="21" xfId="0" applyFont="1" applyFill="1" applyBorder="1" applyAlignment="1">
      <alignment horizontal="center" vertical="center" textRotation="90" wrapText="1"/>
    </xf>
    <xf numFmtId="0" fontId="55" fillId="12" borderId="5" xfId="0" applyFont="1" applyFill="1" applyBorder="1" applyAlignment="1">
      <alignment horizontal="center" vertical="center" textRotation="90" wrapText="1"/>
    </xf>
    <xf numFmtId="0" fontId="55" fillId="12" borderId="48" xfId="0" applyFont="1" applyFill="1" applyBorder="1" applyAlignment="1">
      <alignment horizontal="center" vertical="center" textRotation="90" wrapText="1"/>
    </xf>
    <xf numFmtId="0" fontId="43" fillId="10" borderId="21" xfId="0" applyFont="1" applyFill="1" applyBorder="1" applyAlignment="1">
      <alignment horizontal="center" vertical="center" textRotation="90" wrapText="1"/>
    </xf>
    <xf numFmtId="0" fontId="37" fillId="0" borderId="26"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49"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46" xfId="0" applyFont="1" applyBorder="1" applyAlignment="1">
      <alignment horizontal="center" vertical="center" wrapText="1"/>
    </xf>
    <xf numFmtId="0" fontId="52" fillId="16" borderId="10" xfId="0" applyFont="1" applyFill="1" applyBorder="1" applyAlignment="1">
      <alignment horizontal="justify" vertical="center" wrapText="1"/>
    </xf>
    <xf numFmtId="0" fontId="52" fillId="16" borderId="1" xfId="0" applyFont="1" applyFill="1" applyBorder="1" applyAlignment="1">
      <alignment horizontal="justify" vertical="center" wrapText="1"/>
    </xf>
    <xf numFmtId="0" fontId="52" fillId="16" borderId="15" xfId="0" applyFont="1" applyFill="1" applyBorder="1" applyAlignment="1">
      <alignment horizontal="justify" vertical="center" wrapText="1"/>
    </xf>
    <xf numFmtId="0" fontId="45" fillId="17" borderId="10" xfId="0" applyFont="1" applyFill="1" applyBorder="1" applyAlignment="1">
      <alignment horizontal="justify" vertical="center" textRotation="90" wrapText="1"/>
    </xf>
    <xf numFmtId="0" fontId="45" fillId="17" borderId="1" xfId="0" applyFont="1" applyFill="1" applyBorder="1" applyAlignment="1">
      <alignment horizontal="justify" vertical="center" textRotation="90" wrapText="1"/>
    </xf>
    <xf numFmtId="0" fontId="45" fillId="17" borderId="15" xfId="0" applyFont="1" applyFill="1" applyBorder="1" applyAlignment="1">
      <alignment horizontal="justify" vertical="center" textRotation="90" wrapText="1"/>
    </xf>
    <xf numFmtId="0" fontId="78" fillId="16" borderId="9" xfId="0" applyFont="1" applyFill="1" applyBorder="1" applyAlignment="1">
      <alignment horizontal="justify" vertical="center" wrapText="1"/>
    </xf>
    <xf numFmtId="0" fontId="78" fillId="16" borderId="13" xfId="0" applyFont="1" applyFill="1" applyBorder="1" applyAlignment="1">
      <alignment horizontal="justify" vertical="center" wrapText="1"/>
    </xf>
    <xf numFmtId="0" fontId="45" fillId="16" borderId="32" xfId="0" applyFont="1" applyFill="1" applyBorder="1" applyAlignment="1">
      <alignment horizontal="center" vertical="center" textRotation="90" wrapText="1"/>
    </xf>
    <xf numFmtId="0" fontId="45" fillId="16" borderId="7" xfId="0" applyFont="1" applyFill="1" applyBorder="1" applyAlignment="1">
      <alignment horizontal="center" vertical="center" textRotation="90" wrapText="1"/>
    </xf>
    <xf numFmtId="0" fontId="43" fillId="13" borderId="35" xfId="0" applyFont="1" applyFill="1" applyBorder="1" applyAlignment="1">
      <alignment horizontal="center" vertical="center" textRotation="90" wrapText="1"/>
    </xf>
    <xf numFmtId="0" fontId="43" fillId="13" borderId="53" xfId="0" applyFont="1" applyFill="1" applyBorder="1" applyAlignment="1">
      <alignment horizontal="center" vertical="center" textRotation="90" wrapText="1"/>
    </xf>
    <xf numFmtId="0" fontId="43" fillId="13" borderId="49" xfId="0" applyFont="1" applyFill="1" applyBorder="1" applyAlignment="1">
      <alignment horizontal="center" vertical="center" textRotation="90" wrapText="1"/>
    </xf>
    <xf numFmtId="0" fontId="62" fillId="16" borderId="23" xfId="0" applyFont="1" applyFill="1" applyBorder="1" applyAlignment="1">
      <alignment horizontal="center" vertical="center" wrapText="1"/>
    </xf>
    <xf numFmtId="0" fontId="62" fillId="16" borderId="28" xfId="0" applyFont="1" applyFill="1" applyBorder="1" applyAlignment="1">
      <alignment horizontal="center" vertical="center" wrapText="1"/>
    </xf>
    <xf numFmtId="0" fontId="62" fillId="16" borderId="34" xfId="0" applyFont="1" applyFill="1" applyBorder="1" applyAlignment="1">
      <alignment horizontal="center" vertical="center" wrapText="1"/>
    </xf>
    <xf numFmtId="0" fontId="62" fillId="16" borderId="54" xfId="0" applyFont="1" applyFill="1" applyBorder="1" applyAlignment="1">
      <alignment horizontal="center" vertical="center" wrapText="1"/>
    </xf>
    <xf numFmtId="0" fontId="62" fillId="16" borderId="0" xfId="0" applyFont="1" applyFill="1" applyAlignment="1">
      <alignment horizontal="center" vertical="center" wrapText="1"/>
    </xf>
    <xf numFmtId="0" fontId="62" fillId="16" borderId="55" xfId="0" applyFont="1" applyFill="1" applyBorder="1" applyAlignment="1">
      <alignment horizontal="center" vertical="center" wrapText="1"/>
    </xf>
    <xf numFmtId="0" fontId="62" fillId="16" borderId="52" xfId="0" applyFont="1" applyFill="1" applyBorder="1" applyAlignment="1">
      <alignment horizontal="center" vertical="center" wrapText="1"/>
    </xf>
    <xf numFmtId="0" fontId="62" fillId="16" borderId="56" xfId="0" applyFont="1" applyFill="1" applyBorder="1" applyAlignment="1">
      <alignment horizontal="center" vertical="center" wrapText="1"/>
    </xf>
    <xf numFmtId="0" fontId="62" fillId="16" borderId="50" xfId="0" applyFont="1" applyFill="1" applyBorder="1" applyAlignment="1">
      <alignment horizontal="center" vertical="center" wrapText="1"/>
    </xf>
    <xf numFmtId="0" fontId="43" fillId="11" borderId="35" xfId="0" applyFont="1" applyFill="1" applyBorder="1" applyAlignment="1">
      <alignment horizontal="justify" vertical="center" wrapText="1"/>
    </xf>
    <xf numFmtId="0" fontId="43" fillId="11" borderId="53" xfId="0" applyFont="1" applyFill="1" applyBorder="1" applyAlignment="1">
      <alignment horizontal="justify" vertical="center" wrapText="1"/>
    </xf>
    <xf numFmtId="0" fontId="43" fillId="11" borderId="49" xfId="0" applyFont="1" applyFill="1" applyBorder="1" applyAlignment="1">
      <alignment horizontal="justify" vertical="center" wrapText="1"/>
    </xf>
    <xf numFmtId="0" fontId="52" fillId="11" borderId="23" xfId="0" applyFont="1" applyFill="1" applyBorder="1" applyAlignment="1">
      <alignment horizontal="center" vertical="center" textRotation="90" wrapText="1"/>
    </xf>
    <xf numFmtId="0" fontId="52" fillId="11" borderId="28" xfId="0" applyFont="1" applyFill="1" applyBorder="1" applyAlignment="1">
      <alignment horizontal="center" vertical="center" textRotation="90" wrapText="1"/>
    </xf>
    <xf numFmtId="0" fontId="52" fillId="11" borderId="34" xfId="0" applyFont="1" applyFill="1" applyBorder="1" applyAlignment="1">
      <alignment horizontal="center" vertical="center" textRotation="90" wrapText="1"/>
    </xf>
    <xf numFmtId="0" fontId="52" fillId="11" borderId="54" xfId="0" applyFont="1" applyFill="1" applyBorder="1" applyAlignment="1">
      <alignment horizontal="center" vertical="center" textRotation="90" wrapText="1"/>
    </xf>
    <xf numFmtId="0" fontId="52" fillId="11" borderId="0" xfId="0" applyFont="1" applyFill="1" applyAlignment="1">
      <alignment horizontal="center" vertical="center" textRotation="90" wrapText="1"/>
    </xf>
    <xf numFmtId="0" fontId="52" fillId="11" borderId="55" xfId="0" applyFont="1" applyFill="1" applyBorder="1" applyAlignment="1">
      <alignment horizontal="center" vertical="center" textRotation="90" wrapText="1"/>
    </xf>
    <xf numFmtId="0" fontId="52" fillId="11" borderId="52" xfId="0" applyFont="1" applyFill="1" applyBorder="1" applyAlignment="1">
      <alignment horizontal="center" vertical="center" textRotation="90" wrapText="1"/>
    </xf>
    <xf numFmtId="0" fontId="52" fillId="11" borderId="56" xfId="0" applyFont="1" applyFill="1" applyBorder="1" applyAlignment="1">
      <alignment horizontal="center" vertical="center" textRotation="90" wrapText="1"/>
    </xf>
    <xf numFmtId="0" fontId="52" fillId="11" borderId="50" xfId="0" applyFont="1" applyFill="1" applyBorder="1" applyAlignment="1">
      <alignment horizontal="center" vertical="center" textRotation="90" wrapText="1"/>
    </xf>
    <xf numFmtId="0" fontId="40" fillId="11" borderId="22"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1" borderId="47" xfId="0" applyFont="1" applyFill="1" applyBorder="1" applyAlignment="1">
      <alignment horizontal="center" vertical="center" wrapText="1"/>
    </xf>
    <xf numFmtId="0" fontId="40" fillId="11" borderId="21" xfId="0" applyFont="1" applyFill="1" applyBorder="1" applyAlignment="1">
      <alignment horizontal="center" vertical="center" wrapText="1"/>
    </xf>
    <xf numFmtId="0" fontId="40" fillId="11" borderId="5" xfId="0" applyFont="1" applyFill="1" applyBorder="1" applyAlignment="1">
      <alignment horizontal="center" vertical="center" wrapText="1"/>
    </xf>
    <xf numFmtId="0" fontId="40" fillId="11" borderId="48" xfId="0" applyFont="1" applyFill="1" applyBorder="1" applyAlignment="1">
      <alignment horizontal="center" vertical="center" wrapText="1"/>
    </xf>
    <xf numFmtId="0" fontId="40" fillId="11" borderId="23" xfId="0" applyFont="1" applyFill="1" applyBorder="1" applyAlignment="1">
      <alignment horizontal="center" vertical="center" wrapText="1"/>
    </xf>
    <xf numFmtId="0" fontId="40" fillId="11" borderId="34" xfId="0" applyFont="1" applyFill="1" applyBorder="1" applyAlignment="1">
      <alignment horizontal="center" vertical="center" wrapText="1"/>
    </xf>
    <xf numFmtId="0" fontId="40" fillId="11" borderId="55" xfId="0" applyFont="1" applyFill="1" applyBorder="1" applyAlignment="1">
      <alignment horizontal="center" vertical="center" wrapText="1"/>
    </xf>
    <xf numFmtId="0" fontId="40" fillId="11" borderId="50" xfId="0" applyFont="1" applyFill="1" applyBorder="1" applyAlignment="1">
      <alignment horizontal="center" vertical="center" wrapText="1"/>
    </xf>
    <xf numFmtId="17" fontId="40" fillId="7" borderId="21" xfId="0" applyNumberFormat="1" applyFont="1" applyFill="1" applyBorder="1" applyAlignment="1">
      <alignment horizontal="center" vertical="center" wrapText="1"/>
    </xf>
    <xf numFmtId="17" fontId="40" fillId="7" borderId="5" xfId="0" applyNumberFormat="1" applyFont="1" applyFill="1" applyBorder="1" applyAlignment="1">
      <alignment horizontal="center" vertical="center" wrapText="1"/>
    </xf>
    <xf numFmtId="17" fontId="40" fillId="7" borderId="48" xfId="0" applyNumberFormat="1" applyFont="1" applyFill="1" applyBorder="1" applyAlignment="1">
      <alignment horizontal="center" vertical="center" wrapText="1"/>
    </xf>
    <xf numFmtId="0" fontId="37" fillId="11" borderId="33" xfId="0" applyFont="1" applyFill="1" applyBorder="1" applyAlignment="1">
      <alignment horizontal="justify" vertical="center" wrapText="1"/>
    </xf>
    <xf numFmtId="0" fontId="40" fillId="11" borderId="78" xfId="0" applyFont="1" applyFill="1" applyBorder="1" applyAlignment="1">
      <alignment horizontal="justify" vertical="center" wrapText="1"/>
    </xf>
    <xf numFmtId="0" fontId="40" fillId="11" borderId="46" xfId="0" applyFont="1" applyFill="1" applyBorder="1" applyAlignment="1">
      <alignment horizontal="justify" vertical="center" wrapText="1"/>
    </xf>
    <xf numFmtId="0" fontId="32" fillId="11" borderId="56" xfId="0" applyFont="1" applyFill="1" applyBorder="1" applyAlignment="1">
      <alignment horizontal="justify" vertical="center" wrapText="1"/>
    </xf>
    <xf numFmtId="0" fontId="49" fillId="11" borderId="10" xfId="0" applyFont="1" applyFill="1" applyBorder="1" applyAlignment="1">
      <alignment horizontal="justify" vertical="center" wrapText="1"/>
    </xf>
    <xf numFmtId="0" fontId="37" fillId="0" borderId="70" xfId="0" applyFont="1" applyBorder="1" applyAlignment="1">
      <alignment horizontal="center" vertical="center" wrapText="1"/>
    </xf>
    <xf numFmtId="0" fontId="40" fillId="11" borderId="6" xfId="0" applyFont="1" applyFill="1" applyBorder="1" applyAlignment="1">
      <alignment horizontal="justify" vertical="center" wrapText="1"/>
    </xf>
    <xf numFmtId="0" fontId="40" fillId="11" borderId="3" xfId="0" applyFont="1" applyFill="1" applyBorder="1" applyAlignment="1">
      <alignment horizontal="justify" vertical="center" wrapText="1"/>
    </xf>
    <xf numFmtId="0" fontId="40" fillId="11" borderId="12" xfId="0" applyFont="1" applyFill="1" applyBorder="1" applyAlignment="1">
      <alignment horizontal="justify" vertical="center" wrapText="1"/>
    </xf>
    <xf numFmtId="0" fontId="40" fillId="11" borderId="33" xfId="0" applyFont="1" applyFill="1" applyBorder="1" applyAlignment="1">
      <alignment horizontal="justify" vertical="center" wrapText="1"/>
    </xf>
    <xf numFmtId="0" fontId="40" fillId="11" borderId="70" xfId="0" applyFont="1" applyFill="1" applyBorder="1" applyAlignment="1">
      <alignment horizontal="justify" vertical="center" wrapText="1"/>
    </xf>
    <xf numFmtId="0" fontId="46" fillId="11" borderId="9" xfId="0" applyFont="1" applyFill="1" applyBorder="1" applyAlignment="1">
      <alignment horizontal="center" vertical="center" wrapText="1"/>
    </xf>
    <xf numFmtId="0" fontId="46" fillId="11" borderId="13" xfId="0" applyFont="1" applyFill="1" applyBorder="1" applyAlignment="1">
      <alignment horizontal="center" vertical="center" wrapText="1"/>
    </xf>
    <xf numFmtId="0" fontId="46" fillId="11" borderId="26" xfId="0" applyFont="1" applyFill="1" applyBorder="1" applyAlignment="1">
      <alignment horizontal="center" vertical="center" wrapText="1"/>
    </xf>
    <xf numFmtId="0" fontId="46" fillId="11" borderId="10" xfId="0" applyFont="1" applyFill="1" applyBorder="1" applyAlignment="1">
      <alignment horizontal="center" vertical="center" wrapText="1"/>
    </xf>
    <xf numFmtId="0" fontId="46" fillId="11" borderId="1" xfId="0" applyFont="1" applyFill="1" applyBorder="1" applyAlignment="1">
      <alignment horizontal="center" vertical="center" wrapText="1"/>
    </xf>
    <xf numFmtId="0" fontId="46" fillId="11" borderId="15" xfId="0" applyFont="1" applyFill="1" applyBorder="1" applyAlignment="1">
      <alignment horizontal="center" vertical="center" wrapText="1"/>
    </xf>
    <xf numFmtId="17" fontId="46" fillId="7" borderId="10" xfId="0" applyNumberFormat="1" applyFont="1" applyFill="1" applyBorder="1" applyAlignment="1">
      <alignment horizontal="center" vertical="center" wrapText="1"/>
    </xf>
    <xf numFmtId="17" fontId="46" fillId="7" borderId="1" xfId="0" applyNumberFormat="1" applyFont="1" applyFill="1" applyBorder="1" applyAlignment="1">
      <alignment horizontal="center" vertical="center" wrapText="1"/>
    </xf>
    <xf numFmtId="17" fontId="46" fillId="7" borderId="15" xfId="0" applyNumberFormat="1" applyFont="1" applyFill="1" applyBorder="1" applyAlignment="1">
      <alignment horizontal="center" vertical="center" wrapText="1"/>
    </xf>
    <xf numFmtId="0" fontId="55" fillId="16" borderId="9" xfId="0" applyFont="1" applyFill="1" applyBorder="1" applyAlignment="1">
      <alignment horizontal="justify" vertical="center" wrapText="1"/>
    </xf>
    <xf numFmtId="0" fontId="55" fillId="16" borderId="13" xfId="0" applyFont="1" applyFill="1" applyBorder="1" applyAlignment="1">
      <alignment horizontal="justify" vertical="center" wrapText="1"/>
    </xf>
    <xf numFmtId="0" fontId="37" fillId="11" borderId="26" xfId="0" applyFont="1" applyFill="1" applyBorder="1" applyAlignment="1">
      <alignment horizontal="center" vertical="center" wrapText="1"/>
    </xf>
    <xf numFmtId="0" fontId="37" fillId="11" borderId="15" xfId="0" applyFont="1" applyFill="1" applyBorder="1" applyAlignment="1">
      <alignment horizontal="center" vertical="center" wrapText="1"/>
    </xf>
    <xf numFmtId="0" fontId="36" fillId="7" borderId="21" xfId="0" applyFont="1" applyFill="1" applyBorder="1" applyAlignment="1">
      <alignment horizontal="center" vertical="center" wrapText="1"/>
    </xf>
    <xf numFmtId="0" fontId="36" fillId="7" borderId="48" xfId="0" applyFont="1" applyFill="1" applyBorder="1" applyAlignment="1">
      <alignment horizontal="center" vertical="center" wrapText="1"/>
    </xf>
    <xf numFmtId="0" fontId="43" fillId="11" borderId="9" xfId="0" applyFont="1" applyFill="1" applyBorder="1" applyAlignment="1">
      <alignment horizontal="justify" vertical="center" wrapText="1"/>
    </xf>
    <xf numFmtId="0" fontId="43" fillId="11" borderId="13" xfId="0" applyFont="1" applyFill="1" applyBorder="1" applyAlignment="1">
      <alignment horizontal="justify" vertical="center" wrapText="1"/>
    </xf>
    <xf numFmtId="0" fontId="43" fillId="11" borderId="26" xfId="0" applyFont="1" applyFill="1" applyBorder="1" applyAlignment="1">
      <alignment horizontal="justify" vertical="center" wrapText="1"/>
    </xf>
    <xf numFmtId="0" fontId="55" fillId="16" borderId="10" xfId="0" applyFont="1" applyFill="1" applyBorder="1" applyAlignment="1">
      <alignment horizontal="justify" wrapText="1"/>
    </xf>
    <xf numFmtId="0" fontId="55" fillId="16" borderId="1" xfId="0" applyFont="1" applyFill="1" applyBorder="1" applyAlignment="1">
      <alignment horizontal="justify" wrapText="1"/>
    </xf>
    <xf numFmtId="0" fontId="55" fillId="16" borderId="15" xfId="0" applyFont="1" applyFill="1" applyBorder="1" applyAlignment="1">
      <alignment horizontal="justify" wrapText="1"/>
    </xf>
    <xf numFmtId="0" fontId="43" fillId="17" borderId="10" xfId="0" applyFont="1" applyFill="1" applyBorder="1" applyAlignment="1">
      <alignment horizontal="justify" wrapText="1"/>
    </xf>
    <xf numFmtId="0" fontId="43" fillId="17" borderId="1" xfId="0" applyFont="1" applyFill="1" applyBorder="1" applyAlignment="1">
      <alignment horizontal="justify" wrapText="1"/>
    </xf>
    <xf numFmtId="0" fontId="43" fillId="17" borderId="15" xfId="0" applyFont="1" applyFill="1" applyBorder="1" applyAlignment="1">
      <alignment horizontal="justify" wrapText="1"/>
    </xf>
    <xf numFmtId="0" fontId="43" fillId="10" borderId="22" xfId="0" applyFont="1" applyFill="1" applyBorder="1" applyAlignment="1">
      <alignment horizontal="center" vertical="center" textRotation="90" wrapText="1"/>
    </xf>
    <xf numFmtId="0" fontId="43" fillId="10" borderId="47" xfId="0" applyFont="1" applyFill="1" applyBorder="1" applyAlignment="1">
      <alignment horizontal="center" vertical="center" textRotation="90" wrapText="1"/>
    </xf>
    <xf numFmtId="0" fontId="43" fillId="12" borderId="21" xfId="0" applyFont="1" applyFill="1" applyBorder="1" applyAlignment="1">
      <alignment horizontal="center" vertical="center" textRotation="90" wrapText="1"/>
    </xf>
    <xf numFmtId="0" fontId="43" fillId="12" borderId="48" xfId="0" applyFont="1" applyFill="1" applyBorder="1" applyAlignment="1">
      <alignment horizontal="center" vertical="center" textRotation="90" wrapText="1"/>
    </xf>
    <xf numFmtId="0" fontId="43" fillId="12" borderId="5" xfId="0" applyFont="1" applyFill="1" applyBorder="1" applyAlignment="1">
      <alignment horizontal="center" vertical="center" textRotation="90" wrapText="1"/>
    </xf>
    <xf numFmtId="0" fontId="55" fillId="11" borderId="22" xfId="0" applyFont="1" applyFill="1" applyBorder="1" applyAlignment="1">
      <alignment horizontal="center" vertical="center" wrapText="1"/>
    </xf>
    <xf numFmtId="0" fontId="55" fillId="11" borderId="17" xfId="0" applyFont="1" applyFill="1" applyBorder="1" applyAlignment="1">
      <alignment horizontal="center" vertical="center" wrapText="1"/>
    </xf>
    <xf numFmtId="0" fontId="60" fillId="11" borderId="21" xfId="0" applyFont="1" applyFill="1" applyBorder="1" applyAlignment="1">
      <alignment horizontal="center" vertical="center" textRotation="90" wrapText="1"/>
    </xf>
    <xf numFmtId="0" fontId="60" fillId="11" borderId="5" xfId="0" applyFont="1" applyFill="1" applyBorder="1" applyAlignment="1">
      <alignment horizontal="center" vertical="center" textRotation="90" wrapText="1"/>
    </xf>
    <xf numFmtId="0" fontId="52" fillId="16" borderId="23" xfId="0" applyFont="1" applyFill="1" applyBorder="1" applyAlignment="1">
      <alignment horizontal="center" vertical="top" wrapText="1"/>
    </xf>
    <xf numFmtId="0" fontId="52" fillId="16" borderId="34" xfId="0" applyFont="1" applyFill="1" applyBorder="1" applyAlignment="1">
      <alignment horizontal="center" vertical="top" wrapText="1"/>
    </xf>
    <xf numFmtId="0" fontId="52" fillId="16" borderId="54" xfId="0" applyFont="1" applyFill="1" applyBorder="1" applyAlignment="1">
      <alignment horizontal="center" vertical="top" wrapText="1"/>
    </xf>
    <xf numFmtId="0" fontId="52" fillId="16" borderId="55" xfId="0" applyFont="1" applyFill="1" applyBorder="1" applyAlignment="1">
      <alignment horizontal="center" vertical="top" wrapText="1"/>
    </xf>
    <xf numFmtId="0" fontId="55" fillId="11" borderId="21" xfId="0" applyFont="1" applyFill="1" applyBorder="1" applyAlignment="1">
      <alignment horizontal="center" vertical="center" wrapText="1"/>
    </xf>
    <xf numFmtId="0" fontId="37" fillId="0" borderId="16" xfId="0" applyFont="1" applyBorder="1" applyAlignment="1">
      <alignment horizontal="center" vertical="center" wrapText="1"/>
    </xf>
    <xf numFmtId="0" fontId="60" fillId="11" borderId="48" xfId="0" applyFont="1" applyFill="1" applyBorder="1" applyAlignment="1">
      <alignment horizontal="center" vertical="center" textRotation="90" wrapText="1"/>
    </xf>
    <xf numFmtId="0" fontId="55" fillId="11" borderId="47" xfId="0" applyFont="1" applyFill="1" applyBorder="1" applyAlignment="1">
      <alignment horizontal="center" vertical="center" wrapText="1"/>
    </xf>
    <xf numFmtId="0" fontId="43" fillId="10" borderId="50" xfId="0" applyFont="1" applyFill="1" applyBorder="1" applyAlignment="1">
      <alignment horizontal="center" vertical="center" textRotation="90" wrapText="1"/>
    </xf>
    <xf numFmtId="0" fontId="52" fillId="16" borderId="23" xfId="0" applyFont="1" applyFill="1" applyBorder="1" applyAlignment="1">
      <alignment horizontal="justify" vertical="top" wrapText="1"/>
    </xf>
    <xf numFmtId="0" fontId="52" fillId="16" borderId="34" xfId="0" applyFont="1" applyFill="1" applyBorder="1" applyAlignment="1">
      <alignment horizontal="justify" vertical="top" wrapText="1"/>
    </xf>
    <xf numFmtId="0" fontId="52" fillId="16" borderId="54" xfId="0" applyFont="1" applyFill="1" applyBorder="1" applyAlignment="1">
      <alignment horizontal="justify" vertical="top" wrapText="1"/>
    </xf>
    <xf numFmtId="0" fontId="52" fillId="16" borderId="55" xfId="0" applyFont="1" applyFill="1" applyBorder="1" applyAlignment="1">
      <alignment horizontal="justify" vertical="top" wrapText="1"/>
    </xf>
    <xf numFmtId="0" fontId="52" fillId="16" borderId="52" xfId="0" applyFont="1" applyFill="1" applyBorder="1" applyAlignment="1">
      <alignment horizontal="justify" vertical="top" wrapText="1"/>
    </xf>
    <xf numFmtId="0" fontId="52" fillId="16" borderId="50" xfId="0" applyFont="1" applyFill="1" applyBorder="1" applyAlignment="1">
      <alignment horizontal="justify" vertical="top" wrapText="1"/>
    </xf>
    <xf numFmtId="0" fontId="55" fillId="16" borderId="26" xfId="0" applyFont="1" applyFill="1" applyBorder="1" applyAlignment="1">
      <alignment horizontal="justify" vertical="center" wrapText="1"/>
    </xf>
    <xf numFmtId="0" fontId="56" fillId="16" borderId="23" xfId="0" applyFont="1" applyFill="1" applyBorder="1" applyAlignment="1">
      <alignment horizontal="center" vertical="center" wrapText="1"/>
    </xf>
    <xf numFmtId="0" fontId="56" fillId="16" borderId="34" xfId="0" applyFont="1" applyFill="1" applyBorder="1" applyAlignment="1">
      <alignment horizontal="center" vertical="center" wrapText="1"/>
    </xf>
    <xf numFmtId="0" fontId="56" fillId="16" borderId="54" xfId="0" applyFont="1" applyFill="1" applyBorder="1" applyAlignment="1">
      <alignment horizontal="center" vertical="center" wrapText="1"/>
    </xf>
    <xf numFmtId="0" fontId="56" fillId="16" borderId="55" xfId="0" applyFont="1" applyFill="1" applyBorder="1" applyAlignment="1">
      <alignment horizontal="center" vertical="center" wrapText="1"/>
    </xf>
    <xf numFmtId="0" fontId="56" fillId="16" borderId="52" xfId="0" applyFont="1" applyFill="1" applyBorder="1" applyAlignment="1">
      <alignment horizontal="center" vertical="center" wrapText="1"/>
    </xf>
    <xf numFmtId="0" fontId="56" fillId="16" borderId="50" xfId="0" applyFont="1" applyFill="1" applyBorder="1" applyAlignment="1">
      <alignment horizontal="center" vertical="center" wrapText="1"/>
    </xf>
    <xf numFmtId="0" fontId="52" fillId="11" borderId="21" xfId="0" applyFont="1" applyFill="1" applyBorder="1" applyAlignment="1">
      <alignment horizontal="center" vertical="center" wrapText="1"/>
    </xf>
    <xf numFmtId="0" fontId="52" fillId="11" borderId="5" xfId="0" applyFont="1" applyFill="1" applyBorder="1" applyAlignment="1">
      <alignment horizontal="center" vertical="center" wrapText="1"/>
    </xf>
    <xf numFmtId="0" fontId="52" fillId="11" borderId="48" xfId="0" applyFont="1" applyFill="1" applyBorder="1" applyAlignment="1">
      <alignment horizontal="center" vertical="center" wrapText="1"/>
    </xf>
    <xf numFmtId="0" fontId="40" fillId="11" borderId="9" xfId="0" applyFont="1" applyFill="1" applyBorder="1" applyAlignment="1">
      <alignment horizontal="center" vertical="center" wrapText="1"/>
    </xf>
    <xf numFmtId="0" fontId="40" fillId="11" borderId="26" xfId="0" applyFont="1" applyFill="1" applyBorder="1" applyAlignment="1">
      <alignment horizontal="center" vertical="center" wrapText="1"/>
    </xf>
    <xf numFmtId="0" fontId="60" fillId="11" borderId="10" xfId="0" applyFont="1" applyFill="1" applyBorder="1" applyAlignment="1">
      <alignment horizontal="center" vertical="center" textRotation="90" wrapText="1"/>
    </xf>
    <xf numFmtId="0" fontId="60" fillId="11" borderId="15" xfId="0" applyFont="1" applyFill="1" applyBorder="1" applyAlignment="1">
      <alignment horizontal="center" vertical="center" textRotation="90" wrapText="1"/>
    </xf>
    <xf numFmtId="0" fontId="56" fillId="16" borderId="10" xfId="0" applyFont="1" applyFill="1" applyBorder="1" applyAlignment="1">
      <alignment horizontal="center" vertical="center" wrapText="1"/>
    </xf>
    <xf numFmtId="0" fontId="56" fillId="16" borderId="15" xfId="0" applyFont="1" applyFill="1" applyBorder="1" applyAlignment="1">
      <alignment horizontal="center" vertical="center" wrapText="1"/>
    </xf>
    <xf numFmtId="0" fontId="52" fillId="11" borderId="10" xfId="0" applyFont="1" applyFill="1" applyBorder="1" applyAlignment="1">
      <alignment horizontal="center" vertical="center" wrapText="1"/>
    </xf>
    <xf numFmtId="0" fontId="52" fillId="11" borderId="15" xfId="0" applyFont="1" applyFill="1" applyBorder="1" applyAlignment="1">
      <alignment horizontal="center" vertical="center" wrapText="1"/>
    </xf>
    <xf numFmtId="0" fontId="43" fillId="10" borderId="10" xfId="0" applyFont="1" applyFill="1" applyBorder="1" applyAlignment="1">
      <alignment horizontal="center" vertical="center" textRotation="90" wrapText="1"/>
    </xf>
    <xf numFmtId="0" fontId="43" fillId="10" borderId="15" xfId="0" applyFont="1" applyFill="1" applyBorder="1" applyAlignment="1">
      <alignment horizontal="center" vertical="center" textRotation="90" wrapText="1"/>
    </xf>
    <xf numFmtId="0" fontId="43" fillId="12" borderId="10" xfId="0" applyFont="1" applyFill="1" applyBorder="1" applyAlignment="1">
      <alignment horizontal="center" vertical="center" textRotation="90" wrapText="1"/>
    </xf>
    <xf numFmtId="0" fontId="43" fillId="12" borderId="15" xfId="0" applyFont="1" applyFill="1" applyBorder="1" applyAlignment="1">
      <alignment horizontal="center" vertical="center" textRotation="90" wrapText="1"/>
    </xf>
    <xf numFmtId="0" fontId="43" fillId="13" borderId="32" xfId="0" applyFont="1" applyFill="1" applyBorder="1" applyAlignment="1">
      <alignment horizontal="center" vertical="center" textRotation="90" wrapText="1"/>
    </xf>
    <xf numFmtId="0" fontId="43" fillId="13" borderId="33" xfId="0" applyFont="1" applyFill="1" applyBorder="1" applyAlignment="1">
      <alignment horizontal="center" vertical="center" textRotation="90" wrapText="1"/>
    </xf>
    <xf numFmtId="0" fontId="40" fillId="18" borderId="24" xfId="0" applyFont="1" applyFill="1" applyBorder="1" applyAlignment="1">
      <alignment horizontal="justify" vertical="center" wrapText="1"/>
    </xf>
    <xf numFmtId="0" fontId="40" fillId="18" borderId="51" xfId="0" applyFont="1" applyFill="1" applyBorder="1" applyAlignment="1">
      <alignment horizontal="justify" vertical="center" wrapText="1"/>
    </xf>
    <xf numFmtId="0" fontId="40" fillId="18" borderId="60" xfId="0" applyFont="1" applyFill="1" applyBorder="1" applyAlignment="1">
      <alignment horizontal="justify" vertical="center" wrapText="1"/>
    </xf>
    <xf numFmtId="0" fontId="45" fillId="16" borderId="33" xfId="0" applyFont="1" applyFill="1" applyBorder="1" applyAlignment="1">
      <alignment horizontal="center" vertical="center" textRotation="90" wrapText="1"/>
    </xf>
    <xf numFmtId="0" fontId="43" fillId="10" borderId="37" xfId="0" applyFont="1" applyFill="1" applyBorder="1" applyAlignment="1">
      <alignment horizontal="center" vertical="center" textRotation="90" wrapText="1"/>
    </xf>
    <xf numFmtId="0" fontId="43" fillId="10" borderId="46" xfId="0" applyFont="1" applyFill="1" applyBorder="1" applyAlignment="1">
      <alignment horizontal="center" vertical="center" textRotation="90" wrapText="1"/>
    </xf>
    <xf numFmtId="0" fontId="43" fillId="13" borderId="11" xfId="0" applyFont="1" applyFill="1" applyBorder="1" applyAlignment="1">
      <alignment horizontal="center" vertical="center" textRotation="90" wrapText="1"/>
    </xf>
    <xf numFmtId="0" fontId="43" fillId="13" borderId="16" xfId="0" applyFont="1" applyFill="1" applyBorder="1" applyAlignment="1">
      <alignment horizontal="center" vertical="center" textRotation="90" wrapText="1"/>
    </xf>
    <xf numFmtId="0" fontId="42" fillId="11" borderId="4" xfId="0" applyFont="1" applyFill="1" applyBorder="1" applyAlignment="1">
      <alignment horizontal="justify" vertical="center" wrapText="1"/>
    </xf>
    <xf numFmtId="0" fontId="42" fillId="11" borderId="6" xfId="0" applyFont="1" applyFill="1" applyBorder="1" applyAlignment="1">
      <alignment horizontal="justify" vertical="center" wrapText="1"/>
    </xf>
    <xf numFmtId="0" fontId="43" fillId="11" borderId="33" xfId="0" applyFont="1" applyFill="1" applyBorder="1" applyAlignment="1">
      <alignment horizontal="justify" vertical="center" wrapText="1"/>
    </xf>
    <xf numFmtId="0" fontId="59" fillId="11" borderId="32" xfId="0" applyFont="1" applyFill="1" applyBorder="1" applyAlignment="1">
      <alignment horizontal="center" vertical="center" textRotation="90" wrapText="1"/>
    </xf>
    <xf numFmtId="0" fontId="59" fillId="11" borderId="7" xfId="0" applyFont="1" applyFill="1" applyBorder="1" applyAlignment="1">
      <alignment horizontal="center" vertical="center" textRotation="90" wrapText="1"/>
    </xf>
    <xf numFmtId="0" fontId="43" fillId="13" borderId="59" xfId="0" applyFont="1" applyFill="1" applyBorder="1" applyAlignment="1">
      <alignment horizontal="center" vertical="center" textRotation="90" wrapText="1"/>
    </xf>
    <xf numFmtId="0" fontId="37" fillId="11" borderId="45" xfId="0" applyFont="1" applyFill="1" applyBorder="1" applyAlignment="1">
      <alignment horizontal="center" vertical="center" wrapText="1"/>
    </xf>
    <xf numFmtId="0" fontId="37" fillId="11" borderId="78" xfId="0" applyFont="1" applyFill="1" applyBorder="1" applyAlignment="1">
      <alignment horizontal="center" vertical="center" wrapText="1"/>
    </xf>
    <xf numFmtId="0" fontId="37" fillId="11" borderId="70" xfId="0" applyFont="1" applyFill="1" applyBorder="1" applyAlignment="1">
      <alignment horizontal="center" vertical="center" wrapText="1"/>
    </xf>
    <xf numFmtId="0" fontId="52" fillId="13" borderId="10" xfId="0" applyFont="1" applyFill="1" applyBorder="1" applyAlignment="1">
      <alignment horizontal="center" vertical="center" wrapText="1"/>
    </xf>
    <xf numFmtId="0" fontId="52" fillId="13" borderId="15" xfId="0" applyFont="1" applyFill="1" applyBorder="1" applyAlignment="1">
      <alignment horizontal="center" vertical="center" wrapText="1"/>
    </xf>
    <xf numFmtId="0" fontId="37" fillId="13" borderId="10" xfId="0" applyFont="1" applyFill="1" applyBorder="1" applyAlignment="1">
      <alignment horizontal="center" vertical="center" textRotation="90" wrapText="1"/>
    </xf>
    <xf numFmtId="0" fontId="37" fillId="13" borderId="15" xfId="0" applyFont="1" applyFill="1" applyBorder="1" applyAlignment="1">
      <alignment horizontal="center" vertical="center" textRotation="90" wrapText="1"/>
    </xf>
    <xf numFmtId="0" fontId="43" fillId="10" borderId="4" xfId="0" applyFont="1" applyFill="1" applyBorder="1" applyAlignment="1">
      <alignment horizontal="center" vertical="center" textRotation="90" wrapText="1"/>
    </xf>
    <xf numFmtId="0" fontId="43" fillId="12" borderId="4" xfId="0" applyFont="1" applyFill="1" applyBorder="1" applyAlignment="1">
      <alignment horizontal="center" vertical="center" textRotation="90" wrapText="1"/>
    </xf>
    <xf numFmtId="0" fontId="74" fillId="11" borderId="9" xfId="0" applyFont="1" applyFill="1" applyBorder="1" applyAlignment="1">
      <alignment horizontal="justify" vertical="center" wrapText="1"/>
    </xf>
    <xf numFmtId="0" fontId="74" fillId="11" borderId="13" xfId="0" applyFont="1" applyFill="1" applyBorder="1" applyAlignment="1">
      <alignment horizontal="justify" vertical="center" wrapText="1"/>
    </xf>
    <xf numFmtId="0" fontId="52" fillId="12" borderId="23" xfId="0" applyFont="1" applyFill="1" applyBorder="1" applyAlignment="1">
      <alignment horizontal="justify" vertical="top" wrapText="1"/>
    </xf>
    <xf numFmtId="0" fontId="52" fillId="12" borderId="34" xfId="0" applyFont="1" applyFill="1" applyBorder="1" applyAlignment="1">
      <alignment horizontal="justify" vertical="top" wrapText="1"/>
    </xf>
    <xf numFmtId="0" fontId="52" fillId="12" borderId="54" xfId="0" applyFont="1" applyFill="1" applyBorder="1" applyAlignment="1">
      <alignment horizontal="justify" vertical="top" wrapText="1"/>
    </xf>
    <xf numFmtId="0" fontId="52" fillId="12" borderId="55" xfId="0" applyFont="1" applyFill="1" applyBorder="1" applyAlignment="1">
      <alignment horizontal="justify" vertical="top" wrapText="1"/>
    </xf>
    <xf numFmtId="0" fontId="52" fillId="12" borderId="52" xfId="0" applyFont="1" applyFill="1" applyBorder="1" applyAlignment="1">
      <alignment horizontal="justify" vertical="top" wrapText="1"/>
    </xf>
    <xf numFmtId="0" fontId="52" fillId="12" borderId="50" xfId="0" applyFont="1" applyFill="1" applyBorder="1" applyAlignment="1">
      <alignment horizontal="justify" vertical="top" wrapText="1"/>
    </xf>
    <xf numFmtId="0" fontId="52" fillId="13" borderId="23" xfId="0" applyFont="1" applyFill="1" applyBorder="1" applyAlignment="1">
      <alignment horizontal="center" vertical="center" wrapText="1"/>
    </xf>
    <xf numFmtId="0" fontId="52" fillId="13" borderId="54" xfId="0" applyFont="1" applyFill="1" applyBorder="1" applyAlignment="1">
      <alignment horizontal="center" vertical="center" wrapText="1"/>
    </xf>
    <xf numFmtId="0" fontId="52" fillId="13" borderId="52" xfId="0" applyFont="1" applyFill="1" applyBorder="1" applyAlignment="1">
      <alignment horizontal="center" vertical="center" wrapText="1"/>
    </xf>
    <xf numFmtId="0" fontId="57" fillId="12" borderId="10" xfId="0" applyFont="1" applyFill="1" applyBorder="1" applyAlignment="1">
      <alignment horizontal="center" vertical="center" wrapText="1"/>
    </xf>
    <xf numFmtId="0" fontId="57" fillId="12" borderId="15" xfId="0" applyFont="1" applyFill="1" applyBorder="1" applyAlignment="1">
      <alignment horizontal="center" vertical="center" wrapText="1"/>
    </xf>
    <xf numFmtId="0" fontId="37" fillId="11" borderId="48" xfId="0" applyFont="1" applyFill="1" applyBorder="1" applyAlignment="1">
      <alignment horizontal="center" vertical="center" wrapText="1"/>
    </xf>
    <xf numFmtId="0" fontId="52" fillId="16" borderId="22" xfId="0" applyFont="1" applyFill="1" applyBorder="1" applyAlignment="1">
      <alignment horizontal="justify" vertical="center" wrapText="1"/>
    </xf>
    <xf numFmtId="0" fontId="52" fillId="16" borderId="47" xfId="0" applyFont="1" applyFill="1" applyBorder="1" applyAlignment="1">
      <alignment horizontal="justify" vertical="center" wrapText="1"/>
    </xf>
    <xf numFmtId="0" fontId="43" fillId="16" borderId="9" xfId="0" applyFont="1" applyFill="1" applyBorder="1" applyAlignment="1">
      <alignment horizontal="justify" vertical="center" wrapText="1"/>
    </xf>
    <xf numFmtId="0" fontId="43" fillId="16" borderId="13" xfId="0" applyFont="1" applyFill="1" applyBorder="1" applyAlignment="1">
      <alignment horizontal="justify" vertical="center" wrapText="1"/>
    </xf>
    <xf numFmtId="0" fontId="37" fillId="11" borderId="22" xfId="0" applyFont="1" applyFill="1" applyBorder="1" applyAlignment="1">
      <alignment horizontal="center" vertical="center" wrapText="1"/>
    </xf>
    <xf numFmtId="0" fontId="37" fillId="11" borderId="17" xfId="0" applyFont="1" applyFill="1" applyBorder="1" applyAlignment="1">
      <alignment horizontal="center" vertical="center" wrapText="1"/>
    </xf>
    <xf numFmtId="0" fontId="37" fillId="11" borderId="47" xfId="0" applyFont="1" applyFill="1" applyBorder="1" applyAlignment="1">
      <alignment horizontal="center" vertical="center" wrapText="1"/>
    </xf>
    <xf numFmtId="17" fontId="58" fillId="7" borderId="21" xfId="0" applyNumberFormat="1" applyFont="1" applyFill="1" applyBorder="1" applyAlignment="1">
      <alignment horizontal="center" vertical="center" wrapText="1"/>
    </xf>
    <xf numFmtId="17" fontId="58" fillId="7" borderId="5" xfId="0" applyNumberFormat="1" applyFont="1" applyFill="1" applyBorder="1" applyAlignment="1">
      <alignment horizontal="center" vertical="center" wrapText="1"/>
    </xf>
    <xf numFmtId="17" fontId="58" fillId="7" borderId="48" xfId="0" applyNumberFormat="1" applyFont="1" applyFill="1" applyBorder="1" applyAlignment="1">
      <alignment horizontal="center" vertical="center" wrapText="1"/>
    </xf>
    <xf numFmtId="0" fontId="37" fillId="11" borderId="21" xfId="0" applyFont="1" applyFill="1" applyBorder="1" applyAlignment="1">
      <alignment horizontal="center" vertical="center" wrapText="1"/>
    </xf>
    <xf numFmtId="0" fontId="37" fillId="11" borderId="5" xfId="0" applyFont="1" applyFill="1" applyBorder="1" applyAlignment="1">
      <alignment horizontal="center" vertical="center" wrapText="1"/>
    </xf>
    <xf numFmtId="0" fontId="40" fillId="18" borderId="64" xfId="0" applyFont="1" applyFill="1" applyBorder="1" applyAlignment="1">
      <alignment horizontal="justify" vertical="center" wrapText="1"/>
    </xf>
    <xf numFmtId="0" fontId="40" fillId="18" borderId="61" xfId="0" applyFont="1" applyFill="1" applyBorder="1" applyAlignment="1">
      <alignment horizontal="justify" vertical="center" wrapText="1"/>
    </xf>
    <xf numFmtId="0" fontId="40" fillId="18" borderId="62" xfId="0" applyFont="1" applyFill="1" applyBorder="1" applyAlignment="1">
      <alignment horizontal="justify" vertical="center" wrapText="1"/>
    </xf>
    <xf numFmtId="0" fontId="76" fillId="13" borderId="9" xfId="0" applyFont="1" applyFill="1" applyBorder="1" applyAlignment="1">
      <alignment horizontal="justify" vertical="center" wrapText="1"/>
    </xf>
    <xf numFmtId="0" fontId="76" fillId="13" borderId="13" xfId="0" applyFont="1" applyFill="1" applyBorder="1" applyAlignment="1">
      <alignment horizontal="justify" vertical="center" wrapText="1"/>
    </xf>
    <xf numFmtId="0" fontId="76" fillId="13" borderId="26" xfId="0" applyFont="1" applyFill="1" applyBorder="1" applyAlignment="1">
      <alignment horizontal="justify" vertical="center" wrapText="1"/>
    </xf>
    <xf numFmtId="0" fontId="82" fillId="12" borderId="10" xfId="0" applyFont="1" applyFill="1" applyBorder="1" applyAlignment="1">
      <alignment horizontal="justify" vertical="center" wrapText="1"/>
    </xf>
    <xf numFmtId="0" fontId="82" fillId="12" borderId="1" xfId="0" applyFont="1" applyFill="1" applyBorder="1" applyAlignment="1">
      <alignment horizontal="justify" vertical="center" wrapText="1"/>
    </xf>
    <xf numFmtId="0" fontId="82" fillId="12" borderId="15" xfId="0" applyFont="1" applyFill="1" applyBorder="1" applyAlignment="1">
      <alignment horizontal="justify" vertical="center" wrapText="1"/>
    </xf>
    <xf numFmtId="0" fontId="52" fillId="12" borderId="10" xfId="0" applyFont="1" applyFill="1" applyBorder="1" applyAlignment="1">
      <alignment horizontal="justify" wrapText="1"/>
    </xf>
    <xf numFmtId="0" fontId="52" fillId="12" borderId="1" xfId="0" applyFont="1" applyFill="1" applyBorder="1" applyAlignment="1">
      <alignment horizontal="justify" wrapText="1"/>
    </xf>
    <xf numFmtId="0" fontId="52" fillId="12" borderId="15" xfId="0" applyFont="1" applyFill="1" applyBorder="1" applyAlignment="1">
      <alignment horizontal="justify" wrapText="1"/>
    </xf>
    <xf numFmtId="0" fontId="52" fillId="13" borderId="10" xfId="0" applyFont="1" applyFill="1" applyBorder="1" applyAlignment="1">
      <alignment horizontal="justify" vertical="center" wrapText="1"/>
    </xf>
    <xf numFmtId="0" fontId="52" fillId="13" borderId="1" xfId="0" applyFont="1" applyFill="1" applyBorder="1" applyAlignment="1">
      <alignment horizontal="justify" vertical="center" wrapText="1"/>
    </xf>
    <xf numFmtId="0" fontId="52" fillId="13" borderId="15" xfId="0" applyFont="1" applyFill="1" applyBorder="1" applyAlignment="1">
      <alignment horizontal="justify" vertical="center" wrapText="1"/>
    </xf>
    <xf numFmtId="0" fontId="55" fillId="10" borderId="10" xfId="0" applyFont="1" applyFill="1" applyBorder="1" applyAlignment="1">
      <alignment horizontal="center" vertical="center" textRotation="90" wrapText="1"/>
    </xf>
    <xf numFmtId="0" fontId="55" fillId="10" borderId="1" xfId="0" applyFont="1" applyFill="1" applyBorder="1" applyAlignment="1">
      <alignment horizontal="center" vertical="center" textRotation="90" wrapText="1"/>
    </xf>
    <xf numFmtId="0" fontId="55" fillId="10" borderId="15" xfId="0" applyFont="1" applyFill="1" applyBorder="1" applyAlignment="1">
      <alignment horizontal="center" vertical="center" textRotation="90" wrapText="1"/>
    </xf>
    <xf numFmtId="0" fontId="55" fillId="12" borderId="10" xfId="0" applyFont="1" applyFill="1" applyBorder="1" applyAlignment="1">
      <alignment horizontal="center" vertical="center" textRotation="90" wrapText="1"/>
    </xf>
    <xf numFmtId="0" fontId="55" fillId="12" borderId="1" xfId="0" applyFont="1" applyFill="1" applyBorder="1" applyAlignment="1">
      <alignment horizontal="center" vertical="center" textRotation="90" wrapText="1"/>
    </xf>
    <xf numFmtId="0" fontId="55" fillId="12" borderId="15" xfId="0" applyFont="1" applyFill="1" applyBorder="1" applyAlignment="1">
      <alignment horizontal="center" vertical="center" textRotation="90" wrapText="1"/>
    </xf>
    <xf numFmtId="0" fontId="55" fillId="13" borderId="32" xfId="0" applyFont="1" applyFill="1" applyBorder="1" applyAlignment="1">
      <alignment horizontal="center" vertical="center" textRotation="90" wrapText="1"/>
    </xf>
    <xf numFmtId="0" fontId="55" fillId="13" borderId="7" xfId="0" applyFont="1" applyFill="1" applyBorder="1" applyAlignment="1">
      <alignment horizontal="center" vertical="center" textRotation="90" wrapText="1"/>
    </xf>
    <xf numFmtId="0" fontId="55" fillId="13" borderId="33" xfId="0" applyFont="1" applyFill="1" applyBorder="1" applyAlignment="1">
      <alignment horizontal="center" vertical="center" textRotation="90" wrapText="1"/>
    </xf>
    <xf numFmtId="0" fontId="55" fillId="10" borderId="37" xfId="0" applyFont="1" applyFill="1" applyBorder="1" applyAlignment="1">
      <alignment horizontal="center" vertical="center" textRotation="90" wrapText="1"/>
    </xf>
    <xf numFmtId="0" fontId="55" fillId="10" borderId="8" xfId="0" applyFont="1" applyFill="1" applyBorder="1" applyAlignment="1">
      <alignment horizontal="center" vertical="center" textRotation="90" wrapText="1"/>
    </xf>
    <xf numFmtId="0" fontId="55" fillId="13" borderId="11" xfId="0" applyFont="1" applyFill="1" applyBorder="1" applyAlignment="1">
      <alignment horizontal="center" vertical="center" textRotation="90" wrapText="1"/>
    </xf>
    <xf numFmtId="0" fontId="55" fillId="13" borderId="14" xfId="0" applyFont="1" applyFill="1" applyBorder="1" applyAlignment="1">
      <alignment horizontal="center" vertical="center" textRotation="90" wrapText="1"/>
    </xf>
    <xf numFmtId="0" fontId="55" fillId="13" borderId="16" xfId="0" applyFont="1" applyFill="1" applyBorder="1" applyAlignment="1">
      <alignment horizontal="center" vertical="center" textRotation="90" wrapText="1"/>
    </xf>
    <xf numFmtId="0" fontId="59" fillId="11" borderId="33" xfId="0" applyFont="1" applyFill="1" applyBorder="1" applyAlignment="1">
      <alignment horizontal="center" vertical="center" textRotation="90" wrapText="1"/>
    </xf>
    <xf numFmtId="0" fontId="33" fillId="11" borderId="27" xfId="0" applyFont="1" applyFill="1" applyBorder="1" applyAlignment="1">
      <alignment horizontal="center" vertical="center" wrapText="1"/>
    </xf>
    <xf numFmtId="0" fontId="33" fillId="11" borderId="34" xfId="0" applyFont="1" applyFill="1" applyBorder="1" applyAlignment="1">
      <alignment horizontal="center" vertical="center" wrapText="1"/>
    </xf>
    <xf numFmtId="0" fontId="33" fillId="11" borderId="74" xfId="0" applyFont="1" applyFill="1" applyBorder="1" applyAlignment="1">
      <alignment horizontal="center" vertical="center" wrapText="1"/>
    </xf>
    <xf numFmtId="0" fontId="33" fillId="11" borderId="50"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2" xfId="0" applyFont="1" applyFill="1" applyBorder="1" applyAlignment="1">
      <alignment horizontal="center" vertical="center" wrapText="1"/>
    </xf>
    <xf numFmtId="17" fontId="33" fillId="11" borderId="10" xfId="0" applyNumberFormat="1" applyFont="1" applyFill="1" applyBorder="1" applyAlignment="1">
      <alignment horizontal="center" vertical="center" wrapText="1"/>
    </xf>
    <xf numFmtId="17" fontId="33" fillId="11" borderId="15" xfId="0" applyNumberFormat="1" applyFont="1" applyFill="1" applyBorder="1" applyAlignment="1">
      <alignment horizontal="center" vertical="center" wrapText="1"/>
    </xf>
    <xf numFmtId="0" fontId="30" fillId="7" borderId="2" xfId="0" applyFont="1" applyFill="1" applyBorder="1" applyAlignment="1">
      <alignment horizontal="center" vertical="center" wrapText="1"/>
    </xf>
    <xf numFmtId="0" fontId="40" fillId="11" borderId="23" xfId="0" applyFont="1" applyFill="1" applyBorder="1" applyAlignment="1">
      <alignment horizontal="center" vertical="center" textRotation="90" wrapText="1"/>
    </xf>
    <xf numFmtId="0" fontId="40" fillId="11" borderId="34" xfId="0" applyFont="1" applyFill="1" applyBorder="1" applyAlignment="1">
      <alignment horizontal="center" vertical="center" textRotation="90" wrapText="1"/>
    </xf>
    <xf numFmtId="0" fontId="40" fillId="11" borderId="52" xfId="0" applyFont="1" applyFill="1" applyBorder="1" applyAlignment="1">
      <alignment horizontal="center" vertical="center" textRotation="90" wrapText="1"/>
    </xf>
    <xf numFmtId="0" fontId="40" fillId="11" borderId="50" xfId="0" applyFont="1" applyFill="1" applyBorder="1" applyAlignment="1">
      <alignment horizontal="center" vertical="center" textRotation="90" wrapText="1"/>
    </xf>
    <xf numFmtId="0" fontId="0" fillId="18" borderId="43" xfId="0" applyFill="1" applyBorder="1" applyAlignment="1">
      <alignment horizontal="center" vertical="center" wrapText="1"/>
    </xf>
    <xf numFmtId="0" fontId="0" fillId="18" borderId="65" xfId="0" applyFill="1" applyBorder="1" applyAlignment="1">
      <alignment horizontal="center" vertical="center" wrapText="1"/>
    </xf>
    <xf numFmtId="0" fontId="0" fillId="18" borderId="69" xfId="0" applyFill="1" applyBorder="1" applyAlignment="1">
      <alignment horizontal="center" vertical="center" wrapText="1"/>
    </xf>
    <xf numFmtId="0" fontId="7" fillId="13" borderId="18" xfId="0" applyFont="1" applyFill="1" applyBorder="1" applyAlignment="1">
      <alignment horizontal="center" vertical="center" wrapText="1"/>
    </xf>
    <xf numFmtId="0" fontId="7" fillId="13" borderId="19" xfId="0" applyFont="1" applyFill="1" applyBorder="1" applyAlignment="1">
      <alignment horizontal="center" vertical="center" wrapText="1"/>
    </xf>
    <xf numFmtId="0" fontId="7" fillId="13" borderId="20"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1" fillId="7" borderId="34"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55"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54" xfId="0" applyFont="1" applyFill="1" applyBorder="1" applyAlignment="1">
      <alignment horizontal="center" vertical="center" wrapText="1"/>
    </xf>
    <xf numFmtId="0" fontId="71" fillId="8" borderId="9" xfId="0" applyFont="1" applyFill="1" applyBorder="1" applyAlignment="1">
      <alignment horizontal="center" vertical="center" wrapText="1"/>
    </xf>
    <xf numFmtId="0" fontId="71" fillId="8" borderId="10" xfId="0" applyFont="1" applyFill="1" applyBorder="1" applyAlignment="1">
      <alignment horizontal="center" vertical="center" wrapText="1"/>
    </xf>
    <xf numFmtId="0" fontId="71" fillId="8" borderId="11"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73"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70" fillId="7" borderId="13" xfId="0" applyFont="1" applyFill="1" applyBorder="1" applyAlignment="1">
      <alignment horizontal="center" vertical="center" textRotation="90" wrapText="1"/>
    </xf>
    <xf numFmtId="0" fontId="70" fillId="7" borderId="30" xfId="0" applyFont="1" applyFill="1" applyBorder="1" applyAlignment="1">
      <alignment horizontal="center" vertical="center" textRotation="90" wrapText="1"/>
    </xf>
    <xf numFmtId="0" fontId="70" fillId="7" borderId="1" xfId="0" applyFont="1" applyFill="1" applyBorder="1" applyAlignment="1">
      <alignment horizontal="center" vertical="center" textRotation="90" wrapText="1"/>
    </xf>
    <xf numFmtId="0" fontId="70" fillId="7" borderId="2" xfId="0" applyFont="1" applyFill="1" applyBorder="1" applyAlignment="1">
      <alignment horizontal="center" vertical="center" textRotation="90" wrapText="1"/>
    </xf>
    <xf numFmtId="0" fontId="70" fillId="7" borderId="31" xfId="0" applyFont="1" applyFill="1" applyBorder="1" applyAlignment="1">
      <alignment horizontal="center" vertical="center" textRotation="90" wrapText="1"/>
    </xf>
    <xf numFmtId="0" fontId="70" fillId="7" borderId="50" xfId="0" applyFont="1" applyFill="1" applyBorder="1" applyAlignment="1">
      <alignment horizontal="center" vertical="center" textRotation="90" wrapText="1"/>
    </xf>
    <xf numFmtId="0" fontId="70" fillId="7" borderId="48" xfId="0" applyFont="1" applyFill="1" applyBorder="1" applyAlignment="1">
      <alignment horizontal="center" vertical="center" textRotation="90" wrapText="1"/>
    </xf>
    <xf numFmtId="0" fontId="21" fillId="7" borderId="9" xfId="0" applyFont="1" applyFill="1" applyBorder="1" applyAlignment="1">
      <alignment horizontal="right" vertical="center" wrapText="1"/>
    </xf>
    <xf numFmtId="0" fontId="21" fillId="7" borderId="10" xfId="0" applyFont="1" applyFill="1" applyBorder="1" applyAlignment="1">
      <alignment horizontal="righ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25" fillId="0" borderId="1" xfId="0" applyFont="1" applyBorder="1" applyAlignment="1">
      <alignment horizontal="center" vertical="center" textRotation="90" wrapText="1"/>
    </xf>
    <xf numFmtId="0" fontId="25" fillId="0" borderId="15" xfId="0" applyFont="1" applyBorder="1" applyAlignment="1">
      <alignment horizontal="center" vertical="center" textRotation="90" wrapText="1"/>
    </xf>
    <xf numFmtId="0" fontId="70" fillId="13" borderId="10" xfId="0" applyFont="1" applyFill="1" applyBorder="1" applyAlignment="1">
      <alignment horizontal="center" vertical="center" wrapText="1"/>
    </xf>
    <xf numFmtId="0" fontId="70" fillId="13" borderId="1" xfId="0" applyFont="1" applyFill="1" applyBorder="1" applyAlignment="1">
      <alignment horizontal="center" vertical="center" wrapText="1"/>
    </xf>
    <xf numFmtId="0" fontId="33" fillId="11" borderId="35" xfId="0" applyFont="1" applyFill="1" applyBorder="1" applyAlignment="1">
      <alignment horizontal="center" vertical="center" wrapText="1"/>
    </xf>
    <xf numFmtId="0" fontId="33" fillId="11" borderId="49" xfId="0" applyFont="1" applyFill="1" applyBorder="1" applyAlignment="1">
      <alignment horizontal="center" vertical="center" wrapText="1"/>
    </xf>
    <xf numFmtId="0" fontId="22" fillId="7" borderId="23" xfId="0" applyFont="1" applyFill="1" applyBorder="1" applyAlignment="1">
      <alignment horizontal="center" vertical="center" wrapText="1"/>
    </xf>
    <xf numFmtId="0" fontId="22" fillId="7" borderId="28"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54" xfId="0" applyFont="1" applyFill="1" applyBorder="1" applyAlignment="1">
      <alignment horizontal="center" vertical="center" wrapText="1"/>
    </xf>
    <xf numFmtId="0" fontId="22" fillId="7" borderId="0" xfId="0" applyFont="1" applyFill="1" applyAlignment="1">
      <alignment horizontal="center" vertical="center" wrapText="1"/>
    </xf>
    <xf numFmtId="0" fontId="22" fillId="7" borderId="55" xfId="0" applyFont="1" applyFill="1" applyBorder="1" applyAlignment="1">
      <alignment horizontal="center" vertical="center" wrapText="1"/>
    </xf>
    <xf numFmtId="0" fontId="33" fillId="0" borderId="23"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0" xfId="0" applyFont="1" applyBorder="1" applyAlignment="1">
      <alignment horizontal="center" vertical="center" wrapText="1"/>
    </xf>
    <xf numFmtId="0" fontId="19" fillId="15" borderId="27" xfId="0" applyFont="1" applyFill="1" applyBorder="1" applyAlignment="1">
      <alignment horizontal="center" vertical="center" wrapText="1"/>
    </xf>
    <xf numFmtId="0" fontId="19" fillId="15" borderId="28" xfId="0" applyFont="1" applyFill="1" applyBorder="1" applyAlignment="1">
      <alignment horizontal="center" vertical="center" wrapText="1"/>
    </xf>
    <xf numFmtId="0" fontId="19" fillId="15" borderId="24" xfId="0" applyFont="1" applyFill="1" applyBorder="1" applyAlignment="1">
      <alignment horizontal="center" vertical="center" wrapText="1"/>
    </xf>
    <xf numFmtId="0" fontId="42" fillId="11" borderId="9" xfId="0" applyFont="1" applyFill="1" applyBorder="1" applyAlignment="1">
      <alignment horizontal="justify" vertical="center" wrapText="1"/>
    </xf>
    <xf numFmtId="0" fontId="42" fillId="11" borderId="13" xfId="0" applyFont="1" applyFill="1" applyBorder="1" applyAlignment="1">
      <alignment horizontal="justify" vertical="center" wrapText="1"/>
    </xf>
    <xf numFmtId="0" fontId="42" fillId="11" borderId="26" xfId="0" applyFont="1" applyFill="1" applyBorder="1" applyAlignment="1">
      <alignment horizontal="justify" vertical="center" wrapText="1"/>
    </xf>
    <xf numFmtId="0" fontId="51" fillId="12" borderId="10" xfId="0" applyFont="1" applyFill="1" applyBorder="1" applyAlignment="1">
      <alignment horizontal="justify" vertical="center" wrapText="1"/>
    </xf>
    <xf numFmtId="0" fontId="51" fillId="12" borderId="1" xfId="0" applyFont="1" applyFill="1" applyBorder="1" applyAlignment="1">
      <alignment horizontal="justify" vertical="center" wrapText="1"/>
    </xf>
    <xf numFmtId="0" fontId="51" fillId="12" borderId="15" xfId="0" applyFont="1" applyFill="1" applyBorder="1" applyAlignment="1">
      <alignment horizontal="justify" vertical="center" wrapText="1"/>
    </xf>
    <xf numFmtId="0" fontId="32" fillId="12" borderId="10" xfId="0" applyFont="1" applyFill="1" applyBorder="1" applyAlignment="1">
      <alignment horizontal="justify" vertical="center" wrapText="1"/>
    </xf>
    <xf numFmtId="0" fontId="32" fillId="12" borderId="1" xfId="0" applyFont="1" applyFill="1" applyBorder="1" applyAlignment="1">
      <alignment horizontal="justify" vertical="center" wrapText="1"/>
    </xf>
    <xf numFmtId="0" fontId="32" fillId="12" borderId="15" xfId="0" applyFont="1" applyFill="1" applyBorder="1" applyAlignment="1">
      <alignment horizontal="justify" vertical="center" wrapText="1"/>
    </xf>
    <xf numFmtId="0" fontId="27" fillId="11" borderId="10" xfId="0" applyFont="1" applyFill="1" applyBorder="1" applyAlignment="1">
      <alignment horizontal="justify" vertical="center" wrapText="1"/>
    </xf>
    <xf numFmtId="0" fontId="27" fillId="11" borderId="1" xfId="0" applyFont="1" applyFill="1" applyBorder="1" applyAlignment="1">
      <alignment horizontal="justify" vertical="center" wrapText="1"/>
    </xf>
    <xf numFmtId="0" fontId="27" fillId="11" borderId="15" xfId="0" applyFont="1" applyFill="1" applyBorder="1" applyAlignment="1">
      <alignment horizontal="justify" vertical="center" wrapText="1"/>
    </xf>
    <xf numFmtId="0" fontId="27" fillId="10" borderId="10" xfId="0" applyFont="1" applyFill="1" applyBorder="1" applyAlignment="1">
      <alignment horizontal="center" vertical="center" textRotation="90" wrapText="1"/>
    </xf>
    <xf numFmtId="0" fontId="27" fillId="10" borderId="1" xfId="0" applyFont="1" applyFill="1" applyBorder="1" applyAlignment="1">
      <alignment horizontal="center" vertical="center" textRotation="90" wrapText="1"/>
    </xf>
    <xf numFmtId="0" fontId="27" fillId="10" borderId="15" xfId="0" applyFont="1" applyFill="1" applyBorder="1" applyAlignment="1">
      <alignment horizontal="center" vertical="center" textRotation="90" wrapText="1"/>
    </xf>
    <xf numFmtId="0" fontId="27" fillId="12" borderId="10" xfId="0" applyFont="1" applyFill="1" applyBorder="1" applyAlignment="1">
      <alignment horizontal="center" vertical="center" textRotation="90" wrapText="1"/>
    </xf>
    <xf numFmtId="0" fontId="27" fillId="12" borderId="1" xfId="0" applyFont="1" applyFill="1" applyBorder="1" applyAlignment="1">
      <alignment horizontal="center" vertical="center" textRotation="90" wrapText="1"/>
    </xf>
    <xf numFmtId="0" fontId="27" fillId="12" borderId="15" xfId="0" applyFont="1" applyFill="1" applyBorder="1" applyAlignment="1">
      <alignment horizontal="center" vertical="center" textRotation="90" wrapText="1"/>
    </xf>
    <xf numFmtId="0" fontId="27" fillId="0" borderId="11" xfId="0" applyFont="1" applyBorder="1" applyAlignment="1">
      <alignment horizontal="center" vertical="center" textRotation="90" wrapText="1"/>
    </xf>
    <xf numFmtId="0" fontId="27" fillId="0" borderId="14" xfId="0" applyFont="1" applyBorder="1" applyAlignment="1">
      <alignment horizontal="center" vertical="center" textRotation="90" wrapText="1"/>
    </xf>
    <xf numFmtId="0" fontId="27" fillId="0" borderId="16" xfId="0" applyFont="1" applyBorder="1" applyAlignment="1">
      <alignment horizontal="center" vertical="center" textRotation="90" wrapText="1"/>
    </xf>
    <xf numFmtId="0" fontId="21" fillId="13" borderId="26" xfId="0" applyFont="1" applyFill="1" applyBorder="1" applyAlignment="1">
      <alignment horizontal="right" vertical="center" wrapText="1"/>
    </xf>
    <xf numFmtId="0" fontId="21" fillId="13" borderId="15" xfId="0" applyFont="1" applyFill="1" applyBorder="1" applyAlignment="1">
      <alignment horizontal="right" vertical="center" wrapText="1"/>
    </xf>
    <xf numFmtId="0" fontId="42" fillId="11" borderId="59" xfId="0" applyFont="1" applyFill="1" applyBorder="1" applyAlignment="1">
      <alignment horizontal="left" vertical="center" wrapText="1"/>
    </xf>
    <xf numFmtId="0" fontId="42" fillId="11" borderId="15" xfId="0" applyFont="1" applyFill="1" applyBorder="1" applyAlignment="1">
      <alignment horizontal="left" vertical="center" wrapText="1"/>
    </xf>
    <xf numFmtId="0" fontId="42" fillId="11" borderId="16" xfId="0" applyFont="1" applyFill="1" applyBorder="1" applyAlignment="1">
      <alignment horizontal="left" vertical="center" wrapText="1"/>
    </xf>
    <xf numFmtId="0" fontId="27" fillId="0" borderId="15" xfId="0" applyFont="1" applyBorder="1" applyAlignment="1">
      <alignment horizontal="justify" vertical="center" wrapText="1"/>
    </xf>
    <xf numFmtId="0" fontId="27" fillId="0" borderId="16" xfId="0" applyFont="1" applyBorder="1" applyAlignment="1">
      <alignment horizontal="justify" vertical="center" wrapText="1"/>
    </xf>
    <xf numFmtId="0" fontId="2" fillId="7" borderId="36" xfId="0" applyFont="1" applyFill="1" applyBorder="1" applyAlignment="1">
      <alignment horizontal="center" vertical="center" textRotation="90" wrapText="1"/>
    </xf>
    <xf numFmtId="0" fontId="2" fillId="7" borderId="52" xfId="0" applyFont="1" applyFill="1" applyBorder="1" applyAlignment="1">
      <alignment horizontal="center" vertical="center" textRotation="90" wrapText="1"/>
    </xf>
    <xf numFmtId="0" fontId="14" fillId="7" borderId="25" xfId="0" applyFont="1" applyFill="1" applyBorder="1" applyAlignment="1">
      <alignment horizontal="center" vertical="center" textRotation="90" wrapText="1"/>
    </xf>
    <xf numFmtId="0" fontId="14" fillId="7" borderId="53" xfId="0" applyFont="1" applyFill="1" applyBorder="1" applyAlignment="1">
      <alignment horizontal="center" vertical="center" textRotation="90" wrapText="1"/>
    </xf>
    <xf numFmtId="0" fontId="27" fillId="11" borderId="78" xfId="0" applyFont="1" applyFill="1" applyBorder="1" applyAlignment="1">
      <alignment horizontal="justify" vertical="center" wrapText="1"/>
    </xf>
    <xf numFmtId="0" fontId="27" fillId="11" borderId="46" xfId="0" applyFont="1" applyFill="1" applyBorder="1" applyAlignment="1">
      <alignment horizontal="justify" vertical="center" wrapText="1"/>
    </xf>
    <xf numFmtId="0" fontId="32" fillId="11" borderId="25" xfId="0" applyFont="1" applyFill="1" applyBorder="1" applyAlignment="1">
      <alignment horizontal="center" vertical="center" wrapText="1"/>
    </xf>
    <xf numFmtId="0" fontId="32" fillId="11" borderId="49" xfId="0" applyFont="1" applyFill="1" applyBorder="1" applyAlignment="1">
      <alignment horizontal="center" vertical="center" wrapText="1"/>
    </xf>
    <xf numFmtId="0" fontId="23" fillId="18" borderId="65" xfId="0" applyFont="1" applyFill="1" applyBorder="1" applyAlignment="1">
      <alignment horizontal="justify" vertical="center" wrapText="1"/>
    </xf>
    <xf numFmtId="0" fontId="23" fillId="18" borderId="66" xfId="0" applyFont="1" applyFill="1" applyBorder="1" applyAlignment="1">
      <alignment horizontal="justify" vertical="center" wrapText="1"/>
    </xf>
    <xf numFmtId="0" fontId="36" fillId="11" borderId="0" xfId="0" applyFont="1" applyFill="1" applyAlignment="1">
      <alignment horizontal="center" vertical="center" wrapText="1"/>
    </xf>
    <xf numFmtId="0" fontId="27" fillId="0" borderId="32" xfId="0" applyFont="1" applyBorder="1" applyAlignment="1">
      <alignment horizontal="center" vertical="center" textRotation="90" wrapText="1"/>
    </xf>
    <xf numFmtId="0" fontId="27" fillId="0" borderId="7" xfId="0" applyFont="1" applyBorder="1" applyAlignment="1">
      <alignment horizontal="center" vertical="center" textRotation="90" wrapText="1"/>
    </xf>
    <xf numFmtId="0" fontId="27" fillId="0" borderId="33" xfId="0" applyFont="1" applyBorder="1" applyAlignment="1">
      <alignment horizontal="center" vertical="center" textRotation="90"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34" fillId="11" borderId="29" xfId="0" applyFont="1" applyFill="1" applyBorder="1" applyAlignment="1">
      <alignment horizontal="center" vertical="center" wrapText="1"/>
    </xf>
    <xf numFmtId="0" fontId="34" fillId="11" borderId="6" xfId="0" applyFont="1" applyFill="1" applyBorder="1" applyAlignment="1">
      <alignment horizontal="center" vertical="center" wrapText="1"/>
    </xf>
    <xf numFmtId="0" fontId="34" fillId="11" borderId="26" xfId="0" applyFont="1" applyFill="1" applyBorder="1" applyAlignment="1">
      <alignment horizontal="center" vertical="center" wrapText="1"/>
    </xf>
    <xf numFmtId="0" fontId="34" fillId="11" borderId="33" xfId="0" applyFont="1" applyFill="1" applyBorder="1" applyAlignment="1">
      <alignment horizontal="center" vertical="center" wrapText="1"/>
    </xf>
    <xf numFmtId="0" fontId="23" fillId="18" borderId="69" xfId="0" applyFont="1" applyFill="1" applyBorder="1" applyAlignment="1">
      <alignment horizontal="justify" vertical="center" wrapText="1"/>
    </xf>
    <xf numFmtId="0" fontId="23" fillId="18" borderId="68" xfId="0" applyFont="1" applyFill="1" applyBorder="1" applyAlignment="1">
      <alignment horizontal="justify" vertical="center" wrapText="1"/>
    </xf>
    <xf numFmtId="0" fontId="36" fillId="11" borderId="54" xfId="0" applyFont="1" applyFill="1" applyBorder="1" applyAlignment="1">
      <alignment horizontal="center" vertical="center" wrapText="1"/>
    </xf>
    <xf numFmtId="0" fontId="21" fillId="13" borderId="23" xfId="0" applyFont="1" applyFill="1" applyBorder="1" applyAlignment="1">
      <alignment horizontal="center" vertical="center" wrapText="1"/>
    </xf>
    <xf numFmtId="0" fontId="21" fillId="13" borderId="34" xfId="0"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1" fillId="13" borderId="57" xfId="0" applyFont="1" applyFill="1" applyBorder="1" applyAlignment="1">
      <alignment horizontal="center" vertical="center" wrapText="1"/>
    </xf>
    <xf numFmtId="0" fontId="27" fillId="11" borderId="75" xfId="0" applyFont="1" applyFill="1" applyBorder="1" applyAlignment="1">
      <alignment horizontal="justify" vertical="center" wrapText="1"/>
    </xf>
    <xf numFmtId="0" fontId="27" fillId="11" borderId="8" xfId="0" applyFont="1" applyFill="1" applyBorder="1" applyAlignment="1">
      <alignment horizontal="justify" vertical="center" wrapText="1"/>
    </xf>
    <xf numFmtId="0" fontId="15" fillId="18" borderId="66" xfId="0" applyFont="1" applyFill="1" applyBorder="1" applyAlignment="1">
      <alignment horizontal="center" vertical="center" wrapText="1"/>
    </xf>
    <xf numFmtId="0" fontId="42" fillId="11" borderId="10" xfId="0" applyFont="1" applyFill="1" applyBorder="1" applyAlignment="1">
      <alignment horizontal="center" vertical="center" wrapText="1"/>
    </xf>
    <xf numFmtId="0" fontId="42" fillId="11" borderId="1" xfId="0" applyFont="1" applyFill="1" applyBorder="1" applyAlignment="1">
      <alignment horizontal="center" vertical="center" wrapText="1"/>
    </xf>
    <xf numFmtId="0" fontId="42" fillId="11" borderId="9" xfId="0" applyFont="1" applyFill="1" applyBorder="1" applyAlignment="1">
      <alignment horizontal="center" vertical="center" wrapText="1"/>
    </xf>
    <xf numFmtId="0" fontId="42" fillId="11" borderId="13" xfId="0" applyFont="1" applyFill="1" applyBorder="1" applyAlignment="1">
      <alignment horizontal="center" vertical="center" wrapText="1"/>
    </xf>
    <xf numFmtId="0" fontId="40" fillId="0" borderId="53" xfId="0" applyFont="1" applyBorder="1" applyAlignment="1">
      <alignment horizontal="center" vertical="center" textRotation="90" wrapText="1"/>
    </xf>
    <xf numFmtId="0" fontId="40" fillId="12" borderId="5" xfId="0" applyFont="1" applyFill="1" applyBorder="1" applyAlignment="1">
      <alignment horizontal="center" vertical="center" textRotation="90" wrapText="1"/>
    </xf>
    <xf numFmtId="0" fontId="40" fillId="10" borderId="55" xfId="0" applyFont="1" applyFill="1" applyBorder="1" applyAlignment="1">
      <alignment horizontal="center" vertical="center" textRotation="90" wrapText="1"/>
    </xf>
    <xf numFmtId="0" fontId="43" fillId="12" borderId="23" xfId="0" applyFont="1" applyFill="1" applyBorder="1" applyAlignment="1">
      <alignment horizontal="justify" vertical="center" wrapText="1"/>
    </xf>
    <xf numFmtId="0" fontId="43" fillId="12" borderId="28" xfId="0" applyFont="1" applyFill="1" applyBorder="1" applyAlignment="1">
      <alignment horizontal="justify" vertical="center" wrapText="1"/>
    </xf>
    <xf numFmtId="0" fontId="43" fillId="12" borderId="34" xfId="0" applyFont="1" applyFill="1" applyBorder="1" applyAlignment="1">
      <alignment horizontal="justify" vertical="center" wrapText="1"/>
    </xf>
    <xf numFmtId="0" fontId="43" fillId="12" borderId="54" xfId="0" applyFont="1" applyFill="1" applyBorder="1" applyAlignment="1">
      <alignment horizontal="justify" vertical="center" wrapText="1"/>
    </xf>
    <xf numFmtId="0" fontId="43" fillId="12" borderId="0" xfId="0" applyFont="1" applyFill="1" applyAlignment="1">
      <alignment horizontal="justify" vertical="center" wrapText="1"/>
    </xf>
    <xf numFmtId="0" fontId="43" fillId="12" borderId="55" xfId="0" applyFont="1" applyFill="1" applyBorder="1" applyAlignment="1">
      <alignment horizontal="justify" vertical="center" wrapText="1"/>
    </xf>
    <xf numFmtId="0" fontId="43" fillId="12" borderId="52" xfId="0" applyFont="1" applyFill="1" applyBorder="1" applyAlignment="1">
      <alignment horizontal="justify" vertical="center" wrapText="1"/>
    </xf>
    <xf numFmtId="0" fontId="43" fillId="12" borderId="56" xfId="0" applyFont="1" applyFill="1" applyBorder="1" applyAlignment="1">
      <alignment horizontal="justify" vertical="center" wrapText="1"/>
    </xf>
    <xf numFmtId="0" fontId="43" fillId="12" borderId="50" xfId="0" applyFont="1" applyFill="1" applyBorder="1" applyAlignment="1">
      <alignment horizontal="justify" vertical="center" wrapText="1"/>
    </xf>
    <xf numFmtId="0" fontId="49" fillId="12" borderId="21" xfId="0" applyFont="1" applyFill="1" applyBorder="1" applyAlignment="1">
      <alignment horizontal="justify" vertical="center" wrapText="1"/>
    </xf>
    <xf numFmtId="0" fontId="49" fillId="12" borderId="5" xfId="0" applyFont="1" applyFill="1" applyBorder="1" applyAlignment="1">
      <alignment horizontal="justify" vertical="center" wrapText="1"/>
    </xf>
    <xf numFmtId="0" fontId="49" fillId="12" borderId="48" xfId="0" applyFont="1" applyFill="1" applyBorder="1" applyAlignment="1">
      <alignment horizontal="justify" vertical="center" wrapText="1"/>
    </xf>
    <xf numFmtId="0" fontId="35" fillId="7" borderId="35" xfId="0" applyFont="1" applyFill="1" applyBorder="1" applyAlignment="1">
      <alignment horizontal="center" vertical="center" textRotation="90" wrapText="1"/>
    </xf>
    <xf numFmtId="0" fontId="35" fillId="7" borderId="49" xfId="0" applyFont="1" applyFill="1" applyBorder="1" applyAlignment="1">
      <alignment horizontal="center" vertical="center" textRotation="90" wrapText="1"/>
    </xf>
    <xf numFmtId="0" fontId="43" fillId="11" borderId="21" xfId="0" applyFont="1" applyFill="1" applyBorder="1" applyAlignment="1">
      <alignment horizontal="justify" vertical="center" wrapText="1"/>
    </xf>
    <xf numFmtId="0" fontId="43" fillId="11" borderId="5" xfId="0" applyFont="1" applyFill="1" applyBorder="1" applyAlignment="1">
      <alignment horizontal="justify" vertical="center" wrapText="1"/>
    </xf>
    <xf numFmtId="0" fontId="43" fillId="11" borderId="48" xfId="0" applyFont="1" applyFill="1" applyBorder="1" applyAlignment="1">
      <alignment horizontal="justify" vertical="center" wrapText="1"/>
    </xf>
    <xf numFmtId="0" fontId="40" fillId="10" borderId="5" xfId="0" applyFont="1" applyFill="1" applyBorder="1" applyAlignment="1">
      <alignment horizontal="center" vertical="center" textRotation="90" wrapText="1"/>
    </xf>
    <xf numFmtId="0" fontId="31" fillId="11" borderId="63" xfId="0" applyFont="1" applyFill="1" applyBorder="1" applyAlignment="1">
      <alignment horizontal="center" vertical="center" wrapText="1"/>
    </xf>
    <xf numFmtId="0" fontId="31" fillId="11" borderId="0" xfId="0" applyFont="1" applyFill="1" applyAlignment="1">
      <alignment horizontal="center" vertical="center" wrapText="1"/>
    </xf>
    <xf numFmtId="0" fontId="31" fillId="11" borderId="55" xfId="0" applyFont="1" applyFill="1" applyBorder="1" applyAlignment="1">
      <alignment horizontal="center" vertical="center" wrapText="1"/>
    </xf>
    <xf numFmtId="0" fontId="34" fillId="11" borderId="63" xfId="0" applyFont="1" applyFill="1" applyBorder="1" applyAlignment="1">
      <alignment horizontal="center" vertical="center" wrapText="1"/>
    </xf>
    <xf numFmtId="0" fontId="34" fillId="11" borderId="0" xfId="0" applyFont="1" applyFill="1" applyAlignment="1">
      <alignment horizontal="center" vertical="center" wrapText="1"/>
    </xf>
    <xf numFmtId="0" fontId="34" fillId="11" borderId="28" xfId="0" applyFont="1" applyFill="1" applyBorder="1" applyAlignment="1">
      <alignment horizontal="center" vertical="center" wrapText="1"/>
    </xf>
    <xf numFmtId="0" fontId="34" fillId="11" borderId="24" xfId="0" applyFont="1" applyFill="1" applyBorder="1" applyAlignment="1">
      <alignment horizontal="center" vertical="center" wrapText="1"/>
    </xf>
    <xf numFmtId="0" fontId="34" fillId="11" borderId="74" xfId="0" applyFont="1" applyFill="1" applyBorder="1" applyAlignment="1">
      <alignment horizontal="center" vertical="center" wrapText="1"/>
    </xf>
    <xf numFmtId="0" fontId="34" fillId="11" borderId="5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42" fillId="11" borderId="10" xfId="0" applyFont="1" applyFill="1" applyBorder="1" applyAlignment="1">
      <alignment horizontal="center" vertical="center" textRotation="90" wrapText="1"/>
    </xf>
    <xf numFmtId="0" fontId="29" fillId="0" borderId="10" xfId="0" applyFont="1" applyBorder="1" applyAlignment="1">
      <alignment horizontal="center" vertical="center" textRotation="90" wrapText="1"/>
    </xf>
    <xf numFmtId="0" fontId="29" fillId="0" borderId="1" xfId="0" applyFont="1" applyBorder="1" applyAlignment="1">
      <alignment horizontal="center" vertical="center" textRotation="90" wrapText="1"/>
    </xf>
    <xf numFmtId="0" fontId="43" fillId="0" borderId="27"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73" xfId="0" applyFont="1" applyBorder="1" applyAlignment="1">
      <alignment horizontal="center" vertical="center" wrapText="1"/>
    </xf>
    <xf numFmtId="0" fontId="36" fillId="11" borderId="1" xfId="0" applyFont="1" applyFill="1" applyBorder="1" applyAlignment="1">
      <alignment horizontal="center" vertical="center" textRotation="90" wrapText="1"/>
    </xf>
    <xf numFmtId="0" fontId="34" fillId="11" borderId="1" xfId="0" applyFont="1" applyFill="1" applyBorder="1" applyAlignment="1">
      <alignment horizontal="center" vertical="center" textRotation="90" wrapText="1"/>
    </xf>
    <xf numFmtId="0" fontId="49" fillId="11" borderId="22" xfId="0" applyFont="1" applyFill="1" applyBorder="1" applyAlignment="1">
      <alignment horizontal="left" vertical="center" wrapText="1"/>
    </xf>
    <xf numFmtId="0" fontId="49" fillId="11" borderId="17" xfId="0" applyFont="1" applyFill="1" applyBorder="1" applyAlignment="1">
      <alignment horizontal="left" vertical="center" wrapText="1"/>
    </xf>
    <xf numFmtId="0" fontId="49" fillId="11" borderId="47" xfId="0" applyFont="1" applyFill="1" applyBorder="1" applyAlignment="1">
      <alignment horizontal="left" vertical="center" wrapText="1"/>
    </xf>
    <xf numFmtId="0" fontId="30" fillId="7" borderId="23" xfId="0" applyFont="1" applyFill="1" applyBorder="1" applyAlignment="1">
      <alignment horizontal="center" vertical="center" wrapText="1"/>
    </xf>
    <xf numFmtId="0" fontId="30" fillId="7" borderId="54" xfId="0" applyFont="1" applyFill="1" applyBorder="1" applyAlignment="1">
      <alignment horizontal="center" vertical="center" wrapText="1"/>
    </xf>
    <xf numFmtId="0" fontId="30" fillId="7" borderId="52"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6" fillId="7" borderId="12" xfId="0" applyFont="1" applyFill="1" applyBorder="1" applyAlignment="1">
      <alignment horizontal="center" vertical="center" wrapText="1"/>
    </xf>
    <xf numFmtId="0" fontId="34" fillId="13" borderId="9" xfId="0" applyFont="1" applyFill="1" applyBorder="1" applyAlignment="1">
      <alignment horizontal="right" vertical="center" wrapText="1"/>
    </xf>
    <xf numFmtId="0" fontId="34" fillId="13" borderId="10" xfId="0" applyFont="1" applyFill="1" applyBorder="1" applyAlignment="1">
      <alignment horizontal="right" vertical="center" wrapText="1"/>
    </xf>
    <xf numFmtId="0" fontId="34" fillId="13" borderId="11" xfId="0" applyFont="1" applyFill="1" applyBorder="1" applyAlignment="1">
      <alignment horizontal="right" vertical="center" wrapText="1"/>
    </xf>
    <xf numFmtId="0" fontId="34" fillId="13" borderId="16" xfId="0" applyFont="1" applyFill="1" applyBorder="1" applyAlignment="1">
      <alignment horizontal="right" vertical="center" wrapText="1"/>
    </xf>
    <xf numFmtId="0" fontId="36" fillId="0" borderId="44" xfId="0" applyFont="1" applyBorder="1" applyAlignment="1">
      <alignment horizontal="left" vertical="center" wrapText="1"/>
    </xf>
    <xf numFmtId="0" fontId="36" fillId="0" borderId="77" xfId="0" applyFont="1" applyBorder="1" applyAlignment="1">
      <alignment horizontal="left" vertical="center" wrapText="1"/>
    </xf>
    <xf numFmtId="0" fontId="36" fillId="0" borderId="67" xfId="0" applyFont="1" applyBorder="1" applyAlignment="1">
      <alignment horizontal="left" vertical="center" wrapText="1"/>
    </xf>
    <xf numFmtId="0" fontId="42" fillId="0" borderId="45" xfId="0" applyFont="1" applyBorder="1" applyAlignment="1">
      <alignment horizontal="justify" vertical="center" wrapText="1"/>
    </xf>
    <xf numFmtId="0" fontId="42" fillId="0" borderId="78" xfId="0" applyFont="1" applyBorder="1" applyAlignment="1">
      <alignment horizontal="justify" vertical="center" wrapText="1"/>
    </xf>
    <xf numFmtId="0" fontId="42" fillId="0" borderId="70" xfId="0" applyFont="1" applyBorder="1" applyAlignment="1">
      <alignment horizontal="justify" vertical="center" wrapText="1"/>
    </xf>
    <xf numFmtId="0" fontId="40" fillId="11" borderId="71" xfId="0" applyFont="1" applyFill="1" applyBorder="1" applyAlignment="1">
      <alignment horizontal="justify" vertical="center" wrapText="1"/>
    </xf>
    <xf numFmtId="0" fontId="34" fillId="13" borderId="14" xfId="0" applyFont="1" applyFill="1" applyBorder="1" applyAlignment="1">
      <alignment horizontal="right" vertical="center" wrapText="1"/>
    </xf>
    <xf numFmtId="0" fontId="1" fillId="8" borderId="34" xfId="0" applyFont="1" applyFill="1" applyBorder="1" applyAlignment="1">
      <alignment horizontal="center" vertical="center" wrapText="1"/>
    </xf>
    <xf numFmtId="0" fontId="35" fillId="7" borderId="9" xfId="0" applyFont="1" applyFill="1" applyBorder="1" applyAlignment="1">
      <alignment horizontal="center" vertical="center" textRotation="90" wrapText="1"/>
    </xf>
    <xf numFmtId="0" fontId="35" fillId="7" borderId="26" xfId="0" applyFont="1" applyFill="1" applyBorder="1" applyAlignment="1">
      <alignment horizontal="center" vertical="center" textRotation="90" wrapText="1"/>
    </xf>
    <xf numFmtId="0" fontId="35" fillId="7" borderId="10" xfId="0" applyFont="1" applyFill="1" applyBorder="1" applyAlignment="1">
      <alignment horizontal="center" vertical="center" textRotation="90" wrapText="1"/>
    </xf>
    <xf numFmtId="0" fontId="35" fillId="7" borderId="15" xfId="0" applyFont="1" applyFill="1" applyBorder="1" applyAlignment="1">
      <alignment horizontal="center" vertical="center" textRotation="90" wrapText="1"/>
    </xf>
    <xf numFmtId="0" fontId="20" fillId="7" borderId="22" xfId="0" applyFont="1" applyFill="1" applyBorder="1" applyAlignment="1">
      <alignment horizontal="center" vertical="center" textRotation="90" wrapText="1"/>
    </xf>
    <xf numFmtId="0" fontId="20" fillId="7" borderId="47" xfId="0" applyFont="1" applyFill="1" applyBorder="1" applyAlignment="1">
      <alignment horizontal="center" vertical="center" textRotation="90" wrapText="1"/>
    </xf>
    <xf numFmtId="0" fontId="20" fillId="7" borderId="21" xfId="0" applyFont="1" applyFill="1" applyBorder="1" applyAlignment="1">
      <alignment horizontal="center" vertical="center" textRotation="90" wrapText="1"/>
    </xf>
    <xf numFmtId="0" fontId="20" fillId="7" borderId="48" xfId="0" applyFont="1" applyFill="1" applyBorder="1" applyAlignment="1">
      <alignment horizontal="center" vertical="center" textRotation="90" wrapText="1"/>
    </xf>
    <xf numFmtId="0" fontId="16" fillId="7" borderId="35" xfId="0" applyFont="1" applyFill="1" applyBorder="1" applyAlignment="1">
      <alignment horizontal="center" vertical="center" textRotation="90" wrapText="1"/>
    </xf>
    <xf numFmtId="0" fontId="40" fillId="11" borderId="11" xfId="0" applyFont="1" applyFill="1" applyBorder="1" applyAlignment="1">
      <alignment horizontal="center" vertical="center" wrapText="1"/>
    </xf>
    <xf numFmtId="0" fontId="40" fillId="11" borderId="14" xfId="0" applyFont="1" applyFill="1" applyBorder="1" applyAlignment="1">
      <alignment horizontal="center" vertical="center" wrapText="1"/>
    </xf>
    <xf numFmtId="0" fontId="28" fillId="11" borderId="10" xfId="0" applyFont="1" applyFill="1" applyBorder="1" applyAlignment="1">
      <alignment horizontal="justify" vertical="center" wrapText="1"/>
    </xf>
    <xf numFmtId="0" fontId="28" fillId="11" borderId="1" xfId="0" applyFont="1" applyFill="1" applyBorder="1" applyAlignment="1">
      <alignment horizontal="justify" vertical="center" wrapText="1"/>
    </xf>
    <xf numFmtId="0" fontId="34" fillId="7" borderId="47"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1" fillId="13" borderId="35" xfId="0" applyFont="1" applyFill="1" applyBorder="1" applyAlignment="1">
      <alignment horizontal="center" vertical="center" wrapText="1"/>
    </xf>
    <xf numFmtId="0" fontId="31" fillId="13" borderId="49" xfId="0" applyFont="1" applyFill="1" applyBorder="1" applyAlignment="1">
      <alignment horizontal="center" vertical="center" wrapText="1"/>
    </xf>
    <xf numFmtId="0" fontId="34" fillId="7" borderId="56" xfId="0" applyFont="1" applyFill="1" applyBorder="1" applyAlignment="1">
      <alignment horizontal="center" vertical="center" wrapText="1"/>
    </xf>
    <xf numFmtId="0" fontId="34" fillId="7" borderId="50" xfId="0" applyFont="1" applyFill="1" applyBorder="1" applyAlignment="1">
      <alignment horizontal="center" vertical="center" wrapText="1"/>
    </xf>
    <xf numFmtId="0" fontId="34" fillId="7" borderId="48" xfId="0" applyFont="1" applyFill="1" applyBorder="1" applyAlignment="1">
      <alignment horizontal="center" vertical="center" wrapText="1"/>
    </xf>
    <xf numFmtId="0" fontId="32" fillId="18" borderId="61" xfId="0" applyFont="1" applyFill="1" applyBorder="1" applyAlignment="1">
      <alignment horizontal="justify" vertical="center" wrapText="1"/>
    </xf>
    <xf numFmtId="0" fontId="43" fillId="12" borderId="23" xfId="0" applyFont="1" applyFill="1" applyBorder="1" applyAlignment="1">
      <alignment horizontal="center" vertical="center" wrapText="1"/>
    </xf>
    <xf numFmtId="0" fontId="43" fillId="12" borderId="28" xfId="0" applyFont="1" applyFill="1" applyBorder="1" applyAlignment="1">
      <alignment horizontal="center" vertical="center" wrapText="1"/>
    </xf>
    <xf numFmtId="0" fontId="43" fillId="12" borderId="34" xfId="0" applyFont="1" applyFill="1" applyBorder="1" applyAlignment="1">
      <alignment horizontal="center" vertical="center" wrapText="1"/>
    </xf>
    <xf numFmtId="0" fontId="43" fillId="12" borderId="54" xfId="0" applyFont="1" applyFill="1" applyBorder="1" applyAlignment="1">
      <alignment horizontal="center" vertical="center" wrapText="1"/>
    </xf>
    <xf numFmtId="0" fontId="43" fillId="12" borderId="0" xfId="0" applyFont="1" applyFill="1" applyAlignment="1">
      <alignment horizontal="center" vertical="center" wrapText="1"/>
    </xf>
    <xf numFmtId="0" fontId="43" fillId="12" borderId="55" xfId="0" applyFont="1" applyFill="1" applyBorder="1" applyAlignment="1">
      <alignment horizontal="center" vertical="center" wrapText="1"/>
    </xf>
    <xf numFmtId="0" fontId="43" fillId="12" borderId="52" xfId="0" applyFont="1" applyFill="1" applyBorder="1" applyAlignment="1">
      <alignment horizontal="center" vertical="center" wrapText="1"/>
    </xf>
    <xf numFmtId="0" fontId="43" fillId="12" borderId="56" xfId="0" applyFont="1" applyFill="1" applyBorder="1" applyAlignment="1">
      <alignment horizontal="center" vertical="center" wrapText="1"/>
    </xf>
    <xf numFmtId="0" fontId="43" fillId="12" borderId="50" xfId="0" applyFont="1" applyFill="1" applyBorder="1" applyAlignment="1">
      <alignment horizontal="center" vertical="center" wrapText="1"/>
    </xf>
    <xf numFmtId="0" fontId="40" fillId="12" borderId="21" xfId="0" applyFont="1" applyFill="1" applyBorder="1" applyAlignment="1">
      <alignment horizontal="justify" vertical="top" wrapText="1"/>
    </xf>
    <xf numFmtId="0" fontId="40" fillId="12" borderId="5" xfId="0" applyFont="1" applyFill="1" applyBorder="1" applyAlignment="1">
      <alignment horizontal="justify" vertical="top" wrapText="1"/>
    </xf>
    <xf numFmtId="0" fontId="40" fillId="12" borderId="48" xfId="0" applyFont="1" applyFill="1" applyBorder="1" applyAlignment="1">
      <alignment horizontal="justify" vertical="top" wrapText="1"/>
    </xf>
    <xf numFmtId="0" fontId="43" fillId="11" borderId="21" xfId="0" applyFont="1" applyFill="1" applyBorder="1" applyAlignment="1">
      <alignment horizontal="center" vertical="center" wrapText="1"/>
    </xf>
    <xf numFmtId="0" fontId="43" fillId="11" borderId="5" xfId="0" applyFont="1" applyFill="1" applyBorder="1" applyAlignment="1">
      <alignment horizontal="center" vertical="center" wrapText="1"/>
    </xf>
    <xf numFmtId="0" fontId="43" fillId="11" borderId="48" xfId="0" applyFont="1" applyFill="1" applyBorder="1" applyAlignment="1">
      <alignment horizontal="center" vertical="center" wrapText="1"/>
    </xf>
    <xf numFmtId="0" fontId="40" fillId="0" borderId="23" xfId="0" applyFont="1" applyBorder="1" applyAlignment="1">
      <alignment horizontal="center" vertical="center" textRotation="90" wrapText="1"/>
    </xf>
    <xf numFmtId="0" fontId="40" fillId="0" borderId="54" xfId="0" applyFont="1" applyBorder="1" applyAlignment="1">
      <alignment horizontal="center" vertical="center" textRotation="90" wrapText="1"/>
    </xf>
    <xf numFmtId="0" fontId="40" fillId="0" borderId="52" xfId="0" applyFont="1" applyBorder="1" applyAlignment="1">
      <alignment horizontal="center" vertical="center" textRotation="90" wrapText="1"/>
    </xf>
    <xf numFmtId="0" fontId="40" fillId="11" borderId="10" xfId="0" applyFont="1" applyFill="1" applyBorder="1" applyAlignment="1">
      <alignment horizontal="left" vertical="center" wrapText="1"/>
    </xf>
    <xf numFmtId="0" fontId="40" fillId="11" borderId="11" xfId="0" applyFont="1" applyFill="1" applyBorder="1" applyAlignment="1">
      <alignment horizontal="left" vertical="center" wrapText="1"/>
    </xf>
    <xf numFmtId="0" fontId="32" fillId="11" borderId="28" xfId="0" applyFont="1" applyFill="1" applyBorder="1" applyAlignment="1">
      <alignment horizontal="left" vertical="center" wrapText="1"/>
    </xf>
    <xf numFmtId="0" fontId="32" fillId="11" borderId="0" xfId="0" applyFont="1" applyFill="1" applyAlignment="1">
      <alignment horizontal="left" vertical="center" wrapText="1"/>
    </xf>
    <xf numFmtId="0" fontId="32" fillId="11" borderId="3" xfId="0" applyFont="1" applyFill="1" applyBorder="1" applyAlignment="1">
      <alignment horizontal="left" vertical="center" wrapText="1"/>
    </xf>
    <xf numFmtId="0" fontId="32" fillId="0" borderId="1" xfId="0" applyFont="1" applyBorder="1" applyAlignment="1">
      <alignment horizontal="center" vertical="center" wrapText="1"/>
    </xf>
    <xf numFmtId="0" fontId="42" fillId="11" borderId="4" xfId="0" applyFont="1" applyFill="1" applyBorder="1" applyAlignment="1">
      <alignment horizontal="center" vertical="center" wrapText="1"/>
    </xf>
    <xf numFmtId="0" fontId="42" fillId="11" borderId="15" xfId="0" applyFont="1" applyFill="1" applyBorder="1" applyAlignment="1">
      <alignment horizontal="center" vertical="center" wrapText="1"/>
    </xf>
    <xf numFmtId="0" fontId="32" fillId="11" borderId="23" xfId="0" applyFont="1" applyFill="1" applyBorder="1" applyAlignment="1">
      <alignment horizontal="justify" vertical="center" wrapText="1"/>
    </xf>
    <xf numFmtId="0" fontId="32" fillId="11" borderId="34" xfId="0" applyFont="1" applyFill="1" applyBorder="1" applyAlignment="1">
      <alignment horizontal="justify" vertical="center" wrapText="1"/>
    </xf>
    <xf numFmtId="0" fontId="32" fillId="11" borderId="6" xfId="0" applyFont="1" applyFill="1" applyBorder="1" applyAlignment="1">
      <alignment horizontal="justify" vertical="center" wrapText="1"/>
    </xf>
    <xf numFmtId="0" fontId="32" fillId="11" borderId="57" xfId="0" applyFont="1" applyFill="1" applyBorder="1" applyAlignment="1">
      <alignment horizontal="justify" vertical="center" wrapText="1"/>
    </xf>
    <xf numFmtId="0" fontId="32" fillId="0" borderId="54" xfId="0" applyFont="1" applyBorder="1" applyAlignment="1">
      <alignment horizontal="center" vertical="center" textRotation="90" wrapText="1"/>
    </xf>
    <xf numFmtId="0" fontId="32" fillId="0" borderId="0" xfId="0" applyFont="1" applyAlignment="1">
      <alignment horizontal="center" vertical="center" textRotation="90" wrapText="1"/>
    </xf>
    <xf numFmtId="0" fontId="32" fillId="0" borderId="55" xfId="0" applyFont="1" applyBorder="1" applyAlignment="1">
      <alignment horizontal="center" vertical="center" textRotation="90" wrapText="1"/>
    </xf>
    <xf numFmtId="0" fontId="32" fillId="0" borderId="52" xfId="0" applyFont="1" applyBorder="1" applyAlignment="1">
      <alignment horizontal="center" vertical="center" textRotation="90" wrapText="1"/>
    </xf>
    <xf numFmtId="0" fontId="32" fillId="0" borderId="56" xfId="0" applyFont="1" applyBorder="1" applyAlignment="1">
      <alignment horizontal="center" vertical="center" textRotation="90" wrapText="1"/>
    </xf>
    <xf numFmtId="0" fontId="32" fillId="0" borderId="50" xfId="0" applyFont="1" applyBorder="1" applyAlignment="1">
      <alignment horizontal="center" vertical="center" textRotation="90" wrapText="1"/>
    </xf>
    <xf numFmtId="0" fontId="42" fillId="19" borderId="35" xfId="0" applyFont="1" applyFill="1" applyBorder="1" applyAlignment="1">
      <alignment horizontal="center" vertical="center" wrapText="1"/>
    </xf>
    <xf numFmtId="0" fontId="42" fillId="19" borderId="53" xfId="0" applyFont="1" applyFill="1" applyBorder="1" applyAlignment="1">
      <alignment horizontal="center" vertical="center" wrapText="1"/>
    </xf>
    <xf numFmtId="0" fontId="42" fillId="19" borderId="49" xfId="0" applyFont="1" applyFill="1" applyBorder="1" applyAlignment="1">
      <alignment horizontal="center" vertical="center" wrapText="1"/>
    </xf>
    <xf numFmtId="0" fontId="36" fillId="11" borderId="7" xfId="0" applyFont="1" applyFill="1" applyBorder="1" applyAlignment="1">
      <alignment horizontal="justify" vertical="center" wrapText="1"/>
    </xf>
    <xf numFmtId="0" fontId="36" fillId="11" borderId="8" xfId="0" applyFont="1" applyFill="1" applyBorder="1" applyAlignment="1">
      <alignment horizontal="justify" vertical="center" wrapText="1"/>
    </xf>
    <xf numFmtId="0" fontId="32" fillId="11" borderId="46" xfId="0" applyFont="1" applyFill="1" applyBorder="1" applyAlignment="1">
      <alignment horizontal="justify" vertical="center" wrapText="1"/>
    </xf>
    <xf numFmtId="0" fontId="42" fillId="11" borderId="29" xfId="0" applyFont="1" applyFill="1" applyBorder="1" applyAlignment="1">
      <alignment horizontal="center" vertical="center" wrapText="1"/>
    </xf>
    <xf numFmtId="0" fontId="42" fillId="11" borderId="26" xfId="0" applyFont="1" applyFill="1" applyBorder="1" applyAlignment="1">
      <alignment horizontal="center" vertical="center" wrapText="1"/>
    </xf>
    <xf numFmtId="0" fontId="42" fillId="11" borderId="23" xfId="0" applyFont="1" applyFill="1" applyBorder="1" applyAlignment="1">
      <alignment horizontal="center" vertical="center" textRotation="90" wrapText="1"/>
    </xf>
    <xf numFmtId="0" fontId="42" fillId="11" borderId="34" xfId="0" applyFont="1" applyFill="1" applyBorder="1" applyAlignment="1">
      <alignment horizontal="center" vertical="center" textRotation="90" wrapText="1"/>
    </xf>
    <xf numFmtId="0" fontId="42" fillId="11" borderId="54" xfId="0" applyFont="1" applyFill="1" applyBorder="1" applyAlignment="1">
      <alignment horizontal="center" vertical="center" textRotation="90" wrapText="1"/>
    </xf>
    <xf numFmtId="0" fontId="42" fillId="11" borderId="55" xfId="0" applyFont="1" applyFill="1" applyBorder="1" applyAlignment="1">
      <alignment horizontal="center" vertical="center" textRotation="90" wrapText="1"/>
    </xf>
    <xf numFmtId="0" fontId="42" fillId="11" borderId="52" xfId="0" applyFont="1" applyFill="1" applyBorder="1" applyAlignment="1">
      <alignment horizontal="center" vertical="center" textRotation="90" wrapText="1"/>
    </xf>
    <xf numFmtId="0" fontId="42" fillId="11" borderId="50" xfId="0" applyFont="1" applyFill="1" applyBorder="1" applyAlignment="1">
      <alignment horizontal="center" vertical="center" textRotation="90" wrapText="1"/>
    </xf>
    <xf numFmtId="0" fontId="42" fillId="11" borderId="23" xfId="0" applyFont="1" applyFill="1" applyBorder="1" applyAlignment="1">
      <alignment horizontal="center" vertical="center" wrapText="1"/>
    </xf>
    <xf numFmtId="0" fontId="42" fillId="11" borderId="28" xfId="0" applyFont="1" applyFill="1" applyBorder="1" applyAlignment="1">
      <alignment horizontal="center" vertical="center" wrapText="1"/>
    </xf>
    <xf numFmtId="0" fontId="42" fillId="11" borderId="34" xfId="0" applyFont="1" applyFill="1" applyBorder="1" applyAlignment="1">
      <alignment horizontal="center" vertical="center" wrapText="1"/>
    </xf>
    <xf numFmtId="0" fontId="42" fillId="11" borderId="54" xfId="0" applyFont="1" applyFill="1" applyBorder="1" applyAlignment="1">
      <alignment horizontal="center" vertical="center" wrapText="1"/>
    </xf>
    <xf numFmtId="0" fontId="42" fillId="11" borderId="0" xfId="0" applyFont="1" applyFill="1" applyAlignment="1">
      <alignment horizontal="center" vertical="center" wrapText="1"/>
    </xf>
    <xf numFmtId="0" fontId="42" fillId="11" borderId="55" xfId="0" applyFont="1" applyFill="1" applyBorder="1" applyAlignment="1">
      <alignment horizontal="center" vertical="center" wrapText="1"/>
    </xf>
    <xf numFmtId="0" fontId="42" fillId="11" borderId="52" xfId="0" applyFont="1" applyFill="1" applyBorder="1" applyAlignment="1">
      <alignment horizontal="center" vertical="center" wrapText="1"/>
    </xf>
    <xf numFmtId="0" fontId="42" fillId="11" borderId="56" xfId="0" applyFont="1" applyFill="1" applyBorder="1" applyAlignment="1">
      <alignment horizontal="center" vertical="center" wrapText="1"/>
    </xf>
    <xf numFmtId="0" fontId="42" fillId="11" borderId="50" xfId="0" applyFont="1" applyFill="1" applyBorder="1" applyAlignment="1">
      <alignment horizontal="center" vertical="center" wrapText="1"/>
    </xf>
    <xf numFmtId="0" fontId="19" fillId="13" borderId="10" xfId="0" applyFont="1" applyFill="1" applyBorder="1" applyAlignment="1">
      <alignment horizontal="center" vertical="center" wrapText="1"/>
    </xf>
    <xf numFmtId="0" fontId="19" fillId="13" borderId="15" xfId="0" applyFont="1" applyFill="1" applyBorder="1" applyAlignment="1">
      <alignment horizontal="center" vertical="center" wrapText="1"/>
    </xf>
    <xf numFmtId="0" fontId="70" fillId="13" borderId="15" xfId="0" applyFont="1" applyFill="1" applyBorder="1" applyAlignment="1">
      <alignment horizontal="center" vertical="center" wrapText="1"/>
    </xf>
    <xf numFmtId="0" fontId="31" fillId="13" borderId="16" xfId="0" applyFont="1" applyFill="1" applyBorder="1" applyAlignment="1">
      <alignment horizontal="center" vertical="center" wrapText="1"/>
    </xf>
    <xf numFmtId="0" fontId="38" fillId="18" borderId="64" xfId="0" applyFont="1" applyFill="1" applyBorder="1" applyAlignment="1">
      <alignment horizontal="center" vertical="center" wrapText="1"/>
    </xf>
    <xf numFmtId="0" fontId="38" fillId="18" borderId="61" xfId="0" applyFont="1" applyFill="1" applyBorder="1" applyAlignment="1">
      <alignment horizontal="center" vertical="center" wrapText="1"/>
    </xf>
    <xf numFmtId="0" fontId="38" fillId="18" borderId="62" xfId="0" applyFont="1" applyFill="1" applyBorder="1" applyAlignment="1">
      <alignment horizontal="center" vertical="center" wrapText="1"/>
    </xf>
    <xf numFmtId="0" fontId="40" fillId="11" borderId="4" xfId="0" applyFont="1" applyFill="1" applyBorder="1" applyAlignment="1">
      <alignment horizontal="left" vertical="center" wrapText="1"/>
    </xf>
    <xf numFmtId="0" fontId="40" fillId="11" borderId="59" xfId="0" applyFont="1" applyFill="1" applyBorder="1" applyAlignment="1">
      <alignment horizontal="left" vertical="center" wrapText="1"/>
    </xf>
    <xf numFmtId="0" fontId="31" fillId="11" borderId="23" xfId="0" applyFont="1" applyFill="1" applyBorder="1" applyAlignment="1">
      <alignment horizontal="center" vertical="center" wrapText="1"/>
    </xf>
    <xf numFmtId="0" fontId="31" fillId="11" borderId="28" xfId="0" applyFont="1" applyFill="1" applyBorder="1" applyAlignment="1">
      <alignment horizontal="center" vertical="center" wrapText="1"/>
    </xf>
    <xf numFmtId="0" fontId="31" fillId="11" borderId="52" xfId="0" applyFont="1" applyFill="1" applyBorder="1" applyAlignment="1">
      <alignment horizontal="center" vertical="center" wrapText="1"/>
    </xf>
    <xf numFmtId="0" fontId="31" fillId="11" borderId="56" xfId="0" applyFont="1" applyFill="1" applyBorder="1" applyAlignment="1">
      <alignment horizontal="center" vertical="center" wrapText="1"/>
    </xf>
    <xf numFmtId="0" fontId="40" fillId="10" borderId="22" xfId="0" applyFont="1" applyFill="1" applyBorder="1" applyAlignment="1">
      <alignment horizontal="center" vertical="center" textRotation="90" wrapText="1"/>
    </xf>
    <xf numFmtId="0" fontId="40" fillId="10" borderId="17" xfId="0" applyFont="1" applyFill="1" applyBorder="1" applyAlignment="1">
      <alignment horizontal="center" vertical="center" textRotation="90" wrapText="1"/>
    </xf>
    <xf numFmtId="0" fontId="40" fillId="10" borderId="47" xfId="0" applyFont="1" applyFill="1" applyBorder="1" applyAlignment="1">
      <alignment horizontal="center" vertical="center" textRotation="90" wrapText="1"/>
    </xf>
    <xf numFmtId="0" fontId="40" fillId="0" borderId="21" xfId="0" applyFont="1" applyBorder="1" applyAlignment="1">
      <alignment horizontal="center" vertical="center" textRotation="90" wrapText="1"/>
    </xf>
    <xf numFmtId="0" fontId="40" fillId="0" borderId="5" xfId="0" applyFont="1" applyBorder="1" applyAlignment="1">
      <alignment horizontal="center" vertical="center" textRotation="90" wrapText="1"/>
    </xf>
    <xf numFmtId="0" fontId="31" fillId="11" borderId="15" xfId="0" applyFont="1" applyFill="1" applyBorder="1" applyAlignment="1">
      <alignment horizontal="center" vertical="center" wrapText="1"/>
    </xf>
    <xf numFmtId="0" fontId="31" fillId="11" borderId="16" xfId="0" applyFont="1" applyFill="1" applyBorder="1" applyAlignment="1">
      <alignment horizontal="center" vertical="center" wrapText="1"/>
    </xf>
    <xf numFmtId="0" fontId="40" fillId="0" borderId="17" xfId="0" applyFont="1" applyBorder="1" applyAlignment="1">
      <alignment horizontal="center" vertical="center" wrapText="1"/>
    </xf>
    <xf numFmtId="0" fontId="40" fillId="0" borderId="47" xfId="0" applyFont="1" applyBorder="1" applyAlignment="1">
      <alignment horizontal="center" vertical="center" wrapText="1"/>
    </xf>
    <xf numFmtId="0" fontId="37" fillId="11" borderId="5" xfId="0" applyFont="1" applyFill="1" applyBorder="1" applyAlignment="1">
      <alignment horizontal="center" vertical="center" textRotation="90" wrapText="1"/>
    </xf>
    <xf numFmtId="0" fontId="37" fillId="11" borderId="48" xfId="0" applyFont="1" applyFill="1" applyBorder="1" applyAlignment="1">
      <alignment horizontal="center" vertical="center" textRotation="90" wrapText="1"/>
    </xf>
    <xf numFmtId="0" fontId="43" fillId="11" borderId="22" xfId="0" applyFont="1" applyFill="1" applyBorder="1" applyAlignment="1">
      <alignment horizontal="justify" vertical="center" wrapText="1"/>
    </xf>
    <xf numFmtId="0" fontId="43" fillId="11" borderId="17" xfId="0" applyFont="1" applyFill="1" applyBorder="1" applyAlignment="1">
      <alignment horizontal="justify" vertical="center" wrapText="1"/>
    </xf>
    <xf numFmtId="0" fontId="43" fillId="11" borderId="47" xfId="0" applyFont="1" applyFill="1" applyBorder="1" applyAlignment="1">
      <alignment horizontal="justify" vertical="center" wrapText="1"/>
    </xf>
    <xf numFmtId="0" fontId="43" fillId="11" borderId="28" xfId="0" applyFont="1" applyFill="1" applyBorder="1" applyAlignment="1">
      <alignment horizontal="justify" vertical="center" wrapText="1"/>
    </xf>
    <xf numFmtId="0" fontId="43" fillId="11" borderId="34" xfId="0" applyFont="1" applyFill="1" applyBorder="1" applyAlignment="1">
      <alignment horizontal="justify" vertical="center" wrapText="1"/>
    </xf>
    <xf numFmtId="0" fontId="43" fillId="11" borderId="0" xfId="0" applyFont="1" applyFill="1" applyAlignment="1">
      <alignment horizontal="justify" vertical="center" wrapText="1"/>
    </xf>
    <xf numFmtId="0" fontId="43" fillId="11" borderId="55" xfId="0" applyFont="1" applyFill="1" applyBorder="1" applyAlignment="1">
      <alignment horizontal="justify" vertical="center" wrapText="1"/>
    </xf>
    <xf numFmtId="0" fontId="43" fillId="11" borderId="56" xfId="0" applyFont="1" applyFill="1" applyBorder="1" applyAlignment="1">
      <alignment horizontal="justify" vertical="center" wrapText="1"/>
    </xf>
    <xf numFmtId="0" fontId="43" fillId="11" borderId="50" xfId="0" applyFont="1" applyFill="1" applyBorder="1" applyAlignment="1">
      <alignment horizontal="justify" vertical="center" wrapText="1"/>
    </xf>
    <xf numFmtId="0" fontId="40" fillId="11" borderId="5" xfId="0" applyFont="1" applyFill="1" applyBorder="1" applyAlignment="1">
      <alignment horizontal="justify" vertical="center" wrapText="1"/>
    </xf>
    <xf numFmtId="0" fontId="42" fillId="11" borderId="11" xfId="0" applyFont="1" applyFill="1" applyBorder="1" applyAlignment="1">
      <alignment horizontal="justify" vertical="center" wrapText="1"/>
    </xf>
    <xf numFmtId="0" fontId="42" fillId="11" borderId="53" xfId="0" applyFont="1" applyFill="1" applyBorder="1" applyAlignment="1">
      <alignment horizontal="justify" vertical="center" wrapText="1"/>
    </xf>
    <xf numFmtId="0" fontId="28" fillId="18" borderId="64" xfId="0" applyFont="1" applyFill="1" applyBorder="1" applyAlignment="1">
      <alignment horizontal="justify" vertical="center" wrapText="1"/>
    </xf>
    <xf numFmtId="0" fontId="28" fillId="18" borderId="61" xfId="0" applyFont="1" applyFill="1" applyBorder="1" applyAlignment="1">
      <alignment horizontal="justify" vertical="center" wrapText="1"/>
    </xf>
    <xf numFmtId="0" fontId="28" fillId="18" borderId="62" xfId="0" applyFont="1" applyFill="1" applyBorder="1" applyAlignment="1">
      <alignment horizontal="justify" vertical="center" wrapText="1"/>
    </xf>
    <xf numFmtId="0" fontId="31" fillId="11" borderId="36" xfId="0" applyFont="1" applyFill="1" applyBorder="1" applyAlignment="1">
      <alignment horizontal="center" vertical="center" wrapText="1"/>
    </xf>
    <xf numFmtId="0" fontId="31" fillId="11" borderId="76" xfId="0" applyFont="1" applyFill="1" applyBorder="1" applyAlignment="1">
      <alignment horizontal="center" vertical="center" wrapText="1"/>
    </xf>
    <xf numFmtId="0" fontId="31" fillId="11" borderId="79" xfId="0" applyFont="1" applyFill="1" applyBorder="1" applyAlignment="1">
      <alignment horizontal="center" vertical="center" wrapText="1"/>
    </xf>
    <xf numFmtId="0" fontId="31" fillId="11" borderId="60" xfId="0" applyFont="1" applyFill="1" applyBorder="1" applyAlignment="1">
      <alignment horizontal="center" vertical="center" wrapText="1"/>
    </xf>
    <xf numFmtId="0" fontId="42" fillId="11" borderId="17" xfId="0" applyFont="1" applyFill="1" applyBorder="1" applyAlignment="1">
      <alignment horizontal="center" vertical="center" wrapText="1"/>
    </xf>
    <xf numFmtId="0" fontId="42" fillId="11" borderId="47" xfId="0" applyFont="1" applyFill="1" applyBorder="1" applyAlignment="1">
      <alignment horizontal="center" vertical="center" wrapText="1"/>
    </xf>
    <xf numFmtId="0" fontId="32" fillId="10" borderId="54" xfId="0" applyFont="1" applyFill="1" applyBorder="1" applyAlignment="1">
      <alignment horizontal="center" vertical="center" textRotation="90" wrapText="1"/>
    </xf>
    <xf numFmtId="0" fontId="32" fillId="10" borderId="52" xfId="0" applyFont="1" applyFill="1" applyBorder="1" applyAlignment="1">
      <alignment horizontal="center" vertical="center" textRotation="90" wrapText="1"/>
    </xf>
    <xf numFmtId="0" fontId="32" fillId="12" borderId="54" xfId="0" applyFont="1" applyFill="1" applyBorder="1" applyAlignment="1">
      <alignment horizontal="center" vertical="center" textRotation="90" wrapText="1"/>
    </xf>
    <xf numFmtId="0" fontId="32" fillId="12" borderId="52" xfId="0" applyFont="1" applyFill="1" applyBorder="1" applyAlignment="1">
      <alignment horizontal="center" vertical="center" textRotation="90" wrapText="1"/>
    </xf>
    <xf numFmtId="0" fontId="32" fillId="0" borderId="53" xfId="0" applyFont="1" applyBorder="1" applyAlignment="1">
      <alignment horizontal="center" vertical="center" textRotation="90" wrapText="1"/>
    </xf>
    <xf numFmtId="0" fontId="32" fillId="0" borderId="49" xfId="0" applyFont="1" applyBorder="1" applyAlignment="1">
      <alignment horizontal="center" vertical="center" textRotation="90" wrapText="1"/>
    </xf>
    <xf numFmtId="0" fontId="31" fillId="11" borderId="33" xfId="0" applyFont="1" applyFill="1" applyBorder="1" applyAlignment="1">
      <alignment horizontal="center" vertical="center" wrapText="1"/>
    </xf>
    <xf numFmtId="0" fontId="52" fillId="11" borderId="23" xfId="0" applyFont="1" applyFill="1" applyBorder="1" applyAlignment="1">
      <alignment horizontal="justify" vertical="center" wrapText="1"/>
    </xf>
    <xf numFmtId="0" fontId="52" fillId="11" borderId="28" xfId="0" applyFont="1" applyFill="1" applyBorder="1" applyAlignment="1">
      <alignment horizontal="justify" vertical="center" wrapText="1"/>
    </xf>
    <xf numFmtId="0" fontId="52" fillId="11" borderId="34" xfId="0" applyFont="1" applyFill="1" applyBorder="1" applyAlignment="1">
      <alignment horizontal="justify" vertical="center" wrapText="1"/>
    </xf>
    <xf numFmtId="0" fontId="52" fillId="11" borderId="54" xfId="0" applyFont="1" applyFill="1" applyBorder="1" applyAlignment="1">
      <alignment horizontal="justify" vertical="center" wrapText="1"/>
    </xf>
    <xf numFmtId="0" fontId="52" fillId="11" borderId="0" xfId="0" applyFont="1" applyFill="1" applyAlignment="1">
      <alignment horizontal="justify" vertical="center" wrapText="1"/>
    </xf>
    <xf numFmtId="0" fontId="52" fillId="11" borderId="55" xfId="0" applyFont="1" applyFill="1" applyBorder="1" applyAlignment="1">
      <alignment horizontal="justify" vertical="center" wrapText="1"/>
    </xf>
    <xf numFmtId="0" fontId="52" fillId="11" borderId="52" xfId="0" applyFont="1" applyFill="1" applyBorder="1" applyAlignment="1">
      <alignment horizontal="justify" vertical="center" wrapText="1"/>
    </xf>
    <xf numFmtId="0" fontId="52" fillId="11" borderId="56" xfId="0" applyFont="1" applyFill="1" applyBorder="1" applyAlignment="1">
      <alignment horizontal="justify" vertical="center" wrapText="1"/>
    </xf>
    <xf numFmtId="0" fontId="52" fillId="11" borderId="50" xfId="0" applyFont="1" applyFill="1" applyBorder="1" applyAlignment="1">
      <alignment horizontal="justify" vertical="center" wrapText="1"/>
    </xf>
    <xf numFmtId="0" fontId="31" fillId="11" borderId="2" xfId="0" applyFont="1" applyFill="1" applyBorder="1" applyAlignment="1">
      <alignment horizontal="center" vertical="center" wrapText="1"/>
    </xf>
    <xf numFmtId="0" fontId="31" fillId="11" borderId="25" xfId="0" applyFont="1" applyFill="1" applyBorder="1" applyAlignment="1">
      <alignment horizontal="center" vertical="center" wrapText="1"/>
    </xf>
    <xf numFmtId="0" fontId="32" fillId="10" borderId="0" xfId="0" applyFont="1" applyFill="1" applyAlignment="1">
      <alignment horizontal="center" vertical="center" textRotation="90" wrapText="1"/>
    </xf>
    <xf numFmtId="0" fontId="32" fillId="0" borderId="35" xfId="0" applyFont="1" applyBorder="1" applyAlignment="1">
      <alignment horizontal="center" vertical="center" textRotation="90" wrapText="1"/>
    </xf>
    <xf numFmtId="0" fontId="43" fillId="0" borderId="22"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47" xfId="0" applyFont="1" applyBorder="1" applyAlignment="1">
      <alignment horizontal="center" vertical="center" wrapText="1"/>
    </xf>
    <xf numFmtId="0" fontId="36" fillId="11" borderId="23" xfId="0" applyFont="1" applyFill="1" applyBorder="1" applyAlignment="1">
      <alignment horizontal="center" vertical="center" textRotation="90" wrapText="1"/>
    </xf>
    <xf numFmtId="0" fontId="36" fillId="11" borderId="6" xfId="0" applyFont="1" applyFill="1" applyBorder="1" applyAlignment="1">
      <alignment horizontal="center" vertical="center" textRotation="90" wrapText="1"/>
    </xf>
    <xf numFmtId="0" fontId="32" fillId="10" borderId="34" xfId="0" applyFont="1" applyFill="1" applyBorder="1" applyAlignment="1">
      <alignment horizontal="center" vertical="center" textRotation="90" wrapText="1"/>
    </xf>
    <xf numFmtId="0" fontId="32" fillId="10" borderId="55" xfId="0" applyFont="1" applyFill="1" applyBorder="1" applyAlignment="1">
      <alignment horizontal="center" vertical="center" textRotation="90" wrapText="1"/>
    </xf>
    <xf numFmtId="0" fontId="32" fillId="10" borderId="5" xfId="0" applyFont="1" applyFill="1" applyBorder="1" applyAlignment="1">
      <alignment horizontal="center" vertical="center" textRotation="90" wrapText="1"/>
    </xf>
    <xf numFmtId="0" fontId="32" fillId="10" borderId="4" xfId="0" applyFont="1" applyFill="1" applyBorder="1" applyAlignment="1">
      <alignment horizontal="center" vertical="center" textRotation="90" wrapText="1"/>
    </xf>
    <xf numFmtId="0" fontId="32" fillId="12" borderId="21" xfId="0" applyFont="1" applyFill="1" applyBorder="1" applyAlignment="1">
      <alignment horizontal="center" vertical="center" textRotation="90" wrapText="1"/>
    </xf>
    <xf numFmtId="0" fontId="32" fillId="12" borderId="5" xfId="0" applyFont="1" applyFill="1" applyBorder="1" applyAlignment="1">
      <alignment horizontal="center" vertical="center" textRotation="90" wrapText="1"/>
    </xf>
    <xf numFmtId="0" fontId="32" fillId="12" borderId="4" xfId="0" applyFont="1" applyFill="1" applyBorder="1" applyAlignment="1">
      <alignment horizontal="center" vertical="center" textRotation="90" wrapText="1"/>
    </xf>
    <xf numFmtId="0" fontId="32" fillId="0" borderId="59" xfId="0" applyFont="1" applyBorder="1" applyAlignment="1">
      <alignment horizontal="center" vertical="center" textRotation="90" wrapText="1"/>
    </xf>
    <xf numFmtId="0" fontId="29" fillId="0" borderId="9" xfId="0" applyFont="1" applyBorder="1" applyAlignment="1">
      <alignment horizontal="justify" vertical="center" wrapText="1"/>
    </xf>
    <xf numFmtId="0" fontId="29" fillId="0" borderId="13" xfId="0" applyFont="1" applyBorder="1" applyAlignment="1">
      <alignment horizontal="justify" vertical="center" wrapText="1"/>
    </xf>
    <xf numFmtId="0" fontId="29" fillId="0" borderId="26" xfId="0" applyFont="1" applyBorder="1" applyAlignment="1">
      <alignment horizontal="justify" vertical="center" wrapText="1"/>
    </xf>
    <xf numFmtId="0" fontId="34" fillId="11" borderId="10" xfId="0" applyFont="1" applyFill="1" applyBorder="1" applyAlignment="1">
      <alignment horizontal="center" vertical="center" textRotation="90" wrapText="1"/>
    </xf>
    <xf numFmtId="0" fontId="34" fillId="11" borderId="7" xfId="0" applyFont="1" applyFill="1" applyBorder="1" applyAlignment="1">
      <alignment horizontal="center" vertical="center" textRotation="90" wrapText="1"/>
    </xf>
    <xf numFmtId="0" fontId="34" fillId="11" borderId="33" xfId="0" applyFont="1" applyFill="1" applyBorder="1" applyAlignment="1">
      <alignment horizontal="center" vertical="center" textRotation="90" wrapText="1"/>
    </xf>
    <xf numFmtId="0" fontId="73" fillId="18" borderId="11" xfId="0" applyFont="1" applyFill="1" applyBorder="1" applyAlignment="1">
      <alignment horizontal="center" vertical="center" wrapText="1"/>
    </xf>
    <xf numFmtId="0" fontId="73" fillId="18" borderId="14" xfId="0" applyFont="1" applyFill="1" applyBorder="1" applyAlignment="1">
      <alignment horizontal="center" vertical="center" wrapText="1"/>
    </xf>
    <xf numFmtId="0" fontId="73" fillId="18" borderId="25" xfId="0" applyFont="1" applyFill="1" applyBorder="1" applyAlignment="1">
      <alignment horizontal="center" vertical="center" wrapText="1"/>
    </xf>
    <xf numFmtId="0" fontId="39" fillId="7" borderId="13" xfId="0" applyFont="1" applyFill="1" applyBorder="1" applyAlignment="1">
      <alignment horizontal="center" vertical="center" textRotation="90" wrapText="1"/>
    </xf>
    <xf numFmtId="0" fontId="39" fillId="7" borderId="30" xfId="0" applyFont="1" applyFill="1" applyBorder="1" applyAlignment="1">
      <alignment horizontal="center" vertical="center" textRotation="90" wrapText="1"/>
    </xf>
    <xf numFmtId="0" fontId="20" fillId="7" borderId="31" xfId="0" applyFont="1" applyFill="1" applyBorder="1" applyAlignment="1">
      <alignment horizontal="center" vertical="center" textRotation="90" wrapText="1"/>
    </xf>
    <xf numFmtId="0" fontId="20" fillId="7" borderId="55" xfId="0" applyFont="1" applyFill="1" applyBorder="1" applyAlignment="1">
      <alignment horizontal="center" vertical="center" textRotation="90" wrapText="1"/>
    </xf>
    <xf numFmtId="0" fontId="31" fillId="11" borderId="1" xfId="0" applyFont="1" applyFill="1" applyBorder="1" applyAlignment="1">
      <alignment horizontal="center" vertical="center" wrapText="1"/>
    </xf>
    <xf numFmtId="0" fontId="31" fillId="11" borderId="4" xfId="0" applyFont="1" applyFill="1" applyBorder="1" applyAlignment="1">
      <alignment horizontal="center" vertical="center" wrapText="1"/>
    </xf>
    <xf numFmtId="0" fontId="36" fillId="11" borderId="2" xfId="0" applyFont="1" applyFill="1" applyBorder="1" applyAlignment="1">
      <alignment horizontal="center" vertical="center" textRotation="90" wrapText="1"/>
    </xf>
    <xf numFmtId="0" fontId="36" fillId="11" borderId="4" xfId="0" applyFont="1" applyFill="1" applyBorder="1" applyAlignment="1">
      <alignment horizontal="center" vertical="center" textRotation="90" wrapText="1"/>
    </xf>
    <xf numFmtId="0" fontId="42" fillId="11" borderId="22" xfId="0" applyFont="1" applyFill="1" applyBorder="1" applyAlignment="1">
      <alignment horizontal="justify" vertical="center" wrapText="1"/>
    </xf>
    <xf numFmtId="0" fontId="42" fillId="11" borderId="17" xfId="0" applyFont="1" applyFill="1" applyBorder="1" applyAlignment="1">
      <alignment horizontal="justify" vertical="center" wrapText="1"/>
    </xf>
    <xf numFmtId="0" fontId="42" fillId="11" borderId="23" xfId="0" applyFont="1" applyFill="1" applyBorder="1" applyAlignment="1">
      <alignment horizontal="justify" vertical="center" wrapText="1"/>
    </xf>
    <xf numFmtId="0" fontId="42" fillId="11" borderId="28" xfId="0" applyFont="1" applyFill="1" applyBorder="1" applyAlignment="1">
      <alignment horizontal="justify" vertical="center" wrapText="1"/>
    </xf>
    <xf numFmtId="0" fontId="42" fillId="11" borderId="34" xfId="0" applyFont="1" applyFill="1" applyBorder="1" applyAlignment="1">
      <alignment horizontal="justify" vertical="center" wrapText="1"/>
    </xf>
    <xf numFmtId="0" fontId="42" fillId="11" borderId="54" xfId="0" applyFont="1" applyFill="1" applyBorder="1" applyAlignment="1">
      <alignment horizontal="justify" vertical="center" wrapText="1"/>
    </xf>
    <xf numFmtId="0" fontId="42" fillId="11" borderId="0" xfId="0" applyFont="1" applyFill="1" applyAlignment="1">
      <alignment horizontal="justify" vertical="center" wrapText="1"/>
    </xf>
    <xf numFmtId="0" fontId="42" fillId="11" borderId="55" xfId="0" applyFont="1" applyFill="1" applyBorder="1" applyAlignment="1">
      <alignment horizontal="justify" vertical="center" wrapText="1"/>
    </xf>
    <xf numFmtId="0" fontId="46" fillId="11" borderId="21" xfId="0" applyFont="1" applyFill="1" applyBorder="1" applyAlignment="1">
      <alignment horizontal="justify" vertical="center" wrapText="1"/>
    </xf>
    <xf numFmtId="0" fontId="46" fillId="11" borderId="5" xfId="0" applyFont="1" applyFill="1" applyBorder="1" applyAlignment="1">
      <alignment horizontal="justify" vertical="center" wrapText="1"/>
    </xf>
    <xf numFmtId="0" fontId="40" fillId="11" borderId="21" xfId="0" applyFont="1" applyFill="1" applyBorder="1" applyAlignment="1">
      <alignment horizontal="justify"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28" fillId="11" borderId="14" xfId="0" applyFont="1" applyFill="1" applyBorder="1" applyAlignment="1">
      <alignment horizontal="justify" vertical="center" wrapText="1"/>
    </xf>
    <xf numFmtId="0" fontId="30" fillId="13" borderId="26" xfId="0" applyFont="1" applyFill="1" applyBorder="1" applyAlignment="1">
      <alignment horizontal="right" vertical="center" wrapText="1"/>
    </xf>
    <xf numFmtId="0" fontId="30" fillId="13" borderId="15" xfId="0" applyFont="1" applyFill="1" applyBorder="1" applyAlignment="1">
      <alignment horizontal="right" vertical="center" wrapText="1"/>
    </xf>
    <xf numFmtId="0" fontId="40" fillId="0" borderId="15" xfId="0" applyFont="1" applyBorder="1" applyAlignment="1">
      <alignment horizontal="justify" vertical="center" wrapText="1"/>
    </xf>
    <xf numFmtId="0" fontId="40" fillId="0" borderId="16" xfId="0" applyFont="1" applyBorder="1" applyAlignment="1">
      <alignment horizontal="justify" vertical="center" wrapText="1"/>
    </xf>
    <xf numFmtId="0" fontId="33" fillId="11" borderId="10" xfId="0" applyFont="1" applyFill="1" applyBorder="1" applyAlignment="1">
      <alignment horizontal="center" vertical="center" wrapText="1"/>
    </xf>
    <xf numFmtId="0" fontId="33" fillId="11" borderId="15"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0" xfId="0" applyFont="1" applyBorder="1" applyAlignment="1">
      <alignment horizontal="center" vertical="center" wrapText="1"/>
    </xf>
    <xf numFmtId="0" fontId="29" fillId="19" borderId="35" xfId="0" applyFont="1" applyFill="1" applyBorder="1" applyAlignment="1">
      <alignment horizontal="center" vertical="center" wrapText="1"/>
    </xf>
    <xf numFmtId="0" fontId="29" fillId="19" borderId="49" xfId="0" applyFont="1" applyFill="1" applyBorder="1" applyAlignment="1">
      <alignment horizontal="center" vertical="center" wrapText="1"/>
    </xf>
    <xf numFmtId="0" fontId="26" fillId="11" borderId="33" xfId="0" applyFont="1" applyFill="1" applyBorder="1" applyAlignment="1">
      <alignment horizontal="justify" vertical="center" wrapText="1"/>
    </xf>
    <xf numFmtId="0" fontId="26" fillId="11" borderId="78" xfId="0" applyFont="1" applyFill="1" applyBorder="1" applyAlignment="1">
      <alignment horizontal="justify" vertical="center" wrapText="1"/>
    </xf>
    <xf numFmtId="0" fontId="26" fillId="11" borderId="46" xfId="0" applyFont="1" applyFill="1" applyBorder="1" applyAlignment="1">
      <alignment horizontal="justify" vertical="center" wrapText="1"/>
    </xf>
    <xf numFmtId="0" fontId="2" fillId="13" borderId="23" xfId="0" applyFont="1" applyFill="1" applyBorder="1" applyAlignment="1">
      <alignment horizontal="center" vertical="center" wrapText="1"/>
    </xf>
    <xf numFmtId="0" fontId="2" fillId="13" borderId="28" xfId="0" applyFont="1" applyFill="1" applyBorder="1" applyAlignment="1">
      <alignment horizontal="center" vertical="center" wrapText="1"/>
    </xf>
    <xf numFmtId="0" fontId="2" fillId="13" borderId="34" xfId="0" applyFont="1" applyFill="1" applyBorder="1" applyAlignment="1">
      <alignment horizontal="center" vertical="center" wrapText="1"/>
    </xf>
    <xf numFmtId="0" fontId="2" fillId="13" borderId="52" xfId="0" applyFont="1" applyFill="1" applyBorder="1" applyAlignment="1">
      <alignment horizontal="center" vertical="center" wrapText="1"/>
    </xf>
    <xf numFmtId="0" fontId="2" fillId="13" borderId="56" xfId="0" applyFont="1" applyFill="1" applyBorder="1" applyAlignment="1">
      <alignment horizontal="center" vertical="center" wrapText="1"/>
    </xf>
    <xf numFmtId="0" fontId="2" fillId="13" borderId="50" xfId="0"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60" xfId="0" applyFont="1" applyFill="1" applyBorder="1" applyAlignment="1">
      <alignment horizontal="center" vertical="center" wrapText="1"/>
    </xf>
    <xf numFmtId="0" fontId="40" fillId="11" borderId="33" xfId="0" applyFont="1" applyFill="1" applyBorder="1" applyAlignment="1">
      <alignment horizontal="left" vertical="center" wrapText="1"/>
    </xf>
    <xf numFmtId="0" fontId="40" fillId="11" borderId="78" xfId="0" applyFont="1" applyFill="1" applyBorder="1" applyAlignment="1">
      <alignment horizontal="left" vertical="center" wrapText="1"/>
    </xf>
    <xf numFmtId="0" fontId="40" fillId="11" borderId="46" xfId="0" applyFont="1" applyFill="1" applyBorder="1" applyAlignment="1">
      <alignment horizontal="left" vertical="center" wrapText="1"/>
    </xf>
    <xf numFmtId="0" fontId="33" fillId="11" borderId="21" xfId="0" applyFont="1" applyFill="1" applyBorder="1" applyAlignment="1">
      <alignment horizontal="center" vertical="center" wrapText="1"/>
    </xf>
    <xf numFmtId="0" fontId="33" fillId="11" borderId="48" xfId="0" applyFont="1" applyFill="1" applyBorder="1" applyAlignment="1">
      <alignment horizontal="center" vertical="center" wrapText="1"/>
    </xf>
    <xf numFmtId="0" fontId="26" fillId="11" borderId="32" xfId="0" applyFont="1" applyFill="1" applyBorder="1" applyAlignment="1">
      <alignment horizontal="justify" vertical="center" wrapText="1"/>
    </xf>
    <xf numFmtId="0" fontId="26" fillId="11" borderId="77" xfId="0" applyFont="1" applyFill="1" applyBorder="1" applyAlignment="1">
      <alignment horizontal="justify" vertical="center" wrapText="1"/>
    </xf>
    <xf numFmtId="0" fontId="26" fillId="11" borderId="37" xfId="0" applyFont="1" applyFill="1" applyBorder="1" applyAlignment="1">
      <alignment horizontal="justify" vertical="center" wrapText="1"/>
    </xf>
    <xf numFmtId="0" fontId="2" fillId="7" borderId="34" xfId="0" applyFont="1" applyFill="1" applyBorder="1" applyAlignment="1">
      <alignment horizontal="center" vertical="center" wrapText="1"/>
    </xf>
    <xf numFmtId="0" fontId="2" fillId="7" borderId="52" xfId="0" applyFont="1" applyFill="1" applyBorder="1" applyAlignment="1">
      <alignment horizontal="center" vertical="center" wrapText="1"/>
    </xf>
    <xf numFmtId="0" fontId="2" fillId="7" borderId="50" xfId="0" applyFont="1" applyFill="1" applyBorder="1" applyAlignment="1">
      <alignment horizontal="center" vertical="center" wrapText="1"/>
    </xf>
    <xf numFmtId="0" fontId="22" fillId="7" borderId="23" xfId="0" applyFont="1" applyFill="1" applyBorder="1" applyAlignment="1">
      <alignment horizontal="center" vertical="center" textRotation="90" wrapText="1"/>
    </xf>
    <xf numFmtId="0" fontId="22" fillId="7" borderId="34" xfId="0" applyFont="1" applyFill="1" applyBorder="1" applyAlignment="1">
      <alignment horizontal="center" vertical="center" textRotation="90" wrapText="1"/>
    </xf>
    <xf numFmtId="0" fontId="22" fillId="7" borderId="52" xfId="0" applyFont="1" applyFill="1" applyBorder="1" applyAlignment="1">
      <alignment horizontal="center" vertical="center" textRotation="90" wrapText="1"/>
    </xf>
    <xf numFmtId="0" fontId="22" fillId="7" borderId="50" xfId="0" applyFont="1" applyFill="1" applyBorder="1" applyAlignment="1">
      <alignment horizontal="center" vertical="center" textRotation="90" wrapText="1"/>
    </xf>
    <xf numFmtId="0" fontId="14" fillId="7" borderId="21" xfId="0" applyFont="1" applyFill="1" applyBorder="1" applyAlignment="1">
      <alignment horizontal="center" vertical="center" textRotation="90" wrapText="1"/>
    </xf>
    <xf numFmtId="0" fontId="14" fillId="7" borderId="48" xfId="0" applyFont="1" applyFill="1" applyBorder="1" applyAlignment="1">
      <alignment horizontal="center" vertical="center" textRotation="90" wrapText="1"/>
    </xf>
    <xf numFmtId="0" fontId="22" fillId="13" borderId="28" xfId="0" applyFont="1" applyFill="1" applyBorder="1" applyAlignment="1">
      <alignment horizontal="center" vertical="center" wrapText="1"/>
    </xf>
    <xf numFmtId="0" fontId="22" fillId="13" borderId="34" xfId="0" applyFont="1" applyFill="1" applyBorder="1" applyAlignment="1">
      <alignment horizontal="center" vertical="center" wrapText="1"/>
    </xf>
    <xf numFmtId="0" fontId="22" fillId="13" borderId="56" xfId="0" applyFont="1" applyFill="1" applyBorder="1" applyAlignment="1">
      <alignment horizontal="center" vertical="center" wrapText="1"/>
    </xf>
    <xf numFmtId="0" fontId="22" fillId="13" borderId="50" xfId="0" applyFont="1" applyFill="1" applyBorder="1" applyAlignment="1">
      <alignment horizontal="center" vertical="center" wrapText="1"/>
    </xf>
    <xf numFmtId="0" fontId="33" fillId="11" borderId="9" xfId="0" applyFont="1" applyFill="1" applyBorder="1" applyAlignment="1">
      <alignment horizontal="center" vertical="center" wrapText="1"/>
    </xf>
    <xf numFmtId="0" fontId="33" fillId="11" borderId="26" xfId="0" applyFont="1" applyFill="1" applyBorder="1" applyAlignment="1">
      <alignment horizontal="center" vertical="center" wrapText="1"/>
    </xf>
    <xf numFmtId="0" fontId="25" fillId="11" borderId="23" xfId="0" applyFont="1" applyFill="1" applyBorder="1" applyAlignment="1">
      <alignment horizontal="center" vertical="center" textRotation="90" wrapText="1"/>
    </xf>
    <xf numFmtId="0" fontId="25" fillId="11" borderId="34" xfId="0" applyFont="1" applyFill="1" applyBorder="1" applyAlignment="1">
      <alignment horizontal="center" vertical="center" textRotation="90" wrapText="1"/>
    </xf>
    <xf numFmtId="0" fontId="25" fillId="11" borderId="52" xfId="0" applyFont="1" applyFill="1" applyBorder="1" applyAlignment="1">
      <alignment horizontal="center" vertical="center" textRotation="90" wrapText="1"/>
    </xf>
    <xf numFmtId="0" fontId="25" fillId="11" borderId="50" xfId="0" applyFont="1" applyFill="1" applyBorder="1" applyAlignment="1">
      <alignment horizontal="center" vertical="center" textRotation="90" wrapText="1"/>
    </xf>
    <xf numFmtId="0" fontId="7" fillId="15" borderId="27" xfId="0" applyFont="1" applyFill="1" applyBorder="1" applyAlignment="1">
      <alignment horizontal="center" vertical="center" wrapText="1"/>
    </xf>
    <xf numFmtId="0" fontId="7" fillId="15" borderId="28" xfId="0" applyFont="1" applyFill="1" applyBorder="1" applyAlignment="1">
      <alignment horizontal="center" vertical="center" wrapText="1"/>
    </xf>
    <xf numFmtId="0" fontId="7" fillId="15" borderId="24" xfId="0" applyFont="1" applyFill="1" applyBorder="1" applyAlignment="1">
      <alignment horizontal="center" vertical="center" wrapText="1"/>
    </xf>
    <xf numFmtId="0" fontId="51" fillId="0" borderId="23" xfId="0" applyFont="1" applyBorder="1" applyAlignment="1">
      <alignment horizontal="center" vertical="center" textRotation="90" wrapText="1"/>
    </xf>
    <xf numFmtId="0" fontId="51" fillId="0" borderId="54" xfId="0" applyFont="1" applyBorder="1" applyAlignment="1">
      <alignment horizontal="center" vertical="center" textRotation="90" wrapText="1"/>
    </xf>
    <xf numFmtId="0" fontId="51" fillId="0" borderId="52" xfId="0" applyFont="1" applyBorder="1" applyAlignment="1">
      <alignment horizontal="center" vertical="center" textRotation="90" wrapText="1"/>
    </xf>
    <xf numFmtId="0" fontId="40" fillId="18" borderId="68" xfId="0" applyFont="1" applyFill="1" applyBorder="1" applyAlignment="1">
      <alignment horizontal="justify" vertical="center" wrapText="1"/>
    </xf>
    <xf numFmtId="0" fontId="19" fillId="0" borderId="72"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57" xfId="0" applyFont="1" applyBorder="1" applyAlignment="1">
      <alignment horizontal="center" vertical="center" wrapText="1"/>
    </xf>
    <xf numFmtId="0" fontId="40" fillId="18" borderId="79" xfId="0" applyFont="1" applyFill="1" applyBorder="1" applyAlignment="1">
      <alignment horizontal="justify" vertical="center" wrapText="1"/>
    </xf>
    <xf numFmtId="0" fontId="40" fillId="18" borderId="53" xfId="0" applyFont="1" applyFill="1" applyBorder="1" applyAlignment="1">
      <alignment horizontal="justify" vertical="center" wrapText="1"/>
    </xf>
    <xf numFmtId="0" fontId="40" fillId="18" borderId="49" xfId="0" applyFont="1" applyFill="1" applyBorder="1" applyAlignment="1">
      <alignment horizontal="justify" vertical="center" wrapText="1"/>
    </xf>
    <xf numFmtId="0" fontId="42" fillId="11" borderId="47" xfId="0" applyFont="1" applyFill="1" applyBorder="1" applyAlignment="1">
      <alignment horizontal="justify" vertical="center" wrapText="1"/>
    </xf>
    <xf numFmtId="0" fontId="51" fillId="12" borderId="23" xfId="0" applyFont="1" applyFill="1" applyBorder="1" applyAlignment="1">
      <alignment horizontal="justify" vertical="center" wrapText="1"/>
    </xf>
    <xf numFmtId="0" fontId="51" fillId="12" borderId="28" xfId="0" applyFont="1" applyFill="1" applyBorder="1" applyAlignment="1">
      <alignment horizontal="justify" vertical="center" wrapText="1"/>
    </xf>
    <xf numFmtId="0" fontId="51" fillId="12" borderId="34" xfId="0" applyFont="1" applyFill="1" applyBorder="1" applyAlignment="1">
      <alignment horizontal="justify" vertical="center" wrapText="1"/>
    </xf>
    <xf numFmtId="0" fontId="51" fillId="12" borderId="54" xfId="0" applyFont="1" applyFill="1" applyBorder="1" applyAlignment="1">
      <alignment horizontal="justify" vertical="center" wrapText="1"/>
    </xf>
    <xf numFmtId="0" fontId="51" fillId="12" borderId="0" xfId="0" applyFont="1" applyFill="1" applyAlignment="1">
      <alignment horizontal="justify" vertical="center" wrapText="1"/>
    </xf>
    <xf numFmtId="0" fontId="51" fillId="12" borderId="55" xfId="0" applyFont="1" applyFill="1" applyBorder="1" applyAlignment="1">
      <alignment horizontal="justify" vertical="center" wrapText="1"/>
    </xf>
    <xf numFmtId="0" fontId="51" fillId="12" borderId="52" xfId="0" applyFont="1" applyFill="1" applyBorder="1" applyAlignment="1">
      <alignment horizontal="justify" vertical="center" wrapText="1"/>
    </xf>
    <xf numFmtId="0" fontId="51" fillId="12" borderId="56" xfId="0" applyFont="1" applyFill="1" applyBorder="1" applyAlignment="1">
      <alignment horizontal="justify" vertical="center" wrapText="1"/>
    </xf>
    <xf numFmtId="0" fontId="51" fillId="12" borderId="50" xfId="0" applyFont="1" applyFill="1" applyBorder="1" applyAlignment="1">
      <alignment horizontal="justify" vertical="center" wrapText="1"/>
    </xf>
    <xf numFmtId="0" fontId="51" fillId="12" borderId="21" xfId="0" applyFont="1" applyFill="1" applyBorder="1" applyAlignment="1">
      <alignment horizontal="justify" vertical="center" wrapText="1"/>
    </xf>
    <xf numFmtId="0" fontId="51" fillId="12" borderId="5" xfId="0" applyFont="1" applyFill="1" applyBorder="1" applyAlignment="1">
      <alignment horizontal="justify" vertical="center" wrapText="1"/>
    </xf>
    <xf numFmtId="0" fontId="51" fillId="12" borderId="48" xfId="0" applyFont="1" applyFill="1" applyBorder="1" applyAlignment="1">
      <alignment horizontal="justify" vertical="center" wrapText="1"/>
    </xf>
    <xf numFmtId="0" fontId="51" fillId="11" borderId="21" xfId="0" applyFont="1" applyFill="1" applyBorder="1" applyAlignment="1">
      <alignment horizontal="justify" vertical="center" wrapText="1"/>
    </xf>
    <xf numFmtId="0" fontId="51" fillId="11" borderId="5" xfId="0" applyFont="1" applyFill="1" applyBorder="1" applyAlignment="1">
      <alignment horizontal="justify" vertical="center" wrapText="1"/>
    </xf>
    <xf numFmtId="0" fontId="51" fillId="11" borderId="48" xfId="0" applyFont="1" applyFill="1" applyBorder="1" applyAlignment="1">
      <alignment horizontal="justify" vertical="center" wrapText="1"/>
    </xf>
    <xf numFmtId="0" fontId="51" fillId="10" borderId="21" xfId="0" applyFont="1" applyFill="1" applyBorder="1" applyAlignment="1">
      <alignment horizontal="center" vertical="center" textRotation="90" wrapText="1"/>
    </xf>
    <xf numFmtId="0" fontId="51" fillId="10" borderId="5" xfId="0" applyFont="1" applyFill="1" applyBorder="1" applyAlignment="1">
      <alignment horizontal="center" vertical="center" textRotation="90" wrapText="1"/>
    </xf>
    <xf numFmtId="0" fontId="51" fillId="10" borderId="48" xfId="0" applyFont="1" applyFill="1" applyBorder="1" applyAlignment="1">
      <alignment horizontal="center" vertical="center" textRotation="90" wrapText="1"/>
    </xf>
    <xf numFmtId="0" fontId="51" fillId="12" borderId="21" xfId="0" applyFont="1" applyFill="1" applyBorder="1" applyAlignment="1">
      <alignment horizontal="center" vertical="center" textRotation="90" wrapText="1"/>
    </xf>
    <xf numFmtId="0" fontId="51" fillId="12" borderId="5" xfId="0" applyFont="1" applyFill="1" applyBorder="1" applyAlignment="1">
      <alignment horizontal="center" vertical="center" textRotation="90" wrapText="1"/>
    </xf>
    <xf numFmtId="0" fontId="51" fillId="12" borderId="48" xfId="0" applyFont="1" applyFill="1" applyBorder="1" applyAlignment="1">
      <alignment horizontal="center" vertical="center" textRotation="90" wrapText="1"/>
    </xf>
    <xf numFmtId="0" fontId="40" fillId="11" borderId="6" xfId="0" applyFont="1" applyFill="1" applyBorder="1" applyAlignment="1">
      <alignment horizontal="left" vertical="center" wrapText="1"/>
    </xf>
    <xf numFmtId="0" fontId="40" fillId="11" borderId="3" xfId="0" applyFont="1" applyFill="1" applyBorder="1" applyAlignment="1">
      <alignment horizontal="left" vertical="center" wrapText="1"/>
    </xf>
    <xf numFmtId="0" fontId="40" fillId="11" borderId="57" xfId="0" applyFont="1" applyFill="1" applyBorder="1" applyAlignment="1">
      <alignment horizontal="left" vertical="center" wrapText="1"/>
    </xf>
    <xf numFmtId="0" fontId="7" fillId="7" borderId="28"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22" fillId="7" borderId="13" xfId="0" applyFont="1" applyFill="1" applyBorder="1" applyAlignment="1">
      <alignment horizontal="center" vertical="center" textRotation="90" wrapText="1"/>
    </xf>
    <xf numFmtId="0" fontId="22" fillId="7" borderId="30" xfId="0" applyFont="1" applyFill="1" applyBorder="1" applyAlignment="1">
      <alignment horizontal="center" vertical="center" textRotation="90" wrapText="1"/>
    </xf>
    <xf numFmtId="0" fontId="64" fillId="7" borderId="1" xfId="0" applyFont="1" applyFill="1" applyBorder="1" applyAlignment="1">
      <alignment horizontal="center" vertical="center" textRotation="90" wrapText="1"/>
    </xf>
    <xf numFmtId="0" fontId="64" fillId="7" borderId="2" xfId="0" applyFont="1" applyFill="1" applyBorder="1" applyAlignment="1">
      <alignment horizontal="center" vertical="center" textRotation="90" wrapText="1"/>
    </xf>
    <xf numFmtId="0" fontId="65" fillId="7" borderId="48" xfId="0" applyFont="1" applyFill="1" applyBorder="1" applyAlignment="1">
      <alignment horizontal="center" vertical="center" textRotation="90" wrapText="1"/>
    </xf>
    <xf numFmtId="0" fontId="22" fillId="7" borderId="31" xfId="0" applyFont="1" applyFill="1" applyBorder="1" applyAlignment="1">
      <alignment horizontal="center" vertical="center" textRotation="90" wrapText="1"/>
    </xf>
    <xf numFmtId="0" fontId="22" fillId="7" borderId="55" xfId="0" applyFont="1" applyFill="1" applyBorder="1" applyAlignment="1">
      <alignment horizontal="center" vertical="center" textRotation="90" wrapText="1"/>
    </xf>
    <xf numFmtId="0" fontId="64" fillId="7" borderId="5" xfId="0" applyFont="1" applyFill="1" applyBorder="1" applyAlignment="1">
      <alignment horizontal="center" vertical="center" textRotation="90" wrapText="1"/>
    </xf>
    <xf numFmtId="0" fontId="65" fillId="7" borderId="49" xfId="0" applyFont="1" applyFill="1" applyBorder="1" applyAlignment="1">
      <alignment horizontal="center" vertical="center" textRotation="90" wrapText="1"/>
    </xf>
    <xf numFmtId="0" fontId="26" fillId="11" borderId="15" xfId="0" applyFont="1" applyFill="1" applyBorder="1" applyAlignment="1">
      <alignment horizontal="justify" vertical="center" wrapText="1"/>
    </xf>
    <xf numFmtId="0" fontId="26" fillId="11" borderId="16" xfId="0" applyFont="1" applyFill="1" applyBorder="1" applyAlignment="1">
      <alignment horizontal="justify" vertical="center" wrapText="1"/>
    </xf>
    <xf numFmtId="0" fontId="23" fillId="11" borderId="0" xfId="0" applyFont="1" applyFill="1" applyAlignment="1">
      <alignment horizontal="justify" vertical="center" wrapText="1"/>
    </xf>
    <xf numFmtId="0" fontId="7" fillId="7" borderId="22"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55"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54" xfId="0" applyFont="1" applyFill="1" applyBorder="1" applyAlignment="1">
      <alignment horizontal="center" vertical="center" wrapText="1"/>
    </xf>
    <xf numFmtId="0" fontId="19" fillId="11" borderId="10" xfId="0" applyFont="1" applyFill="1" applyBorder="1" applyAlignment="1">
      <alignment horizontal="left" vertical="center" wrapText="1"/>
    </xf>
    <xf numFmtId="0" fontId="19" fillId="11" borderId="11" xfId="0" applyFont="1" applyFill="1" applyBorder="1" applyAlignment="1">
      <alignment horizontal="left" vertical="center" wrapText="1"/>
    </xf>
    <xf numFmtId="0" fontId="29" fillId="11" borderId="1" xfId="0" applyFont="1" applyFill="1" applyBorder="1" applyAlignment="1">
      <alignment horizontal="justify" vertical="center" wrapText="1"/>
    </xf>
    <xf numFmtId="0" fontId="29" fillId="11" borderId="52" xfId="0" applyFont="1" applyFill="1" applyBorder="1" applyAlignment="1">
      <alignment horizontal="center" vertical="center" textRotation="90" wrapText="1"/>
    </xf>
    <xf numFmtId="0" fontId="29" fillId="11" borderId="50" xfId="0" applyFont="1" applyFill="1" applyBorder="1" applyAlignment="1">
      <alignment horizontal="center" vertical="center" textRotation="90" wrapText="1"/>
    </xf>
    <xf numFmtId="0" fontId="29" fillId="11" borderId="52" xfId="0" applyFont="1" applyFill="1" applyBorder="1" applyAlignment="1">
      <alignment horizontal="center" vertical="center" wrapText="1"/>
    </xf>
    <xf numFmtId="0" fontId="29" fillId="11" borderId="50" xfId="0" applyFont="1" applyFill="1" applyBorder="1" applyAlignment="1">
      <alignment horizontal="center" vertical="center" wrapText="1"/>
    </xf>
    <xf numFmtId="0" fontId="40" fillId="11" borderId="52" xfId="0" applyFont="1" applyFill="1" applyBorder="1" applyAlignment="1">
      <alignment horizontal="justify" vertical="center" wrapText="1"/>
    </xf>
    <xf numFmtId="0" fontId="40" fillId="11" borderId="50" xfId="0" applyFont="1" applyFill="1" applyBorder="1" applyAlignment="1">
      <alignment horizontal="justify" vertical="center" wrapText="1"/>
    </xf>
    <xf numFmtId="0" fontId="28" fillId="0" borderId="52" xfId="0" applyFont="1" applyBorder="1" applyAlignment="1">
      <alignment horizontal="justify" vertical="center" wrapText="1"/>
    </xf>
    <xf numFmtId="0" fontId="28" fillId="0" borderId="56" xfId="0" applyFont="1" applyBorder="1" applyAlignment="1">
      <alignment horizontal="justify" vertical="center" wrapText="1"/>
    </xf>
    <xf numFmtId="0" fontId="28" fillId="0" borderId="50" xfId="0" applyFont="1" applyBorder="1" applyAlignment="1">
      <alignment horizontal="justify" vertical="center" wrapText="1"/>
    </xf>
    <xf numFmtId="0" fontId="16" fillId="7" borderId="23" xfId="0" applyFont="1" applyFill="1" applyBorder="1" applyAlignment="1">
      <alignment horizontal="center" vertical="center" textRotation="90" wrapText="1"/>
    </xf>
    <xf numFmtId="0" fontId="16" fillId="7" borderId="34" xfId="0" applyFont="1" applyFill="1" applyBorder="1" applyAlignment="1">
      <alignment horizontal="center" vertical="center" textRotation="90" wrapText="1"/>
    </xf>
    <xf numFmtId="0" fontId="16" fillId="7" borderId="52" xfId="0" applyFont="1" applyFill="1" applyBorder="1" applyAlignment="1">
      <alignment horizontal="center" vertical="center" textRotation="90" wrapText="1"/>
    </xf>
    <xf numFmtId="0" fontId="16" fillId="7" borderId="50" xfId="0" applyFont="1" applyFill="1" applyBorder="1" applyAlignment="1">
      <alignment horizontal="center" vertical="center" textRotation="90" wrapText="1"/>
    </xf>
    <xf numFmtId="0" fontId="35" fillId="7" borderId="23" xfId="0" applyFont="1" applyFill="1" applyBorder="1" applyAlignment="1">
      <alignment horizontal="center" vertical="center" wrapText="1"/>
    </xf>
    <xf numFmtId="0" fontId="35" fillId="7" borderId="28" xfId="0" applyFont="1" applyFill="1" applyBorder="1" applyAlignment="1">
      <alignment horizontal="center" vertical="center" wrapText="1"/>
    </xf>
    <xf numFmtId="0" fontId="35" fillId="7" borderId="34" xfId="0" applyFont="1" applyFill="1" applyBorder="1" applyAlignment="1">
      <alignment horizontal="center" vertical="center" wrapText="1"/>
    </xf>
    <xf numFmtId="0" fontId="35" fillId="7" borderId="52" xfId="0" applyFont="1" applyFill="1" applyBorder="1" applyAlignment="1">
      <alignment horizontal="center" vertical="center" wrapText="1"/>
    </xf>
    <xf numFmtId="0" fontId="35" fillId="7" borderId="56" xfId="0" applyFont="1" applyFill="1" applyBorder="1" applyAlignment="1">
      <alignment horizontal="center" vertical="center" wrapText="1"/>
    </xf>
    <xf numFmtId="0" fontId="35" fillId="7" borderId="50" xfId="0" applyFont="1" applyFill="1" applyBorder="1" applyAlignment="1">
      <alignment horizontal="center" vertical="center" wrapText="1"/>
    </xf>
    <xf numFmtId="0" fontId="31" fillId="7" borderId="35"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40" fillId="12" borderId="1" xfId="0" applyFont="1" applyFill="1" applyBorder="1" applyAlignment="1">
      <alignment horizontal="justify" vertical="center" wrapText="1"/>
    </xf>
    <xf numFmtId="0" fontId="28" fillId="18" borderId="79" xfId="0" applyFont="1" applyFill="1" applyBorder="1" applyAlignment="1">
      <alignment horizontal="justify" vertical="center" wrapText="1"/>
    </xf>
    <xf numFmtId="0" fontId="28" fillId="18" borderId="51" xfId="0" applyFont="1" applyFill="1" applyBorder="1" applyAlignment="1">
      <alignment horizontal="justify" vertical="center" wrapText="1"/>
    </xf>
    <xf numFmtId="0" fontId="28" fillId="18" borderId="60" xfId="0" applyFont="1" applyFill="1" applyBorder="1" applyAlignment="1">
      <alignment horizontal="justify" vertical="center" wrapText="1"/>
    </xf>
    <xf numFmtId="0" fontId="40" fillId="11" borderId="7" xfId="0" applyFont="1" applyFill="1" applyBorder="1" applyAlignment="1">
      <alignment horizontal="left" vertical="center" wrapText="1"/>
    </xf>
    <xf numFmtId="0" fontId="31" fillId="11" borderId="13" xfId="0" applyFont="1" applyFill="1" applyBorder="1" applyAlignment="1">
      <alignment horizontal="center" vertical="center" wrapText="1"/>
    </xf>
    <xf numFmtId="0" fontId="31" fillId="11" borderId="26" xfId="0" applyFont="1" applyFill="1" applyBorder="1" applyAlignment="1">
      <alignment horizontal="center" vertical="center" wrapText="1"/>
    </xf>
    <xf numFmtId="0" fontId="36" fillId="11" borderId="14" xfId="0" applyFont="1" applyFill="1" applyBorder="1" applyAlignment="1">
      <alignment horizontal="center" vertical="center" wrapText="1"/>
    </xf>
    <xf numFmtId="0" fontId="36" fillId="11" borderId="16"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5" fillId="18" borderId="67" xfId="0" applyFont="1" applyFill="1" applyBorder="1" applyAlignment="1">
      <alignment horizontal="center" vertical="center" wrapText="1"/>
    </xf>
    <xf numFmtId="0" fontId="15" fillId="18" borderId="58" xfId="0" applyFont="1" applyFill="1" applyBorder="1" applyAlignment="1">
      <alignment horizontal="center" vertical="center" wrapText="1"/>
    </xf>
    <xf numFmtId="0" fontId="30" fillId="7" borderId="1" xfId="0" applyFont="1" applyFill="1" applyBorder="1" applyAlignment="1">
      <alignment horizontal="center" vertical="center" textRotation="90" wrapText="1"/>
    </xf>
    <xf numFmtId="0" fontId="30" fillId="7" borderId="7" xfId="0" applyFont="1" applyFill="1" applyBorder="1" applyAlignment="1">
      <alignment horizontal="center" vertical="center" textRotation="90" wrapText="1"/>
    </xf>
    <xf numFmtId="0" fontId="16" fillId="7" borderId="14" xfId="0" applyFont="1" applyFill="1" applyBorder="1" applyAlignment="1">
      <alignment horizontal="center" vertical="center" textRotation="90" wrapText="1"/>
    </xf>
    <xf numFmtId="0" fontId="16" fillId="8" borderId="32" xfId="0" applyFont="1" applyFill="1" applyBorder="1" applyAlignment="1">
      <alignment horizontal="center" vertical="center" wrapText="1"/>
    </xf>
    <xf numFmtId="0" fontId="32" fillId="11" borderId="71" xfId="0" applyFont="1" applyFill="1" applyBorder="1" applyAlignment="1">
      <alignment horizontal="justify" vertical="center" wrapText="1"/>
    </xf>
    <xf numFmtId="0" fontId="32" fillId="11" borderId="8" xfId="0" applyFont="1" applyFill="1" applyBorder="1" applyAlignment="1">
      <alignment horizontal="justify" vertical="center" wrapText="1"/>
    </xf>
    <xf numFmtId="0" fontId="28" fillId="11" borderId="7" xfId="0" applyFont="1" applyFill="1" applyBorder="1" applyAlignment="1">
      <alignment horizontal="center" vertical="center" wrapText="1"/>
    </xf>
    <xf numFmtId="0" fontId="28" fillId="11" borderId="75" xfId="0" applyFont="1" applyFill="1" applyBorder="1" applyAlignment="1">
      <alignment horizontal="center" vertical="center" wrapText="1"/>
    </xf>
    <xf numFmtId="0" fontId="28" fillId="11" borderId="58" xfId="0" applyFont="1" applyFill="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0" fillId="0" borderId="1" xfId="0"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applyAlignment="1">
      <alignment horizontal="left" vertical="center" wrapText="1"/>
    </xf>
    <xf numFmtId="0" fontId="0" fillId="10" borderId="2"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4" xfId="0" applyFill="1" applyBorder="1" applyAlignment="1">
      <alignment horizontal="center" vertical="center" wrapText="1"/>
    </xf>
    <xf numFmtId="0" fontId="9" fillId="0" borderId="1" xfId="0" applyFont="1" applyBorder="1" applyAlignment="1">
      <alignment horizontal="center" vertical="center" wrapText="1"/>
    </xf>
    <xf numFmtId="0" fontId="9"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2" borderId="1" xfId="0" applyFont="1" applyFill="1" applyBorder="1" applyAlignment="1">
      <alignment horizontal="center" vertical="center" wrapText="1"/>
    </xf>
  </cellXfs>
  <cellStyles count="1">
    <cellStyle name="Normal" xfId="0" builtinId="0"/>
  </cellStyles>
  <dxfs count="60">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patternFill>
      </fill>
    </dxf>
    <dxf>
      <font>
        <b/>
        <i val="0"/>
        <color theme="0"/>
      </font>
      <fill>
        <patternFill>
          <bgColor theme="5" tint="-0.24994659260841701"/>
        </patternFill>
      </fill>
    </dxf>
    <dxf>
      <font>
        <b/>
        <i val="0"/>
        <color auto="1"/>
      </font>
      <fill>
        <patternFill>
          <bgColor rgb="FFFFFF00"/>
        </patternFill>
      </fill>
    </dxf>
    <dxf>
      <font>
        <b/>
        <i val="0"/>
        <color theme="0"/>
      </font>
      <fill>
        <patternFill>
          <bgColor rgb="FFFF0000"/>
        </patternFill>
      </fill>
    </dxf>
  </dxfs>
  <tableStyles count="0" defaultTableStyle="TableStyleMedium2" defaultPivotStyle="PivotStyleLight16"/>
  <colors>
    <mruColors>
      <color rgb="FFFF0000"/>
      <color rgb="FFE29304"/>
      <color rgb="FFF58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333374</xdr:colOff>
      <xdr:row>1</xdr:row>
      <xdr:rowOff>0</xdr:rowOff>
    </xdr:from>
    <xdr:to>
      <xdr:col>1</xdr:col>
      <xdr:colOff>1857374</xdr:colOff>
      <xdr:row>3</xdr:row>
      <xdr:rowOff>79689</xdr:rowOff>
    </xdr:to>
    <xdr:pic>
      <xdr:nvPicPr>
        <xdr:cNvPr id="2" name="Imagen 1">
          <a:extLst>
            <a:ext uri="{FF2B5EF4-FFF2-40B4-BE49-F238E27FC236}">
              <a16:creationId xmlns:a16="http://schemas.microsoft.com/office/drawing/2014/main" id="{A7ED1679-4341-48BE-9CC6-9E33C41A7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6124" y="190500"/>
          <a:ext cx="1524000" cy="5876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0</xdr:row>
      <xdr:rowOff>142874</xdr:rowOff>
    </xdr:from>
    <xdr:to>
      <xdr:col>1</xdr:col>
      <xdr:colOff>1976437</xdr:colOff>
      <xdr:row>2</xdr:row>
      <xdr:rowOff>190813</xdr:rowOff>
    </xdr:to>
    <xdr:pic>
      <xdr:nvPicPr>
        <xdr:cNvPr id="2" name="Imagen 1">
          <a:extLst>
            <a:ext uri="{FF2B5EF4-FFF2-40B4-BE49-F238E27FC236}">
              <a16:creationId xmlns:a16="http://schemas.microsoft.com/office/drawing/2014/main" id="{DD76859E-37EB-43B6-BA7B-0826341A1A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57250" y="142874"/>
          <a:ext cx="1524000" cy="59562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1009650</xdr:colOff>
      <xdr:row>0</xdr:row>
      <xdr:rowOff>171450</xdr:rowOff>
    </xdr:from>
    <xdr:to>
      <xdr:col>2</xdr:col>
      <xdr:colOff>806450</xdr:colOff>
      <xdr:row>2</xdr:row>
      <xdr:rowOff>119377</xdr:rowOff>
    </xdr:to>
    <xdr:pic>
      <xdr:nvPicPr>
        <xdr:cNvPr id="2" name="Imagen 1">
          <a:extLst>
            <a:ext uri="{FF2B5EF4-FFF2-40B4-BE49-F238E27FC236}">
              <a16:creationId xmlns:a16="http://schemas.microsoft.com/office/drawing/2014/main" id="{A0357E22-4CD3-4FDE-AB9F-2608A9EB6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09700" y="171450"/>
          <a:ext cx="1530350" cy="59562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1698624</xdr:colOff>
      <xdr:row>0</xdr:row>
      <xdr:rowOff>222251</xdr:rowOff>
    </xdr:from>
    <xdr:to>
      <xdr:col>2</xdr:col>
      <xdr:colOff>551019</xdr:colOff>
      <xdr:row>1</xdr:row>
      <xdr:rowOff>152401</xdr:rowOff>
    </xdr:to>
    <xdr:pic>
      <xdr:nvPicPr>
        <xdr:cNvPr id="2" name="Imagen 1">
          <a:extLst>
            <a:ext uri="{FF2B5EF4-FFF2-40B4-BE49-F238E27FC236}">
              <a16:creationId xmlns:a16="http://schemas.microsoft.com/office/drawing/2014/main" id="{101C166C-7F46-47F4-BA2E-D607E2B24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11374" y="222251"/>
          <a:ext cx="1392395" cy="539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1028700</xdr:colOff>
      <xdr:row>0</xdr:row>
      <xdr:rowOff>133350</xdr:rowOff>
    </xdr:from>
    <xdr:to>
      <xdr:col>2</xdr:col>
      <xdr:colOff>30163</xdr:colOff>
      <xdr:row>2</xdr:row>
      <xdr:rowOff>73339</xdr:rowOff>
    </xdr:to>
    <xdr:pic>
      <xdr:nvPicPr>
        <xdr:cNvPr id="2" name="Imagen 1">
          <a:extLst>
            <a:ext uri="{FF2B5EF4-FFF2-40B4-BE49-F238E27FC236}">
              <a16:creationId xmlns:a16="http://schemas.microsoft.com/office/drawing/2014/main" id="{6B025C9A-31EF-48CD-A3FF-4266CFDC22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750" y="133350"/>
          <a:ext cx="1516063" cy="58768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1523999</xdr:colOff>
      <xdr:row>0</xdr:row>
      <xdr:rowOff>119063</xdr:rowOff>
    </xdr:from>
    <xdr:to>
      <xdr:col>2</xdr:col>
      <xdr:colOff>271462</xdr:colOff>
      <xdr:row>2</xdr:row>
      <xdr:rowOff>63814</xdr:rowOff>
    </xdr:to>
    <xdr:pic>
      <xdr:nvPicPr>
        <xdr:cNvPr id="2" name="Imagen 1">
          <a:extLst>
            <a:ext uri="{FF2B5EF4-FFF2-40B4-BE49-F238E27FC236}">
              <a16:creationId xmlns:a16="http://schemas.microsoft.com/office/drawing/2014/main" id="{D8850CFE-890A-4E7E-BDE4-80AB9522D4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28812" y="119063"/>
          <a:ext cx="1509713" cy="58768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1524000</xdr:colOff>
      <xdr:row>0</xdr:row>
      <xdr:rowOff>0</xdr:rowOff>
    </xdr:from>
    <xdr:to>
      <xdr:col>2</xdr:col>
      <xdr:colOff>906463</xdr:colOff>
      <xdr:row>1</xdr:row>
      <xdr:rowOff>397189</xdr:rowOff>
    </xdr:to>
    <xdr:pic>
      <xdr:nvPicPr>
        <xdr:cNvPr id="2" name="Imagen 1">
          <a:extLst>
            <a:ext uri="{FF2B5EF4-FFF2-40B4-BE49-F238E27FC236}">
              <a16:creationId xmlns:a16="http://schemas.microsoft.com/office/drawing/2014/main" id="{71A0D470-689D-4B8E-9602-98ABE703BC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85950" y="0"/>
          <a:ext cx="1506538" cy="58768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1028700</xdr:colOff>
      <xdr:row>0</xdr:row>
      <xdr:rowOff>76200</xdr:rowOff>
    </xdr:from>
    <xdr:to>
      <xdr:col>2</xdr:col>
      <xdr:colOff>673100</xdr:colOff>
      <xdr:row>2</xdr:row>
      <xdr:rowOff>119377</xdr:rowOff>
    </xdr:to>
    <xdr:pic>
      <xdr:nvPicPr>
        <xdr:cNvPr id="2" name="Imagen 1">
          <a:extLst>
            <a:ext uri="{FF2B5EF4-FFF2-40B4-BE49-F238E27FC236}">
              <a16:creationId xmlns:a16="http://schemas.microsoft.com/office/drawing/2014/main" id="{867DC23D-9578-44B3-A917-DB0AEE0AF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750" y="76200"/>
          <a:ext cx="1520825" cy="59562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1262062</xdr:colOff>
      <xdr:row>1</xdr:row>
      <xdr:rowOff>47625</xdr:rowOff>
    </xdr:from>
    <xdr:to>
      <xdr:col>2</xdr:col>
      <xdr:colOff>744537</xdr:colOff>
      <xdr:row>3</xdr:row>
      <xdr:rowOff>314</xdr:rowOff>
    </xdr:to>
    <xdr:pic>
      <xdr:nvPicPr>
        <xdr:cNvPr id="2" name="Imagen 1">
          <a:extLst>
            <a:ext uri="{FF2B5EF4-FFF2-40B4-BE49-F238E27FC236}">
              <a16:creationId xmlns:a16="http://schemas.microsoft.com/office/drawing/2014/main" id="{7CCD89E7-1714-4131-893F-7E011C98A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62112" y="238125"/>
          <a:ext cx="1539875" cy="6003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penaloza/Descargas/4.%20%20Matriz%20Riesgos%20Corrupci&#243;n%20Planeacion,%20planeacion%20financiera%20y%20Gproyec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Oficina%20de%20Planeaci&#243;n\7.%20SISTEMA%20INTEGRADO%20DE%20GESTI&#211;N%20ETOM\3.%20Riesgos\2017\Archivos%20de%20trabajo\5.%20Riesgos%20Corrupci&#243;n%20Rendici&#243;n%20de%20Cuen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al"/>
      <sheetName val="Identificación"/>
      <sheetName val="Valoración, tratamiento y monit"/>
      <sheetName val="Impacto"/>
      <sheetName val="ContRiesgo1"/>
      <sheetName val="ContRiesgo2"/>
      <sheetName val="ContRiesgo3"/>
      <sheetName val="ContRiesgo4"/>
      <sheetName val="ContRiesgo5"/>
      <sheetName val="ContRiesgo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5CD1218MZ8" id="{6B53D554-863C-4CF0-84B6-FCC41C26FAD9}" userId="S::5CD1218MZ8@rtvcradio2.onmicrosoft.com::6e900237-1504-4ad5-90fb-e5a1d4a63f6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34" dT="2022-08-31T21:01:36.82" personId="{6B53D554-863C-4CF0-84B6-FCC41C26FAD9}" id="{1FEC3F94-C46D-4DC2-AFDD-4554FF7A1C92}">
    <text>Se realizo cambio: eliminando el nombre de la persona y solamente relacionando  al cargo.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K31"/>
  <sheetViews>
    <sheetView topLeftCell="B8" workbookViewId="0">
      <selection activeCell="B13" sqref="B13"/>
    </sheetView>
  </sheetViews>
  <sheetFormatPr baseColWidth="10" defaultRowHeight="14.5" x14ac:dyDescent="0.35"/>
  <cols>
    <col min="2" max="2" width="12.54296875" customWidth="1"/>
    <col min="3" max="3" width="12.453125" bestFit="1" customWidth="1"/>
    <col min="4" max="4" width="13.7265625" customWidth="1"/>
    <col min="6" max="6" width="16" customWidth="1"/>
    <col min="7" max="7" width="13.453125" customWidth="1"/>
    <col min="11" max="11" width="18.26953125" bestFit="1" customWidth="1"/>
  </cols>
  <sheetData>
    <row r="1" spans="2:10" ht="28.5" x14ac:dyDescent="0.65">
      <c r="B1" s="28" t="s">
        <v>122</v>
      </c>
    </row>
    <row r="3" spans="2:10" x14ac:dyDescent="0.35">
      <c r="B3" s="4" t="s">
        <v>7</v>
      </c>
    </row>
    <row r="4" spans="2:10" s="1" customFormat="1" ht="29" x14ac:dyDescent="0.35">
      <c r="B4" s="1" t="s">
        <v>8</v>
      </c>
      <c r="C4" s="1" t="s">
        <v>9</v>
      </c>
      <c r="D4" s="1" t="s">
        <v>10</v>
      </c>
      <c r="E4" s="1" t="s">
        <v>11</v>
      </c>
      <c r="F4" s="1" t="s">
        <v>12</v>
      </c>
      <c r="G4" s="1" t="s">
        <v>13</v>
      </c>
      <c r="H4" s="1" t="s">
        <v>14</v>
      </c>
      <c r="I4" s="1" t="s">
        <v>15</v>
      </c>
      <c r="J4" s="1" t="s">
        <v>16</v>
      </c>
    </row>
    <row r="6" spans="2:10" x14ac:dyDescent="0.35">
      <c r="B6" s="4" t="s">
        <v>17</v>
      </c>
    </row>
    <row r="7" spans="2:10" s="1" customFormat="1" ht="29" x14ac:dyDescent="0.35">
      <c r="B7" s="1" t="s">
        <v>18</v>
      </c>
      <c r="C7" s="1" t="s">
        <v>19</v>
      </c>
      <c r="D7" s="1" t="s">
        <v>20</v>
      </c>
    </row>
    <row r="9" spans="2:10" s="4" customFormat="1" x14ac:dyDescent="0.35">
      <c r="B9" s="4" t="s">
        <v>22</v>
      </c>
    </row>
    <row r="10" spans="2:10" x14ac:dyDescent="0.35">
      <c r="B10" t="s">
        <v>23</v>
      </c>
      <c r="C10" t="s">
        <v>24</v>
      </c>
      <c r="D10" t="s">
        <v>25</v>
      </c>
      <c r="E10" t="s">
        <v>26</v>
      </c>
      <c r="F10" t="s">
        <v>27</v>
      </c>
    </row>
    <row r="12" spans="2:10" s="4" customFormat="1" x14ac:dyDescent="0.35">
      <c r="B12" s="4" t="s">
        <v>29</v>
      </c>
    </row>
    <row r="13" spans="2:10" x14ac:dyDescent="0.35">
      <c r="B13" t="s">
        <v>66</v>
      </c>
      <c r="C13" t="s">
        <v>99</v>
      </c>
      <c r="D13" t="s">
        <v>100</v>
      </c>
    </row>
    <row r="15" spans="2:10" x14ac:dyDescent="0.35">
      <c r="B15" s="4" t="s">
        <v>62</v>
      </c>
    </row>
    <row r="16" spans="2:10" x14ac:dyDescent="0.35">
      <c r="B16" s="5" t="s">
        <v>63</v>
      </c>
      <c r="C16" s="14">
        <v>5</v>
      </c>
      <c r="D16" s="5" t="s">
        <v>64</v>
      </c>
      <c r="E16" s="14">
        <v>10</v>
      </c>
      <c r="F16" s="5" t="s">
        <v>65</v>
      </c>
      <c r="G16" s="10" t="s">
        <v>67</v>
      </c>
    </row>
    <row r="17" spans="2:11" x14ac:dyDescent="0.35">
      <c r="B17" s="5" t="s">
        <v>63</v>
      </c>
      <c r="C17" s="14">
        <v>15</v>
      </c>
      <c r="D17" s="5" t="s">
        <v>64</v>
      </c>
      <c r="E17" s="14">
        <v>25</v>
      </c>
      <c r="F17" s="5" t="s">
        <v>65</v>
      </c>
      <c r="G17" s="12" t="s">
        <v>66</v>
      </c>
    </row>
    <row r="18" spans="2:11" x14ac:dyDescent="0.35">
      <c r="B18" s="5" t="s">
        <v>63</v>
      </c>
      <c r="C18" s="14">
        <v>30</v>
      </c>
      <c r="D18" s="5" t="s">
        <v>64</v>
      </c>
      <c r="E18" s="14">
        <v>50</v>
      </c>
      <c r="F18" s="5" t="s">
        <v>65</v>
      </c>
      <c r="G18" s="11" t="s">
        <v>68</v>
      </c>
    </row>
    <row r="19" spans="2:11" x14ac:dyDescent="0.35">
      <c r="B19" s="5" t="s">
        <v>63</v>
      </c>
      <c r="C19" s="14">
        <v>60</v>
      </c>
      <c r="D19" s="5" t="s">
        <v>64</v>
      </c>
      <c r="E19" s="14">
        <v>100</v>
      </c>
      <c r="F19" s="5" t="s">
        <v>65</v>
      </c>
      <c r="G19" s="13" t="s">
        <v>69</v>
      </c>
    </row>
    <row r="22" spans="2:11" ht="28.5" x14ac:dyDescent="0.65">
      <c r="B22" s="28" t="s">
        <v>106</v>
      </c>
    </row>
    <row r="24" spans="2:11" x14ac:dyDescent="0.35">
      <c r="B24" s="4" t="s">
        <v>104</v>
      </c>
    </row>
    <row r="25" spans="2:11" x14ac:dyDescent="0.35">
      <c r="B25" t="s">
        <v>107</v>
      </c>
      <c r="C25" t="s">
        <v>108</v>
      </c>
      <c r="D25" t="s">
        <v>109</v>
      </c>
      <c r="E25" t="s">
        <v>110</v>
      </c>
      <c r="F25" t="s">
        <v>111</v>
      </c>
      <c r="G25" t="s">
        <v>112</v>
      </c>
      <c r="H25" t="s">
        <v>113</v>
      </c>
      <c r="I25" t="s">
        <v>114</v>
      </c>
      <c r="J25" t="s">
        <v>115</v>
      </c>
      <c r="K25" t="s">
        <v>116</v>
      </c>
    </row>
    <row r="27" spans="2:11" x14ac:dyDescent="0.35">
      <c r="B27" s="4" t="s">
        <v>105</v>
      </c>
    </row>
    <row r="28" spans="2:11" x14ac:dyDescent="0.35">
      <c r="B28" t="s">
        <v>117</v>
      </c>
      <c r="C28" t="s">
        <v>118</v>
      </c>
      <c r="D28" t="s">
        <v>119</v>
      </c>
      <c r="E28" t="s">
        <v>120</v>
      </c>
    </row>
    <row r="30" spans="2:11" x14ac:dyDescent="0.35">
      <c r="B30" s="16" t="s">
        <v>93</v>
      </c>
    </row>
    <row r="31" spans="2:11" x14ac:dyDescent="0.35">
      <c r="B31" s="17" t="s">
        <v>94</v>
      </c>
      <c r="C31" s="17" t="s">
        <v>95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EE34-C909-47AB-8257-93AD86202E05}">
  <sheetPr codeName="Hoja16"/>
  <dimension ref="A2:AB23"/>
  <sheetViews>
    <sheetView view="pageBreakPreview" topLeftCell="B15" zoomScale="50" zoomScaleNormal="50" zoomScaleSheetLayoutView="50" workbookViewId="0">
      <selection activeCell="K15" sqref="K15"/>
    </sheetView>
  </sheetViews>
  <sheetFormatPr baseColWidth="10" defaultColWidth="11.453125" defaultRowHeight="14.5" x14ac:dyDescent="0.35"/>
  <cols>
    <col min="1" max="1" width="6" style="2" customWidth="1"/>
    <col min="2" max="2" width="28.1796875" style="3" customWidth="1"/>
    <col min="3" max="3" width="18.26953125" style="3" customWidth="1"/>
    <col min="4" max="4" width="6.7265625" style="46" customWidth="1"/>
    <col min="5" max="5" width="7.26953125" style="3" customWidth="1"/>
    <col min="6" max="6" width="43.1796875" style="46" customWidth="1"/>
    <col min="7" max="7" width="39.54296875" style="3" customWidth="1"/>
    <col min="8" max="8" width="6.453125" style="3" bestFit="1" customWidth="1"/>
    <col min="9" max="9" width="5.1796875" style="3" customWidth="1"/>
    <col min="10" max="10" width="10.7265625" style="3" customWidth="1"/>
    <col min="11" max="11" width="53.54296875" style="3" customWidth="1"/>
    <col min="12" max="12" width="10.453125" style="3" customWidth="1"/>
    <col min="13" max="13" width="83.1796875" style="46" customWidth="1"/>
    <col min="14" max="14" width="6.26953125" style="3" customWidth="1"/>
    <col min="15" max="15" width="5.7265625" style="3" customWidth="1"/>
    <col min="16" max="16" width="9.26953125" style="3" customWidth="1"/>
    <col min="17" max="17" width="52.81640625" style="3" customWidth="1"/>
    <col min="18" max="18" width="14.54296875" style="3" customWidth="1"/>
    <col min="19" max="19" width="8.81640625" style="3" customWidth="1"/>
    <col min="20" max="20" width="14.26953125" style="3" customWidth="1"/>
    <col min="21" max="21" width="7.1796875" style="1" bestFit="1" customWidth="1"/>
    <col min="22" max="22" width="13.453125" style="3" customWidth="1"/>
    <col min="23" max="23" width="36.453125" style="46" customWidth="1"/>
    <col min="24" max="24" width="18.81640625" style="46" customWidth="1"/>
    <col min="25" max="25" width="11.453125" style="3"/>
    <col min="26" max="26" width="45.54296875" style="46" customWidth="1"/>
    <col min="27" max="27" width="27" style="45" customWidth="1"/>
    <col min="28" max="28" width="14.453125" style="3" customWidth="1"/>
    <col min="29" max="16384" width="11.453125" style="1"/>
  </cols>
  <sheetData>
    <row r="2" spans="1:28" ht="28.5" customHeight="1" x14ac:dyDescent="0.35">
      <c r="A2" s="444" t="s">
        <v>230</v>
      </c>
      <c r="B2" s="444"/>
      <c r="C2" s="444"/>
      <c r="D2" s="444"/>
      <c r="E2" s="444"/>
      <c r="F2" s="444"/>
      <c r="G2" s="444"/>
      <c r="H2" s="444"/>
      <c r="I2" s="444"/>
      <c r="J2" s="444"/>
      <c r="K2" s="444"/>
      <c r="L2" s="444"/>
      <c r="M2" s="444"/>
      <c r="N2" s="444"/>
      <c r="O2" s="444"/>
      <c r="P2" s="444"/>
      <c r="Q2" s="444"/>
      <c r="R2" s="444"/>
      <c r="S2" s="55"/>
      <c r="T2" s="55"/>
      <c r="U2" s="55"/>
      <c r="V2" s="55"/>
      <c r="W2" s="55"/>
      <c r="X2" s="55"/>
      <c r="Y2" s="55"/>
      <c r="Z2" s="55"/>
      <c r="AA2" s="55"/>
      <c r="AB2" s="55"/>
    </row>
    <row r="3" spans="1:28" ht="12" customHeight="1" thickBot="1" x14ac:dyDescent="0.4">
      <c r="A3" s="26"/>
      <c r="B3" s="26"/>
      <c r="C3" s="26"/>
      <c r="D3" s="44"/>
      <c r="E3" s="26"/>
      <c r="F3" s="44"/>
      <c r="G3" s="26"/>
      <c r="H3" s="26"/>
      <c r="I3" s="26"/>
      <c r="J3" s="26"/>
      <c r="K3" s="26"/>
      <c r="L3" s="26"/>
      <c r="M3" s="44"/>
      <c r="N3" s="26"/>
      <c r="O3" s="26"/>
      <c r="P3" s="26"/>
      <c r="Q3" s="26"/>
      <c r="R3" s="26"/>
      <c r="S3" s="26"/>
      <c r="T3" s="26"/>
      <c r="U3" s="26"/>
    </row>
    <row r="4" spans="1:28" ht="22.5" customHeight="1" x14ac:dyDescent="0.35">
      <c r="A4" s="88"/>
      <c r="B4" s="626" t="s">
        <v>0</v>
      </c>
      <c r="C4" s="627"/>
      <c r="D4" s="627"/>
      <c r="E4" s="1839" t="s">
        <v>257</v>
      </c>
      <c r="F4" s="1839"/>
      <c r="G4" s="1839"/>
      <c r="H4" s="1839"/>
      <c r="I4" s="1839"/>
      <c r="J4" s="1839"/>
      <c r="K4" s="1839"/>
      <c r="L4" s="1839"/>
      <c r="M4" s="1839"/>
      <c r="N4" s="1839"/>
      <c r="O4" s="1839"/>
      <c r="P4" s="1839"/>
      <c r="Q4" s="1840"/>
    </row>
    <row r="5" spans="1:28" ht="49.5" customHeight="1" x14ac:dyDescent="0.35">
      <c r="A5" s="56"/>
      <c r="B5" s="628" t="s">
        <v>255</v>
      </c>
      <c r="C5" s="629"/>
      <c r="D5" s="629"/>
      <c r="E5" s="1841" t="s">
        <v>256</v>
      </c>
      <c r="F5" s="1841"/>
      <c r="G5" s="1841"/>
      <c r="H5" s="1841"/>
      <c r="I5" s="1841"/>
      <c r="J5" s="1841"/>
      <c r="K5" s="1841"/>
      <c r="L5" s="1841"/>
      <c r="M5" s="166" t="s">
        <v>254</v>
      </c>
      <c r="N5" s="781" t="s">
        <v>290</v>
      </c>
      <c r="O5" s="782"/>
      <c r="P5" s="782"/>
      <c r="Q5" s="783"/>
    </row>
    <row r="6" spans="1:28" ht="48.75" customHeight="1" thickBot="1" x14ac:dyDescent="0.4">
      <c r="A6" s="56"/>
      <c r="B6" s="614" t="s">
        <v>1</v>
      </c>
      <c r="C6" s="615"/>
      <c r="D6" s="615"/>
      <c r="E6" s="1827" t="s">
        <v>181</v>
      </c>
      <c r="F6" s="1827"/>
      <c r="G6" s="1827"/>
      <c r="H6" s="1827"/>
      <c r="I6" s="1827"/>
      <c r="J6" s="1827"/>
      <c r="K6" s="1827"/>
      <c r="L6" s="1827"/>
      <c r="M6" s="1827"/>
      <c r="N6" s="1827"/>
      <c r="O6" s="1827"/>
      <c r="P6" s="1827"/>
      <c r="Q6" s="1828"/>
    </row>
    <row r="7" spans="1:28" ht="16" thickBot="1" x14ac:dyDescent="0.4">
      <c r="A7" s="49"/>
      <c r="B7" s="52"/>
      <c r="C7" s="1829"/>
      <c r="D7" s="1829"/>
      <c r="E7" s="1829"/>
      <c r="F7" s="1829"/>
      <c r="G7" s="1829"/>
      <c r="H7" s="1829"/>
      <c r="I7" s="1829"/>
      <c r="J7" s="1829"/>
      <c r="K7" s="1829"/>
      <c r="L7" s="1829"/>
      <c r="M7" s="1829"/>
      <c r="N7" s="1829"/>
      <c r="O7" s="1829"/>
      <c r="P7" s="1829"/>
    </row>
    <row r="8" spans="1:28" ht="63.75" customHeight="1" thickBot="1" x14ac:dyDescent="0.4">
      <c r="B8" s="1354" t="s">
        <v>133</v>
      </c>
      <c r="C8" s="1355"/>
      <c r="D8" s="1355"/>
      <c r="E8" s="1355"/>
      <c r="F8" s="1355"/>
      <c r="G8" s="1356"/>
      <c r="H8" s="1357" t="s">
        <v>102</v>
      </c>
      <c r="I8" s="1357"/>
      <c r="J8" s="1357"/>
      <c r="K8" s="1357"/>
      <c r="L8" s="1357"/>
      <c r="M8" s="1357"/>
      <c r="N8" s="1357"/>
      <c r="O8" s="1357"/>
      <c r="P8" s="1357"/>
      <c r="Q8" s="79" t="s">
        <v>153</v>
      </c>
    </row>
    <row r="9" spans="1:28" ht="28.5" customHeight="1" x14ac:dyDescent="0.35">
      <c r="A9" s="43"/>
      <c r="B9" s="1830" t="s">
        <v>2</v>
      </c>
      <c r="C9" s="1814" t="s">
        <v>135</v>
      </c>
      <c r="D9" s="1814"/>
      <c r="E9" s="1832"/>
      <c r="F9" s="1835" t="s">
        <v>136</v>
      </c>
      <c r="G9" s="1837" t="s">
        <v>4</v>
      </c>
      <c r="H9" s="607" t="s">
        <v>90</v>
      </c>
      <c r="I9" s="608"/>
      <c r="J9" s="608"/>
      <c r="K9" s="1814" t="s">
        <v>70</v>
      </c>
      <c r="L9" s="1814"/>
      <c r="M9" s="1815"/>
      <c r="N9" s="610" t="s">
        <v>91</v>
      </c>
      <c r="O9" s="608"/>
      <c r="P9" s="608"/>
      <c r="Q9" s="1351" t="s">
        <v>154</v>
      </c>
    </row>
    <row r="10" spans="1:28" ht="45.75" customHeight="1" x14ac:dyDescent="0.35">
      <c r="A10" s="47"/>
      <c r="B10" s="1831"/>
      <c r="C10" s="1833"/>
      <c r="D10" s="1833"/>
      <c r="E10" s="1834"/>
      <c r="F10" s="1836"/>
      <c r="G10" s="1838"/>
      <c r="H10" s="1818" t="s">
        <v>22</v>
      </c>
      <c r="I10" s="1820" t="s">
        <v>29</v>
      </c>
      <c r="J10" s="949" t="s">
        <v>241</v>
      </c>
      <c r="K10" s="1816"/>
      <c r="L10" s="1816"/>
      <c r="M10" s="1817"/>
      <c r="N10" s="1823" t="s">
        <v>22</v>
      </c>
      <c r="O10" s="1821" t="s">
        <v>29</v>
      </c>
      <c r="P10" s="953" t="s">
        <v>240</v>
      </c>
      <c r="Q10" s="1352"/>
    </row>
    <row r="11" spans="1:28" ht="80.25" customHeight="1" thickBot="1" x14ac:dyDescent="0.4">
      <c r="A11" s="47"/>
      <c r="B11" s="1831"/>
      <c r="C11" s="1833"/>
      <c r="D11" s="1833"/>
      <c r="E11" s="1834"/>
      <c r="F11" s="1836"/>
      <c r="G11" s="1838"/>
      <c r="H11" s="1819"/>
      <c r="I11" s="1821"/>
      <c r="J11" s="1822"/>
      <c r="K11" s="129" t="s">
        <v>137</v>
      </c>
      <c r="L11" s="415" t="s">
        <v>138</v>
      </c>
      <c r="M11" s="130" t="s">
        <v>139</v>
      </c>
      <c r="N11" s="1824"/>
      <c r="O11" s="1825"/>
      <c r="P11" s="1826"/>
      <c r="Q11" s="1353"/>
    </row>
    <row r="12" spans="1:28" ht="312.75" customHeight="1" x14ac:dyDescent="0.35">
      <c r="A12" s="48"/>
      <c r="B12" s="1709" t="s">
        <v>259</v>
      </c>
      <c r="C12" s="1790" t="s">
        <v>499</v>
      </c>
      <c r="D12" s="1791"/>
      <c r="E12" s="1792"/>
      <c r="F12" s="1799" t="s">
        <v>258</v>
      </c>
      <c r="G12" s="1802" t="s">
        <v>260</v>
      </c>
      <c r="H12" s="1805" t="s">
        <v>261</v>
      </c>
      <c r="I12" s="1808" t="s">
        <v>99</v>
      </c>
      <c r="J12" s="1778" t="s">
        <v>68</v>
      </c>
      <c r="K12" s="142" t="s">
        <v>264</v>
      </c>
      <c r="L12" s="137" t="s">
        <v>147</v>
      </c>
      <c r="M12" s="131" t="s">
        <v>209</v>
      </c>
      <c r="N12" s="1109" t="s">
        <v>236</v>
      </c>
      <c r="O12" s="847" t="s">
        <v>99</v>
      </c>
      <c r="P12" s="850" t="s">
        <v>262</v>
      </c>
      <c r="Q12" s="1308" t="s">
        <v>287</v>
      </c>
    </row>
    <row r="13" spans="1:28" ht="27.75" customHeight="1" x14ac:dyDescent="0.35">
      <c r="A13" s="48"/>
      <c r="B13" s="1710"/>
      <c r="C13" s="1793"/>
      <c r="D13" s="1794"/>
      <c r="E13" s="1795"/>
      <c r="F13" s="1800"/>
      <c r="G13" s="1803"/>
      <c r="H13" s="1806"/>
      <c r="I13" s="1809"/>
      <c r="J13" s="1779"/>
      <c r="K13" s="1782" t="s">
        <v>243</v>
      </c>
      <c r="L13" s="1783"/>
      <c r="M13" s="439" t="s">
        <v>117</v>
      </c>
      <c r="N13" s="1110"/>
      <c r="O13" s="848"/>
      <c r="P13" s="851"/>
      <c r="Q13" s="1309"/>
    </row>
    <row r="14" spans="1:28" ht="27.75" customHeight="1" x14ac:dyDescent="0.35">
      <c r="A14" s="48"/>
      <c r="B14" s="1710"/>
      <c r="C14" s="1793"/>
      <c r="D14" s="1794"/>
      <c r="E14" s="1795"/>
      <c r="F14" s="1800"/>
      <c r="G14" s="1803"/>
      <c r="H14" s="1806"/>
      <c r="I14" s="1809"/>
      <c r="J14" s="1779"/>
      <c r="K14" s="1784"/>
      <c r="L14" s="1785"/>
      <c r="M14" s="439" t="s">
        <v>263</v>
      </c>
      <c r="N14" s="1110"/>
      <c r="O14" s="848"/>
      <c r="P14" s="851"/>
      <c r="Q14" s="1781"/>
    </row>
    <row r="15" spans="1:28" ht="309" customHeight="1" thickBot="1" x14ac:dyDescent="0.4">
      <c r="A15" s="48"/>
      <c r="B15" s="1789"/>
      <c r="C15" s="1796"/>
      <c r="D15" s="1797"/>
      <c r="E15" s="1798"/>
      <c r="F15" s="1801"/>
      <c r="G15" s="1804"/>
      <c r="H15" s="1807"/>
      <c r="I15" s="1810"/>
      <c r="J15" s="1780"/>
      <c r="K15" s="143" t="s">
        <v>208</v>
      </c>
      <c r="L15" s="136" t="s">
        <v>145</v>
      </c>
      <c r="M15" s="418" t="s">
        <v>182</v>
      </c>
      <c r="N15" s="1111"/>
      <c r="O15" s="849"/>
      <c r="P15" s="852"/>
      <c r="Q15" s="1786" t="s">
        <v>288</v>
      </c>
    </row>
    <row r="16" spans="1:28" ht="21" customHeight="1" x14ac:dyDescent="0.35">
      <c r="A16" s="48"/>
      <c r="B16" s="504" t="s">
        <v>245</v>
      </c>
      <c r="C16" s="505"/>
      <c r="D16" s="505"/>
      <c r="E16" s="505"/>
      <c r="F16" s="1811" t="s">
        <v>238</v>
      </c>
      <c r="G16" s="1812"/>
      <c r="H16" s="1812"/>
      <c r="I16" s="1812"/>
      <c r="J16" s="1813"/>
      <c r="K16" s="505" t="s">
        <v>243</v>
      </c>
      <c r="L16" s="505"/>
      <c r="M16" s="440" t="s">
        <v>117</v>
      </c>
      <c r="N16" s="132"/>
      <c r="O16" s="133"/>
      <c r="P16" s="134"/>
      <c r="Q16" s="1787"/>
    </row>
    <row r="17" spans="1:17" ht="21" customHeight="1" thickBot="1" x14ac:dyDescent="0.4">
      <c r="A17" s="48"/>
      <c r="B17" s="506" t="s">
        <v>246</v>
      </c>
      <c r="C17" s="507"/>
      <c r="D17" s="507"/>
      <c r="E17" s="507"/>
      <c r="F17" s="1748" t="s">
        <v>267</v>
      </c>
      <c r="G17" s="1749"/>
      <c r="H17" s="1749"/>
      <c r="I17" s="1749"/>
      <c r="J17" s="1750"/>
      <c r="K17" s="507"/>
      <c r="L17" s="507"/>
      <c r="M17" s="441" t="s">
        <v>263</v>
      </c>
      <c r="N17" s="135"/>
      <c r="O17" s="123"/>
      <c r="P17" s="124"/>
      <c r="Q17" s="1788"/>
    </row>
    <row r="18" spans="1:17" ht="16.5" customHeight="1" thickBot="1" x14ac:dyDescent="0.4">
      <c r="A18" s="48"/>
      <c r="B18" s="126"/>
      <c r="C18" s="126"/>
      <c r="D18" s="126"/>
      <c r="E18" s="126"/>
      <c r="F18" s="127"/>
      <c r="G18" s="127"/>
      <c r="H18" s="127"/>
      <c r="I18" s="127"/>
      <c r="J18" s="127"/>
      <c r="K18" s="127"/>
      <c r="L18" s="126"/>
      <c r="M18" s="126"/>
      <c r="N18" s="126"/>
      <c r="O18" s="128"/>
      <c r="P18" s="128"/>
      <c r="Q18" s="128"/>
    </row>
    <row r="19" spans="1:17" ht="31.5" customHeight="1" thickBot="1" x14ac:dyDescent="0.4">
      <c r="B19" s="1775" t="s">
        <v>242</v>
      </c>
      <c r="C19" s="1776"/>
      <c r="D19" s="1776"/>
      <c r="E19" s="1776"/>
      <c r="F19" s="1776"/>
      <c r="G19" s="1776"/>
      <c r="H19" s="1776"/>
      <c r="I19" s="1776"/>
      <c r="J19" s="1776"/>
      <c r="K19" s="1776"/>
      <c r="L19" s="1776"/>
      <c r="M19" s="1776"/>
      <c r="N19" s="1776"/>
      <c r="O19" s="1776"/>
      <c r="P19" s="1776"/>
      <c r="Q19" s="1777"/>
    </row>
    <row r="20" spans="1:17" ht="25.5" customHeight="1" x14ac:dyDescent="0.35">
      <c r="B20" s="823" t="s">
        <v>244</v>
      </c>
      <c r="C20" s="824"/>
      <c r="D20" s="448" t="s">
        <v>237</v>
      </c>
      <c r="E20" s="1756"/>
      <c r="F20" s="787" t="s">
        <v>250</v>
      </c>
      <c r="G20" s="788"/>
      <c r="H20" s="1759" t="s">
        <v>143</v>
      </c>
      <c r="I20" s="1760"/>
      <c r="J20" s="1763" t="s">
        <v>103</v>
      </c>
      <c r="K20" s="1765" t="s">
        <v>231</v>
      </c>
      <c r="L20" s="1765"/>
      <c r="M20" s="1766"/>
      <c r="N20" s="1740" t="s">
        <v>251</v>
      </c>
      <c r="O20" s="1741"/>
      <c r="P20" s="1742"/>
      <c r="Q20" s="1746" t="s">
        <v>103</v>
      </c>
    </row>
    <row r="21" spans="1:17" ht="60" customHeight="1" thickBot="1" x14ac:dyDescent="0.4">
      <c r="B21" s="138" t="s">
        <v>243</v>
      </c>
      <c r="C21" s="139" t="s">
        <v>140</v>
      </c>
      <c r="D21" s="1757"/>
      <c r="E21" s="1758"/>
      <c r="F21" s="140" t="s">
        <v>141</v>
      </c>
      <c r="G21" s="140" t="s">
        <v>142</v>
      </c>
      <c r="H21" s="1761"/>
      <c r="I21" s="1762"/>
      <c r="J21" s="1764"/>
      <c r="K21" s="1767"/>
      <c r="L21" s="1767"/>
      <c r="M21" s="1768"/>
      <c r="N21" s="1743"/>
      <c r="O21" s="1744"/>
      <c r="P21" s="1745"/>
      <c r="Q21" s="1747"/>
    </row>
    <row r="22" spans="1:17" ht="84.75" customHeight="1" x14ac:dyDescent="0.35">
      <c r="B22" s="1769" t="s">
        <v>134</v>
      </c>
      <c r="C22" s="1727" t="s">
        <v>134</v>
      </c>
      <c r="D22" s="1771" t="s">
        <v>249</v>
      </c>
      <c r="E22" s="1772"/>
      <c r="F22" s="1727" t="s">
        <v>134</v>
      </c>
      <c r="G22" s="1727" t="s">
        <v>134</v>
      </c>
      <c r="H22" s="1399" t="s">
        <v>134</v>
      </c>
      <c r="I22" s="1400"/>
      <c r="J22" s="1751" t="s">
        <v>134</v>
      </c>
      <c r="K22" s="1753" t="s">
        <v>265</v>
      </c>
      <c r="L22" s="1754"/>
      <c r="M22" s="1755"/>
      <c r="N22" s="1729" t="s">
        <v>148</v>
      </c>
      <c r="O22" s="1730"/>
      <c r="P22" s="1731"/>
      <c r="Q22" s="1735" t="s">
        <v>500</v>
      </c>
    </row>
    <row r="23" spans="1:17" ht="70.5" customHeight="1" thickBot="1" x14ac:dyDescent="0.4">
      <c r="B23" s="1770"/>
      <c r="C23" s="1728"/>
      <c r="D23" s="1773"/>
      <c r="E23" s="1774"/>
      <c r="F23" s="1728"/>
      <c r="G23" s="1728"/>
      <c r="H23" s="1402"/>
      <c r="I23" s="1403"/>
      <c r="J23" s="1752"/>
      <c r="K23" s="1737" t="s">
        <v>266</v>
      </c>
      <c r="L23" s="1738"/>
      <c r="M23" s="1739"/>
      <c r="N23" s="1732"/>
      <c r="O23" s="1733"/>
      <c r="P23" s="1734"/>
      <c r="Q23" s="1736"/>
    </row>
  </sheetData>
  <sheetProtection selectLockedCells="1" selectUnlockedCells="1"/>
  <mergeCells count="63">
    <mergeCell ref="A2:R2"/>
    <mergeCell ref="B4:D4"/>
    <mergeCell ref="E4:Q4"/>
    <mergeCell ref="B5:D5"/>
    <mergeCell ref="E5:L5"/>
    <mergeCell ref="N5:Q5"/>
    <mergeCell ref="B9:B11"/>
    <mergeCell ref="C9:E11"/>
    <mergeCell ref="F9:F11"/>
    <mergeCell ref="G9:G11"/>
    <mergeCell ref="H9:J9"/>
    <mergeCell ref="B6:D6"/>
    <mergeCell ref="E6:Q6"/>
    <mergeCell ref="C7:P7"/>
    <mergeCell ref="B8:G8"/>
    <mergeCell ref="H8:P8"/>
    <mergeCell ref="K9:M10"/>
    <mergeCell ref="N9:P9"/>
    <mergeCell ref="Q9:Q11"/>
    <mergeCell ref="H10:H11"/>
    <mergeCell ref="I10:I11"/>
    <mergeCell ref="J10:J11"/>
    <mergeCell ref="N10:N11"/>
    <mergeCell ref="O10:O11"/>
    <mergeCell ref="P10:P11"/>
    <mergeCell ref="B19:Q19"/>
    <mergeCell ref="J12:J15"/>
    <mergeCell ref="N12:N15"/>
    <mergeCell ref="O12:O15"/>
    <mergeCell ref="P12:P15"/>
    <mergeCell ref="Q12:Q14"/>
    <mergeCell ref="K13:L14"/>
    <mergeCell ref="Q15:Q17"/>
    <mergeCell ref="B12:B15"/>
    <mergeCell ref="C12:E15"/>
    <mergeCell ref="F12:F15"/>
    <mergeCell ref="G12:G15"/>
    <mergeCell ref="H12:H15"/>
    <mergeCell ref="I12:I15"/>
    <mergeCell ref="B16:E16"/>
    <mergeCell ref="F16:J16"/>
    <mergeCell ref="K16:L17"/>
    <mergeCell ref="B17:E17"/>
    <mergeCell ref="F17:J17"/>
    <mergeCell ref="H22:I23"/>
    <mergeCell ref="J22:J23"/>
    <mergeCell ref="K22:M22"/>
    <mergeCell ref="B20:C20"/>
    <mergeCell ref="D20:E21"/>
    <mergeCell ref="F20:G20"/>
    <mergeCell ref="H20:I21"/>
    <mergeCell ref="J20:J21"/>
    <mergeCell ref="K20:M21"/>
    <mergeCell ref="B22:B23"/>
    <mergeCell ref="C22:C23"/>
    <mergeCell ref="D22:E23"/>
    <mergeCell ref="F22:F23"/>
    <mergeCell ref="G22:G23"/>
    <mergeCell ref="N22:P23"/>
    <mergeCell ref="Q22:Q23"/>
    <mergeCell ref="K23:M23"/>
    <mergeCell ref="N20:P21"/>
    <mergeCell ref="Q20:Q21"/>
  </mergeCells>
  <printOptions horizontalCentered="1"/>
  <pageMargins left="0.11811023622047245" right="0.11811023622047245" top="0.15748031496062992" bottom="0.15748031496062992" header="0" footer="0"/>
  <pageSetup paperSize="5" scale="40" orientation="landscape" r:id="rId1"/>
  <headerFooter>
    <oddFooter>&amp;L&amp;P</oddFooter>
  </headerFooter>
  <colBreaks count="1" manualBreakCount="1">
    <brk id="17" max="2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4CE5E-35B0-4466-8387-9D36A694FBA7}">
  <sheetPr codeName="Hoja30"/>
  <dimension ref="A2:AB21"/>
  <sheetViews>
    <sheetView view="pageBreakPreview" zoomScale="60" zoomScaleNormal="30" workbookViewId="0">
      <selection activeCell="A14" sqref="A14"/>
    </sheetView>
  </sheetViews>
  <sheetFormatPr baseColWidth="10" defaultColWidth="11.453125" defaultRowHeight="14.5" x14ac:dyDescent="0.35"/>
  <cols>
    <col min="1" max="1" width="6" style="63" customWidth="1"/>
    <col min="2" max="2" width="30.81640625" style="60" customWidth="1"/>
    <col min="3" max="3" width="21.7265625" style="60" customWidth="1"/>
    <col min="4" max="4" width="8.7265625" style="45" customWidth="1"/>
    <col min="5" max="5" width="13.453125" style="60" customWidth="1"/>
    <col min="6" max="6" width="68.26953125" style="45" customWidth="1"/>
    <col min="7" max="7" width="36.26953125" style="60" customWidth="1"/>
    <col min="8" max="8" width="6.453125" style="60" bestFit="1" customWidth="1"/>
    <col min="9" max="9" width="6.1796875" style="60" customWidth="1"/>
    <col min="10" max="10" width="8.81640625" style="60" customWidth="1"/>
    <col min="11" max="11" width="32.81640625" style="60" customWidth="1"/>
    <col min="12" max="12" width="11.453125" style="60"/>
    <col min="13" max="13" width="60.453125" style="45" customWidth="1"/>
    <col min="14" max="14" width="5.81640625" style="60" customWidth="1"/>
    <col min="15" max="15" width="6.453125" style="60" bestFit="1" customWidth="1"/>
    <col min="16" max="16" width="7.7265625" style="60" customWidth="1"/>
    <col min="17" max="17" width="28.81640625" style="60" customWidth="1"/>
    <col min="18" max="18" width="10.7265625" style="60" hidden="1" customWidth="1"/>
    <col min="19" max="19" width="11.81640625" style="60" hidden="1" customWidth="1"/>
    <col min="20" max="20" width="14.26953125" style="60" customWidth="1"/>
    <col min="21" max="21" width="7.1796875" style="62" bestFit="1" customWidth="1"/>
    <col min="22" max="22" width="13.453125" style="60" customWidth="1"/>
    <col min="23" max="23" width="36.453125" style="45" customWidth="1"/>
    <col min="24" max="24" width="18.81640625" style="45" customWidth="1"/>
    <col min="25" max="25" width="11.453125" style="60"/>
    <col min="26" max="26" width="45.54296875" style="45" customWidth="1"/>
    <col min="27" max="27" width="27" style="45" customWidth="1"/>
    <col min="28" max="28" width="14.453125" style="60" customWidth="1"/>
    <col min="29" max="16384" width="11.453125" style="62"/>
  </cols>
  <sheetData>
    <row r="2" spans="1:28" ht="36" customHeight="1" x14ac:dyDescent="0.35">
      <c r="A2" s="582" t="s">
        <v>230</v>
      </c>
      <c r="B2" s="582"/>
      <c r="C2" s="582"/>
      <c r="D2" s="582"/>
      <c r="E2" s="582"/>
      <c r="F2" s="582"/>
      <c r="G2" s="582"/>
      <c r="H2" s="582"/>
      <c r="I2" s="582"/>
      <c r="J2" s="582"/>
      <c r="K2" s="582"/>
      <c r="L2" s="582"/>
      <c r="M2" s="582"/>
      <c r="N2" s="582"/>
      <c r="O2" s="582"/>
      <c r="P2" s="582"/>
      <c r="Q2" s="582"/>
      <c r="R2" s="582"/>
      <c r="S2" s="61"/>
      <c r="T2" s="61"/>
      <c r="U2" s="61"/>
      <c r="V2" s="61"/>
      <c r="W2" s="61"/>
      <c r="X2" s="61"/>
      <c r="Y2" s="61"/>
      <c r="Z2" s="61"/>
      <c r="AA2" s="61"/>
      <c r="AB2" s="61"/>
    </row>
    <row r="4" spans="1:28" ht="15" thickBot="1" x14ac:dyDescent="0.4"/>
    <row r="5" spans="1:28" ht="39" customHeight="1" x14ac:dyDescent="0.35">
      <c r="A5" s="87"/>
      <c r="B5" s="773" t="s">
        <v>0</v>
      </c>
      <c r="C5" s="774"/>
      <c r="D5" s="774"/>
      <c r="E5" s="1523" t="s">
        <v>276</v>
      </c>
      <c r="F5" s="1524"/>
      <c r="G5" s="1524"/>
      <c r="H5" s="1524"/>
      <c r="I5" s="1524"/>
      <c r="J5" s="1524"/>
      <c r="K5" s="1524"/>
      <c r="L5" s="1524"/>
      <c r="M5" s="1524"/>
      <c r="N5" s="1524"/>
      <c r="O5" s="1524"/>
      <c r="P5" s="1524"/>
      <c r="Q5" s="1525"/>
    </row>
    <row r="6" spans="1:28" ht="72.75" customHeight="1" x14ac:dyDescent="0.35">
      <c r="A6" s="87"/>
      <c r="B6" s="766" t="s">
        <v>255</v>
      </c>
      <c r="C6" s="767"/>
      <c r="D6" s="767"/>
      <c r="E6" s="1880" t="s">
        <v>256</v>
      </c>
      <c r="F6" s="689"/>
      <c r="G6" s="689"/>
      <c r="H6" s="689"/>
      <c r="I6" s="689"/>
      <c r="J6" s="689"/>
      <c r="K6" s="1881"/>
      <c r="L6" s="779" t="s">
        <v>254</v>
      </c>
      <c r="M6" s="780"/>
      <c r="N6" s="1882" t="s">
        <v>290</v>
      </c>
      <c r="O6" s="1883"/>
      <c r="P6" s="1883"/>
      <c r="Q6" s="1884"/>
    </row>
    <row r="7" spans="1:28" ht="61.5" customHeight="1" thickBot="1" x14ac:dyDescent="0.4">
      <c r="A7" s="56"/>
      <c r="B7" s="614" t="s">
        <v>1</v>
      </c>
      <c r="C7" s="615"/>
      <c r="D7" s="778"/>
      <c r="E7" s="775" t="s">
        <v>277</v>
      </c>
      <c r="F7" s="776"/>
      <c r="G7" s="776"/>
      <c r="H7" s="776"/>
      <c r="I7" s="776"/>
      <c r="J7" s="776"/>
      <c r="K7" s="776"/>
      <c r="L7" s="776"/>
      <c r="M7" s="776"/>
      <c r="N7" s="776"/>
      <c r="O7" s="776"/>
      <c r="P7" s="776"/>
      <c r="Q7" s="777"/>
    </row>
    <row r="8" spans="1:28" ht="15.5" x14ac:dyDescent="0.35">
      <c r="A8" s="56"/>
      <c r="B8" s="76"/>
      <c r="C8" s="66"/>
      <c r="D8" s="66"/>
      <c r="E8" s="66"/>
      <c r="F8" s="66"/>
      <c r="G8" s="66"/>
      <c r="H8" s="66"/>
      <c r="I8" s="66"/>
      <c r="J8" s="66"/>
      <c r="K8" s="66"/>
      <c r="L8" s="66"/>
      <c r="M8" s="66"/>
      <c r="N8" s="66"/>
      <c r="O8" s="66"/>
      <c r="P8" s="66"/>
    </row>
    <row r="9" spans="1:28" ht="16" thickBot="1" x14ac:dyDescent="0.4">
      <c r="A9" s="56"/>
      <c r="B9" s="65"/>
      <c r="C9" s="712"/>
      <c r="D9" s="712"/>
      <c r="E9" s="712"/>
      <c r="F9" s="712"/>
      <c r="G9" s="712"/>
      <c r="H9" s="712"/>
      <c r="I9" s="712"/>
      <c r="J9" s="712"/>
      <c r="K9" s="712"/>
      <c r="L9" s="712"/>
      <c r="M9" s="712"/>
      <c r="N9" s="712"/>
      <c r="O9" s="712"/>
      <c r="P9" s="712"/>
    </row>
    <row r="10" spans="1:28" ht="81.75" customHeight="1" thickBot="1" x14ac:dyDescent="0.4">
      <c r="B10" s="590" t="s">
        <v>133</v>
      </c>
      <c r="C10" s="591"/>
      <c r="D10" s="591"/>
      <c r="E10" s="591"/>
      <c r="F10" s="591"/>
      <c r="G10" s="592"/>
      <c r="H10" s="606" t="s">
        <v>102</v>
      </c>
      <c r="I10" s="606"/>
      <c r="J10" s="606"/>
      <c r="K10" s="606"/>
      <c r="L10" s="606"/>
      <c r="M10" s="606"/>
      <c r="N10" s="606"/>
      <c r="O10" s="606"/>
      <c r="P10" s="606"/>
      <c r="Q10" s="84" t="s">
        <v>153</v>
      </c>
    </row>
    <row r="11" spans="1:28" ht="32.25" customHeight="1" x14ac:dyDescent="0.35">
      <c r="A11" s="69"/>
      <c r="B11" s="585" t="s">
        <v>2</v>
      </c>
      <c r="C11" s="553" t="s">
        <v>135</v>
      </c>
      <c r="D11" s="553"/>
      <c r="E11" s="553"/>
      <c r="F11" s="553" t="s">
        <v>136</v>
      </c>
      <c r="G11" s="551" t="s">
        <v>4</v>
      </c>
      <c r="H11" s="1872" t="s">
        <v>90</v>
      </c>
      <c r="I11" s="1872"/>
      <c r="J11" s="1879"/>
      <c r="K11" s="585" t="s">
        <v>70</v>
      </c>
      <c r="L11" s="553"/>
      <c r="M11" s="553"/>
      <c r="N11" s="1872" t="s">
        <v>91</v>
      </c>
      <c r="O11" s="1872"/>
      <c r="P11" s="1873"/>
      <c r="Q11" s="1874" t="s">
        <v>154</v>
      </c>
    </row>
    <row r="12" spans="1:28" ht="54" customHeight="1" x14ac:dyDescent="0.35">
      <c r="A12" s="70"/>
      <c r="B12" s="586"/>
      <c r="C12" s="588"/>
      <c r="D12" s="588"/>
      <c r="E12" s="588"/>
      <c r="F12" s="588"/>
      <c r="G12" s="743"/>
      <c r="H12" s="1876" t="s">
        <v>22</v>
      </c>
      <c r="I12" s="1876" t="s">
        <v>29</v>
      </c>
      <c r="J12" s="1877" t="s">
        <v>132</v>
      </c>
      <c r="K12" s="586"/>
      <c r="L12" s="588"/>
      <c r="M12" s="588"/>
      <c r="N12" s="601" t="s">
        <v>22</v>
      </c>
      <c r="O12" s="601" t="s">
        <v>29</v>
      </c>
      <c r="P12" s="1878" t="s">
        <v>132</v>
      </c>
      <c r="Q12" s="1875"/>
    </row>
    <row r="13" spans="1:28" ht="61.5" customHeight="1" x14ac:dyDescent="0.35">
      <c r="A13" s="70"/>
      <c r="B13" s="586"/>
      <c r="C13" s="588"/>
      <c r="D13" s="588"/>
      <c r="E13" s="588"/>
      <c r="F13" s="588"/>
      <c r="G13" s="743"/>
      <c r="H13" s="1876"/>
      <c r="I13" s="1876"/>
      <c r="J13" s="1877"/>
      <c r="K13" s="416" t="s">
        <v>137</v>
      </c>
      <c r="L13" s="100" t="s">
        <v>138</v>
      </c>
      <c r="M13" s="417" t="s">
        <v>139</v>
      </c>
      <c r="N13" s="601"/>
      <c r="O13" s="601"/>
      <c r="P13" s="1878"/>
      <c r="Q13" s="1875"/>
    </row>
    <row r="14" spans="1:28" ht="409.5" customHeight="1" x14ac:dyDescent="0.35">
      <c r="A14" s="69"/>
      <c r="B14" s="420" t="s">
        <v>280</v>
      </c>
      <c r="C14" s="1863" t="s">
        <v>222</v>
      </c>
      <c r="D14" s="1863"/>
      <c r="E14" s="1863"/>
      <c r="F14" s="422" t="s">
        <v>278</v>
      </c>
      <c r="G14" s="162" t="s">
        <v>183</v>
      </c>
      <c r="H14" s="158" t="s">
        <v>279</v>
      </c>
      <c r="I14" s="159" t="s">
        <v>99</v>
      </c>
      <c r="J14" s="161" t="s">
        <v>68</v>
      </c>
      <c r="K14" s="163" t="s">
        <v>281</v>
      </c>
      <c r="L14" s="436" t="s">
        <v>145</v>
      </c>
      <c r="M14" s="419" t="s">
        <v>184</v>
      </c>
      <c r="N14" s="158" t="s">
        <v>236</v>
      </c>
      <c r="O14" s="159" t="s">
        <v>99</v>
      </c>
      <c r="P14" s="160" t="s">
        <v>68</v>
      </c>
      <c r="Q14" s="1864" t="s">
        <v>289</v>
      </c>
    </row>
    <row r="15" spans="1:28" ht="26.25" customHeight="1" x14ac:dyDescent="0.35">
      <c r="A15" s="69"/>
      <c r="B15" s="762" t="s">
        <v>245</v>
      </c>
      <c r="C15" s="763"/>
      <c r="D15" s="763"/>
      <c r="E15" s="763"/>
      <c r="F15" s="764" t="s">
        <v>238</v>
      </c>
      <c r="G15" s="764"/>
      <c r="H15" s="764"/>
      <c r="I15" s="764"/>
      <c r="J15" s="1867"/>
      <c r="K15" s="1868" t="s">
        <v>243</v>
      </c>
      <c r="L15" s="1705"/>
      <c r="M15" s="442" t="s">
        <v>117</v>
      </c>
      <c r="N15" s="763"/>
      <c r="O15" s="763"/>
      <c r="P15" s="1870"/>
      <c r="Q15" s="1865"/>
    </row>
    <row r="16" spans="1:28" ht="26.25" customHeight="1" thickBot="1" x14ac:dyDescent="0.4">
      <c r="A16" s="69"/>
      <c r="B16" s="506" t="s">
        <v>246</v>
      </c>
      <c r="C16" s="507"/>
      <c r="D16" s="507"/>
      <c r="E16" s="507"/>
      <c r="F16" s="757" t="s">
        <v>267</v>
      </c>
      <c r="G16" s="757"/>
      <c r="H16" s="757"/>
      <c r="I16" s="757"/>
      <c r="J16" s="1748"/>
      <c r="K16" s="1869"/>
      <c r="L16" s="1632"/>
      <c r="M16" s="441" t="s">
        <v>263</v>
      </c>
      <c r="N16" s="507"/>
      <c r="O16" s="507"/>
      <c r="P16" s="1871"/>
      <c r="Q16" s="1866"/>
    </row>
    <row r="17" spans="1:17" ht="16" thickBot="1" x14ac:dyDescent="0.4">
      <c r="A17" s="71"/>
      <c r="B17" s="72"/>
      <c r="C17" s="96"/>
      <c r="D17" s="96"/>
      <c r="E17" s="96"/>
      <c r="F17" s="73"/>
      <c r="G17" s="72"/>
      <c r="H17" s="74"/>
      <c r="I17" s="74"/>
      <c r="J17" s="74"/>
      <c r="K17" s="72"/>
      <c r="L17" s="72"/>
      <c r="M17" s="72"/>
      <c r="N17" s="74"/>
      <c r="O17" s="74"/>
      <c r="P17" s="74"/>
    </row>
    <row r="18" spans="1:17" ht="21.75" customHeight="1" thickBot="1" x14ac:dyDescent="0.4">
      <c r="B18" s="784" t="s">
        <v>242</v>
      </c>
      <c r="C18" s="785"/>
      <c r="D18" s="785"/>
      <c r="E18" s="785"/>
      <c r="F18" s="785"/>
      <c r="G18" s="785"/>
      <c r="H18" s="785"/>
      <c r="I18" s="785"/>
      <c r="J18" s="785"/>
      <c r="K18" s="785"/>
      <c r="L18" s="785"/>
      <c r="M18" s="785"/>
      <c r="N18" s="785"/>
      <c r="O18" s="785"/>
      <c r="P18" s="785"/>
      <c r="Q18" s="786"/>
    </row>
    <row r="19" spans="1:17" ht="33.75" customHeight="1" x14ac:dyDescent="0.35">
      <c r="B19" s="728" t="s">
        <v>244</v>
      </c>
      <c r="C19" s="551"/>
      <c r="D19" s="814" t="s">
        <v>237</v>
      </c>
      <c r="E19" s="816"/>
      <c r="F19" s="787" t="s">
        <v>250</v>
      </c>
      <c r="G19" s="788"/>
      <c r="H19" s="1851" t="s">
        <v>143</v>
      </c>
      <c r="I19" s="1852"/>
      <c r="J19" s="814" t="s">
        <v>103</v>
      </c>
      <c r="K19" s="816"/>
      <c r="L19" s="814" t="s">
        <v>231</v>
      </c>
      <c r="M19" s="816"/>
      <c r="N19" s="1855" t="s">
        <v>251</v>
      </c>
      <c r="O19" s="1856"/>
      <c r="P19" s="1857"/>
      <c r="Q19" s="1861" t="s">
        <v>103</v>
      </c>
    </row>
    <row r="20" spans="1:17" ht="58.5" customHeight="1" thickBot="1" x14ac:dyDescent="0.4">
      <c r="B20" s="154" t="s">
        <v>243</v>
      </c>
      <c r="C20" s="155" t="s">
        <v>140</v>
      </c>
      <c r="D20" s="817"/>
      <c r="E20" s="819"/>
      <c r="F20" s="140" t="s">
        <v>141</v>
      </c>
      <c r="G20" s="140" t="s">
        <v>142</v>
      </c>
      <c r="H20" s="1853"/>
      <c r="I20" s="1854"/>
      <c r="J20" s="817"/>
      <c r="K20" s="819"/>
      <c r="L20" s="817"/>
      <c r="M20" s="819"/>
      <c r="N20" s="1858"/>
      <c r="O20" s="1859"/>
      <c r="P20" s="1860"/>
      <c r="Q20" s="1862"/>
    </row>
    <row r="21" spans="1:17" ht="175.5" customHeight="1" thickBot="1" x14ac:dyDescent="0.4">
      <c r="B21" s="156" t="s">
        <v>134</v>
      </c>
      <c r="C21" s="164"/>
      <c r="D21" s="1842" t="s">
        <v>249</v>
      </c>
      <c r="E21" s="1843"/>
      <c r="F21" s="157" t="s">
        <v>134</v>
      </c>
      <c r="G21" s="157" t="s">
        <v>134</v>
      </c>
      <c r="H21" s="1844" t="s">
        <v>134</v>
      </c>
      <c r="I21" s="1845"/>
      <c r="J21" s="1844" t="s">
        <v>134</v>
      </c>
      <c r="K21" s="1845"/>
      <c r="L21" s="1846" t="s">
        <v>282</v>
      </c>
      <c r="M21" s="1847"/>
      <c r="N21" s="1848" t="s">
        <v>152</v>
      </c>
      <c r="O21" s="1849"/>
      <c r="P21" s="1850"/>
      <c r="Q21" s="443" t="s">
        <v>501</v>
      </c>
    </row>
  </sheetData>
  <sheetProtection selectLockedCells="1" selectUnlockedCells="1"/>
  <mergeCells count="48">
    <mergeCell ref="A2:R2"/>
    <mergeCell ref="B5:D5"/>
    <mergeCell ref="E5:Q5"/>
    <mergeCell ref="B6:D6"/>
    <mergeCell ref="E6:K6"/>
    <mergeCell ref="L6:M6"/>
    <mergeCell ref="N6:Q6"/>
    <mergeCell ref="B11:B13"/>
    <mergeCell ref="C11:E13"/>
    <mergeCell ref="F11:F13"/>
    <mergeCell ref="G11:G13"/>
    <mergeCell ref="H11:J11"/>
    <mergeCell ref="B7:D7"/>
    <mergeCell ref="E7:Q7"/>
    <mergeCell ref="C9:P9"/>
    <mergeCell ref="B10:G10"/>
    <mergeCell ref="H10:P10"/>
    <mergeCell ref="K11:M12"/>
    <mergeCell ref="N11:P11"/>
    <mergeCell ref="Q11:Q13"/>
    <mergeCell ref="H12:H13"/>
    <mergeCell ref="I12:I13"/>
    <mergeCell ref="J12:J13"/>
    <mergeCell ref="N12:N13"/>
    <mergeCell ref="O12:O13"/>
    <mergeCell ref="P12:P13"/>
    <mergeCell ref="C14:E14"/>
    <mergeCell ref="Q14:Q16"/>
    <mergeCell ref="B15:E15"/>
    <mergeCell ref="F15:J15"/>
    <mergeCell ref="K15:L16"/>
    <mergeCell ref="N15:P16"/>
    <mergeCell ref="B16:E16"/>
    <mergeCell ref="F16:J16"/>
    <mergeCell ref="B18:Q18"/>
    <mergeCell ref="B19:C19"/>
    <mergeCell ref="D19:E20"/>
    <mergeCell ref="F19:G19"/>
    <mergeCell ref="H19:I20"/>
    <mergeCell ref="J19:K20"/>
    <mergeCell ref="L19:M20"/>
    <mergeCell ref="N19:P20"/>
    <mergeCell ref="Q19:Q20"/>
    <mergeCell ref="D21:E21"/>
    <mergeCell ref="H21:I21"/>
    <mergeCell ref="J21:K21"/>
    <mergeCell ref="L21:M21"/>
    <mergeCell ref="N21:P21"/>
  </mergeCells>
  <printOptions horizontalCentered="1"/>
  <pageMargins left="0" right="0" top="0" bottom="0" header="0" footer="0"/>
  <pageSetup paperSize="5" scale="49" orientation="landscape" r:id="rId1"/>
  <headerFooter>
    <oddFooter>&amp;L&amp;P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tabColor theme="9" tint="0.59999389629810485"/>
  </sheetPr>
  <dimension ref="B2:Q31"/>
  <sheetViews>
    <sheetView topLeftCell="A19" workbookViewId="0">
      <selection activeCell="C34" sqref="C34"/>
    </sheetView>
  </sheetViews>
  <sheetFormatPr baseColWidth="10" defaultColWidth="11.453125" defaultRowHeight="14.5" x14ac:dyDescent="0.35"/>
  <cols>
    <col min="1" max="1" width="5.453125" style="1" customWidth="1"/>
    <col min="2" max="2" width="3" style="3" bestFit="1" customWidth="1"/>
    <col min="3" max="3" width="38.26953125" style="1" customWidth="1"/>
    <col min="4" max="9" width="11.453125" style="3" customWidth="1"/>
    <col min="10" max="10" width="11.1796875" style="3" hidden="1" customWidth="1"/>
    <col min="11" max="11" width="11.1796875" style="1" hidden="1" customWidth="1"/>
    <col min="12" max="12" width="11.1796875" style="3" hidden="1" customWidth="1"/>
    <col min="13" max="13" width="11.1796875" style="1" hidden="1" customWidth="1"/>
    <col min="14" max="14" width="11.1796875" style="3" hidden="1" customWidth="1"/>
    <col min="15" max="15" width="11.1796875" style="1" hidden="1" customWidth="1"/>
    <col min="16" max="16" width="11.453125" style="1"/>
    <col min="17" max="17" width="56.54296875" style="1" customWidth="1"/>
    <col min="18" max="16384" width="11.453125" style="1"/>
  </cols>
  <sheetData>
    <row r="2" spans="2:17" ht="31.5" customHeight="1" x14ac:dyDescent="0.35">
      <c r="B2" s="1885" t="s">
        <v>54</v>
      </c>
      <c r="C2" s="1885"/>
      <c r="D2" s="1885"/>
      <c r="E2" s="1885"/>
      <c r="F2" s="1885"/>
      <c r="G2" s="1885"/>
      <c r="H2" s="1885"/>
      <c r="I2" s="1885"/>
      <c r="J2" s="1885"/>
      <c r="K2" s="1885"/>
      <c r="L2" s="1885"/>
      <c r="M2" s="1885"/>
      <c r="N2" s="1885"/>
      <c r="O2" s="1885"/>
    </row>
    <row r="3" spans="2:17" x14ac:dyDescent="0.35">
      <c r="B3" s="453" t="s">
        <v>30</v>
      </c>
      <c r="C3" s="454" t="s">
        <v>31</v>
      </c>
      <c r="D3" s="29" t="s">
        <v>71</v>
      </c>
      <c r="E3" s="30">
        <f>+Identificación!C8</f>
        <v>1</v>
      </c>
      <c r="F3" s="29" t="s">
        <v>71</v>
      </c>
      <c r="G3" s="30" t="e">
        <f>+Identificación!#REF!</f>
        <v>#REF!</v>
      </c>
      <c r="H3" s="29" t="s">
        <v>71</v>
      </c>
      <c r="I3" s="30" t="e">
        <f>+Identificación!#REF!</f>
        <v>#REF!</v>
      </c>
      <c r="J3" s="29" t="s">
        <v>71</v>
      </c>
      <c r="K3" s="30" t="e">
        <f>+Identificación!#REF!</f>
        <v>#REF!</v>
      </c>
      <c r="L3" s="29" t="s">
        <v>71</v>
      </c>
      <c r="M3" s="30" t="e">
        <f>+Identificación!#REF!</f>
        <v>#REF!</v>
      </c>
      <c r="N3" s="29" t="s">
        <v>71</v>
      </c>
      <c r="O3" s="30" t="e">
        <f>+Identificación!#REF!</f>
        <v>#REF!</v>
      </c>
    </row>
    <row r="4" spans="2:17" ht="58.5" customHeight="1" x14ac:dyDescent="0.35">
      <c r="B4" s="453"/>
      <c r="C4" s="1890"/>
      <c r="D4" s="1888" t="e">
        <f>+#REF!</f>
        <v>#REF!</v>
      </c>
      <c r="E4" s="1889"/>
      <c r="F4" s="1888" t="e">
        <f>+#REF!</f>
        <v>#REF!</v>
      </c>
      <c r="G4" s="1889"/>
      <c r="H4" s="1888"/>
      <c r="I4" s="1889"/>
      <c r="J4" s="29"/>
      <c r="K4" s="30"/>
      <c r="L4" s="29"/>
      <c r="M4" s="30"/>
      <c r="N4" s="29"/>
      <c r="O4" s="30"/>
    </row>
    <row r="5" spans="2:17" x14ac:dyDescent="0.35">
      <c r="B5" s="453"/>
      <c r="C5" s="23" t="s">
        <v>32</v>
      </c>
      <c r="D5" s="19" t="s">
        <v>33</v>
      </c>
      <c r="E5" s="19" t="s">
        <v>34</v>
      </c>
      <c r="F5" s="19" t="s">
        <v>33</v>
      </c>
      <c r="G5" s="19" t="s">
        <v>34</v>
      </c>
      <c r="H5" s="19" t="s">
        <v>33</v>
      </c>
      <c r="I5" s="19" t="s">
        <v>34</v>
      </c>
      <c r="J5" s="21" t="s">
        <v>33</v>
      </c>
      <c r="K5" s="21" t="s">
        <v>34</v>
      </c>
      <c r="L5" s="21" t="s">
        <v>33</v>
      </c>
      <c r="M5" s="21" t="s">
        <v>34</v>
      </c>
      <c r="N5" s="21" t="s">
        <v>33</v>
      </c>
      <c r="O5" s="21" t="s">
        <v>34</v>
      </c>
    </row>
    <row r="6" spans="2:17" ht="29" x14ac:dyDescent="0.35">
      <c r="B6" s="6">
        <v>1</v>
      </c>
      <c r="C6" s="8" t="s">
        <v>35</v>
      </c>
      <c r="D6" s="7"/>
      <c r="E6" s="7" t="s">
        <v>123</v>
      </c>
      <c r="F6" s="7"/>
      <c r="G6" s="7"/>
      <c r="H6" s="7"/>
      <c r="I6" s="7"/>
      <c r="J6" s="7"/>
      <c r="K6" s="8"/>
      <c r="L6" s="7"/>
      <c r="M6" s="8"/>
      <c r="N6" s="7"/>
      <c r="O6" s="8"/>
    </row>
    <row r="7" spans="2:17" ht="29" x14ac:dyDescent="0.35">
      <c r="B7" s="6">
        <f>+B6+1</f>
        <v>2</v>
      </c>
      <c r="C7" s="8" t="s">
        <v>37</v>
      </c>
      <c r="D7" s="7" t="s">
        <v>123</v>
      </c>
      <c r="E7" s="7"/>
      <c r="F7" s="7"/>
      <c r="G7" s="7"/>
      <c r="H7" s="7"/>
      <c r="I7" s="7"/>
      <c r="J7" s="7"/>
      <c r="K7" s="8"/>
      <c r="L7" s="7"/>
      <c r="M7" s="8"/>
      <c r="N7" s="7"/>
      <c r="O7" s="8"/>
    </row>
    <row r="8" spans="2:17" ht="29" x14ac:dyDescent="0.35">
      <c r="B8" s="6">
        <f t="shared" ref="B8:B23" si="0">+B7+1</f>
        <v>3</v>
      </c>
      <c r="C8" s="8" t="s">
        <v>38</v>
      </c>
      <c r="D8" s="7" t="s">
        <v>123</v>
      </c>
      <c r="E8" s="7"/>
      <c r="F8" s="7"/>
      <c r="G8" s="7"/>
      <c r="H8" s="7"/>
      <c r="I8" s="7"/>
      <c r="J8" s="7"/>
      <c r="K8" s="8"/>
      <c r="L8" s="7"/>
      <c r="M8" s="8"/>
      <c r="N8" s="7"/>
      <c r="O8" s="8"/>
    </row>
    <row r="9" spans="2:17" ht="29" x14ac:dyDescent="0.35">
      <c r="B9" s="6">
        <f t="shared" si="0"/>
        <v>4</v>
      </c>
      <c r="C9" s="8" t="s">
        <v>39</v>
      </c>
      <c r="D9" s="7" t="s">
        <v>123</v>
      </c>
      <c r="E9" s="7"/>
      <c r="F9" s="7"/>
      <c r="G9" s="7"/>
      <c r="H9" s="7"/>
      <c r="I9" s="7"/>
      <c r="J9" s="7"/>
      <c r="K9" s="8"/>
      <c r="L9" s="7"/>
      <c r="M9" s="8"/>
      <c r="N9" s="7"/>
      <c r="O9" s="8"/>
    </row>
    <row r="10" spans="2:17" ht="29" x14ac:dyDescent="0.35">
      <c r="B10" s="6">
        <f t="shared" si="0"/>
        <v>5</v>
      </c>
      <c r="C10" s="8" t="s">
        <v>40</v>
      </c>
      <c r="D10" s="7" t="s">
        <v>123</v>
      </c>
      <c r="E10" s="7"/>
      <c r="F10" s="7"/>
      <c r="G10" s="7"/>
      <c r="H10" s="7"/>
      <c r="I10" s="7"/>
      <c r="J10" s="7"/>
      <c r="K10" s="8"/>
      <c r="L10" s="7"/>
      <c r="M10" s="8"/>
      <c r="N10" s="7"/>
      <c r="O10" s="8"/>
    </row>
    <row r="11" spans="2:17" x14ac:dyDescent="0.35">
      <c r="B11" s="6">
        <f t="shared" si="0"/>
        <v>6</v>
      </c>
      <c r="C11" s="8" t="s">
        <v>41</v>
      </c>
      <c r="D11" s="7" t="s">
        <v>123</v>
      </c>
      <c r="E11" s="7"/>
      <c r="F11" s="7"/>
      <c r="G11" s="7"/>
      <c r="H11" s="7"/>
      <c r="I11" s="7"/>
      <c r="J11" s="7"/>
      <c r="K11" s="8"/>
      <c r="L11" s="7"/>
      <c r="M11" s="8"/>
      <c r="N11" s="7"/>
      <c r="O11" s="8"/>
    </row>
    <row r="12" spans="2:17" ht="29" x14ac:dyDescent="0.35">
      <c r="B12" s="6">
        <f t="shared" si="0"/>
        <v>7</v>
      </c>
      <c r="C12" s="8" t="s">
        <v>42</v>
      </c>
      <c r="D12" s="7" t="s">
        <v>123</v>
      </c>
      <c r="E12" s="7"/>
      <c r="F12" s="7"/>
      <c r="G12" s="7"/>
      <c r="H12" s="7"/>
      <c r="I12" s="7"/>
      <c r="J12" s="7"/>
      <c r="K12" s="8"/>
      <c r="L12" s="7"/>
      <c r="M12" s="8"/>
      <c r="N12" s="7"/>
      <c r="O12" s="8"/>
      <c r="Q12" s="36"/>
    </row>
    <row r="13" spans="2:17" ht="43.5" x14ac:dyDescent="0.35">
      <c r="B13" s="6">
        <f t="shared" si="0"/>
        <v>8</v>
      </c>
      <c r="C13" s="8" t="s">
        <v>43</v>
      </c>
      <c r="D13" s="7" t="s">
        <v>123</v>
      </c>
      <c r="E13" s="7"/>
      <c r="F13" s="7"/>
      <c r="G13" s="7"/>
      <c r="H13" s="7"/>
      <c r="I13" s="7"/>
      <c r="J13" s="7"/>
      <c r="K13" s="8"/>
      <c r="L13" s="7"/>
      <c r="M13" s="8"/>
      <c r="N13" s="7"/>
      <c r="O13" s="8"/>
    </row>
    <row r="14" spans="2:17" ht="29" x14ac:dyDescent="0.35">
      <c r="B14" s="6">
        <f t="shared" si="0"/>
        <v>9</v>
      </c>
      <c r="C14" s="8" t="s">
        <v>44</v>
      </c>
      <c r="D14" s="7"/>
      <c r="E14" s="7" t="s">
        <v>123</v>
      </c>
      <c r="F14" s="7"/>
      <c r="G14" s="7"/>
      <c r="H14" s="7"/>
      <c r="I14" s="7"/>
      <c r="J14" s="7"/>
      <c r="K14" s="8"/>
      <c r="L14" s="7"/>
      <c r="M14" s="8"/>
      <c r="N14" s="7"/>
      <c r="O14" s="8"/>
    </row>
    <row r="15" spans="2:17" ht="29" x14ac:dyDescent="0.35">
      <c r="B15" s="6">
        <f t="shared" si="0"/>
        <v>10</v>
      </c>
      <c r="C15" s="8" t="s">
        <v>45</v>
      </c>
      <c r="D15" s="7" t="s">
        <v>123</v>
      </c>
      <c r="E15" s="7"/>
      <c r="F15" s="7"/>
      <c r="G15" s="7"/>
      <c r="H15" s="7"/>
      <c r="I15" s="7"/>
      <c r="J15" s="7"/>
      <c r="K15" s="8"/>
      <c r="L15" s="7"/>
      <c r="M15" s="8"/>
      <c r="N15" s="7"/>
      <c r="O15" s="8"/>
    </row>
    <row r="16" spans="2:17" x14ac:dyDescent="0.35">
      <c r="B16" s="6">
        <f t="shared" si="0"/>
        <v>11</v>
      </c>
      <c r="C16" s="8" t="s">
        <v>46</v>
      </c>
      <c r="D16" s="7"/>
      <c r="E16" s="7" t="s">
        <v>123</v>
      </c>
      <c r="F16" s="7"/>
      <c r="G16" s="7"/>
      <c r="H16" s="7"/>
      <c r="I16" s="7"/>
      <c r="J16" s="7"/>
      <c r="K16" s="8"/>
      <c r="L16" s="7"/>
      <c r="M16" s="8"/>
      <c r="N16" s="7"/>
      <c r="O16" s="8"/>
    </row>
    <row r="17" spans="2:15" x14ac:dyDescent="0.35">
      <c r="B17" s="6">
        <f t="shared" si="0"/>
        <v>12</v>
      </c>
      <c r="C17" s="8" t="s">
        <v>47</v>
      </c>
      <c r="D17" s="7"/>
      <c r="E17" s="7" t="s">
        <v>123</v>
      </c>
      <c r="F17" s="7"/>
      <c r="G17" s="7"/>
      <c r="H17" s="7"/>
      <c r="I17" s="7"/>
      <c r="J17" s="7"/>
      <c r="K17" s="8"/>
      <c r="L17" s="7"/>
      <c r="M17" s="8"/>
      <c r="N17" s="7"/>
      <c r="O17" s="8"/>
    </row>
    <row r="18" spans="2:15" x14ac:dyDescent="0.35">
      <c r="B18" s="6">
        <f t="shared" si="0"/>
        <v>13</v>
      </c>
      <c r="C18" s="8" t="s">
        <v>48</v>
      </c>
      <c r="D18" s="7"/>
      <c r="E18" s="7" t="s">
        <v>36</v>
      </c>
      <c r="F18" s="7"/>
      <c r="G18" s="7"/>
      <c r="H18" s="7"/>
      <c r="I18" s="7"/>
      <c r="J18" s="7"/>
      <c r="K18" s="8"/>
      <c r="L18" s="7"/>
      <c r="M18" s="8"/>
      <c r="N18" s="7"/>
      <c r="O18" s="8"/>
    </row>
    <row r="19" spans="2:15" x14ac:dyDescent="0.35">
      <c r="B19" s="6">
        <f t="shared" si="0"/>
        <v>14</v>
      </c>
      <c r="C19" s="8" t="s">
        <v>49</v>
      </c>
      <c r="D19" s="7"/>
      <c r="E19" s="7" t="s">
        <v>123</v>
      </c>
      <c r="F19" s="7"/>
      <c r="G19" s="7"/>
      <c r="H19" s="7"/>
      <c r="I19" s="7"/>
      <c r="J19" s="7"/>
      <c r="K19" s="8"/>
      <c r="L19" s="7"/>
      <c r="M19" s="8"/>
      <c r="N19" s="7"/>
      <c r="O19" s="8"/>
    </row>
    <row r="20" spans="2:15" x14ac:dyDescent="0.35">
      <c r="B20" s="6">
        <f t="shared" si="0"/>
        <v>15</v>
      </c>
      <c r="C20" s="8" t="s">
        <v>50</v>
      </c>
      <c r="D20" s="7" t="s">
        <v>123</v>
      </c>
      <c r="E20" s="7"/>
      <c r="F20" s="7"/>
      <c r="G20" s="7"/>
      <c r="H20" s="7"/>
      <c r="I20" s="7"/>
      <c r="J20" s="7"/>
      <c r="K20" s="8"/>
      <c r="L20" s="7"/>
      <c r="M20" s="8"/>
      <c r="N20" s="7"/>
      <c r="O20" s="8"/>
    </row>
    <row r="21" spans="2:15" ht="29" x14ac:dyDescent="0.35">
      <c r="B21" s="6">
        <f t="shared" si="0"/>
        <v>16</v>
      </c>
      <c r="C21" s="8" t="s">
        <v>51</v>
      </c>
      <c r="D21" s="7"/>
      <c r="E21" s="7" t="s">
        <v>36</v>
      </c>
      <c r="F21" s="7"/>
      <c r="G21" s="7"/>
      <c r="H21" s="7"/>
      <c r="I21" s="7"/>
      <c r="J21" s="7"/>
      <c r="K21" s="8"/>
      <c r="L21" s="7"/>
      <c r="M21" s="8"/>
      <c r="N21" s="7"/>
      <c r="O21" s="8"/>
    </row>
    <row r="22" spans="2:15" x14ac:dyDescent="0.35">
      <c r="B22" s="6">
        <f t="shared" si="0"/>
        <v>17</v>
      </c>
      <c r="C22" s="8" t="s">
        <v>52</v>
      </c>
      <c r="D22" s="7" t="s">
        <v>123</v>
      </c>
      <c r="E22" s="7"/>
      <c r="F22" s="7"/>
      <c r="G22" s="7"/>
      <c r="H22" s="7"/>
      <c r="I22" s="7"/>
      <c r="J22" s="7"/>
      <c r="K22" s="8"/>
      <c r="L22" s="7"/>
      <c r="M22" s="8"/>
      <c r="N22" s="7"/>
      <c r="O22" s="8"/>
    </row>
    <row r="23" spans="2:15" x14ac:dyDescent="0.35">
      <c r="B23" s="6">
        <f t="shared" si="0"/>
        <v>18</v>
      </c>
      <c r="C23" s="8" t="s">
        <v>53</v>
      </c>
      <c r="D23" s="7"/>
      <c r="E23" s="7" t="s">
        <v>123</v>
      </c>
      <c r="F23" s="7"/>
      <c r="G23" s="7"/>
      <c r="H23" s="7"/>
      <c r="I23" s="7"/>
      <c r="J23" s="7"/>
      <c r="K23" s="8"/>
      <c r="L23" s="7"/>
      <c r="M23" s="8"/>
      <c r="N23" s="7"/>
      <c r="O23" s="8"/>
    </row>
    <row r="24" spans="2:15" x14ac:dyDescent="0.35">
      <c r="D24" s="24">
        <f>+COUNTIF(D6:D23,"X")</f>
        <v>10</v>
      </c>
      <c r="F24" s="24">
        <f>+COUNTIF(F6:F23,"X")</f>
        <v>0</v>
      </c>
      <c r="H24" s="24">
        <f>+COUNTIF(H6:H23,"X")</f>
        <v>0</v>
      </c>
      <c r="J24" s="24">
        <f>+COUNTIF(J6:J23,"X")</f>
        <v>0</v>
      </c>
      <c r="L24" s="24">
        <f>+COUNTIF(L6:L23,"X")</f>
        <v>0</v>
      </c>
      <c r="N24" s="24">
        <f>+COUNTIF(N6:N23,"X")</f>
        <v>0</v>
      </c>
    </row>
    <row r="27" spans="2:15" ht="15" customHeight="1" x14ac:dyDescent="0.35">
      <c r="B27" s="1886" t="s">
        <v>29</v>
      </c>
      <c r="C27" s="1886"/>
      <c r="D27" s="1887" t="s">
        <v>56</v>
      </c>
      <c r="E27" s="1887"/>
      <c r="F27" s="1887" t="s">
        <v>57</v>
      </c>
      <c r="G27" s="1887"/>
      <c r="H27" s="1887" t="s">
        <v>58</v>
      </c>
      <c r="I27" s="1887"/>
      <c r="J27" s="1887" t="s">
        <v>59</v>
      </c>
      <c r="K27" s="1887"/>
      <c r="L27" s="1887" t="s">
        <v>60</v>
      </c>
      <c r="M27" s="1887"/>
      <c r="N27" s="1887" t="s">
        <v>61</v>
      </c>
      <c r="O27" s="1887"/>
    </row>
    <row r="28" spans="2:15" ht="30" customHeight="1" x14ac:dyDescent="0.35">
      <c r="B28" s="1886"/>
      <c r="C28" s="1886"/>
      <c r="D28" s="6" t="s">
        <v>55</v>
      </c>
      <c r="E28" s="6" t="s">
        <v>28</v>
      </c>
      <c r="F28" s="6" t="s">
        <v>55</v>
      </c>
      <c r="G28" s="6" t="s">
        <v>28</v>
      </c>
      <c r="H28" s="6" t="s">
        <v>55</v>
      </c>
      <c r="I28" s="6" t="s">
        <v>28</v>
      </c>
      <c r="J28" s="6" t="s">
        <v>55</v>
      </c>
      <c r="K28" s="6" t="s">
        <v>28</v>
      </c>
      <c r="L28" s="6" t="s">
        <v>55</v>
      </c>
      <c r="M28" s="6" t="s">
        <v>28</v>
      </c>
      <c r="N28" s="6" t="s">
        <v>55</v>
      </c>
      <c r="O28" s="6" t="s">
        <v>28</v>
      </c>
    </row>
    <row r="29" spans="2:15" ht="15" customHeight="1" x14ac:dyDescent="0.35">
      <c r="B29" s="1886"/>
      <c r="C29" s="1886"/>
      <c r="D29" s="20" t="str">
        <f>IF(D24=1,"Moderado",IF(D24=2,"Moderado",IF(D24=3,"Moderado",IF(D24=4,"Moderado",IF(D24=5,"Moderado",IF(D24=6,"Mayor",IF(D24=7,"Mayor",IF(D24=8,"Mayor",IF(D24=9,"Mayor",IF(D24=10,"Mayor",IF(D24=11,"Mayor",IF(D24=12,"Catastrófico",IF(D24=13,"Catastrófico",IF(D24=14,"Catastrófico",IF(D24=15,"Catastrófico",IF(D24=16,"Catastrófico",IF(D24=17,"Catastrófico",IF(D24=18,"Catastrófico",""))))))))))))))))))</f>
        <v>Mayor</v>
      </c>
      <c r="E29" s="20">
        <f>+IF(D29="Moderado",5,IF(D29="Mayor",10,IF(D29="Catastrófico",20,"")))</f>
        <v>10</v>
      </c>
      <c r="F29" s="20" t="str">
        <f>IF(F24=1,"Moderado",IF(F24=2,"Moderado",IF(F24=3,"Moderado",IF(F24=4,"Moderado",IF(F24=5,"Moderado",IF(F24=6,"Mayor",IF(F24=7,"Mayor",IF(F24=8,"Mayor",IF(F24=9,"Mayor",IF(F24=10,"Mayor",IF(F24=11,"Mayor",IF(F24=12,"Catastrófico",IF(F24=13,"Catastrófico",IF(F24=14,"Catastrófico",IF(F24=15,"Catastrófico",IF(F24=16,"Catastrófico",IF(F24=17,"Catastrófico",IF(F24=18,"Catastrófico",""))))))))))))))))))</f>
        <v/>
      </c>
      <c r="G29" s="20" t="str">
        <f>+IF(F29="Moderado",5,IF(F29="Mayor",10,IF(F29="Catastrófico",20,"")))</f>
        <v/>
      </c>
      <c r="H29" s="20" t="str">
        <f>IF(H24=1,"Moderado",IF(H24=2,"Moderado",IF(H24=3,"Moderado",IF(H24=4,"Moderado",IF(H24=5,"Moderado",IF(H24=6,"Mayor",IF(H24=7,"Mayor",IF(H24=8,"Mayor",IF(H24=9,"Mayor",IF(H24=10,"Mayor",IF(H24=11,"Mayor",IF(H24=12,"Catastrófico",IF(H24=13,"Catastrófico",IF(H24=14,"Catastrófico",IF(H24=15,"Catastrófico",IF(H24=16,"Catastrófico",IF(H24=17,"Catastrófico",IF(H24=18,"Catastrófico",""))))))))))))))))))</f>
        <v/>
      </c>
      <c r="I29" s="20" t="str">
        <f>+IF(H29="Moderado",5,IF(H29="Mayor",10,IF(H29="Catastrófico",20,"")))</f>
        <v/>
      </c>
      <c r="J29" s="20" t="str">
        <f>IF(J24=1,"Moderado",IF(J24=2,"Moderado",IF(J24=3,"Moderado",IF(J24=4,"Moderado",IF(J24=5,"Moderado",IF(J24=6,"Mayor",IF(J24=7,"Mayor",IF(J24=8,"Mayor",IF(J24=9,"Mayor",IF(J24=10,"Mayor",IF(J24=11,"Mayor",IF(J24=12,"Catastrófico",IF(J24=13,"Catastrófico",IF(J24=14,"Catastrófico",IF(J24=15,"Catastrófico",IF(J24=16,"Catastrófico",IF(J24=17,"Catastrófico",IF(J24=18,"Catastrófico",""))))))))))))))))))</f>
        <v/>
      </c>
      <c r="K29" s="20" t="str">
        <f>+IF(J29="Moderado",5,IF(J29="Mayor",10,IF(J29="Catastrófico",20,"")))</f>
        <v/>
      </c>
      <c r="L29" s="20" t="str">
        <f>IF(L24=1,"Moderado",IF(L24=2,"Moderado",IF(L24=3,"Moderado",IF(L24=4,"Moderado",IF(L24=5,"Moderado",IF(L24=6,"Mayor",IF(L24=7,"Mayor",IF(L24=8,"Mayor",IF(L24=9,"Mayor",IF(L24=10,"Mayor",IF(L24=11,"Mayor",IF(L24=12,"Catastrófico",IF(L24=13,"Catastrófico",IF(L24=14,"Catastrófico",IF(L24=15,"Catastrófico",IF(L24=16,"Catastrófico",IF(L24=17,"Catastrófico",IF(L24=18,"Catastrófico",""))))))))))))))))))</f>
        <v/>
      </c>
      <c r="M29" s="20" t="str">
        <f>+IF(L29="Moderado",5,IF(L29="Mayor",10,IF(L29="Catastrófico",20,"")))</f>
        <v/>
      </c>
      <c r="N29" s="20" t="str">
        <f>IF(N24=1,"Moderado",IF(N24=2,"Moderado",IF(N24=3,"Moderado",IF(N24=4,"Moderado",IF(N24=5,"Moderado",IF(N24=6,"Mayor",IF(N24=7,"Mayor",IF(N24=8,"Mayor",IF(N24=9,"Mayor",IF(N24=10,"Mayor",IF(N24=11,"Mayor",IF(N24=12,"Catastrófico",IF(N24=13,"Catastrófico",IF(N24=14,"Catastrófico",IF(N24=15,"Catastrófico",IF(N24=16,"Catastrófico",IF(N24=17,"Catastrófico",IF(N24=18,"Catastrófico",""))))))))))))))))))</f>
        <v/>
      </c>
      <c r="O29" s="20" t="str">
        <f>+IF(N29="Moderado",5,IF(N29="Mayor",10,IF(N29="Catastrófico",20,"")))</f>
        <v/>
      </c>
    </row>
    <row r="30" spans="2:15" x14ac:dyDescent="0.35">
      <c r="C30" s="9"/>
    </row>
    <row r="31" spans="2:15" x14ac:dyDescent="0.35">
      <c r="C31" s="9"/>
    </row>
  </sheetData>
  <mergeCells count="13">
    <mergeCell ref="B2:O2"/>
    <mergeCell ref="B27:C29"/>
    <mergeCell ref="D27:E27"/>
    <mergeCell ref="F27:G27"/>
    <mergeCell ref="H27:I27"/>
    <mergeCell ref="J27:K27"/>
    <mergeCell ref="L27:M27"/>
    <mergeCell ref="N27:O27"/>
    <mergeCell ref="B3:B5"/>
    <mergeCell ref="D4:E4"/>
    <mergeCell ref="C3:C4"/>
    <mergeCell ref="F4:G4"/>
    <mergeCell ref="H4:I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tabColor theme="4" tint="0.39997558519241921"/>
  </sheetPr>
  <dimension ref="A2:Q55"/>
  <sheetViews>
    <sheetView topLeftCell="A7" workbookViewId="0">
      <selection activeCell="B7" sqref="B7:B13"/>
    </sheetView>
  </sheetViews>
  <sheetFormatPr baseColWidth="10" defaultColWidth="11.453125" defaultRowHeight="14.5" x14ac:dyDescent="0.35"/>
  <cols>
    <col min="1" max="1" width="7.54296875" style="1" bestFit="1" customWidth="1"/>
    <col min="2" max="2" width="31.81640625" style="1" customWidth="1"/>
    <col min="3" max="3" width="14" style="1" customWidth="1"/>
    <col min="4" max="4" width="8.7265625" style="1" bestFit="1" customWidth="1"/>
    <col min="5" max="5" width="12.26953125" style="1" customWidth="1"/>
    <col min="6" max="6" width="10.7265625" style="1" bestFit="1" customWidth="1"/>
    <col min="7" max="7" width="9.54296875" style="1" bestFit="1" customWidth="1"/>
    <col min="8" max="8" width="10.1796875" style="1" bestFit="1" customWidth="1"/>
    <col min="9" max="9" width="66" style="1" customWidth="1"/>
    <col min="10" max="10" width="9.26953125" style="3" hidden="1" customWidth="1"/>
    <col min="11" max="12" width="7.81640625" style="3" customWidth="1"/>
    <col min="13" max="13" width="13.54296875" style="1" customWidth="1"/>
    <col min="14" max="14" width="13.54296875" style="1" hidden="1" customWidth="1"/>
    <col min="15" max="15" width="11.453125" style="1"/>
    <col min="16" max="16" width="29.453125" style="1" customWidth="1"/>
    <col min="17" max="16384" width="11.453125" style="1"/>
  </cols>
  <sheetData>
    <row r="2" spans="1:17" ht="27" customHeight="1" x14ac:dyDescent="0.35">
      <c r="A2" s="1885" t="s">
        <v>89</v>
      </c>
      <c r="B2" s="1885"/>
      <c r="C2" s="1885"/>
      <c r="D2" s="1885"/>
      <c r="E2" s="1885"/>
      <c r="F2" s="1885"/>
      <c r="G2" s="1885"/>
      <c r="H2" s="1885"/>
      <c r="I2" s="1885"/>
      <c r="J2" s="1885"/>
      <c r="K2" s="1885"/>
      <c r="L2" s="1885"/>
      <c r="M2" s="1885"/>
      <c r="N2" s="1885"/>
    </row>
    <row r="3" spans="1:17" ht="27" customHeight="1" x14ac:dyDescent="0.35">
      <c r="A3" s="22" t="s">
        <v>30</v>
      </c>
      <c r="B3" s="1909">
        <f>+Identificación!C8</f>
        <v>1</v>
      </c>
      <c r="C3" s="1909"/>
      <c r="D3" s="1909"/>
      <c r="E3" s="1909"/>
      <c r="F3" s="1909"/>
      <c r="G3" s="1909"/>
      <c r="H3" s="1909"/>
      <c r="I3" s="1909"/>
      <c r="J3" s="1909"/>
      <c r="K3" s="1909"/>
      <c r="L3" s="1909"/>
      <c r="M3" s="1909"/>
      <c r="N3" s="1909"/>
    </row>
    <row r="4" spans="1:17" ht="27" customHeight="1" x14ac:dyDescent="0.35">
      <c r="A4" s="25" t="s">
        <v>71</v>
      </c>
      <c r="B4" s="1910" t="str">
        <f>+Identificación!G8</f>
        <v>Hurto de equipos de red en estaciones secundarias.</v>
      </c>
      <c r="C4" s="1910"/>
      <c r="D4" s="1910"/>
      <c r="E4" s="1910"/>
      <c r="F4" s="1910"/>
      <c r="G4" s="1910"/>
      <c r="H4" s="1910"/>
      <c r="I4" s="1910"/>
      <c r="J4" s="1910"/>
      <c r="K4" s="1910"/>
      <c r="L4" s="1910"/>
      <c r="M4" s="1910"/>
      <c r="N4" s="1910"/>
    </row>
    <row r="5" spans="1:17" ht="30.75" customHeight="1" x14ac:dyDescent="0.35">
      <c r="A5" s="453" t="s">
        <v>30</v>
      </c>
      <c r="B5" s="453" t="s">
        <v>72</v>
      </c>
      <c r="C5" s="1907" t="s">
        <v>104</v>
      </c>
      <c r="D5" s="1907" t="s">
        <v>105</v>
      </c>
      <c r="E5" s="454" t="s">
        <v>92</v>
      </c>
      <c r="F5" s="453" t="s">
        <v>73</v>
      </c>
      <c r="G5" s="453"/>
      <c r="H5" s="453"/>
      <c r="I5" s="22" t="s">
        <v>77</v>
      </c>
      <c r="J5" s="453" t="s">
        <v>87</v>
      </c>
      <c r="K5" s="453"/>
      <c r="L5" s="453"/>
      <c r="M5" s="453" t="s">
        <v>88</v>
      </c>
      <c r="N5" s="1911" t="s">
        <v>96</v>
      </c>
      <c r="P5" s="18" t="s">
        <v>97</v>
      </c>
      <c r="Q5" s="7">
        <f>+SUMIF($E$7:$E$55,"Probabilidad",$N$7:$N$55)</f>
        <v>3</v>
      </c>
    </row>
    <row r="6" spans="1:17" ht="29" x14ac:dyDescent="0.35">
      <c r="A6" s="453"/>
      <c r="B6" s="453"/>
      <c r="C6" s="1908"/>
      <c r="D6" s="1908"/>
      <c r="E6" s="1890"/>
      <c r="F6" s="19" t="s">
        <v>74</v>
      </c>
      <c r="G6" s="19" t="s">
        <v>75</v>
      </c>
      <c r="H6" s="19" t="s">
        <v>76</v>
      </c>
      <c r="I6" s="19" t="s">
        <v>78</v>
      </c>
      <c r="J6" s="19" t="s">
        <v>79</v>
      </c>
      <c r="K6" s="19" t="s">
        <v>33</v>
      </c>
      <c r="L6" s="19" t="s">
        <v>34</v>
      </c>
      <c r="M6" s="453"/>
      <c r="N6" s="1911"/>
      <c r="P6" s="18" t="s">
        <v>98</v>
      </c>
      <c r="Q6" s="7">
        <f>+SUMIF($E$7:$E$55,"Impacto",$N$7:$N$55)</f>
        <v>0</v>
      </c>
    </row>
    <row r="7" spans="1:17" s="31" customFormat="1" ht="10.5" x14ac:dyDescent="0.35">
      <c r="A7" s="1897">
        <v>1</v>
      </c>
      <c r="B7" s="1898" t="s">
        <v>129</v>
      </c>
      <c r="C7" s="1903" t="s">
        <v>116</v>
      </c>
      <c r="D7" s="1903" t="s">
        <v>120</v>
      </c>
      <c r="E7" s="1899" t="s">
        <v>94</v>
      </c>
      <c r="F7" s="1906" t="s">
        <v>36</v>
      </c>
      <c r="G7" s="1899"/>
      <c r="H7" s="1899"/>
      <c r="I7" s="33" t="s">
        <v>80</v>
      </c>
      <c r="J7" s="32">
        <f>+IF(K7="X",15,0)</f>
        <v>0</v>
      </c>
      <c r="K7" s="27"/>
      <c r="L7" s="27" t="s">
        <v>123</v>
      </c>
      <c r="M7" s="1897">
        <f>+SUM(J7:J13)</f>
        <v>70</v>
      </c>
      <c r="N7" s="1897">
        <f>+IF(M7&lt;51,0,IF(AND(M7&lt;76,M7&gt;50),1,IF(AND(M7&lt;101,M7&gt;75),2,"")))</f>
        <v>1</v>
      </c>
    </row>
    <row r="8" spans="1:17" s="31" customFormat="1" ht="10.5" x14ac:dyDescent="0.35">
      <c r="A8" s="1897"/>
      <c r="B8" s="1898"/>
      <c r="C8" s="1904"/>
      <c r="D8" s="1904"/>
      <c r="E8" s="1899"/>
      <c r="F8" s="1906"/>
      <c r="G8" s="1899"/>
      <c r="H8" s="1899"/>
      <c r="I8" s="33" t="s">
        <v>81</v>
      </c>
      <c r="J8" s="32">
        <f>+IF(K8="X",5,0)</f>
        <v>5</v>
      </c>
      <c r="K8" s="27" t="s">
        <v>123</v>
      </c>
      <c r="L8" s="27"/>
      <c r="M8" s="1897"/>
      <c r="N8" s="1897"/>
    </row>
    <row r="9" spans="1:17" s="31" customFormat="1" ht="10.5" x14ac:dyDescent="0.35">
      <c r="A9" s="1897"/>
      <c r="B9" s="1898"/>
      <c r="C9" s="1904"/>
      <c r="D9" s="1904"/>
      <c r="E9" s="1899"/>
      <c r="F9" s="1906"/>
      <c r="G9" s="1899"/>
      <c r="H9" s="1899"/>
      <c r="I9" s="33" t="s">
        <v>82</v>
      </c>
      <c r="J9" s="32">
        <f>+IF(K9="X",15,0)</f>
        <v>0</v>
      </c>
      <c r="K9" s="27"/>
      <c r="L9" s="27" t="s">
        <v>123</v>
      </c>
      <c r="M9" s="1897"/>
      <c r="N9" s="1897"/>
    </row>
    <row r="10" spans="1:17" s="31" customFormat="1" ht="10.5" x14ac:dyDescent="0.35">
      <c r="A10" s="1897"/>
      <c r="B10" s="1898"/>
      <c r="C10" s="1904"/>
      <c r="D10" s="1904"/>
      <c r="E10" s="1899"/>
      <c r="F10" s="1906"/>
      <c r="G10" s="1899"/>
      <c r="H10" s="1899"/>
      <c r="I10" s="33" t="s">
        <v>83</v>
      </c>
      <c r="J10" s="32">
        <f>+IF(K10="X",10,0)</f>
        <v>10</v>
      </c>
      <c r="K10" s="27" t="s">
        <v>123</v>
      </c>
      <c r="L10" s="27"/>
      <c r="M10" s="1897"/>
      <c r="N10" s="1897"/>
    </row>
    <row r="11" spans="1:17" s="31" customFormat="1" ht="10.5" x14ac:dyDescent="0.35">
      <c r="A11" s="1897"/>
      <c r="B11" s="1898"/>
      <c r="C11" s="1904"/>
      <c r="D11" s="1904"/>
      <c r="E11" s="1899"/>
      <c r="F11" s="1906"/>
      <c r="G11" s="1899"/>
      <c r="H11" s="1899"/>
      <c r="I11" s="33" t="s">
        <v>84</v>
      </c>
      <c r="J11" s="32">
        <f>+IF(K11="X",15,0)</f>
        <v>15</v>
      </c>
      <c r="K11" s="27" t="s">
        <v>123</v>
      </c>
      <c r="L11" s="27"/>
      <c r="M11" s="1897"/>
      <c r="N11" s="1897"/>
    </row>
    <row r="12" spans="1:17" s="31" customFormat="1" ht="10.5" x14ac:dyDescent="0.35">
      <c r="A12" s="1897"/>
      <c r="B12" s="1898"/>
      <c r="C12" s="1904"/>
      <c r="D12" s="1904"/>
      <c r="E12" s="1899"/>
      <c r="F12" s="1906"/>
      <c r="G12" s="1899"/>
      <c r="H12" s="1899"/>
      <c r="I12" s="33" t="s">
        <v>85</v>
      </c>
      <c r="J12" s="32">
        <f>+IF(K12="X",10,0)</f>
        <v>10</v>
      </c>
      <c r="K12" s="27" t="s">
        <v>123</v>
      </c>
      <c r="L12" s="27"/>
      <c r="M12" s="1897"/>
      <c r="N12" s="1897"/>
    </row>
    <row r="13" spans="1:17" s="31" customFormat="1" ht="10.5" x14ac:dyDescent="0.35">
      <c r="A13" s="1897"/>
      <c r="B13" s="1898"/>
      <c r="C13" s="1905"/>
      <c r="D13" s="1905"/>
      <c r="E13" s="1899"/>
      <c r="F13" s="1906"/>
      <c r="G13" s="1899"/>
      <c r="H13" s="1899"/>
      <c r="I13" s="33" t="s">
        <v>86</v>
      </c>
      <c r="J13" s="32">
        <f>+IF(K13="X",30,0)</f>
        <v>30</v>
      </c>
      <c r="K13" s="27" t="s">
        <v>123</v>
      </c>
      <c r="L13" s="27"/>
      <c r="M13" s="1897"/>
      <c r="N13" s="1897"/>
    </row>
    <row r="14" spans="1:17" s="31" customFormat="1" ht="10.5" x14ac:dyDescent="0.35">
      <c r="A14" s="1897">
        <f>+A7+1</f>
        <v>2</v>
      </c>
      <c r="B14" s="1898" t="s">
        <v>126</v>
      </c>
      <c r="C14" s="1903" t="s">
        <v>116</v>
      </c>
      <c r="D14" s="1903" t="s">
        <v>120</v>
      </c>
      <c r="E14" s="1899" t="s">
        <v>94</v>
      </c>
      <c r="F14" s="1906" t="s">
        <v>36</v>
      </c>
      <c r="G14" s="1899"/>
      <c r="H14" s="1899"/>
      <c r="I14" s="33" t="s">
        <v>80</v>
      </c>
      <c r="J14" s="32">
        <f>+IF(K14="X",15,0)</f>
        <v>0</v>
      </c>
      <c r="K14" s="27"/>
      <c r="L14" s="27" t="s">
        <v>123</v>
      </c>
      <c r="M14" s="1897">
        <f>+SUM(J14:J20)</f>
        <v>70</v>
      </c>
      <c r="N14" s="1897">
        <f t="shared" ref="N14" si="0">+IF(M14&lt;51,0,IF(AND(M14&lt;76,M14&gt;50),1,IF(AND(M14&lt;101,M14&gt;75),2,"")))</f>
        <v>1</v>
      </c>
    </row>
    <row r="15" spans="1:17" s="31" customFormat="1" ht="10.5" x14ac:dyDescent="0.35">
      <c r="A15" s="1897"/>
      <c r="B15" s="1898"/>
      <c r="C15" s="1904"/>
      <c r="D15" s="1904"/>
      <c r="E15" s="1899"/>
      <c r="F15" s="1906"/>
      <c r="G15" s="1899"/>
      <c r="H15" s="1899"/>
      <c r="I15" s="33" t="s">
        <v>81</v>
      </c>
      <c r="J15" s="32">
        <f>+IF(K15="X",5,0)</f>
        <v>5</v>
      </c>
      <c r="K15" s="27" t="s">
        <v>123</v>
      </c>
      <c r="L15" s="27"/>
      <c r="M15" s="1897"/>
      <c r="N15" s="1897"/>
    </row>
    <row r="16" spans="1:17" s="31" customFormat="1" ht="10.5" x14ac:dyDescent="0.35">
      <c r="A16" s="1897"/>
      <c r="B16" s="1898"/>
      <c r="C16" s="1904"/>
      <c r="D16" s="1904"/>
      <c r="E16" s="1899"/>
      <c r="F16" s="1906"/>
      <c r="G16" s="1899"/>
      <c r="H16" s="1899"/>
      <c r="I16" s="33" t="s">
        <v>82</v>
      </c>
      <c r="J16" s="32">
        <f>+IF(K16="X",15,0)</f>
        <v>0</v>
      </c>
      <c r="K16" s="27"/>
      <c r="L16" s="27" t="s">
        <v>36</v>
      </c>
      <c r="M16" s="1897"/>
      <c r="N16" s="1897"/>
    </row>
    <row r="17" spans="1:14" s="31" customFormat="1" ht="10.5" x14ac:dyDescent="0.35">
      <c r="A17" s="1897"/>
      <c r="B17" s="1898"/>
      <c r="C17" s="1904"/>
      <c r="D17" s="1904"/>
      <c r="E17" s="1899"/>
      <c r="F17" s="1906"/>
      <c r="G17" s="1899"/>
      <c r="H17" s="1899"/>
      <c r="I17" s="33" t="s">
        <v>83</v>
      </c>
      <c r="J17" s="32">
        <f>+IF(K17="X",10,0)</f>
        <v>10</v>
      </c>
      <c r="K17" s="27" t="s">
        <v>123</v>
      </c>
      <c r="L17" s="27"/>
      <c r="M17" s="1897"/>
      <c r="N17" s="1897"/>
    </row>
    <row r="18" spans="1:14" s="31" customFormat="1" ht="10.5" x14ac:dyDescent="0.35">
      <c r="A18" s="1897"/>
      <c r="B18" s="1898"/>
      <c r="C18" s="1904"/>
      <c r="D18" s="1904"/>
      <c r="E18" s="1899"/>
      <c r="F18" s="1906"/>
      <c r="G18" s="1899"/>
      <c r="H18" s="1899"/>
      <c r="I18" s="33" t="s">
        <v>84</v>
      </c>
      <c r="J18" s="32">
        <f>+IF(K18="X",15,0)</f>
        <v>15</v>
      </c>
      <c r="K18" s="27" t="s">
        <v>123</v>
      </c>
      <c r="L18" s="27"/>
      <c r="M18" s="1897"/>
      <c r="N18" s="1897"/>
    </row>
    <row r="19" spans="1:14" s="31" customFormat="1" ht="10.5" x14ac:dyDescent="0.35">
      <c r="A19" s="1897"/>
      <c r="B19" s="1898"/>
      <c r="C19" s="1904"/>
      <c r="D19" s="1904"/>
      <c r="E19" s="1899"/>
      <c r="F19" s="1906"/>
      <c r="G19" s="1899"/>
      <c r="H19" s="1899"/>
      <c r="I19" s="33" t="s">
        <v>85</v>
      </c>
      <c r="J19" s="32">
        <f>+IF(K19="X",10,0)</f>
        <v>10</v>
      </c>
      <c r="K19" s="27" t="s">
        <v>123</v>
      </c>
      <c r="L19" s="27"/>
      <c r="M19" s="1897"/>
      <c r="N19" s="1897"/>
    </row>
    <row r="20" spans="1:14" s="31" customFormat="1" ht="10.5" x14ac:dyDescent="0.35">
      <c r="A20" s="1897"/>
      <c r="B20" s="1898"/>
      <c r="C20" s="1905"/>
      <c r="D20" s="1905"/>
      <c r="E20" s="1899"/>
      <c r="F20" s="1906"/>
      <c r="G20" s="1899"/>
      <c r="H20" s="1899"/>
      <c r="I20" s="33" t="s">
        <v>86</v>
      </c>
      <c r="J20" s="32">
        <f>+IF(K20="X",30,0)</f>
        <v>30</v>
      </c>
      <c r="K20" s="27" t="s">
        <v>123</v>
      </c>
      <c r="L20" s="27"/>
      <c r="M20" s="1897"/>
      <c r="N20" s="1897"/>
    </row>
    <row r="21" spans="1:14" s="31" customFormat="1" ht="10.5" x14ac:dyDescent="0.35">
      <c r="A21" s="1897">
        <f>+A14+1</f>
        <v>3</v>
      </c>
      <c r="B21" s="1898" t="s">
        <v>130</v>
      </c>
      <c r="C21" s="1903" t="s">
        <v>116</v>
      </c>
      <c r="D21" s="1903" t="s">
        <v>120</v>
      </c>
      <c r="E21" s="1899" t="s">
        <v>94</v>
      </c>
      <c r="F21" s="1906" t="s">
        <v>36</v>
      </c>
      <c r="G21" s="1899"/>
      <c r="H21" s="1899"/>
      <c r="I21" s="33" t="s">
        <v>80</v>
      </c>
      <c r="J21" s="32">
        <f>+IF(K21="X",15,0)</f>
        <v>0</v>
      </c>
      <c r="K21" s="27"/>
      <c r="L21" s="27" t="s">
        <v>123</v>
      </c>
      <c r="M21" s="1897">
        <f>+SUM(J21:J27)</f>
        <v>70</v>
      </c>
      <c r="N21" s="1897">
        <f t="shared" ref="N21" si="1">+IF(M21&lt;51,0,IF(AND(M21&lt;76,M21&gt;50),1,IF(AND(M21&lt;101,M21&gt;75),2,"")))</f>
        <v>1</v>
      </c>
    </row>
    <row r="22" spans="1:14" s="31" customFormat="1" ht="10.5" x14ac:dyDescent="0.35">
      <c r="A22" s="1897"/>
      <c r="B22" s="1898"/>
      <c r="C22" s="1904"/>
      <c r="D22" s="1904"/>
      <c r="E22" s="1899"/>
      <c r="F22" s="1906"/>
      <c r="G22" s="1899"/>
      <c r="H22" s="1899"/>
      <c r="I22" s="33" t="s">
        <v>81</v>
      </c>
      <c r="J22" s="32">
        <f>+IF(K22="X",5,0)</f>
        <v>5</v>
      </c>
      <c r="K22" s="27" t="s">
        <v>123</v>
      </c>
      <c r="L22" s="27"/>
      <c r="M22" s="1897"/>
      <c r="N22" s="1897"/>
    </row>
    <row r="23" spans="1:14" s="31" customFormat="1" ht="10.5" x14ac:dyDescent="0.35">
      <c r="A23" s="1897"/>
      <c r="B23" s="1898"/>
      <c r="C23" s="1904"/>
      <c r="D23" s="1904"/>
      <c r="E23" s="1899"/>
      <c r="F23" s="1906"/>
      <c r="G23" s="1899"/>
      <c r="H23" s="1899"/>
      <c r="I23" s="33" t="s">
        <v>82</v>
      </c>
      <c r="J23" s="32">
        <f>+IF(K23="X",15,0)</f>
        <v>0</v>
      </c>
      <c r="K23" s="27"/>
      <c r="L23" s="27" t="s">
        <v>123</v>
      </c>
      <c r="M23" s="1897"/>
      <c r="N23" s="1897"/>
    </row>
    <row r="24" spans="1:14" s="31" customFormat="1" ht="10.5" x14ac:dyDescent="0.35">
      <c r="A24" s="1897"/>
      <c r="B24" s="1898"/>
      <c r="C24" s="1904"/>
      <c r="D24" s="1904"/>
      <c r="E24" s="1899"/>
      <c r="F24" s="1906"/>
      <c r="G24" s="1899"/>
      <c r="H24" s="1899"/>
      <c r="I24" s="33" t="s">
        <v>83</v>
      </c>
      <c r="J24" s="32">
        <f>+IF(K24="X",10,0)</f>
        <v>10</v>
      </c>
      <c r="K24" s="27" t="s">
        <v>123</v>
      </c>
      <c r="L24" s="27"/>
      <c r="M24" s="1897"/>
      <c r="N24" s="1897"/>
    </row>
    <row r="25" spans="1:14" s="31" customFormat="1" ht="10.5" x14ac:dyDescent="0.35">
      <c r="A25" s="1897"/>
      <c r="B25" s="1898"/>
      <c r="C25" s="1904"/>
      <c r="D25" s="1904"/>
      <c r="E25" s="1899"/>
      <c r="F25" s="1906"/>
      <c r="G25" s="1899"/>
      <c r="H25" s="1899"/>
      <c r="I25" s="33" t="s">
        <v>84</v>
      </c>
      <c r="J25" s="32">
        <f>+IF(K25="X",15,0)</f>
        <v>15</v>
      </c>
      <c r="K25" s="27" t="s">
        <v>123</v>
      </c>
      <c r="L25" s="27"/>
      <c r="M25" s="1897"/>
      <c r="N25" s="1897"/>
    </row>
    <row r="26" spans="1:14" s="31" customFormat="1" ht="10.5" x14ac:dyDescent="0.35">
      <c r="A26" s="1897"/>
      <c r="B26" s="1898"/>
      <c r="C26" s="1904"/>
      <c r="D26" s="1904"/>
      <c r="E26" s="1899"/>
      <c r="F26" s="1906"/>
      <c r="G26" s="1899"/>
      <c r="H26" s="1899"/>
      <c r="I26" s="33" t="s">
        <v>85</v>
      </c>
      <c r="J26" s="32">
        <f>+IF(K26="X",10,0)</f>
        <v>10</v>
      </c>
      <c r="K26" s="27" t="s">
        <v>123</v>
      </c>
      <c r="L26" s="27"/>
      <c r="M26" s="1897"/>
      <c r="N26" s="1897"/>
    </row>
    <row r="27" spans="1:14" s="31" customFormat="1" ht="10.5" x14ac:dyDescent="0.35">
      <c r="A27" s="1897"/>
      <c r="B27" s="1898"/>
      <c r="C27" s="1905"/>
      <c r="D27" s="1905"/>
      <c r="E27" s="1899"/>
      <c r="F27" s="1906"/>
      <c r="G27" s="1899"/>
      <c r="H27" s="1899"/>
      <c r="I27" s="33" t="s">
        <v>86</v>
      </c>
      <c r="J27" s="32">
        <f>+IF(K27="X",30,0)</f>
        <v>30</v>
      </c>
      <c r="K27" s="27" t="s">
        <v>123</v>
      </c>
      <c r="L27" s="27"/>
      <c r="M27" s="1897"/>
      <c r="N27" s="1897"/>
    </row>
    <row r="28" spans="1:14" s="31" customFormat="1" ht="10.5" hidden="1" x14ac:dyDescent="0.35">
      <c r="A28" s="1897" t="e">
        <f>+#REF!+1</f>
        <v>#REF!</v>
      </c>
      <c r="B28" s="1898"/>
      <c r="C28" s="1900"/>
      <c r="D28" s="1900"/>
      <c r="E28" s="1899"/>
      <c r="F28" s="1899"/>
      <c r="G28" s="1899"/>
      <c r="H28" s="1899"/>
      <c r="I28" s="33" t="s">
        <v>80</v>
      </c>
      <c r="J28" s="32">
        <f>+IF(K28="X",15,0)</f>
        <v>0</v>
      </c>
      <c r="K28" s="27"/>
      <c r="L28" s="27"/>
      <c r="M28" s="1897">
        <f>+SUM(J28:J34)</f>
        <v>0</v>
      </c>
      <c r="N28" s="1897">
        <f t="shared" ref="N28" si="2">+IF(M28&lt;51,0,IF(AND(M28&lt;76,M28&gt;50),1,IF(AND(M28&lt;101,M28&gt;75),2,"")))</f>
        <v>0</v>
      </c>
    </row>
    <row r="29" spans="1:14" s="31" customFormat="1" ht="10.5" hidden="1" x14ac:dyDescent="0.35">
      <c r="A29" s="1897"/>
      <c r="B29" s="1898"/>
      <c r="C29" s="1901"/>
      <c r="D29" s="1901"/>
      <c r="E29" s="1899"/>
      <c r="F29" s="1899"/>
      <c r="G29" s="1899"/>
      <c r="H29" s="1899"/>
      <c r="I29" s="33" t="s">
        <v>81</v>
      </c>
      <c r="J29" s="32">
        <f>+IF(K29="X",5,0)</f>
        <v>0</v>
      </c>
      <c r="K29" s="27"/>
      <c r="L29" s="27"/>
      <c r="M29" s="1897"/>
      <c r="N29" s="1897"/>
    </row>
    <row r="30" spans="1:14" s="31" customFormat="1" ht="10.5" hidden="1" x14ac:dyDescent="0.35">
      <c r="A30" s="1897"/>
      <c r="B30" s="1898"/>
      <c r="C30" s="1901"/>
      <c r="D30" s="1901"/>
      <c r="E30" s="1899"/>
      <c r="F30" s="1899"/>
      <c r="G30" s="1899"/>
      <c r="H30" s="1899"/>
      <c r="I30" s="33" t="s">
        <v>82</v>
      </c>
      <c r="J30" s="32">
        <f>+IF(K30="X",15,0)</f>
        <v>0</v>
      </c>
      <c r="K30" s="27"/>
      <c r="L30" s="27"/>
      <c r="M30" s="1897"/>
      <c r="N30" s="1897"/>
    </row>
    <row r="31" spans="1:14" s="31" customFormat="1" ht="10.5" hidden="1" x14ac:dyDescent="0.35">
      <c r="A31" s="1897"/>
      <c r="B31" s="1898"/>
      <c r="C31" s="1901"/>
      <c r="D31" s="1901"/>
      <c r="E31" s="1899"/>
      <c r="F31" s="1899"/>
      <c r="G31" s="1899"/>
      <c r="H31" s="1899"/>
      <c r="I31" s="33" t="s">
        <v>83</v>
      </c>
      <c r="J31" s="32">
        <f>+IF(K31="X",10,0)</f>
        <v>0</v>
      </c>
      <c r="K31" s="27"/>
      <c r="L31" s="27"/>
      <c r="M31" s="1897"/>
      <c r="N31" s="1897"/>
    </row>
    <row r="32" spans="1:14" s="31" customFormat="1" ht="10.5" hidden="1" x14ac:dyDescent="0.35">
      <c r="A32" s="1897"/>
      <c r="B32" s="1898"/>
      <c r="C32" s="1901"/>
      <c r="D32" s="1901"/>
      <c r="E32" s="1899"/>
      <c r="F32" s="1899"/>
      <c r="G32" s="1899"/>
      <c r="H32" s="1899"/>
      <c r="I32" s="33" t="s">
        <v>84</v>
      </c>
      <c r="J32" s="32">
        <f>+IF(K32="X",15,0)</f>
        <v>0</v>
      </c>
      <c r="K32" s="27"/>
      <c r="L32" s="27"/>
      <c r="M32" s="1897"/>
      <c r="N32" s="1897"/>
    </row>
    <row r="33" spans="1:14" s="31" customFormat="1" ht="10.5" hidden="1" x14ac:dyDescent="0.35">
      <c r="A33" s="1897"/>
      <c r="B33" s="1898"/>
      <c r="C33" s="1901"/>
      <c r="D33" s="1901"/>
      <c r="E33" s="1899"/>
      <c r="F33" s="1899"/>
      <c r="G33" s="1899"/>
      <c r="H33" s="1899"/>
      <c r="I33" s="33" t="s">
        <v>85</v>
      </c>
      <c r="J33" s="32">
        <f>+IF(K33="X",10,0)</f>
        <v>0</v>
      </c>
      <c r="K33" s="27"/>
      <c r="L33" s="27"/>
      <c r="M33" s="1897"/>
      <c r="N33" s="1897"/>
    </row>
    <row r="34" spans="1:14" s="31" customFormat="1" ht="10.5" hidden="1" x14ac:dyDescent="0.35">
      <c r="A34" s="1897"/>
      <c r="B34" s="1898"/>
      <c r="C34" s="1902"/>
      <c r="D34" s="1902"/>
      <c r="E34" s="1899"/>
      <c r="F34" s="1899"/>
      <c r="G34" s="1899"/>
      <c r="H34" s="1899"/>
      <c r="I34" s="33" t="s">
        <v>86</v>
      </c>
      <c r="J34" s="32">
        <f>+IF(K34="X",30,0)</f>
        <v>0</v>
      </c>
      <c r="K34" s="27"/>
      <c r="L34" s="27"/>
      <c r="M34" s="1897"/>
      <c r="N34" s="1897"/>
    </row>
    <row r="35" spans="1:14" ht="12" hidden="1" customHeight="1" x14ac:dyDescent="0.35">
      <c r="A35" s="1891" t="e">
        <f>+A28+1</f>
        <v>#REF!</v>
      </c>
      <c r="B35" s="1893"/>
      <c r="C35" s="1894"/>
      <c r="D35" s="1894"/>
      <c r="E35" s="1892"/>
      <c r="F35" s="1892"/>
      <c r="G35" s="1892"/>
      <c r="H35" s="1892"/>
      <c r="I35" s="33" t="s">
        <v>80</v>
      </c>
      <c r="J35" s="7">
        <f>+IF(K35="X",15,0)</f>
        <v>0</v>
      </c>
      <c r="K35" s="20"/>
      <c r="L35" s="20"/>
      <c r="M35" s="1891">
        <f>+SUM(J35:J41)</f>
        <v>0</v>
      </c>
      <c r="N35" s="1891">
        <f t="shared" ref="N35" si="3">+IF(M35&lt;51,0,IF(AND(M35&lt;76,M35&gt;50),1,IF(AND(M35&lt;101,M35&gt;75),2,"")))</f>
        <v>0</v>
      </c>
    </row>
    <row r="36" spans="1:14" ht="12" hidden="1" customHeight="1" x14ac:dyDescent="0.35">
      <c r="A36" s="1891"/>
      <c r="B36" s="1893"/>
      <c r="C36" s="1895"/>
      <c r="D36" s="1895"/>
      <c r="E36" s="1892"/>
      <c r="F36" s="1892"/>
      <c r="G36" s="1892"/>
      <c r="H36" s="1892"/>
      <c r="I36" s="33" t="s">
        <v>81</v>
      </c>
      <c r="J36" s="7">
        <f>+IF(K36="X",5,0)</f>
        <v>0</v>
      </c>
      <c r="K36" s="20"/>
      <c r="L36" s="20"/>
      <c r="M36" s="1891"/>
      <c r="N36" s="1891"/>
    </row>
    <row r="37" spans="1:14" ht="12" hidden="1" customHeight="1" x14ac:dyDescent="0.35">
      <c r="A37" s="1891"/>
      <c r="B37" s="1893"/>
      <c r="C37" s="1895"/>
      <c r="D37" s="1895"/>
      <c r="E37" s="1892"/>
      <c r="F37" s="1892"/>
      <c r="G37" s="1892"/>
      <c r="H37" s="1892"/>
      <c r="I37" s="33" t="s">
        <v>82</v>
      </c>
      <c r="J37" s="7">
        <f>+IF(K37="X",15,0)</f>
        <v>0</v>
      </c>
      <c r="K37" s="20"/>
      <c r="L37" s="20"/>
      <c r="M37" s="1891"/>
      <c r="N37" s="1891"/>
    </row>
    <row r="38" spans="1:14" ht="12" hidden="1" customHeight="1" x14ac:dyDescent="0.35">
      <c r="A38" s="1891"/>
      <c r="B38" s="1893"/>
      <c r="C38" s="1895"/>
      <c r="D38" s="1895"/>
      <c r="E38" s="1892"/>
      <c r="F38" s="1892"/>
      <c r="G38" s="1892"/>
      <c r="H38" s="1892"/>
      <c r="I38" s="33" t="s">
        <v>83</v>
      </c>
      <c r="J38" s="7">
        <f>+IF(K38="X",10,0)</f>
        <v>0</v>
      </c>
      <c r="K38" s="20"/>
      <c r="L38" s="20"/>
      <c r="M38" s="1891"/>
      <c r="N38" s="1891"/>
    </row>
    <row r="39" spans="1:14" ht="12" hidden="1" customHeight="1" x14ac:dyDescent="0.35">
      <c r="A39" s="1891"/>
      <c r="B39" s="1893"/>
      <c r="C39" s="1895"/>
      <c r="D39" s="1895"/>
      <c r="E39" s="1892"/>
      <c r="F39" s="1892"/>
      <c r="G39" s="1892"/>
      <c r="H39" s="1892"/>
      <c r="I39" s="33" t="s">
        <v>84</v>
      </c>
      <c r="J39" s="7">
        <f>+IF(K39="X",15,0)</f>
        <v>0</v>
      </c>
      <c r="K39" s="20"/>
      <c r="L39" s="20"/>
      <c r="M39" s="1891"/>
      <c r="N39" s="1891"/>
    </row>
    <row r="40" spans="1:14" ht="12" hidden="1" customHeight="1" x14ac:dyDescent="0.35">
      <c r="A40" s="1891"/>
      <c r="B40" s="1893"/>
      <c r="C40" s="1895"/>
      <c r="D40" s="1895"/>
      <c r="E40" s="1892"/>
      <c r="F40" s="1892"/>
      <c r="G40" s="1892"/>
      <c r="H40" s="1892"/>
      <c r="I40" s="33" t="s">
        <v>85</v>
      </c>
      <c r="J40" s="7">
        <f>+IF(K40="X",10,0)</f>
        <v>0</v>
      </c>
      <c r="K40" s="20"/>
      <c r="L40" s="20"/>
      <c r="M40" s="1891"/>
      <c r="N40" s="1891"/>
    </row>
    <row r="41" spans="1:14" ht="12" hidden="1" customHeight="1" x14ac:dyDescent="0.35">
      <c r="A41" s="1891"/>
      <c r="B41" s="1893"/>
      <c r="C41" s="1896"/>
      <c r="D41" s="1896"/>
      <c r="E41" s="1892"/>
      <c r="F41" s="1892"/>
      <c r="G41" s="1892"/>
      <c r="H41" s="1892"/>
      <c r="I41" s="33" t="s">
        <v>86</v>
      </c>
      <c r="J41" s="7">
        <f>+IF(K41="X",30,0)</f>
        <v>0</v>
      </c>
      <c r="K41" s="20"/>
      <c r="L41" s="20"/>
      <c r="M41" s="1891"/>
      <c r="N41" s="1891"/>
    </row>
    <row r="42" spans="1:14" ht="12" hidden="1" customHeight="1" x14ac:dyDescent="0.35">
      <c r="A42" s="1891" t="e">
        <f>+A35+1</f>
        <v>#REF!</v>
      </c>
      <c r="B42" s="1893"/>
      <c r="C42" s="1894"/>
      <c r="D42" s="1894"/>
      <c r="E42" s="1892"/>
      <c r="F42" s="1892"/>
      <c r="G42" s="1892"/>
      <c r="H42" s="1892"/>
      <c r="I42" s="33" t="s">
        <v>80</v>
      </c>
      <c r="J42" s="7">
        <f>+IF(K42="X",15,0)</f>
        <v>0</v>
      </c>
      <c r="K42" s="20"/>
      <c r="L42" s="20"/>
      <c r="M42" s="1891">
        <f>+SUM(J42:J48)</f>
        <v>0</v>
      </c>
      <c r="N42" s="1891">
        <f t="shared" ref="N42" si="4">+IF(M42&lt;51,0,IF(AND(M42&lt;76,M42&gt;50),1,IF(AND(M42&lt;101,M42&gt;75),2,"")))</f>
        <v>0</v>
      </c>
    </row>
    <row r="43" spans="1:14" ht="12" hidden="1" customHeight="1" x14ac:dyDescent="0.35">
      <c r="A43" s="1891"/>
      <c r="B43" s="1893"/>
      <c r="C43" s="1895"/>
      <c r="D43" s="1895"/>
      <c r="E43" s="1892"/>
      <c r="F43" s="1892"/>
      <c r="G43" s="1892"/>
      <c r="H43" s="1892"/>
      <c r="I43" s="33" t="s">
        <v>81</v>
      </c>
      <c r="J43" s="7">
        <f>+IF(K43="X",5,0)</f>
        <v>0</v>
      </c>
      <c r="K43" s="20"/>
      <c r="L43" s="20"/>
      <c r="M43" s="1891"/>
      <c r="N43" s="1891"/>
    </row>
    <row r="44" spans="1:14" ht="12" hidden="1" customHeight="1" x14ac:dyDescent="0.35">
      <c r="A44" s="1891"/>
      <c r="B44" s="1893"/>
      <c r="C44" s="1895"/>
      <c r="D44" s="1895"/>
      <c r="E44" s="1892"/>
      <c r="F44" s="1892"/>
      <c r="G44" s="1892"/>
      <c r="H44" s="1892"/>
      <c r="I44" s="33" t="s">
        <v>82</v>
      </c>
      <c r="J44" s="7">
        <f>+IF(K44="X",15,0)</f>
        <v>0</v>
      </c>
      <c r="K44" s="20"/>
      <c r="L44" s="20"/>
      <c r="M44" s="1891"/>
      <c r="N44" s="1891"/>
    </row>
    <row r="45" spans="1:14" ht="12" hidden="1" customHeight="1" x14ac:dyDescent="0.35">
      <c r="A45" s="1891"/>
      <c r="B45" s="1893"/>
      <c r="C45" s="1895"/>
      <c r="D45" s="1895"/>
      <c r="E45" s="1892"/>
      <c r="F45" s="1892"/>
      <c r="G45" s="1892"/>
      <c r="H45" s="1892"/>
      <c r="I45" s="33" t="s">
        <v>83</v>
      </c>
      <c r="J45" s="7">
        <f>+IF(K45="X",10,0)</f>
        <v>0</v>
      </c>
      <c r="K45" s="20"/>
      <c r="L45" s="20"/>
      <c r="M45" s="1891"/>
      <c r="N45" s="1891"/>
    </row>
    <row r="46" spans="1:14" ht="12" hidden="1" customHeight="1" x14ac:dyDescent="0.35">
      <c r="A46" s="1891"/>
      <c r="B46" s="1893"/>
      <c r="C46" s="1895"/>
      <c r="D46" s="1895"/>
      <c r="E46" s="1892"/>
      <c r="F46" s="1892"/>
      <c r="G46" s="1892"/>
      <c r="H46" s="1892"/>
      <c r="I46" s="33" t="s">
        <v>84</v>
      </c>
      <c r="J46" s="7">
        <f>+IF(K46="X",15,0)</f>
        <v>0</v>
      </c>
      <c r="K46" s="20"/>
      <c r="L46" s="20"/>
      <c r="M46" s="1891"/>
      <c r="N46" s="1891"/>
    </row>
    <row r="47" spans="1:14" ht="12" hidden="1" customHeight="1" x14ac:dyDescent="0.35">
      <c r="A47" s="1891"/>
      <c r="B47" s="1893"/>
      <c r="C47" s="1895"/>
      <c r="D47" s="1895"/>
      <c r="E47" s="1892"/>
      <c r="F47" s="1892"/>
      <c r="G47" s="1892"/>
      <c r="H47" s="1892"/>
      <c r="I47" s="33" t="s">
        <v>85</v>
      </c>
      <c r="J47" s="7">
        <f>+IF(K47="X",10,0)</f>
        <v>0</v>
      </c>
      <c r="K47" s="20"/>
      <c r="L47" s="20"/>
      <c r="M47" s="1891"/>
      <c r="N47" s="1891"/>
    </row>
    <row r="48" spans="1:14" ht="12" hidden="1" customHeight="1" x14ac:dyDescent="0.35">
      <c r="A48" s="1891"/>
      <c r="B48" s="1893"/>
      <c r="C48" s="1896"/>
      <c r="D48" s="1896"/>
      <c r="E48" s="1892"/>
      <c r="F48" s="1892"/>
      <c r="G48" s="1892"/>
      <c r="H48" s="1892"/>
      <c r="I48" s="33" t="s">
        <v>86</v>
      </c>
      <c r="J48" s="7">
        <f>+IF(K48="X",30,0)</f>
        <v>0</v>
      </c>
      <c r="K48" s="20"/>
      <c r="L48" s="20"/>
      <c r="M48" s="1891"/>
      <c r="N48" s="1891"/>
    </row>
    <row r="49" spans="1:14" ht="12" hidden="1" customHeight="1" x14ac:dyDescent="0.35">
      <c r="A49" s="1891" t="e">
        <f>+A42+1</f>
        <v>#REF!</v>
      </c>
      <c r="B49" s="1893"/>
      <c r="C49" s="1894"/>
      <c r="D49" s="1894"/>
      <c r="E49" s="1892"/>
      <c r="F49" s="1892"/>
      <c r="G49" s="1892"/>
      <c r="H49" s="1892"/>
      <c r="I49" s="33" t="s">
        <v>80</v>
      </c>
      <c r="J49" s="7">
        <f>+IF(K49="X",15,0)</f>
        <v>0</v>
      </c>
      <c r="K49" s="20"/>
      <c r="L49" s="20"/>
      <c r="M49" s="1891">
        <f>+SUM(J49:J55)</f>
        <v>0</v>
      </c>
      <c r="N49" s="1891">
        <f t="shared" ref="N49" si="5">+IF(M49&lt;51,0,IF(AND(M49&lt;76,M49&gt;50),1,IF(AND(M49&lt;101,M49&gt;75),2,"")))</f>
        <v>0</v>
      </c>
    </row>
    <row r="50" spans="1:14" ht="12" hidden="1" customHeight="1" x14ac:dyDescent="0.35">
      <c r="A50" s="1891"/>
      <c r="B50" s="1893"/>
      <c r="C50" s="1895"/>
      <c r="D50" s="1895"/>
      <c r="E50" s="1892"/>
      <c r="F50" s="1892"/>
      <c r="G50" s="1892"/>
      <c r="H50" s="1892"/>
      <c r="I50" s="33" t="s">
        <v>81</v>
      </c>
      <c r="J50" s="7">
        <f>+IF(K50="X",5,0)</f>
        <v>0</v>
      </c>
      <c r="K50" s="20"/>
      <c r="L50" s="20"/>
      <c r="M50" s="1891"/>
      <c r="N50" s="1891"/>
    </row>
    <row r="51" spans="1:14" ht="12" hidden="1" customHeight="1" x14ac:dyDescent="0.35">
      <c r="A51" s="1891"/>
      <c r="B51" s="1893"/>
      <c r="C51" s="1895"/>
      <c r="D51" s="1895"/>
      <c r="E51" s="1892"/>
      <c r="F51" s="1892"/>
      <c r="G51" s="1892"/>
      <c r="H51" s="1892"/>
      <c r="I51" s="33" t="s">
        <v>82</v>
      </c>
      <c r="J51" s="7">
        <f>+IF(K51="X",15,0)</f>
        <v>0</v>
      </c>
      <c r="K51" s="20"/>
      <c r="L51" s="20"/>
      <c r="M51" s="1891"/>
      <c r="N51" s="1891"/>
    </row>
    <row r="52" spans="1:14" ht="12" hidden="1" customHeight="1" x14ac:dyDescent="0.35">
      <c r="A52" s="1891"/>
      <c r="B52" s="1893"/>
      <c r="C52" s="1895"/>
      <c r="D52" s="1895"/>
      <c r="E52" s="1892"/>
      <c r="F52" s="1892"/>
      <c r="G52" s="1892"/>
      <c r="H52" s="1892"/>
      <c r="I52" s="33" t="s">
        <v>83</v>
      </c>
      <c r="J52" s="7">
        <f>+IF(K52="X",10,0)</f>
        <v>0</v>
      </c>
      <c r="K52" s="20"/>
      <c r="L52" s="20"/>
      <c r="M52" s="1891"/>
      <c r="N52" s="1891"/>
    </row>
    <row r="53" spans="1:14" ht="12" hidden="1" customHeight="1" x14ac:dyDescent="0.35">
      <c r="A53" s="1891"/>
      <c r="B53" s="1893"/>
      <c r="C53" s="1895"/>
      <c r="D53" s="1895"/>
      <c r="E53" s="1892"/>
      <c r="F53" s="1892"/>
      <c r="G53" s="1892"/>
      <c r="H53" s="1892"/>
      <c r="I53" s="33" t="s">
        <v>84</v>
      </c>
      <c r="J53" s="7">
        <f>+IF(K53="X",15,0)</f>
        <v>0</v>
      </c>
      <c r="K53" s="20"/>
      <c r="L53" s="20"/>
      <c r="M53" s="1891"/>
      <c r="N53" s="1891"/>
    </row>
    <row r="54" spans="1:14" ht="12" hidden="1" customHeight="1" x14ac:dyDescent="0.35">
      <c r="A54" s="1891"/>
      <c r="B54" s="1893"/>
      <c r="C54" s="1895"/>
      <c r="D54" s="1895"/>
      <c r="E54" s="1892"/>
      <c r="F54" s="1892"/>
      <c r="G54" s="1892"/>
      <c r="H54" s="1892"/>
      <c r="I54" s="33" t="s">
        <v>85</v>
      </c>
      <c r="J54" s="7">
        <f>+IF(K54="X",10,0)</f>
        <v>0</v>
      </c>
      <c r="K54" s="20"/>
      <c r="L54" s="20"/>
      <c r="M54" s="1891"/>
      <c r="N54" s="1891"/>
    </row>
    <row r="55" spans="1:14" ht="12" hidden="1" customHeight="1" x14ac:dyDescent="0.35">
      <c r="A55" s="1891"/>
      <c r="B55" s="1893"/>
      <c r="C55" s="1896"/>
      <c r="D55" s="1896"/>
      <c r="E55" s="1892"/>
      <c r="F55" s="1892"/>
      <c r="G55" s="1892"/>
      <c r="H55" s="1892"/>
      <c r="I55" s="33" t="s">
        <v>86</v>
      </c>
      <c r="J55" s="7">
        <f>+IF(K55="X",30,0)</f>
        <v>0</v>
      </c>
      <c r="K55" s="20"/>
      <c r="L55" s="20"/>
      <c r="M55" s="1891"/>
      <c r="N55" s="1891"/>
    </row>
  </sheetData>
  <mergeCells count="82">
    <mergeCell ref="A2:N2"/>
    <mergeCell ref="B3:N3"/>
    <mergeCell ref="B4:N4"/>
    <mergeCell ref="E42:E48"/>
    <mergeCell ref="E49:E55"/>
    <mergeCell ref="N5:N6"/>
    <mergeCell ref="N7:N13"/>
    <mergeCell ref="N14:N20"/>
    <mergeCell ref="N21:N27"/>
    <mergeCell ref="N28:N34"/>
    <mergeCell ref="N35:N41"/>
    <mergeCell ref="N42:N48"/>
    <mergeCell ref="N49:N55"/>
    <mergeCell ref="B5:B6"/>
    <mergeCell ref="J5:L5"/>
    <mergeCell ref="A5:A6"/>
    <mergeCell ref="E5:E6"/>
    <mergeCell ref="M5:M6"/>
    <mergeCell ref="F5:H5"/>
    <mergeCell ref="C5:C6"/>
    <mergeCell ref="D5:D6"/>
    <mergeCell ref="D7:D13"/>
    <mergeCell ref="M7:M13"/>
    <mergeCell ref="A14:A20"/>
    <mergeCell ref="B14:B20"/>
    <mergeCell ref="F14:F20"/>
    <mergeCell ref="G14:G20"/>
    <mergeCell ref="H14:H20"/>
    <mergeCell ref="M14:M20"/>
    <mergeCell ref="H7:H13"/>
    <mergeCell ref="G7:G13"/>
    <mergeCell ref="F7:F13"/>
    <mergeCell ref="B7:B13"/>
    <mergeCell ref="A7:A13"/>
    <mergeCell ref="E7:E13"/>
    <mergeCell ref="E14:E20"/>
    <mergeCell ref="C7:C13"/>
    <mergeCell ref="A21:A27"/>
    <mergeCell ref="B21:B27"/>
    <mergeCell ref="F21:F27"/>
    <mergeCell ref="G21:G27"/>
    <mergeCell ref="H21:H27"/>
    <mergeCell ref="E21:E27"/>
    <mergeCell ref="C21:C27"/>
    <mergeCell ref="D21:D27"/>
    <mergeCell ref="C35:C41"/>
    <mergeCell ref="D35:D41"/>
    <mergeCell ref="C14:C20"/>
    <mergeCell ref="D14:D20"/>
    <mergeCell ref="M21:M27"/>
    <mergeCell ref="C42:C48"/>
    <mergeCell ref="D42:D48"/>
    <mergeCell ref="M28:M34"/>
    <mergeCell ref="A28:A34"/>
    <mergeCell ref="B28:B34"/>
    <mergeCell ref="F28:F34"/>
    <mergeCell ref="G28:G34"/>
    <mergeCell ref="H28:H34"/>
    <mergeCell ref="E28:E34"/>
    <mergeCell ref="C28:C34"/>
    <mergeCell ref="D28:D34"/>
    <mergeCell ref="A35:A41"/>
    <mergeCell ref="B35:B41"/>
    <mergeCell ref="F35:F41"/>
    <mergeCell ref="G35:G41"/>
    <mergeCell ref="H35:H41"/>
    <mergeCell ref="M42:M48"/>
    <mergeCell ref="M49:M55"/>
    <mergeCell ref="M35:M41"/>
    <mergeCell ref="E35:E41"/>
    <mergeCell ref="A49:A55"/>
    <mergeCell ref="B49:B55"/>
    <mergeCell ref="F49:F55"/>
    <mergeCell ref="G49:G55"/>
    <mergeCell ref="H49:H55"/>
    <mergeCell ref="C49:C55"/>
    <mergeCell ref="D49:D55"/>
    <mergeCell ref="A42:A48"/>
    <mergeCell ref="B42:B48"/>
    <mergeCell ref="F42:F48"/>
    <mergeCell ref="G42:G48"/>
    <mergeCell ref="H42:H4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600-000000000000}">
          <x14:formula1>
            <xm:f>Inicial!$B$31:$C$31</xm:f>
          </x14:formula1>
          <xm:sqref>E7:E55</xm:sqref>
        </x14:dataValidation>
        <x14:dataValidation type="list" allowBlank="1" showInputMessage="1" showErrorMessage="1" xr:uid="{00000000-0002-0000-1600-000001000000}">
          <x14:formula1>
            <xm:f>Inicial!$B$25:$K$25</xm:f>
          </x14:formula1>
          <xm:sqref>C7:C55</xm:sqref>
        </x14:dataValidation>
        <x14:dataValidation type="list" allowBlank="1" showInputMessage="1" showErrorMessage="1" xr:uid="{00000000-0002-0000-1600-000002000000}">
          <x14:formula1>
            <xm:f>Inicial!$B$28:$E$28</xm:f>
          </x14:formula1>
          <xm:sqref>D7:D55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tabColor theme="4" tint="0.39997558519241921"/>
  </sheetPr>
  <dimension ref="A2:Q76"/>
  <sheetViews>
    <sheetView workbookViewId="0">
      <selection activeCell="C78" sqref="C78"/>
    </sheetView>
  </sheetViews>
  <sheetFormatPr baseColWidth="10" defaultColWidth="11.453125" defaultRowHeight="14.5" x14ac:dyDescent="0.35"/>
  <cols>
    <col min="1" max="1" width="7.54296875" style="1" bestFit="1" customWidth="1"/>
    <col min="2" max="2" width="31.81640625" style="1" customWidth="1"/>
    <col min="3" max="3" width="14" style="1" customWidth="1"/>
    <col min="4" max="4" width="8.7265625" style="1" bestFit="1" customWidth="1"/>
    <col min="5" max="5" width="12.26953125" style="1" customWidth="1"/>
    <col min="6" max="6" width="10.7265625" style="1" bestFit="1" customWidth="1"/>
    <col min="7" max="7" width="9.54296875" style="1" bestFit="1" customWidth="1"/>
    <col min="8" max="8" width="10.1796875" style="1" bestFit="1" customWidth="1"/>
    <col min="9" max="9" width="66" style="1" customWidth="1"/>
    <col min="10" max="10" width="9.26953125" style="3" hidden="1" customWidth="1"/>
    <col min="11" max="12" width="8" style="3" customWidth="1"/>
    <col min="13" max="13" width="13.54296875" style="1" customWidth="1"/>
    <col min="14" max="14" width="13.54296875" style="1" hidden="1" customWidth="1"/>
    <col min="15" max="15" width="11.453125" style="1"/>
    <col min="16" max="16" width="29.453125" style="1" customWidth="1"/>
    <col min="17" max="16384" width="11.453125" style="1"/>
  </cols>
  <sheetData>
    <row r="2" spans="1:17" ht="27" customHeight="1" x14ac:dyDescent="0.35">
      <c r="A2" s="1885" t="s">
        <v>89</v>
      </c>
      <c r="B2" s="1885"/>
      <c r="C2" s="1885"/>
      <c r="D2" s="1885"/>
      <c r="E2" s="1885"/>
      <c r="F2" s="1885"/>
      <c r="G2" s="1885"/>
      <c r="H2" s="1885"/>
      <c r="I2" s="1885"/>
      <c r="J2" s="1885"/>
      <c r="K2" s="1885"/>
      <c r="L2" s="1885"/>
      <c r="M2" s="1885"/>
      <c r="N2" s="1885"/>
    </row>
    <row r="3" spans="1:17" ht="27" customHeight="1" x14ac:dyDescent="0.35">
      <c r="A3" s="22" t="s">
        <v>30</v>
      </c>
      <c r="B3" s="1909" t="e">
        <f>+Identificación!#REF!</f>
        <v>#REF!</v>
      </c>
      <c r="C3" s="1909"/>
      <c r="D3" s="1909"/>
      <c r="E3" s="1909"/>
      <c r="F3" s="1909"/>
      <c r="G3" s="1909"/>
      <c r="H3" s="1909"/>
      <c r="I3" s="1909"/>
      <c r="J3" s="1909"/>
      <c r="K3" s="1909"/>
      <c r="L3" s="1909"/>
      <c r="M3" s="1909"/>
      <c r="N3" s="1909"/>
    </row>
    <row r="4" spans="1:17" ht="27" customHeight="1" x14ac:dyDescent="0.35">
      <c r="A4" s="25" t="s">
        <v>71</v>
      </c>
      <c r="B4" s="1910" t="e">
        <f>+Identificación!#REF!</f>
        <v>#REF!</v>
      </c>
      <c r="C4" s="1910"/>
      <c r="D4" s="1910"/>
      <c r="E4" s="1910"/>
      <c r="F4" s="1910"/>
      <c r="G4" s="1910"/>
      <c r="H4" s="1910"/>
      <c r="I4" s="1910"/>
      <c r="J4" s="1910"/>
      <c r="K4" s="1910"/>
      <c r="L4" s="1910"/>
      <c r="M4" s="1910"/>
      <c r="N4" s="1910"/>
    </row>
    <row r="5" spans="1:17" ht="30.75" customHeight="1" x14ac:dyDescent="0.35">
      <c r="A5" s="453" t="s">
        <v>30</v>
      </c>
      <c r="B5" s="453" t="s">
        <v>72</v>
      </c>
      <c r="C5" s="1907" t="s">
        <v>104</v>
      </c>
      <c r="D5" s="1907" t="s">
        <v>105</v>
      </c>
      <c r="E5" s="454" t="s">
        <v>92</v>
      </c>
      <c r="F5" s="453" t="s">
        <v>73</v>
      </c>
      <c r="G5" s="453"/>
      <c r="H5" s="453"/>
      <c r="I5" s="22" t="s">
        <v>77</v>
      </c>
      <c r="J5" s="453" t="s">
        <v>87</v>
      </c>
      <c r="K5" s="453"/>
      <c r="L5" s="453"/>
      <c r="M5" s="453" t="s">
        <v>88</v>
      </c>
      <c r="N5" s="453" t="s">
        <v>96</v>
      </c>
      <c r="P5" s="18" t="s">
        <v>97</v>
      </c>
      <c r="Q5" s="7">
        <f>+SUMIF($E$7:$E$76,"Probabilidad",$N$7:$N$76)</f>
        <v>0</v>
      </c>
    </row>
    <row r="6" spans="1:17" ht="29" x14ac:dyDescent="0.35">
      <c r="A6" s="453"/>
      <c r="B6" s="453"/>
      <c r="C6" s="1908"/>
      <c r="D6" s="1908"/>
      <c r="E6" s="1890"/>
      <c r="F6" s="19" t="s">
        <v>74</v>
      </c>
      <c r="G6" s="19" t="s">
        <v>75</v>
      </c>
      <c r="H6" s="19" t="s">
        <v>76</v>
      </c>
      <c r="I6" s="19" t="s">
        <v>78</v>
      </c>
      <c r="J6" s="19" t="s">
        <v>79</v>
      </c>
      <c r="K6" s="19" t="s">
        <v>33</v>
      </c>
      <c r="L6" s="19" t="s">
        <v>34</v>
      </c>
      <c r="M6" s="453"/>
      <c r="N6" s="453"/>
      <c r="P6" s="18" t="s">
        <v>98</v>
      </c>
      <c r="Q6" s="7">
        <f>+SUMIF($E$7:$E$76,"Impacto",$N$7:$N$76)</f>
        <v>0</v>
      </c>
    </row>
    <row r="7" spans="1:17" s="31" customFormat="1" ht="10.5" x14ac:dyDescent="0.35">
      <c r="A7" s="1897">
        <v>1</v>
      </c>
      <c r="B7" s="1898"/>
      <c r="C7" s="1903" t="s">
        <v>114</v>
      </c>
      <c r="D7" s="1903" t="s">
        <v>120</v>
      </c>
      <c r="E7" s="1899" t="s">
        <v>94</v>
      </c>
      <c r="F7" s="1906" t="s">
        <v>36</v>
      </c>
      <c r="G7" s="1899"/>
      <c r="H7" s="1899"/>
      <c r="I7" s="33" t="s">
        <v>80</v>
      </c>
      <c r="J7" s="32">
        <f>+IF(K7="X",15,0)</f>
        <v>0</v>
      </c>
      <c r="K7" s="27"/>
      <c r="L7" s="27"/>
      <c r="M7" s="1897">
        <f>+SUM(J7:J13)</f>
        <v>0</v>
      </c>
      <c r="N7" s="1897">
        <f>+IF(M7&lt;51,0,IF(AND(M7&lt;76,M7&gt;50),1,IF(AND(M7&lt;101,M7&gt;75),2,"")))</f>
        <v>0</v>
      </c>
    </row>
    <row r="8" spans="1:17" s="31" customFormat="1" ht="10.5" x14ac:dyDescent="0.35">
      <c r="A8" s="1897"/>
      <c r="B8" s="1898"/>
      <c r="C8" s="1904"/>
      <c r="D8" s="1904"/>
      <c r="E8" s="1899"/>
      <c r="F8" s="1906"/>
      <c r="G8" s="1899"/>
      <c r="H8" s="1899"/>
      <c r="I8" s="33" t="s">
        <v>81</v>
      </c>
      <c r="J8" s="32">
        <f>+IF(K8="X",5,0)</f>
        <v>0</v>
      </c>
      <c r="K8" s="27"/>
      <c r="L8" s="27"/>
      <c r="M8" s="1897"/>
      <c r="N8" s="1897"/>
    </row>
    <row r="9" spans="1:17" s="31" customFormat="1" ht="10.5" x14ac:dyDescent="0.35">
      <c r="A9" s="1897"/>
      <c r="B9" s="1898"/>
      <c r="C9" s="1904"/>
      <c r="D9" s="1904"/>
      <c r="E9" s="1899"/>
      <c r="F9" s="1906"/>
      <c r="G9" s="1899"/>
      <c r="H9" s="1899"/>
      <c r="I9" s="33" t="s">
        <v>82</v>
      </c>
      <c r="J9" s="32">
        <f>+IF(K9="X",15,0)</f>
        <v>0</v>
      </c>
      <c r="K9" s="27"/>
      <c r="L9" s="27"/>
      <c r="M9" s="1897"/>
      <c r="N9" s="1897"/>
    </row>
    <row r="10" spans="1:17" s="31" customFormat="1" ht="10.5" x14ac:dyDescent="0.35">
      <c r="A10" s="1897"/>
      <c r="B10" s="1898"/>
      <c r="C10" s="1904"/>
      <c r="D10" s="1904"/>
      <c r="E10" s="1899"/>
      <c r="F10" s="1906"/>
      <c r="G10" s="1899"/>
      <c r="H10" s="1899"/>
      <c r="I10" s="33" t="s">
        <v>83</v>
      </c>
      <c r="J10" s="32">
        <f>+IF(K10="X",10,0)</f>
        <v>0</v>
      </c>
      <c r="K10" s="27"/>
      <c r="L10" s="27"/>
      <c r="M10" s="1897"/>
      <c r="N10" s="1897"/>
    </row>
    <row r="11" spans="1:17" s="31" customFormat="1" ht="10.5" x14ac:dyDescent="0.35">
      <c r="A11" s="1897"/>
      <c r="B11" s="1898"/>
      <c r="C11" s="1904"/>
      <c r="D11" s="1904"/>
      <c r="E11" s="1899"/>
      <c r="F11" s="1906"/>
      <c r="G11" s="1899"/>
      <c r="H11" s="1899"/>
      <c r="I11" s="33" t="s">
        <v>84</v>
      </c>
      <c r="J11" s="32">
        <f>+IF(K11="X",15,0)</f>
        <v>0</v>
      </c>
      <c r="K11" s="27"/>
      <c r="L11" s="27"/>
      <c r="M11" s="1897"/>
      <c r="N11" s="1897"/>
    </row>
    <row r="12" spans="1:17" s="31" customFormat="1" ht="10.5" x14ac:dyDescent="0.35">
      <c r="A12" s="1897"/>
      <c r="B12" s="1898"/>
      <c r="C12" s="1904"/>
      <c r="D12" s="1904"/>
      <c r="E12" s="1899"/>
      <c r="F12" s="1906"/>
      <c r="G12" s="1899"/>
      <c r="H12" s="1899"/>
      <c r="I12" s="33" t="s">
        <v>85</v>
      </c>
      <c r="J12" s="32">
        <f>+IF(K12="X",10,0)</f>
        <v>0</v>
      </c>
      <c r="K12" s="27"/>
      <c r="L12" s="27"/>
      <c r="M12" s="1897"/>
      <c r="N12" s="1897"/>
    </row>
    <row r="13" spans="1:17" s="31" customFormat="1" ht="10.5" x14ac:dyDescent="0.35">
      <c r="A13" s="1897"/>
      <c r="B13" s="1898"/>
      <c r="C13" s="1905"/>
      <c r="D13" s="1905"/>
      <c r="E13" s="1899"/>
      <c r="F13" s="1906"/>
      <c r="G13" s="1899"/>
      <c r="H13" s="1899"/>
      <c r="I13" s="33" t="s">
        <v>86</v>
      </c>
      <c r="J13" s="32">
        <f>+IF(K13="X",30,0)</f>
        <v>0</v>
      </c>
      <c r="K13" s="27"/>
      <c r="L13" s="27"/>
      <c r="M13" s="1897"/>
      <c r="N13" s="1897"/>
    </row>
    <row r="14" spans="1:17" s="31" customFormat="1" ht="10.5" hidden="1" x14ac:dyDescent="0.35">
      <c r="A14" s="1897">
        <f>+A7+1</f>
        <v>2</v>
      </c>
      <c r="B14" s="1899"/>
      <c r="C14" s="1903"/>
      <c r="D14" s="1903"/>
      <c r="E14" s="1899"/>
      <c r="F14" s="1899"/>
      <c r="G14" s="1899"/>
      <c r="H14" s="1899"/>
      <c r="I14" s="33" t="s">
        <v>80</v>
      </c>
      <c r="J14" s="32">
        <f>+IF(K14="X",15,0)</f>
        <v>0</v>
      </c>
      <c r="K14" s="27"/>
      <c r="L14" s="27"/>
      <c r="M14" s="1897">
        <f>+SUM(J14:J20)</f>
        <v>0</v>
      </c>
      <c r="N14" s="1897">
        <f t="shared" ref="N14" si="0">+IF(M14&lt;51,0,IF(AND(M14&lt;76,M14&gt;50),1,IF(AND(M14&lt;101,M14&gt;75),2,"")))</f>
        <v>0</v>
      </c>
    </row>
    <row r="15" spans="1:17" s="31" customFormat="1" ht="10.5" hidden="1" x14ac:dyDescent="0.35">
      <c r="A15" s="1897"/>
      <c r="B15" s="1899"/>
      <c r="C15" s="1904"/>
      <c r="D15" s="1904"/>
      <c r="E15" s="1899"/>
      <c r="F15" s="1899"/>
      <c r="G15" s="1899"/>
      <c r="H15" s="1899"/>
      <c r="I15" s="33" t="s">
        <v>81</v>
      </c>
      <c r="J15" s="32">
        <f>+IF(K15="X",5,0)</f>
        <v>0</v>
      </c>
      <c r="K15" s="27"/>
      <c r="L15" s="27"/>
      <c r="M15" s="1897"/>
      <c r="N15" s="1897"/>
    </row>
    <row r="16" spans="1:17" s="31" customFormat="1" ht="10.5" hidden="1" x14ac:dyDescent="0.35">
      <c r="A16" s="1897"/>
      <c r="B16" s="1899"/>
      <c r="C16" s="1904"/>
      <c r="D16" s="1904"/>
      <c r="E16" s="1899"/>
      <c r="F16" s="1899"/>
      <c r="G16" s="1899"/>
      <c r="H16" s="1899"/>
      <c r="I16" s="33" t="s">
        <v>82</v>
      </c>
      <c r="J16" s="32">
        <f>+IF(K16="X",15,0)</f>
        <v>0</v>
      </c>
      <c r="K16" s="27"/>
      <c r="L16" s="27"/>
      <c r="M16" s="1897"/>
      <c r="N16" s="1897"/>
    </row>
    <row r="17" spans="1:14" s="31" customFormat="1" ht="10.5" hidden="1" x14ac:dyDescent="0.35">
      <c r="A17" s="1897"/>
      <c r="B17" s="1899"/>
      <c r="C17" s="1904"/>
      <c r="D17" s="1904"/>
      <c r="E17" s="1899"/>
      <c r="F17" s="1899"/>
      <c r="G17" s="1899"/>
      <c r="H17" s="1899"/>
      <c r="I17" s="33" t="s">
        <v>83</v>
      </c>
      <c r="J17" s="32">
        <f>+IF(K17="X",10,0)</f>
        <v>0</v>
      </c>
      <c r="K17" s="27"/>
      <c r="L17" s="27"/>
      <c r="M17" s="1897"/>
      <c r="N17" s="1897"/>
    </row>
    <row r="18" spans="1:14" s="31" customFormat="1" ht="10.5" hidden="1" x14ac:dyDescent="0.35">
      <c r="A18" s="1897"/>
      <c r="B18" s="1899"/>
      <c r="C18" s="1904"/>
      <c r="D18" s="1904"/>
      <c r="E18" s="1899"/>
      <c r="F18" s="1899"/>
      <c r="G18" s="1899"/>
      <c r="H18" s="1899"/>
      <c r="I18" s="33" t="s">
        <v>84</v>
      </c>
      <c r="J18" s="32">
        <f>+IF(K18="X",15,0)</f>
        <v>0</v>
      </c>
      <c r="K18" s="27"/>
      <c r="L18" s="27"/>
      <c r="M18" s="1897"/>
      <c r="N18" s="1897"/>
    </row>
    <row r="19" spans="1:14" s="31" customFormat="1" ht="10.5" hidden="1" x14ac:dyDescent="0.35">
      <c r="A19" s="1897"/>
      <c r="B19" s="1899"/>
      <c r="C19" s="1904"/>
      <c r="D19" s="1904"/>
      <c r="E19" s="1899"/>
      <c r="F19" s="1899"/>
      <c r="G19" s="1899"/>
      <c r="H19" s="1899"/>
      <c r="I19" s="33" t="s">
        <v>85</v>
      </c>
      <c r="J19" s="32">
        <f>+IF(K19="X",10,0)</f>
        <v>0</v>
      </c>
      <c r="K19" s="27"/>
      <c r="L19" s="27"/>
      <c r="M19" s="1897"/>
      <c r="N19" s="1897"/>
    </row>
    <row r="20" spans="1:14" s="31" customFormat="1" ht="10.5" hidden="1" x14ac:dyDescent="0.35">
      <c r="A20" s="1897"/>
      <c r="B20" s="1899"/>
      <c r="C20" s="1905"/>
      <c r="D20" s="1905"/>
      <c r="E20" s="1899"/>
      <c r="F20" s="1899"/>
      <c r="G20" s="1899"/>
      <c r="H20" s="1899"/>
      <c r="I20" s="33" t="s">
        <v>86</v>
      </c>
      <c r="J20" s="32">
        <f>+IF(K20="X",30,0)</f>
        <v>0</v>
      </c>
      <c r="K20" s="27"/>
      <c r="L20" s="27"/>
      <c r="M20" s="1897"/>
      <c r="N20" s="1897"/>
    </row>
    <row r="21" spans="1:14" s="31" customFormat="1" ht="10.5" hidden="1" x14ac:dyDescent="0.35">
      <c r="A21" s="1897">
        <f>+A14+1</f>
        <v>3</v>
      </c>
      <c r="B21" s="1899"/>
      <c r="C21" s="1903"/>
      <c r="D21" s="1903"/>
      <c r="E21" s="1899"/>
      <c r="F21" s="1899"/>
      <c r="G21" s="1899"/>
      <c r="H21" s="1899"/>
      <c r="I21" s="33" t="s">
        <v>80</v>
      </c>
      <c r="J21" s="32">
        <f>+IF(K21="X",15,0)</f>
        <v>0</v>
      </c>
      <c r="K21" s="27"/>
      <c r="L21" s="27"/>
      <c r="M21" s="1897">
        <f>+SUM(J21:J27)</f>
        <v>0</v>
      </c>
      <c r="N21" s="1897">
        <f t="shared" ref="N21" si="1">+IF(M21&lt;51,0,IF(AND(M21&lt;76,M21&gt;50),1,IF(AND(M21&lt;101,M21&gt;75),2,"")))</f>
        <v>0</v>
      </c>
    </row>
    <row r="22" spans="1:14" s="31" customFormat="1" ht="10.5" hidden="1" x14ac:dyDescent="0.35">
      <c r="A22" s="1897"/>
      <c r="B22" s="1899"/>
      <c r="C22" s="1904"/>
      <c r="D22" s="1904"/>
      <c r="E22" s="1899"/>
      <c r="F22" s="1899"/>
      <c r="G22" s="1899"/>
      <c r="H22" s="1899"/>
      <c r="I22" s="33" t="s">
        <v>81</v>
      </c>
      <c r="J22" s="32">
        <f>+IF(K22="X",5,0)</f>
        <v>0</v>
      </c>
      <c r="K22" s="27"/>
      <c r="L22" s="27"/>
      <c r="M22" s="1897"/>
      <c r="N22" s="1897"/>
    </row>
    <row r="23" spans="1:14" s="31" customFormat="1" ht="10.5" hidden="1" x14ac:dyDescent="0.35">
      <c r="A23" s="1897"/>
      <c r="B23" s="1899"/>
      <c r="C23" s="1904"/>
      <c r="D23" s="1904"/>
      <c r="E23" s="1899"/>
      <c r="F23" s="1899"/>
      <c r="G23" s="1899"/>
      <c r="H23" s="1899"/>
      <c r="I23" s="33" t="s">
        <v>82</v>
      </c>
      <c r="J23" s="32">
        <f>+IF(K23="X",15,0)</f>
        <v>0</v>
      </c>
      <c r="K23" s="27"/>
      <c r="L23" s="27"/>
      <c r="M23" s="1897"/>
      <c r="N23" s="1897"/>
    </row>
    <row r="24" spans="1:14" s="31" customFormat="1" ht="10.5" hidden="1" x14ac:dyDescent="0.35">
      <c r="A24" s="1897"/>
      <c r="B24" s="1899"/>
      <c r="C24" s="1904"/>
      <c r="D24" s="1904"/>
      <c r="E24" s="1899"/>
      <c r="F24" s="1899"/>
      <c r="G24" s="1899"/>
      <c r="H24" s="1899"/>
      <c r="I24" s="33" t="s">
        <v>83</v>
      </c>
      <c r="J24" s="32">
        <f>+IF(K24="X",10,0)</f>
        <v>0</v>
      </c>
      <c r="K24" s="27"/>
      <c r="L24" s="27"/>
      <c r="M24" s="1897"/>
      <c r="N24" s="1897"/>
    </row>
    <row r="25" spans="1:14" s="31" customFormat="1" ht="10.5" hidden="1" x14ac:dyDescent="0.35">
      <c r="A25" s="1897"/>
      <c r="B25" s="1899"/>
      <c r="C25" s="1904"/>
      <c r="D25" s="1904"/>
      <c r="E25" s="1899"/>
      <c r="F25" s="1899"/>
      <c r="G25" s="1899"/>
      <c r="H25" s="1899"/>
      <c r="I25" s="33" t="s">
        <v>84</v>
      </c>
      <c r="J25" s="32">
        <f>+IF(K25="X",15,0)</f>
        <v>0</v>
      </c>
      <c r="K25" s="27"/>
      <c r="L25" s="27"/>
      <c r="M25" s="1897"/>
      <c r="N25" s="1897"/>
    </row>
    <row r="26" spans="1:14" s="31" customFormat="1" ht="10.5" hidden="1" x14ac:dyDescent="0.35">
      <c r="A26" s="1897"/>
      <c r="B26" s="1899"/>
      <c r="C26" s="1904"/>
      <c r="D26" s="1904"/>
      <c r="E26" s="1899"/>
      <c r="F26" s="1899"/>
      <c r="G26" s="1899"/>
      <c r="H26" s="1899"/>
      <c r="I26" s="33" t="s">
        <v>85</v>
      </c>
      <c r="J26" s="32">
        <f>+IF(K26="X",10,0)</f>
        <v>0</v>
      </c>
      <c r="K26" s="27"/>
      <c r="L26" s="27"/>
      <c r="M26" s="1897"/>
      <c r="N26" s="1897"/>
    </row>
    <row r="27" spans="1:14" s="31" customFormat="1" ht="10.5" hidden="1" x14ac:dyDescent="0.35">
      <c r="A27" s="1897"/>
      <c r="B27" s="1899"/>
      <c r="C27" s="1905"/>
      <c r="D27" s="1905"/>
      <c r="E27" s="1899"/>
      <c r="F27" s="1899"/>
      <c r="G27" s="1899"/>
      <c r="H27" s="1899"/>
      <c r="I27" s="33" t="s">
        <v>86</v>
      </c>
      <c r="J27" s="32">
        <f>+IF(K27="X",30,0)</f>
        <v>0</v>
      </c>
      <c r="K27" s="27"/>
      <c r="L27" s="27"/>
      <c r="M27" s="1897"/>
      <c r="N27" s="1897"/>
    </row>
    <row r="28" spans="1:14" s="31" customFormat="1" ht="10.5" hidden="1" x14ac:dyDescent="0.35">
      <c r="A28" s="1897">
        <f>+A21+1</f>
        <v>4</v>
      </c>
      <c r="B28" s="1899"/>
      <c r="C28" s="1903"/>
      <c r="D28" s="1903"/>
      <c r="E28" s="1899"/>
      <c r="F28" s="1899"/>
      <c r="G28" s="1899"/>
      <c r="H28" s="1899"/>
      <c r="I28" s="33" t="s">
        <v>80</v>
      </c>
      <c r="J28" s="32">
        <f>+IF(K28="X",15,0)</f>
        <v>0</v>
      </c>
      <c r="K28" s="27"/>
      <c r="L28" s="27"/>
      <c r="M28" s="1897">
        <f>+SUM(J28:J34)</f>
        <v>0</v>
      </c>
      <c r="N28" s="1897">
        <f t="shared" ref="N28" si="2">+IF(M28&lt;51,0,IF(AND(M28&lt;76,M28&gt;50),1,IF(AND(M28&lt;101,M28&gt;75),2,"")))</f>
        <v>0</v>
      </c>
    </row>
    <row r="29" spans="1:14" s="31" customFormat="1" ht="10.5" hidden="1" x14ac:dyDescent="0.35">
      <c r="A29" s="1897"/>
      <c r="B29" s="1899"/>
      <c r="C29" s="1904"/>
      <c r="D29" s="1904"/>
      <c r="E29" s="1899"/>
      <c r="F29" s="1899"/>
      <c r="G29" s="1899"/>
      <c r="H29" s="1899"/>
      <c r="I29" s="33" t="s">
        <v>81</v>
      </c>
      <c r="J29" s="32">
        <f>+IF(K29="X",5,0)</f>
        <v>0</v>
      </c>
      <c r="K29" s="27"/>
      <c r="L29" s="27"/>
      <c r="M29" s="1897"/>
      <c r="N29" s="1897"/>
    </row>
    <row r="30" spans="1:14" s="31" customFormat="1" ht="10.5" hidden="1" x14ac:dyDescent="0.35">
      <c r="A30" s="1897"/>
      <c r="B30" s="1899"/>
      <c r="C30" s="1904"/>
      <c r="D30" s="1904"/>
      <c r="E30" s="1899"/>
      <c r="F30" s="1899"/>
      <c r="G30" s="1899"/>
      <c r="H30" s="1899"/>
      <c r="I30" s="33" t="s">
        <v>82</v>
      </c>
      <c r="J30" s="32">
        <f>+IF(K30="X",15,0)</f>
        <v>0</v>
      </c>
      <c r="K30" s="27"/>
      <c r="L30" s="27"/>
      <c r="M30" s="1897"/>
      <c r="N30" s="1897"/>
    </row>
    <row r="31" spans="1:14" s="31" customFormat="1" ht="10.5" hidden="1" x14ac:dyDescent="0.35">
      <c r="A31" s="1897"/>
      <c r="B31" s="1899"/>
      <c r="C31" s="1904"/>
      <c r="D31" s="1904"/>
      <c r="E31" s="1899"/>
      <c r="F31" s="1899"/>
      <c r="G31" s="1899"/>
      <c r="H31" s="1899"/>
      <c r="I31" s="33" t="s">
        <v>83</v>
      </c>
      <c r="J31" s="32">
        <f>+IF(K31="X",10,0)</f>
        <v>0</v>
      </c>
      <c r="K31" s="27"/>
      <c r="L31" s="27"/>
      <c r="M31" s="1897"/>
      <c r="N31" s="1897"/>
    </row>
    <row r="32" spans="1:14" s="31" customFormat="1" ht="10.5" hidden="1" x14ac:dyDescent="0.35">
      <c r="A32" s="1897"/>
      <c r="B32" s="1899"/>
      <c r="C32" s="1904"/>
      <c r="D32" s="1904"/>
      <c r="E32" s="1899"/>
      <c r="F32" s="1899"/>
      <c r="G32" s="1899"/>
      <c r="H32" s="1899"/>
      <c r="I32" s="33" t="s">
        <v>84</v>
      </c>
      <c r="J32" s="32">
        <f>+IF(K32="X",15,0)</f>
        <v>0</v>
      </c>
      <c r="K32" s="27"/>
      <c r="L32" s="27"/>
      <c r="M32" s="1897"/>
      <c r="N32" s="1897"/>
    </row>
    <row r="33" spans="1:14" s="31" customFormat="1" ht="10.5" hidden="1" x14ac:dyDescent="0.35">
      <c r="A33" s="1897"/>
      <c r="B33" s="1899"/>
      <c r="C33" s="1904"/>
      <c r="D33" s="1904"/>
      <c r="E33" s="1899"/>
      <c r="F33" s="1899"/>
      <c r="G33" s="1899"/>
      <c r="H33" s="1899"/>
      <c r="I33" s="33" t="s">
        <v>85</v>
      </c>
      <c r="J33" s="32">
        <f>+IF(K33="X",10,0)</f>
        <v>0</v>
      </c>
      <c r="K33" s="27"/>
      <c r="L33" s="27"/>
      <c r="M33" s="1897"/>
      <c r="N33" s="1897"/>
    </row>
    <row r="34" spans="1:14" s="31" customFormat="1" ht="10.5" hidden="1" x14ac:dyDescent="0.35">
      <c r="A34" s="1897"/>
      <c r="B34" s="1899"/>
      <c r="C34" s="1905"/>
      <c r="D34" s="1905"/>
      <c r="E34" s="1899"/>
      <c r="F34" s="1899"/>
      <c r="G34" s="1899"/>
      <c r="H34" s="1899"/>
      <c r="I34" s="33" t="s">
        <v>86</v>
      </c>
      <c r="J34" s="32">
        <f>+IF(K34="X",30,0)</f>
        <v>0</v>
      </c>
      <c r="K34" s="27"/>
      <c r="L34" s="27"/>
      <c r="M34" s="1897"/>
      <c r="N34" s="1897"/>
    </row>
    <row r="35" spans="1:14" s="31" customFormat="1" ht="10.5" hidden="1" x14ac:dyDescent="0.35">
      <c r="A35" s="1897">
        <f>+A28+1</f>
        <v>5</v>
      </c>
      <c r="B35" s="1899"/>
      <c r="C35" s="1903"/>
      <c r="D35" s="1903"/>
      <c r="E35" s="1899"/>
      <c r="F35" s="1899"/>
      <c r="G35" s="1899"/>
      <c r="H35" s="1899"/>
      <c r="I35" s="33" t="s">
        <v>80</v>
      </c>
      <c r="J35" s="32">
        <f>+IF(K35="X",15,0)</f>
        <v>0</v>
      </c>
      <c r="K35" s="27"/>
      <c r="L35" s="27"/>
      <c r="M35" s="1897">
        <f>+SUM(J35:J41)</f>
        <v>0</v>
      </c>
      <c r="N35" s="1897">
        <f t="shared" ref="N35" si="3">+IF(M35&lt;51,0,IF(AND(M35&lt;76,M35&gt;50),1,IF(AND(M35&lt;101,M35&gt;75),2,"")))</f>
        <v>0</v>
      </c>
    </row>
    <row r="36" spans="1:14" s="31" customFormat="1" ht="10.5" hidden="1" x14ac:dyDescent="0.35">
      <c r="A36" s="1897"/>
      <c r="B36" s="1899"/>
      <c r="C36" s="1904"/>
      <c r="D36" s="1904"/>
      <c r="E36" s="1899"/>
      <c r="F36" s="1899"/>
      <c r="G36" s="1899"/>
      <c r="H36" s="1899"/>
      <c r="I36" s="33" t="s">
        <v>81</v>
      </c>
      <c r="J36" s="32">
        <f>+IF(K36="X",5,0)</f>
        <v>0</v>
      </c>
      <c r="K36" s="27"/>
      <c r="L36" s="27"/>
      <c r="M36" s="1897"/>
      <c r="N36" s="1897"/>
    </row>
    <row r="37" spans="1:14" s="31" customFormat="1" ht="10.5" hidden="1" x14ac:dyDescent="0.35">
      <c r="A37" s="1897"/>
      <c r="B37" s="1899"/>
      <c r="C37" s="1904"/>
      <c r="D37" s="1904"/>
      <c r="E37" s="1899"/>
      <c r="F37" s="1899"/>
      <c r="G37" s="1899"/>
      <c r="H37" s="1899"/>
      <c r="I37" s="33" t="s">
        <v>82</v>
      </c>
      <c r="J37" s="32">
        <f>+IF(K37="X",15,0)</f>
        <v>0</v>
      </c>
      <c r="K37" s="27"/>
      <c r="L37" s="27"/>
      <c r="M37" s="1897"/>
      <c r="N37" s="1897"/>
    </row>
    <row r="38" spans="1:14" s="31" customFormat="1" ht="10.5" hidden="1" x14ac:dyDescent="0.35">
      <c r="A38" s="1897"/>
      <c r="B38" s="1899"/>
      <c r="C38" s="1904"/>
      <c r="D38" s="1904"/>
      <c r="E38" s="1899"/>
      <c r="F38" s="1899"/>
      <c r="G38" s="1899"/>
      <c r="H38" s="1899"/>
      <c r="I38" s="33" t="s">
        <v>83</v>
      </c>
      <c r="J38" s="32">
        <f>+IF(K38="X",10,0)</f>
        <v>0</v>
      </c>
      <c r="K38" s="27"/>
      <c r="L38" s="27"/>
      <c r="M38" s="1897"/>
      <c r="N38" s="1897"/>
    </row>
    <row r="39" spans="1:14" s="31" customFormat="1" ht="10.5" hidden="1" x14ac:dyDescent="0.35">
      <c r="A39" s="1897"/>
      <c r="B39" s="1899"/>
      <c r="C39" s="1904"/>
      <c r="D39" s="1904"/>
      <c r="E39" s="1899"/>
      <c r="F39" s="1899"/>
      <c r="G39" s="1899"/>
      <c r="H39" s="1899"/>
      <c r="I39" s="33" t="s">
        <v>84</v>
      </c>
      <c r="J39" s="32">
        <f>+IF(K39="X",15,0)</f>
        <v>0</v>
      </c>
      <c r="K39" s="27"/>
      <c r="L39" s="27"/>
      <c r="M39" s="1897"/>
      <c r="N39" s="1897"/>
    </row>
    <row r="40" spans="1:14" s="31" customFormat="1" ht="10.5" hidden="1" x14ac:dyDescent="0.35">
      <c r="A40" s="1897"/>
      <c r="B40" s="1899"/>
      <c r="C40" s="1904"/>
      <c r="D40" s="1904"/>
      <c r="E40" s="1899"/>
      <c r="F40" s="1899"/>
      <c r="G40" s="1899"/>
      <c r="H40" s="1899"/>
      <c r="I40" s="33" t="s">
        <v>85</v>
      </c>
      <c r="J40" s="32">
        <f>+IF(K40="X",10,0)</f>
        <v>0</v>
      </c>
      <c r="K40" s="27"/>
      <c r="L40" s="27"/>
      <c r="M40" s="1897"/>
      <c r="N40" s="1897"/>
    </row>
    <row r="41" spans="1:14" s="31" customFormat="1" ht="10.5" hidden="1" x14ac:dyDescent="0.35">
      <c r="A41" s="1897"/>
      <c r="B41" s="1899"/>
      <c r="C41" s="1905"/>
      <c r="D41" s="1905"/>
      <c r="E41" s="1899"/>
      <c r="F41" s="1899"/>
      <c r="G41" s="1899"/>
      <c r="H41" s="1899"/>
      <c r="I41" s="33" t="s">
        <v>86</v>
      </c>
      <c r="J41" s="32">
        <f>+IF(K41="X",30,0)</f>
        <v>0</v>
      </c>
      <c r="K41" s="27"/>
      <c r="L41" s="27"/>
      <c r="M41" s="1897"/>
      <c r="N41" s="1897"/>
    </row>
    <row r="42" spans="1:14" s="31" customFormat="1" ht="10.5" hidden="1" x14ac:dyDescent="0.35">
      <c r="A42" s="1897">
        <f>+A35+1</f>
        <v>6</v>
      </c>
      <c r="B42" s="1899"/>
      <c r="C42" s="1900"/>
      <c r="D42" s="1900"/>
      <c r="E42" s="1899"/>
      <c r="F42" s="1899"/>
      <c r="G42" s="1899"/>
      <c r="H42" s="1899"/>
      <c r="I42" s="33" t="s">
        <v>80</v>
      </c>
      <c r="J42" s="32">
        <f>+IF(K42="X",15,0)</f>
        <v>0</v>
      </c>
      <c r="K42" s="27"/>
      <c r="L42" s="27"/>
      <c r="M42" s="1897">
        <f>+SUM(J42:J48)</f>
        <v>0</v>
      </c>
      <c r="N42" s="1897">
        <f t="shared" ref="N42" si="4">+IF(M42&lt;51,0,IF(AND(M42&lt;76,M42&gt;50),1,IF(AND(M42&lt;101,M42&gt;75),2,"")))</f>
        <v>0</v>
      </c>
    </row>
    <row r="43" spans="1:14" s="31" customFormat="1" ht="10.5" hidden="1" x14ac:dyDescent="0.35">
      <c r="A43" s="1897"/>
      <c r="B43" s="1899"/>
      <c r="C43" s="1901"/>
      <c r="D43" s="1901"/>
      <c r="E43" s="1899"/>
      <c r="F43" s="1899"/>
      <c r="G43" s="1899"/>
      <c r="H43" s="1899"/>
      <c r="I43" s="33" t="s">
        <v>81</v>
      </c>
      <c r="J43" s="32">
        <f>+IF(K43="X",5,0)</f>
        <v>0</v>
      </c>
      <c r="K43" s="27"/>
      <c r="L43" s="27"/>
      <c r="M43" s="1897"/>
      <c r="N43" s="1897"/>
    </row>
    <row r="44" spans="1:14" s="31" customFormat="1" ht="10.5" hidden="1" x14ac:dyDescent="0.35">
      <c r="A44" s="1897"/>
      <c r="B44" s="1899"/>
      <c r="C44" s="1901"/>
      <c r="D44" s="1901"/>
      <c r="E44" s="1899"/>
      <c r="F44" s="1899"/>
      <c r="G44" s="1899"/>
      <c r="H44" s="1899"/>
      <c r="I44" s="33" t="s">
        <v>82</v>
      </c>
      <c r="J44" s="32">
        <f>+IF(K44="X",15,0)</f>
        <v>0</v>
      </c>
      <c r="K44" s="27"/>
      <c r="L44" s="27"/>
      <c r="M44" s="1897"/>
      <c r="N44" s="1897"/>
    </row>
    <row r="45" spans="1:14" s="31" customFormat="1" ht="10.5" hidden="1" x14ac:dyDescent="0.35">
      <c r="A45" s="1897"/>
      <c r="B45" s="1899"/>
      <c r="C45" s="1901"/>
      <c r="D45" s="1901"/>
      <c r="E45" s="1899"/>
      <c r="F45" s="1899"/>
      <c r="G45" s="1899"/>
      <c r="H45" s="1899"/>
      <c r="I45" s="33" t="s">
        <v>83</v>
      </c>
      <c r="J45" s="32">
        <f>+IF(K45="X",10,0)</f>
        <v>0</v>
      </c>
      <c r="K45" s="27"/>
      <c r="L45" s="27"/>
      <c r="M45" s="1897"/>
      <c r="N45" s="1897"/>
    </row>
    <row r="46" spans="1:14" s="31" customFormat="1" ht="10.5" hidden="1" x14ac:dyDescent="0.35">
      <c r="A46" s="1897"/>
      <c r="B46" s="1899"/>
      <c r="C46" s="1901"/>
      <c r="D46" s="1901"/>
      <c r="E46" s="1899"/>
      <c r="F46" s="1899"/>
      <c r="G46" s="1899"/>
      <c r="H46" s="1899"/>
      <c r="I46" s="33" t="s">
        <v>84</v>
      </c>
      <c r="J46" s="32">
        <f>+IF(K46="X",15,0)</f>
        <v>0</v>
      </c>
      <c r="K46" s="27"/>
      <c r="L46" s="27"/>
      <c r="M46" s="1897"/>
      <c r="N46" s="1897"/>
    </row>
    <row r="47" spans="1:14" s="31" customFormat="1" ht="10.5" hidden="1" x14ac:dyDescent="0.35">
      <c r="A47" s="1897"/>
      <c r="B47" s="1899"/>
      <c r="C47" s="1901"/>
      <c r="D47" s="1901"/>
      <c r="E47" s="1899"/>
      <c r="F47" s="1899"/>
      <c r="G47" s="1899"/>
      <c r="H47" s="1899"/>
      <c r="I47" s="33" t="s">
        <v>85</v>
      </c>
      <c r="J47" s="32">
        <f>+IF(K47="X",10,0)</f>
        <v>0</v>
      </c>
      <c r="K47" s="27"/>
      <c r="L47" s="27"/>
      <c r="M47" s="1897"/>
      <c r="N47" s="1897"/>
    </row>
    <row r="48" spans="1:14" s="31" customFormat="1" ht="10.5" hidden="1" x14ac:dyDescent="0.35">
      <c r="A48" s="1897"/>
      <c r="B48" s="1899"/>
      <c r="C48" s="1902"/>
      <c r="D48" s="1902"/>
      <c r="E48" s="1899"/>
      <c r="F48" s="1899"/>
      <c r="G48" s="1899"/>
      <c r="H48" s="1899"/>
      <c r="I48" s="33" t="s">
        <v>86</v>
      </c>
      <c r="J48" s="32">
        <f>+IF(K48="X",30,0)</f>
        <v>0</v>
      </c>
      <c r="K48" s="27"/>
      <c r="L48" s="27"/>
      <c r="M48" s="1897"/>
      <c r="N48" s="1897"/>
    </row>
    <row r="49" spans="1:14" s="31" customFormat="1" ht="10.5" hidden="1" x14ac:dyDescent="0.35">
      <c r="A49" s="1897">
        <f>+A42+1</f>
        <v>7</v>
      </c>
      <c r="B49" s="1899"/>
      <c r="C49" s="1900"/>
      <c r="D49" s="1900"/>
      <c r="E49" s="1899"/>
      <c r="F49" s="1899"/>
      <c r="G49" s="1899"/>
      <c r="H49" s="1899"/>
      <c r="I49" s="33" t="s">
        <v>80</v>
      </c>
      <c r="J49" s="32">
        <f>+IF(K49="X",15,0)</f>
        <v>0</v>
      </c>
      <c r="K49" s="27"/>
      <c r="L49" s="27"/>
      <c r="M49" s="1897">
        <f>+SUM(J49:J55)</f>
        <v>0</v>
      </c>
      <c r="N49" s="1897">
        <f t="shared" ref="N49" si="5">+IF(M49&lt;51,0,IF(AND(M49&lt;76,M49&gt;50),1,IF(AND(M49&lt;101,M49&gt;75),2,"")))</f>
        <v>0</v>
      </c>
    </row>
    <row r="50" spans="1:14" s="31" customFormat="1" ht="10.5" hidden="1" x14ac:dyDescent="0.35">
      <c r="A50" s="1897"/>
      <c r="B50" s="1899"/>
      <c r="C50" s="1901"/>
      <c r="D50" s="1901"/>
      <c r="E50" s="1899"/>
      <c r="F50" s="1899"/>
      <c r="G50" s="1899"/>
      <c r="H50" s="1899"/>
      <c r="I50" s="33" t="s">
        <v>81</v>
      </c>
      <c r="J50" s="32">
        <f>+IF(K50="X",5,0)</f>
        <v>0</v>
      </c>
      <c r="K50" s="27"/>
      <c r="L50" s="27"/>
      <c r="M50" s="1897"/>
      <c r="N50" s="1897"/>
    </row>
    <row r="51" spans="1:14" s="31" customFormat="1" ht="10.5" hidden="1" x14ac:dyDescent="0.35">
      <c r="A51" s="1897"/>
      <c r="B51" s="1899"/>
      <c r="C51" s="1901"/>
      <c r="D51" s="1901"/>
      <c r="E51" s="1899"/>
      <c r="F51" s="1899"/>
      <c r="G51" s="1899"/>
      <c r="H51" s="1899"/>
      <c r="I51" s="33" t="s">
        <v>82</v>
      </c>
      <c r="J51" s="32">
        <f>+IF(K51="X",15,0)</f>
        <v>0</v>
      </c>
      <c r="K51" s="27"/>
      <c r="L51" s="27"/>
      <c r="M51" s="1897"/>
      <c r="N51" s="1897"/>
    </row>
    <row r="52" spans="1:14" s="31" customFormat="1" ht="10.5" hidden="1" x14ac:dyDescent="0.35">
      <c r="A52" s="1897"/>
      <c r="B52" s="1899"/>
      <c r="C52" s="1901"/>
      <c r="D52" s="1901"/>
      <c r="E52" s="1899"/>
      <c r="F52" s="1899"/>
      <c r="G52" s="1899"/>
      <c r="H52" s="1899"/>
      <c r="I52" s="33" t="s">
        <v>83</v>
      </c>
      <c r="J52" s="32">
        <f>+IF(K52="X",10,0)</f>
        <v>0</v>
      </c>
      <c r="K52" s="27"/>
      <c r="L52" s="27"/>
      <c r="M52" s="1897"/>
      <c r="N52" s="1897"/>
    </row>
    <row r="53" spans="1:14" s="31" customFormat="1" ht="10.5" hidden="1" x14ac:dyDescent="0.35">
      <c r="A53" s="1897"/>
      <c r="B53" s="1899"/>
      <c r="C53" s="1901"/>
      <c r="D53" s="1901"/>
      <c r="E53" s="1899"/>
      <c r="F53" s="1899"/>
      <c r="G53" s="1899"/>
      <c r="H53" s="1899"/>
      <c r="I53" s="33" t="s">
        <v>84</v>
      </c>
      <c r="J53" s="32">
        <f>+IF(K53="X",15,0)</f>
        <v>0</v>
      </c>
      <c r="K53" s="27"/>
      <c r="L53" s="27"/>
      <c r="M53" s="1897"/>
      <c r="N53" s="1897"/>
    </row>
    <row r="54" spans="1:14" s="31" customFormat="1" ht="10.5" hidden="1" x14ac:dyDescent="0.35">
      <c r="A54" s="1897"/>
      <c r="B54" s="1899"/>
      <c r="C54" s="1901"/>
      <c r="D54" s="1901"/>
      <c r="E54" s="1899"/>
      <c r="F54" s="1899"/>
      <c r="G54" s="1899"/>
      <c r="H54" s="1899"/>
      <c r="I54" s="33" t="s">
        <v>85</v>
      </c>
      <c r="J54" s="32">
        <f>+IF(K54="X",10,0)</f>
        <v>0</v>
      </c>
      <c r="K54" s="27"/>
      <c r="L54" s="27"/>
      <c r="M54" s="1897"/>
      <c r="N54" s="1897"/>
    </row>
    <row r="55" spans="1:14" s="31" customFormat="1" ht="10.5" hidden="1" x14ac:dyDescent="0.35">
      <c r="A55" s="1897"/>
      <c r="B55" s="1899"/>
      <c r="C55" s="1902"/>
      <c r="D55" s="1902"/>
      <c r="E55" s="1899"/>
      <c r="F55" s="1899"/>
      <c r="G55" s="1899"/>
      <c r="H55" s="1899"/>
      <c r="I55" s="33" t="s">
        <v>86</v>
      </c>
      <c r="J55" s="32">
        <f>+IF(K55="X",30,0)</f>
        <v>0</v>
      </c>
      <c r="K55" s="27"/>
      <c r="L55" s="27"/>
      <c r="M55" s="1897"/>
      <c r="N55" s="1897"/>
    </row>
    <row r="56" spans="1:14" s="31" customFormat="1" ht="10.5" hidden="1" x14ac:dyDescent="0.35">
      <c r="A56" s="1897">
        <f>+A49+1</f>
        <v>8</v>
      </c>
      <c r="B56" s="1899"/>
      <c r="C56" s="1900"/>
      <c r="D56" s="1900"/>
      <c r="E56" s="1899"/>
      <c r="F56" s="1899"/>
      <c r="G56" s="1899"/>
      <c r="H56" s="1899"/>
      <c r="I56" s="33" t="s">
        <v>80</v>
      </c>
      <c r="J56" s="32">
        <f>+IF(K56="X",15,0)</f>
        <v>0</v>
      </c>
      <c r="K56" s="27"/>
      <c r="L56" s="27"/>
      <c r="M56" s="1897">
        <f>+SUM(J56:J62)</f>
        <v>0</v>
      </c>
      <c r="N56" s="1897">
        <f t="shared" ref="N56" si="6">+IF(M56&lt;51,0,IF(AND(M56&lt;76,M56&gt;50),1,IF(AND(M56&lt;101,M56&gt;75),2,"")))</f>
        <v>0</v>
      </c>
    </row>
    <row r="57" spans="1:14" s="31" customFormat="1" ht="10.5" hidden="1" x14ac:dyDescent="0.35">
      <c r="A57" s="1897"/>
      <c r="B57" s="1899"/>
      <c r="C57" s="1901"/>
      <c r="D57" s="1901"/>
      <c r="E57" s="1899"/>
      <c r="F57" s="1899"/>
      <c r="G57" s="1899"/>
      <c r="H57" s="1899"/>
      <c r="I57" s="33" t="s">
        <v>81</v>
      </c>
      <c r="J57" s="32">
        <f>+IF(K57="X",5,0)</f>
        <v>0</v>
      </c>
      <c r="K57" s="27"/>
      <c r="L57" s="27"/>
      <c r="M57" s="1897"/>
      <c r="N57" s="1897"/>
    </row>
    <row r="58" spans="1:14" s="31" customFormat="1" ht="10.5" hidden="1" x14ac:dyDescent="0.35">
      <c r="A58" s="1897"/>
      <c r="B58" s="1899"/>
      <c r="C58" s="1901"/>
      <c r="D58" s="1901"/>
      <c r="E58" s="1899"/>
      <c r="F58" s="1899"/>
      <c r="G58" s="1899"/>
      <c r="H58" s="1899"/>
      <c r="I58" s="33" t="s">
        <v>82</v>
      </c>
      <c r="J58" s="32">
        <f>+IF(K58="X",15,0)</f>
        <v>0</v>
      </c>
      <c r="K58" s="27"/>
      <c r="L58" s="27"/>
      <c r="M58" s="1897"/>
      <c r="N58" s="1897"/>
    </row>
    <row r="59" spans="1:14" s="31" customFormat="1" ht="10.5" hidden="1" x14ac:dyDescent="0.35">
      <c r="A59" s="1897"/>
      <c r="B59" s="1899"/>
      <c r="C59" s="1901"/>
      <c r="D59" s="1901"/>
      <c r="E59" s="1899"/>
      <c r="F59" s="1899"/>
      <c r="G59" s="1899"/>
      <c r="H59" s="1899"/>
      <c r="I59" s="33" t="s">
        <v>83</v>
      </c>
      <c r="J59" s="32">
        <f>+IF(K59="X",10,0)</f>
        <v>0</v>
      </c>
      <c r="K59" s="27"/>
      <c r="L59" s="27"/>
      <c r="M59" s="1897"/>
      <c r="N59" s="1897"/>
    </row>
    <row r="60" spans="1:14" s="31" customFormat="1" ht="10.5" hidden="1" x14ac:dyDescent="0.35">
      <c r="A60" s="1897"/>
      <c r="B60" s="1899"/>
      <c r="C60" s="1901"/>
      <c r="D60" s="1901"/>
      <c r="E60" s="1899"/>
      <c r="F60" s="1899"/>
      <c r="G60" s="1899"/>
      <c r="H60" s="1899"/>
      <c r="I60" s="33" t="s">
        <v>84</v>
      </c>
      <c r="J60" s="32">
        <f>+IF(K60="X",15,0)</f>
        <v>0</v>
      </c>
      <c r="K60" s="27"/>
      <c r="L60" s="27"/>
      <c r="M60" s="1897"/>
      <c r="N60" s="1897"/>
    </row>
    <row r="61" spans="1:14" s="31" customFormat="1" ht="10.5" hidden="1" x14ac:dyDescent="0.35">
      <c r="A61" s="1897"/>
      <c r="B61" s="1899"/>
      <c r="C61" s="1901"/>
      <c r="D61" s="1901"/>
      <c r="E61" s="1899"/>
      <c r="F61" s="1899"/>
      <c r="G61" s="1899"/>
      <c r="H61" s="1899"/>
      <c r="I61" s="33" t="s">
        <v>85</v>
      </c>
      <c r="J61" s="32">
        <f>+IF(K61="X",10,0)</f>
        <v>0</v>
      </c>
      <c r="K61" s="27"/>
      <c r="L61" s="27"/>
      <c r="M61" s="1897"/>
      <c r="N61" s="1897"/>
    </row>
    <row r="62" spans="1:14" s="31" customFormat="1" ht="10.5" hidden="1" x14ac:dyDescent="0.35">
      <c r="A62" s="1897"/>
      <c r="B62" s="1899"/>
      <c r="C62" s="1902"/>
      <c r="D62" s="1902"/>
      <c r="E62" s="1899"/>
      <c r="F62" s="1899"/>
      <c r="G62" s="1899"/>
      <c r="H62" s="1899"/>
      <c r="I62" s="33" t="s">
        <v>86</v>
      </c>
      <c r="J62" s="32">
        <f>+IF(K62="X",30,0)</f>
        <v>0</v>
      </c>
      <c r="K62" s="27"/>
      <c r="L62" s="27"/>
      <c r="M62" s="1897"/>
      <c r="N62" s="1897"/>
    </row>
    <row r="63" spans="1:14" s="31" customFormat="1" ht="10.5" hidden="1" x14ac:dyDescent="0.35">
      <c r="A63" s="1897">
        <f>+A56+1</f>
        <v>9</v>
      </c>
      <c r="B63" s="1899"/>
      <c r="C63" s="1900"/>
      <c r="D63" s="1900"/>
      <c r="E63" s="1899"/>
      <c r="F63" s="1899"/>
      <c r="G63" s="1899"/>
      <c r="H63" s="1899"/>
      <c r="I63" s="33" t="s">
        <v>80</v>
      </c>
      <c r="J63" s="32">
        <f>+IF(K63="X",15,0)</f>
        <v>0</v>
      </c>
      <c r="K63" s="27"/>
      <c r="L63" s="27"/>
      <c r="M63" s="1897">
        <f>+SUM(J63:J69)</f>
        <v>0</v>
      </c>
      <c r="N63" s="1897">
        <f t="shared" ref="N63" si="7">+IF(M63&lt;51,0,IF(AND(M63&lt;76,M63&gt;50),1,IF(AND(M63&lt;101,M63&gt;75),2,"")))</f>
        <v>0</v>
      </c>
    </row>
    <row r="64" spans="1:14" s="31" customFormat="1" ht="10.5" hidden="1" x14ac:dyDescent="0.35">
      <c r="A64" s="1897"/>
      <c r="B64" s="1899"/>
      <c r="C64" s="1901"/>
      <c r="D64" s="1901"/>
      <c r="E64" s="1899"/>
      <c r="F64" s="1899"/>
      <c r="G64" s="1899"/>
      <c r="H64" s="1899"/>
      <c r="I64" s="33" t="s">
        <v>81</v>
      </c>
      <c r="J64" s="32">
        <f>+IF(K64="X",5,0)</f>
        <v>0</v>
      </c>
      <c r="K64" s="27"/>
      <c r="L64" s="27"/>
      <c r="M64" s="1897"/>
      <c r="N64" s="1897"/>
    </row>
    <row r="65" spans="1:14" s="31" customFormat="1" ht="10.5" hidden="1" x14ac:dyDescent="0.35">
      <c r="A65" s="1897"/>
      <c r="B65" s="1899"/>
      <c r="C65" s="1901"/>
      <c r="D65" s="1901"/>
      <c r="E65" s="1899"/>
      <c r="F65" s="1899"/>
      <c r="G65" s="1899"/>
      <c r="H65" s="1899"/>
      <c r="I65" s="33" t="s">
        <v>82</v>
      </c>
      <c r="J65" s="32">
        <f>+IF(K65="X",15,0)</f>
        <v>0</v>
      </c>
      <c r="K65" s="27"/>
      <c r="L65" s="27"/>
      <c r="M65" s="1897"/>
      <c r="N65" s="1897"/>
    </row>
    <row r="66" spans="1:14" s="31" customFormat="1" ht="10.5" hidden="1" x14ac:dyDescent="0.35">
      <c r="A66" s="1897"/>
      <c r="B66" s="1899"/>
      <c r="C66" s="1901"/>
      <c r="D66" s="1901"/>
      <c r="E66" s="1899"/>
      <c r="F66" s="1899"/>
      <c r="G66" s="1899"/>
      <c r="H66" s="1899"/>
      <c r="I66" s="33" t="s">
        <v>83</v>
      </c>
      <c r="J66" s="32">
        <f>+IF(K66="X",10,0)</f>
        <v>0</v>
      </c>
      <c r="K66" s="27"/>
      <c r="L66" s="27"/>
      <c r="M66" s="1897"/>
      <c r="N66" s="1897"/>
    </row>
    <row r="67" spans="1:14" s="31" customFormat="1" ht="10.5" hidden="1" x14ac:dyDescent="0.35">
      <c r="A67" s="1897"/>
      <c r="B67" s="1899"/>
      <c r="C67" s="1901"/>
      <c r="D67" s="1901"/>
      <c r="E67" s="1899"/>
      <c r="F67" s="1899"/>
      <c r="G67" s="1899"/>
      <c r="H67" s="1899"/>
      <c r="I67" s="33" t="s">
        <v>84</v>
      </c>
      <c r="J67" s="32">
        <f>+IF(K67="X",15,0)</f>
        <v>0</v>
      </c>
      <c r="K67" s="27"/>
      <c r="L67" s="27"/>
      <c r="M67" s="1897"/>
      <c r="N67" s="1897"/>
    </row>
    <row r="68" spans="1:14" s="31" customFormat="1" ht="10.5" hidden="1" x14ac:dyDescent="0.35">
      <c r="A68" s="1897"/>
      <c r="B68" s="1899"/>
      <c r="C68" s="1901"/>
      <c r="D68" s="1901"/>
      <c r="E68" s="1899"/>
      <c r="F68" s="1899"/>
      <c r="G68" s="1899"/>
      <c r="H68" s="1899"/>
      <c r="I68" s="33" t="s">
        <v>85</v>
      </c>
      <c r="J68" s="32">
        <f>+IF(K68="X",10,0)</f>
        <v>0</v>
      </c>
      <c r="K68" s="27"/>
      <c r="L68" s="27"/>
      <c r="M68" s="1897"/>
      <c r="N68" s="1897"/>
    </row>
    <row r="69" spans="1:14" s="31" customFormat="1" ht="10.5" hidden="1" x14ac:dyDescent="0.35">
      <c r="A69" s="1897"/>
      <c r="B69" s="1899"/>
      <c r="C69" s="1902"/>
      <c r="D69" s="1902"/>
      <c r="E69" s="1899"/>
      <c r="F69" s="1899"/>
      <c r="G69" s="1899"/>
      <c r="H69" s="1899"/>
      <c r="I69" s="33" t="s">
        <v>86</v>
      </c>
      <c r="J69" s="32">
        <f>+IF(K69="X",30,0)</f>
        <v>0</v>
      </c>
      <c r="K69" s="27"/>
      <c r="L69" s="27"/>
      <c r="M69" s="1897"/>
      <c r="N69" s="1897"/>
    </row>
    <row r="70" spans="1:14" s="31" customFormat="1" ht="10.5" hidden="1" x14ac:dyDescent="0.35">
      <c r="A70" s="1897">
        <f>+A63+1</f>
        <v>10</v>
      </c>
      <c r="B70" s="1899"/>
      <c r="C70" s="1900"/>
      <c r="D70" s="1900"/>
      <c r="E70" s="1899"/>
      <c r="F70" s="1899"/>
      <c r="G70" s="1899"/>
      <c r="H70" s="1899"/>
      <c r="I70" s="33" t="s">
        <v>80</v>
      </c>
      <c r="J70" s="32">
        <f>+IF(K70="X",15,0)</f>
        <v>0</v>
      </c>
      <c r="K70" s="27"/>
      <c r="L70" s="27"/>
      <c r="M70" s="1897">
        <f>+SUM(J70:J76)</f>
        <v>0</v>
      </c>
      <c r="N70" s="1897">
        <f t="shared" ref="N70" si="8">+IF(M70&lt;51,0,IF(AND(M70&lt;76,M70&gt;50),1,IF(AND(M70&lt;101,M70&gt;75),2,"")))</f>
        <v>0</v>
      </c>
    </row>
    <row r="71" spans="1:14" s="31" customFormat="1" ht="10.5" hidden="1" x14ac:dyDescent="0.35">
      <c r="A71" s="1897"/>
      <c r="B71" s="1899"/>
      <c r="C71" s="1901"/>
      <c r="D71" s="1901"/>
      <c r="E71" s="1899"/>
      <c r="F71" s="1899"/>
      <c r="G71" s="1899"/>
      <c r="H71" s="1899"/>
      <c r="I71" s="33" t="s">
        <v>81</v>
      </c>
      <c r="J71" s="32">
        <f>+IF(K71="X",5,0)</f>
        <v>0</v>
      </c>
      <c r="K71" s="27"/>
      <c r="L71" s="27"/>
      <c r="M71" s="1897"/>
      <c r="N71" s="1897"/>
    </row>
    <row r="72" spans="1:14" s="31" customFormat="1" ht="10.5" hidden="1" x14ac:dyDescent="0.35">
      <c r="A72" s="1897"/>
      <c r="B72" s="1899"/>
      <c r="C72" s="1901"/>
      <c r="D72" s="1901"/>
      <c r="E72" s="1899"/>
      <c r="F72" s="1899"/>
      <c r="G72" s="1899"/>
      <c r="H72" s="1899"/>
      <c r="I72" s="33" t="s">
        <v>82</v>
      </c>
      <c r="J72" s="32">
        <f>+IF(K72="X",15,0)</f>
        <v>0</v>
      </c>
      <c r="K72" s="27"/>
      <c r="L72" s="27"/>
      <c r="M72" s="1897"/>
      <c r="N72" s="1897"/>
    </row>
    <row r="73" spans="1:14" s="31" customFormat="1" ht="10.5" hidden="1" x14ac:dyDescent="0.35">
      <c r="A73" s="1897"/>
      <c r="B73" s="1899"/>
      <c r="C73" s="1901"/>
      <c r="D73" s="1901"/>
      <c r="E73" s="1899"/>
      <c r="F73" s="1899"/>
      <c r="G73" s="1899"/>
      <c r="H73" s="1899"/>
      <c r="I73" s="33" t="s">
        <v>83</v>
      </c>
      <c r="J73" s="32">
        <f>+IF(K73="X",10,0)</f>
        <v>0</v>
      </c>
      <c r="K73" s="27"/>
      <c r="L73" s="27"/>
      <c r="M73" s="1897"/>
      <c r="N73" s="1897"/>
    </row>
    <row r="74" spans="1:14" s="31" customFormat="1" ht="10.5" hidden="1" x14ac:dyDescent="0.35">
      <c r="A74" s="1897"/>
      <c r="B74" s="1899"/>
      <c r="C74" s="1901"/>
      <c r="D74" s="1901"/>
      <c r="E74" s="1899"/>
      <c r="F74" s="1899"/>
      <c r="G74" s="1899"/>
      <c r="H74" s="1899"/>
      <c r="I74" s="33" t="s">
        <v>84</v>
      </c>
      <c r="J74" s="32">
        <f>+IF(K74="X",15,0)</f>
        <v>0</v>
      </c>
      <c r="K74" s="27"/>
      <c r="L74" s="27"/>
      <c r="M74" s="1897"/>
      <c r="N74" s="1897"/>
    </row>
    <row r="75" spans="1:14" s="31" customFormat="1" ht="10.5" hidden="1" x14ac:dyDescent="0.35">
      <c r="A75" s="1897"/>
      <c r="B75" s="1899"/>
      <c r="C75" s="1901"/>
      <c r="D75" s="1901"/>
      <c r="E75" s="1899"/>
      <c r="F75" s="1899"/>
      <c r="G75" s="1899"/>
      <c r="H75" s="1899"/>
      <c r="I75" s="33" t="s">
        <v>85</v>
      </c>
      <c r="J75" s="32">
        <f>+IF(K75="X",10,0)</f>
        <v>0</v>
      </c>
      <c r="K75" s="27"/>
      <c r="L75" s="27"/>
      <c r="M75" s="1897"/>
      <c r="N75" s="1897"/>
    </row>
    <row r="76" spans="1:14" s="31" customFormat="1" ht="10.5" hidden="1" x14ac:dyDescent="0.35">
      <c r="A76" s="1897"/>
      <c r="B76" s="1899"/>
      <c r="C76" s="1902"/>
      <c r="D76" s="1902"/>
      <c r="E76" s="1899"/>
      <c r="F76" s="1899"/>
      <c r="G76" s="1899"/>
      <c r="H76" s="1899"/>
      <c r="I76" s="33" t="s">
        <v>86</v>
      </c>
      <c r="J76" s="32">
        <f>+IF(K76="X",30,0)</f>
        <v>0</v>
      </c>
      <c r="K76" s="27"/>
      <c r="L76" s="27"/>
      <c r="M76" s="1897"/>
      <c r="N76" s="1897"/>
    </row>
  </sheetData>
  <mergeCells count="112">
    <mergeCell ref="M63:M69"/>
    <mergeCell ref="N63:N69"/>
    <mergeCell ref="A70:A76"/>
    <mergeCell ref="B70:B76"/>
    <mergeCell ref="E70:E76"/>
    <mergeCell ref="F70:F76"/>
    <mergeCell ref="G70:G76"/>
    <mergeCell ref="H70:H76"/>
    <mergeCell ref="M70:M76"/>
    <mergeCell ref="N70:N76"/>
    <mergeCell ref="A63:A69"/>
    <mergeCell ref="B63:B69"/>
    <mergeCell ref="E63:E69"/>
    <mergeCell ref="F63:F69"/>
    <mergeCell ref="G63:G69"/>
    <mergeCell ref="H63:H69"/>
    <mergeCell ref="C70:C76"/>
    <mergeCell ref="D70:D76"/>
    <mergeCell ref="C63:C69"/>
    <mergeCell ref="D63:D69"/>
    <mergeCell ref="A56:A62"/>
    <mergeCell ref="B56:B62"/>
    <mergeCell ref="E56:E62"/>
    <mergeCell ref="F56:F62"/>
    <mergeCell ref="G56:G62"/>
    <mergeCell ref="H56:H62"/>
    <mergeCell ref="M56:M62"/>
    <mergeCell ref="N56:N62"/>
    <mergeCell ref="A49:A55"/>
    <mergeCell ref="B49:B55"/>
    <mergeCell ref="E49:E55"/>
    <mergeCell ref="F49:F55"/>
    <mergeCell ref="G49:G55"/>
    <mergeCell ref="H49:H55"/>
    <mergeCell ref="M49:M55"/>
    <mergeCell ref="N49:N55"/>
    <mergeCell ref="C49:C55"/>
    <mergeCell ref="D49:D55"/>
    <mergeCell ref="C56:C62"/>
    <mergeCell ref="D56:D62"/>
    <mergeCell ref="M35:M41"/>
    <mergeCell ref="N35:N41"/>
    <mergeCell ref="A42:A48"/>
    <mergeCell ref="B42:B48"/>
    <mergeCell ref="E42:E48"/>
    <mergeCell ref="F42:F48"/>
    <mergeCell ref="G42:G48"/>
    <mergeCell ref="H42:H48"/>
    <mergeCell ref="M42:M48"/>
    <mergeCell ref="N42:N48"/>
    <mergeCell ref="A35:A41"/>
    <mergeCell ref="B35:B41"/>
    <mergeCell ref="E35:E41"/>
    <mergeCell ref="F35:F41"/>
    <mergeCell ref="G35:G41"/>
    <mergeCell ref="H35:H41"/>
    <mergeCell ref="C35:C41"/>
    <mergeCell ref="D35:D41"/>
    <mergeCell ref="C42:C48"/>
    <mergeCell ref="D42:D48"/>
    <mergeCell ref="M21:M27"/>
    <mergeCell ref="N21:N27"/>
    <mergeCell ref="A28:A34"/>
    <mergeCell ref="B28:B34"/>
    <mergeCell ref="E28:E34"/>
    <mergeCell ref="F28:F34"/>
    <mergeCell ref="G28:G34"/>
    <mergeCell ref="H28:H34"/>
    <mergeCell ref="M28:M34"/>
    <mergeCell ref="N28:N34"/>
    <mergeCell ref="A21:A27"/>
    <mergeCell ref="B21:B27"/>
    <mergeCell ref="E21:E27"/>
    <mergeCell ref="F21:F27"/>
    <mergeCell ref="G21:G27"/>
    <mergeCell ref="H21:H27"/>
    <mergeCell ref="C21:C27"/>
    <mergeCell ref="D21:D27"/>
    <mergeCell ref="C28:C34"/>
    <mergeCell ref="D28:D34"/>
    <mergeCell ref="M7:M13"/>
    <mergeCell ref="N7:N13"/>
    <mergeCell ref="A14:A20"/>
    <mergeCell ref="B14:B20"/>
    <mergeCell ref="E14:E20"/>
    <mergeCell ref="F14:F20"/>
    <mergeCell ref="G14:G20"/>
    <mergeCell ref="H14:H20"/>
    <mergeCell ref="M14:M20"/>
    <mergeCell ref="N14:N20"/>
    <mergeCell ref="A7:A13"/>
    <mergeCell ref="B7:B13"/>
    <mergeCell ref="E7:E13"/>
    <mergeCell ref="F7:F13"/>
    <mergeCell ref="G7:G13"/>
    <mergeCell ref="H7:H13"/>
    <mergeCell ref="C7:C13"/>
    <mergeCell ref="D7:D13"/>
    <mergeCell ref="C14:C20"/>
    <mergeCell ref="D14:D20"/>
    <mergeCell ref="A2:N2"/>
    <mergeCell ref="B3:N3"/>
    <mergeCell ref="B4:N4"/>
    <mergeCell ref="A5:A6"/>
    <mergeCell ref="B5:B6"/>
    <mergeCell ref="E5:E6"/>
    <mergeCell ref="F5:H5"/>
    <mergeCell ref="J5:L5"/>
    <mergeCell ref="M5:M6"/>
    <mergeCell ref="N5:N6"/>
    <mergeCell ref="C5:C6"/>
    <mergeCell ref="D5: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700-000000000000}">
          <x14:formula1>
            <xm:f>Inicial!$B$31:$C$31</xm:f>
          </x14:formula1>
          <xm:sqref>E7:E76</xm:sqref>
        </x14:dataValidation>
        <x14:dataValidation type="list" allowBlank="1" showInputMessage="1" showErrorMessage="1" xr:uid="{00000000-0002-0000-1700-000001000000}">
          <x14:formula1>
            <xm:f>Inicial!$B$28:$E$28</xm:f>
          </x14:formula1>
          <xm:sqref>D7:D76</xm:sqref>
        </x14:dataValidation>
        <x14:dataValidation type="list" allowBlank="1" showInputMessage="1" showErrorMessage="1" xr:uid="{00000000-0002-0000-1700-000002000000}">
          <x14:formula1>
            <xm:f>Inicial!$B$25:$K$25</xm:f>
          </x14:formula1>
          <xm:sqref>C7:C76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6">
    <tabColor theme="4" tint="0.39997558519241921"/>
  </sheetPr>
  <dimension ref="A2:Q76"/>
  <sheetViews>
    <sheetView topLeftCell="E1" workbookViewId="0">
      <selection activeCell="L81" sqref="L81"/>
    </sheetView>
  </sheetViews>
  <sheetFormatPr baseColWidth="10" defaultColWidth="11.453125" defaultRowHeight="14.5" x14ac:dyDescent="0.35"/>
  <cols>
    <col min="1" max="1" width="7.54296875" style="1" bestFit="1" customWidth="1"/>
    <col min="2" max="2" width="31.81640625" style="1" customWidth="1"/>
    <col min="3" max="3" width="14" style="1" customWidth="1"/>
    <col min="4" max="4" width="8.7265625" style="1" bestFit="1" customWidth="1"/>
    <col min="5" max="5" width="12.26953125" style="1" customWidth="1"/>
    <col min="6" max="6" width="10.7265625" style="1" bestFit="1" customWidth="1"/>
    <col min="7" max="7" width="9.54296875" style="1" bestFit="1" customWidth="1"/>
    <col min="8" max="8" width="10.1796875" style="1" bestFit="1" customWidth="1"/>
    <col min="9" max="9" width="66" style="1" customWidth="1"/>
    <col min="10" max="10" width="9.26953125" style="3" hidden="1" customWidth="1"/>
    <col min="11" max="12" width="8.1796875" style="3" customWidth="1"/>
    <col min="13" max="14" width="13.54296875" style="1" customWidth="1"/>
    <col min="15" max="15" width="11.453125" style="1"/>
    <col min="16" max="16" width="29.453125" style="1" customWidth="1"/>
    <col min="17" max="16384" width="11.453125" style="1"/>
  </cols>
  <sheetData>
    <row r="2" spans="1:17" ht="27" customHeight="1" x14ac:dyDescent="0.35">
      <c r="A2" s="1885" t="s">
        <v>89</v>
      </c>
      <c r="B2" s="1885"/>
      <c r="C2" s="1885"/>
      <c r="D2" s="1885"/>
      <c r="E2" s="1885"/>
      <c r="F2" s="1885"/>
      <c r="G2" s="1885"/>
      <c r="H2" s="1885"/>
      <c r="I2" s="1885"/>
      <c r="J2" s="1885"/>
      <c r="K2" s="1885"/>
      <c r="L2" s="1885"/>
      <c r="M2" s="1885"/>
      <c r="N2" s="1885"/>
    </row>
    <row r="3" spans="1:17" ht="27" customHeight="1" x14ac:dyDescent="0.35">
      <c r="A3" s="22" t="s">
        <v>30</v>
      </c>
      <c r="B3" s="1909" t="e">
        <f>+Identificación!#REF!</f>
        <v>#REF!</v>
      </c>
      <c r="C3" s="1909"/>
      <c r="D3" s="1909"/>
      <c r="E3" s="1909"/>
      <c r="F3" s="1909"/>
      <c r="G3" s="1909"/>
      <c r="H3" s="1909"/>
      <c r="I3" s="1909"/>
      <c r="J3" s="1909"/>
      <c r="K3" s="1909"/>
      <c r="L3" s="1909"/>
      <c r="M3" s="1909"/>
      <c r="N3" s="1909"/>
    </row>
    <row r="4" spans="1:17" ht="27" customHeight="1" x14ac:dyDescent="0.35">
      <c r="A4" s="25" t="s">
        <v>71</v>
      </c>
      <c r="B4" s="1910" t="e">
        <f>+Identificación!#REF!</f>
        <v>#REF!</v>
      </c>
      <c r="C4" s="1910"/>
      <c r="D4" s="1910"/>
      <c r="E4" s="1910"/>
      <c r="F4" s="1910"/>
      <c r="G4" s="1910"/>
      <c r="H4" s="1910"/>
      <c r="I4" s="1910"/>
      <c r="J4" s="1910"/>
      <c r="K4" s="1910"/>
      <c r="L4" s="1910"/>
      <c r="M4" s="1910"/>
      <c r="N4" s="1910"/>
    </row>
    <row r="5" spans="1:17" ht="30.75" customHeight="1" x14ac:dyDescent="0.35">
      <c r="A5" s="453" t="s">
        <v>30</v>
      </c>
      <c r="B5" s="453" t="s">
        <v>72</v>
      </c>
      <c r="C5" s="1907" t="s">
        <v>104</v>
      </c>
      <c r="D5" s="1907" t="s">
        <v>105</v>
      </c>
      <c r="E5" s="454" t="s">
        <v>92</v>
      </c>
      <c r="F5" s="453" t="s">
        <v>73</v>
      </c>
      <c r="G5" s="453"/>
      <c r="H5" s="453"/>
      <c r="I5" s="22" t="s">
        <v>77</v>
      </c>
      <c r="J5" s="453" t="s">
        <v>87</v>
      </c>
      <c r="K5" s="453"/>
      <c r="L5" s="453"/>
      <c r="M5" s="453" t="s">
        <v>88</v>
      </c>
      <c r="N5" s="453" t="s">
        <v>96</v>
      </c>
      <c r="P5" s="18" t="s">
        <v>97</v>
      </c>
      <c r="Q5" s="7">
        <f>+SUMIF($E$7:$E$76,"Probabilidad",$N$7:$N$76)</f>
        <v>0</v>
      </c>
    </row>
    <row r="6" spans="1:17" ht="29" x14ac:dyDescent="0.35">
      <c r="A6" s="453"/>
      <c r="B6" s="453"/>
      <c r="C6" s="1908"/>
      <c r="D6" s="1908"/>
      <c r="E6" s="1890"/>
      <c r="F6" s="19" t="s">
        <v>74</v>
      </c>
      <c r="G6" s="19" t="s">
        <v>75</v>
      </c>
      <c r="H6" s="19" t="s">
        <v>76</v>
      </c>
      <c r="I6" s="19" t="s">
        <v>78</v>
      </c>
      <c r="J6" s="19" t="s">
        <v>79</v>
      </c>
      <c r="K6" s="19" t="s">
        <v>33</v>
      </c>
      <c r="L6" s="19" t="s">
        <v>34</v>
      </c>
      <c r="M6" s="453"/>
      <c r="N6" s="453"/>
      <c r="P6" s="18" t="s">
        <v>98</v>
      </c>
      <c r="Q6" s="7">
        <f>+SUMIF($E$7:$E$76,"Impacto",$N$7:$N$76)</f>
        <v>0</v>
      </c>
    </row>
    <row r="7" spans="1:17" s="31" customFormat="1" ht="13.5" customHeight="1" x14ac:dyDescent="0.35">
      <c r="A7" s="1897">
        <v>1</v>
      </c>
      <c r="B7" s="1898"/>
      <c r="C7" s="1903" t="s">
        <v>116</v>
      </c>
      <c r="D7" s="1903"/>
      <c r="E7" s="1899" t="s">
        <v>94</v>
      </c>
      <c r="F7" s="1906" t="s">
        <v>36</v>
      </c>
      <c r="G7" s="1899"/>
      <c r="H7" s="1899"/>
      <c r="I7" s="33" t="s">
        <v>80</v>
      </c>
      <c r="J7" s="32">
        <f>+IF(K7="X",15,0)</f>
        <v>0</v>
      </c>
      <c r="K7" s="27"/>
      <c r="L7" s="27"/>
      <c r="M7" s="1897">
        <f>+SUM(J7:J13)</f>
        <v>0</v>
      </c>
      <c r="N7" s="1897">
        <f>+IF(M7&lt;51,0,IF(AND(M7&lt;76,M7&gt;50),1,IF(AND(M7&lt;101,M7&gt;75),2,"")))</f>
        <v>0</v>
      </c>
    </row>
    <row r="8" spans="1:17" s="31" customFormat="1" ht="13.5" customHeight="1" x14ac:dyDescent="0.35">
      <c r="A8" s="1897"/>
      <c r="B8" s="1898"/>
      <c r="C8" s="1904"/>
      <c r="D8" s="1904"/>
      <c r="E8" s="1899"/>
      <c r="F8" s="1906"/>
      <c r="G8" s="1899"/>
      <c r="H8" s="1899"/>
      <c r="I8" s="33" t="s">
        <v>81</v>
      </c>
      <c r="J8" s="32">
        <f>+IF(K8="X",5,0)</f>
        <v>0</v>
      </c>
      <c r="K8" s="27"/>
      <c r="L8" s="27"/>
      <c r="M8" s="1897"/>
      <c r="N8" s="1897"/>
    </row>
    <row r="9" spans="1:17" s="31" customFormat="1" ht="13.5" customHeight="1" x14ac:dyDescent="0.35">
      <c r="A9" s="1897"/>
      <c r="B9" s="1898"/>
      <c r="C9" s="1904"/>
      <c r="D9" s="1904"/>
      <c r="E9" s="1899"/>
      <c r="F9" s="1906"/>
      <c r="G9" s="1899"/>
      <c r="H9" s="1899"/>
      <c r="I9" s="33" t="s">
        <v>82</v>
      </c>
      <c r="J9" s="32">
        <f>+IF(K9="X",15,0)</f>
        <v>0</v>
      </c>
      <c r="K9" s="27"/>
      <c r="L9" s="27"/>
      <c r="M9" s="1897"/>
      <c r="N9" s="1897"/>
    </row>
    <row r="10" spans="1:17" s="31" customFormat="1" ht="13.5" customHeight="1" x14ac:dyDescent="0.35">
      <c r="A10" s="1897"/>
      <c r="B10" s="1898"/>
      <c r="C10" s="1904"/>
      <c r="D10" s="1904"/>
      <c r="E10" s="1899"/>
      <c r="F10" s="1906"/>
      <c r="G10" s="1899"/>
      <c r="H10" s="1899"/>
      <c r="I10" s="33" t="s">
        <v>83</v>
      </c>
      <c r="J10" s="32">
        <f>+IF(K10="X",10,0)</f>
        <v>0</v>
      </c>
      <c r="K10" s="27"/>
      <c r="L10" s="27"/>
      <c r="M10" s="1897"/>
      <c r="N10" s="1897"/>
    </row>
    <row r="11" spans="1:17" s="31" customFormat="1" ht="13.5" customHeight="1" x14ac:dyDescent="0.35">
      <c r="A11" s="1897"/>
      <c r="B11" s="1898"/>
      <c r="C11" s="1904"/>
      <c r="D11" s="1904"/>
      <c r="E11" s="1899"/>
      <c r="F11" s="1906"/>
      <c r="G11" s="1899"/>
      <c r="H11" s="1899"/>
      <c r="I11" s="33" t="s">
        <v>84</v>
      </c>
      <c r="J11" s="32">
        <f>+IF(K11="X",15,0)</f>
        <v>0</v>
      </c>
      <c r="K11" s="27"/>
      <c r="L11" s="27"/>
      <c r="M11" s="1897"/>
      <c r="N11" s="1897"/>
    </row>
    <row r="12" spans="1:17" s="31" customFormat="1" ht="13.5" customHeight="1" x14ac:dyDescent="0.35">
      <c r="A12" s="1897"/>
      <c r="B12" s="1898"/>
      <c r="C12" s="1904"/>
      <c r="D12" s="1904"/>
      <c r="E12" s="1899"/>
      <c r="F12" s="1906"/>
      <c r="G12" s="1899"/>
      <c r="H12" s="1899"/>
      <c r="I12" s="33" t="s">
        <v>85</v>
      </c>
      <c r="J12" s="32">
        <f>+IF(K12="X",10,0)</f>
        <v>0</v>
      </c>
      <c r="K12" s="27"/>
      <c r="L12" s="27"/>
      <c r="M12" s="1897"/>
      <c r="N12" s="1897"/>
    </row>
    <row r="13" spans="1:17" s="31" customFormat="1" ht="13.5" customHeight="1" x14ac:dyDescent="0.35">
      <c r="A13" s="1897"/>
      <c r="B13" s="1898"/>
      <c r="C13" s="1905"/>
      <c r="D13" s="1905"/>
      <c r="E13" s="1899"/>
      <c r="F13" s="1906"/>
      <c r="G13" s="1899"/>
      <c r="H13" s="1899"/>
      <c r="I13" s="33" t="s">
        <v>86</v>
      </c>
      <c r="J13" s="32">
        <f>+IF(K13="X",30,0)</f>
        <v>0</v>
      </c>
      <c r="K13" s="27"/>
      <c r="L13" s="27"/>
      <c r="M13" s="1897"/>
      <c r="N13" s="1897"/>
    </row>
    <row r="14" spans="1:17" s="31" customFormat="1" ht="10.5" hidden="1" x14ac:dyDescent="0.35">
      <c r="A14" s="1897">
        <f>+A7+1</f>
        <v>2</v>
      </c>
      <c r="B14" s="1899"/>
      <c r="C14" s="1903"/>
      <c r="D14" s="1903"/>
      <c r="E14" s="1899"/>
      <c r="F14" s="1899"/>
      <c r="G14" s="1899"/>
      <c r="H14" s="1899"/>
      <c r="I14" s="33" t="s">
        <v>80</v>
      </c>
      <c r="J14" s="32">
        <f>+IF(K14="X",15,0)</f>
        <v>0</v>
      </c>
      <c r="K14" s="27"/>
      <c r="L14" s="27"/>
      <c r="M14" s="1897">
        <f>+SUM(J14:J20)</f>
        <v>0</v>
      </c>
      <c r="N14" s="1897">
        <f t="shared" ref="N14" si="0">+IF(M14&lt;51,0,IF(AND(M14&lt;76,M14&gt;50),1,IF(AND(M14&lt;101,M14&gt;75),2,"")))</f>
        <v>0</v>
      </c>
    </row>
    <row r="15" spans="1:17" s="31" customFormat="1" ht="10.5" hidden="1" x14ac:dyDescent="0.35">
      <c r="A15" s="1897"/>
      <c r="B15" s="1899"/>
      <c r="C15" s="1904"/>
      <c r="D15" s="1904"/>
      <c r="E15" s="1899"/>
      <c r="F15" s="1899"/>
      <c r="G15" s="1899"/>
      <c r="H15" s="1899"/>
      <c r="I15" s="33" t="s">
        <v>81</v>
      </c>
      <c r="J15" s="32">
        <f>+IF(K15="X",5,0)</f>
        <v>0</v>
      </c>
      <c r="K15" s="27"/>
      <c r="L15" s="27"/>
      <c r="M15" s="1897"/>
      <c r="N15" s="1897"/>
    </row>
    <row r="16" spans="1:17" s="31" customFormat="1" ht="10.5" hidden="1" x14ac:dyDescent="0.35">
      <c r="A16" s="1897"/>
      <c r="B16" s="1899"/>
      <c r="C16" s="1904"/>
      <c r="D16" s="1904"/>
      <c r="E16" s="1899"/>
      <c r="F16" s="1899"/>
      <c r="G16" s="1899"/>
      <c r="H16" s="1899"/>
      <c r="I16" s="33" t="s">
        <v>82</v>
      </c>
      <c r="J16" s="32">
        <f>+IF(K16="X",15,0)</f>
        <v>0</v>
      </c>
      <c r="K16" s="27"/>
      <c r="L16" s="27"/>
      <c r="M16" s="1897"/>
      <c r="N16" s="1897"/>
    </row>
    <row r="17" spans="1:14" s="31" customFormat="1" ht="10.5" hidden="1" x14ac:dyDescent="0.35">
      <c r="A17" s="1897"/>
      <c r="B17" s="1899"/>
      <c r="C17" s="1904"/>
      <c r="D17" s="1904"/>
      <c r="E17" s="1899"/>
      <c r="F17" s="1899"/>
      <c r="G17" s="1899"/>
      <c r="H17" s="1899"/>
      <c r="I17" s="33" t="s">
        <v>83</v>
      </c>
      <c r="J17" s="32">
        <f>+IF(K17="X",10,0)</f>
        <v>0</v>
      </c>
      <c r="K17" s="27"/>
      <c r="L17" s="27"/>
      <c r="M17" s="1897"/>
      <c r="N17" s="1897"/>
    </row>
    <row r="18" spans="1:14" s="31" customFormat="1" ht="10.5" hidden="1" x14ac:dyDescent="0.35">
      <c r="A18" s="1897"/>
      <c r="B18" s="1899"/>
      <c r="C18" s="1904"/>
      <c r="D18" s="1904"/>
      <c r="E18" s="1899"/>
      <c r="F18" s="1899"/>
      <c r="G18" s="1899"/>
      <c r="H18" s="1899"/>
      <c r="I18" s="33" t="s">
        <v>84</v>
      </c>
      <c r="J18" s="32">
        <f>+IF(K18="X",15,0)</f>
        <v>0</v>
      </c>
      <c r="K18" s="27"/>
      <c r="L18" s="27"/>
      <c r="M18" s="1897"/>
      <c r="N18" s="1897"/>
    </row>
    <row r="19" spans="1:14" s="31" customFormat="1" ht="10.5" hidden="1" x14ac:dyDescent="0.35">
      <c r="A19" s="1897"/>
      <c r="B19" s="1899"/>
      <c r="C19" s="1904"/>
      <c r="D19" s="1904"/>
      <c r="E19" s="1899"/>
      <c r="F19" s="1899"/>
      <c r="G19" s="1899"/>
      <c r="H19" s="1899"/>
      <c r="I19" s="33" t="s">
        <v>85</v>
      </c>
      <c r="J19" s="32">
        <f>+IF(K19="X",10,0)</f>
        <v>0</v>
      </c>
      <c r="K19" s="27"/>
      <c r="L19" s="27"/>
      <c r="M19" s="1897"/>
      <c r="N19" s="1897"/>
    </row>
    <row r="20" spans="1:14" s="31" customFormat="1" ht="10.5" hidden="1" x14ac:dyDescent="0.35">
      <c r="A20" s="1897"/>
      <c r="B20" s="1899"/>
      <c r="C20" s="1905"/>
      <c r="D20" s="1905"/>
      <c r="E20" s="1899"/>
      <c r="F20" s="1899"/>
      <c r="G20" s="1899"/>
      <c r="H20" s="1899"/>
      <c r="I20" s="33" t="s">
        <v>86</v>
      </c>
      <c r="J20" s="32">
        <f>+IF(K20="X",30,0)</f>
        <v>0</v>
      </c>
      <c r="K20" s="27"/>
      <c r="L20" s="27"/>
      <c r="M20" s="1897"/>
      <c r="N20" s="1897"/>
    </row>
    <row r="21" spans="1:14" s="31" customFormat="1" ht="10.5" hidden="1" x14ac:dyDescent="0.35">
      <c r="A21" s="1897">
        <f>+A14+1</f>
        <v>3</v>
      </c>
      <c r="B21" s="1899"/>
      <c r="C21" s="1903"/>
      <c r="D21" s="1903"/>
      <c r="E21" s="1899"/>
      <c r="F21" s="1899"/>
      <c r="G21" s="1899"/>
      <c r="H21" s="1899"/>
      <c r="I21" s="33" t="s">
        <v>80</v>
      </c>
      <c r="J21" s="32">
        <f>+IF(K21="X",15,0)</f>
        <v>0</v>
      </c>
      <c r="K21" s="27"/>
      <c r="L21" s="27"/>
      <c r="M21" s="1897">
        <f>+SUM(J21:J27)</f>
        <v>0</v>
      </c>
      <c r="N21" s="1897">
        <f t="shared" ref="N21" si="1">+IF(M21&lt;51,0,IF(AND(M21&lt;76,M21&gt;50),1,IF(AND(M21&lt;101,M21&gt;75),2,"")))</f>
        <v>0</v>
      </c>
    </row>
    <row r="22" spans="1:14" s="31" customFormat="1" ht="10.5" hidden="1" x14ac:dyDescent="0.35">
      <c r="A22" s="1897"/>
      <c r="B22" s="1899"/>
      <c r="C22" s="1904"/>
      <c r="D22" s="1904"/>
      <c r="E22" s="1899"/>
      <c r="F22" s="1899"/>
      <c r="G22" s="1899"/>
      <c r="H22" s="1899"/>
      <c r="I22" s="33" t="s">
        <v>81</v>
      </c>
      <c r="J22" s="32">
        <f>+IF(K22="X",5,0)</f>
        <v>0</v>
      </c>
      <c r="K22" s="27"/>
      <c r="L22" s="27"/>
      <c r="M22" s="1897"/>
      <c r="N22" s="1897"/>
    </row>
    <row r="23" spans="1:14" s="31" customFormat="1" ht="10.5" hidden="1" x14ac:dyDescent="0.35">
      <c r="A23" s="1897"/>
      <c r="B23" s="1899"/>
      <c r="C23" s="1904"/>
      <c r="D23" s="1904"/>
      <c r="E23" s="1899"/>
      <c r="F23" s="1899"/>
      <c r="G23" s="1899"/>
      <c r="H23" s="1899"/>
      <c r="I23" s="33" t="s">
        <v>82</v>
      </c>
      <c r="J23" s="32">
        <f>+IF(K23="X",15,0)</f>
        <v>0</v>
      </c>
      <c r="K23" s="27"/>
      <c r="L23" s="27"/>
      <c r="M23" s="1897"/>
      <c r="N23" s="1897"/>
    </row>
    <row r="24" spans="1:14" s="31" customFormat="1" ht="10.5" hidden="1" x14ac:dyDescent="0.35">
      <c r="A24" s="1897"/>
      <c r="B24" s="1899"/>
      <c r="C24" s="1904"/>
      <c r="D24" s="1904"/>
      <c r="E24" s="1899"/>
      <c r="F24" s="1899"/>
      <c r="G24" s="1899"/>
      <c r="H24" s="1899"/>
      <c r="I24" s="33" t="s">
        <v>83</v>
      </c>
      <c r="J24" s="32">
        <f>+IF(K24="X",10,0)</f>
        <v>0</v>
      </c>
      <c r="K24" s="27"/>
      <c r="L24" s="27"/>
      <c r="M24" s="1897"/>
      <c r="N24" s="1897"/>
    </row>
    <row r="25" spans="1:14" s="31" customFormat="1" ht="10.5" hidden="1" x14ac:dyDescent="0.35">
      <c r="A25" s="1897"/>
      <c r="B25" s="1899"/>
      <c r="C25" s="1904"/>
      <c r="D25" s="1904"/>
      <c r="E25" s="1899"/>
      <c r="F25" s="1899"/>
      <c r="G25" s="1899"/>
      <c r="H25" s="1899"/>
      <c r="I25" s="33" t="s">
        <v>84</v>
      </c>
      <c r="J25" s="32">
        <f>+IF(K25="X",15,0)</f>
        <v>0</v>
      </c>
      <c r="K25" s="27"/>
      <c r="L25" s="27"/>
      <c r="M25" s="1897"/>
      <c r="N25" s="1897"/>
    </row>
    <row r="26" spans="1:14" s="31" customFormat="1" ht="10.5" hidden="1" x14ac:dyDescent="0.35">
      <c r="A26" s="1897"/>
      <c r="B26" s="1899"/>
      <c r="C26" s="1904"/>
      <c r="D26" s="1904"/>
      <c r="E26" s="1899"/>
      <c r="F26" s="1899"/>
      <c r="G26" s="1899"/>
      <c r="H26" s="1899"/>
      <c r="I26" s="33" t="s">
        <v>85</v>
      </c>
      <c r="J26" s="32">
        <f>+IF(K26="X",10,0)</f>
        <v>0</v>
      </c>
      <c r="K26" s="27"/>
      <c r="L26" s="27"/>
      <c r="M26" s="1897"/>
      <c r="N26" s="1897"/>
    </row>
    <row r="27" spans="1:14" s="31" customFormat="1" ht="10.5" hidden="1" x14ac:dyDescent="0.35">
      <c r="A27" s="1897"/>
      <c r="B27" s="1899"/>
      <c r="C27" s="1905"/>
      <c r="D27" s="1905"/>
      <c r="E27" s="1899"/>
      <c r="F27" s="1899"/>
      <c r="G27" s="1899"/>
      <c r="H27" s="1899"/>
      <c r="I27" s="33" t="s">
        <v>86</v>
      </c>
      <c r="J27" s="32">
        <f>+IF(K27="X",30,0)</f>
        <v>0</v>
      </c>
      <c r="K27" s="27"/>
      <c r="L27" s="27"/>
      <c r="M27" s="1897"/>
      <c r="N27" s="1897"/>
    </row>
    <row r="28" spans="1:14" s="31" customFormat="1" ht="10.5" hidden="1" x14ac:dyDescent="0.35">
      <c r="A28" s="1897">
        <f>+A21+1</f>
        <v>4</v>
      </c>
      <c r="B28" s="1899"/>
      <c r="C28" s="1903"/>
      <c r="D28" s="1903"/>
      <c r="E28" s="1899"/>
      <c r="F28" s="1899"/>
      <c r="G28" s="1899"/>
      <c r="H28" s="1899"/>
      <c r="I28" s="33" t="s">
        <v>80</v>
      </c>
      <c r="J28" s="32">
        <f>+IF(K28="X",15,0)</f>
        <v>0</v>
      </c>
      <c r="K28" s="27"/>
      <c r="L28" s="27"/>
      <c r="M28" s="1897">
        <f>+SUM(J28:J34)</f>
        <v>0</v>
      </c>
      <c r="N28" s="1897">
        <f t="shared" ref="N28" si="2">+IF(M28&lt;51,0,IF(AND(M28&lt;76,M28&gt;50),1,IF(AND(M28&lt;101,M28&gt;75),2,"")))</f>
        <v>0</v>
      </c>
    </row>
    <row r="29" spans="1:14" s="31" customFormat="1" ht="10.5" hidden="1" x14ac:dyDescent="0.35">
      <c r="A29" s="1897"/>
      <c r="B29" s="1899"/>
      <c r="C29" s="1904"/>
      <c r="D29" s="1904"/>
      <c r="E29" s="1899"/>
      <c r="F29" s="1899"/>
      <c r="G29" s="1899"/>
      <c r="H29" s="1899"/>
      <c r="I29" s="33" t="s">
        <v>81</v>
      </c>
      <c r="J29" s="32">
        <f>+IF(K29="X",5,0)</f>
        <v>0</v>
      </c>
      <c r="K29" s="27"/>
      <c r="L29" s="27"/>
      <c r="M29" s="1897"/>
      <c r="N29" s="1897"/>
    </row>
    <row r="30" spans="1:14" s="31" customFormat="1" ht="10.5" hidden="1" x14ac:dyDescent="0.35">
      <c r="A30" s="1897"/>
      <c r="B30" s="1899"/>
      <c r="C30" s="1904"/>
      <c r="D30" s="1904"/>
      <c r="E30" s="1899"/>
      <c r="F30" s="1899"/>
      <c r="G30" s="1899"/>
      <c r="H30" s="1899"/>
      <c r="I30" s="33" t="s">
        <v>82</v>
      </c>
      <c r="J30" s="32">
        <f>+IF(K30="X",15,0)</f>
        <v>0</v>
      </c>
      <c r="K30" s="27"/>
      <c r="L30" s="27"/>
      <c r="M30" s="1897"/>
      <c r="N30" s="1897"/>
    </row>
    <row r="31" spans="1:14" s="31" customFormat="1" ht="10.5" hidden="1" x14ac:dyDescent="0.35">
      <c r="A31" s="1897"/>
      <c r="B31" s="1899"/>
      <c r="C31" s="1904"/>
      <c r="D31" s="1904"/>
      <c r="E31" s="1899"/>
      <c r="F31" s="1899"/>
      <c r="G31" s="1899"/>
      <c r="H31" s="1899"/>
      <c r="I31" s="33" t="s">
        <v>83</v>
      </c>
      <c r="J31" s="32">
        <f>+IF(K31="X",10,0)</f>
        <v>0</v>
      </c>
      <c r="K31" s="27"/>
      <c r="L31" s="27"/>
      <c r="M31" s="1897"/>
      <c r="N31" s="1897"/>
    </row>
    <row r="32" spans="1:14" s="31" customFormat="1" ht="10.5" hidden="1" x14ac:dyDescent="0.35">
      <c r="A32" s="1897"/>
      <c r="B32" s="1899"/>
      <c r="C32" s="1904"/>
      <c r="D32" s="1904"/>
      <c r="E32" s="1899"/>
      <c r="F32" s="1899"/>
      <c r="G32" s="1899"/>
      <c r="H32" s="1899"/>
      <c r="I32" s="33" t="s">
        <v>84</v>
      </c>
      <c r="J32" s="32">
        <f>+IF(K32="X",15,0)</f>
        <v>0</v>
      </c>
      <c r="K32" s="27"/>
      <c r="L32" s="27"/>
      <c r="M32" s="1897"/>
      <c r="N32" s="1897"/>
    </row>
    <row r="33" spans="1:14" s="31" customFormat="1" ht="10.5" hidden="1" x14ac:dyDescent="0.35">
      <c r="A33" s="1897"/>
      <c r="B33" s="1899"/>
      <c r="C33" s="1904"/>
      <c r="D33" s="1904"/>
      <c r="E33" s="1899"/>
      <c r="F33" s="1899"/>
      <c r="G33" s="1899"/>
      <c r="H33" s="1899"/>
      <c r="I33" s="33" t="s">
        <v>85</v>
      </c>
      <c r="J33" s="32">
        <f>+IF(K33="X",10,0)</f>
        <v>0</v>
      </c>
      <c r="K33" s="27"/>
      <c r="L33" s="27"/>
      <c r="M33" s="1897"/>
      <c r="N33" s="1897"/>
    </row>
    <row r="34" spans="1:14" s="31" customFormat="1" ht="10.5" hidden="1" x14ac:dyDescent="0.35">
      <c r="A34" s="1897"/>
      <c r="B34" s="1899"/>
      <c r="C34" s="1905"/>
      <c r="D34" s="1905"/>
      <c r="E34" s="1899"/>
      <c r="F34" s="1899"/>
      <c r="G34" s="1899"/>
      <c r="H34" s="1899"/>
      <c r="I34" s="33" t="s">
        <v>86</v>
      </c>
      <c r="J34" s="32">
        <f>+IF(K34="X",30,0)</f>
        <v>0</v>
      </c>
      <c r="K34" s="27"/>
      <c r="L34" s="27"/>
      <c r="M34" s="1897"/>
      <c r="N34" s="1897"/>
    </row>
    <row r="35" spans="1:14" s="31" customFormat="1" ht="10.5" hidden="1" x14ac:dyDescent="0.35">
      <c r="A35" s="1897">
        <f>+A28+1</f>
        <v>5</v>
      </c>
      <c r="B35" s="1899"/>
      <c r="C35" s="1903"/>
      <c r="D35" s="1903"/>
      <c r="E35" s="1899"/>
      <c r="F35" s="1899"/>
      <c r="G35" s="1899"/>
      <c r="H35" s="1899"/>
      <c r="I35" s="33" t="s">
        <v>80</v>
      </c>
      <c r="J35" s="32">
        <f>+IF(K35="X",15,0)</f>
        <v>0</v>
      </c>
      <c r="K35" s="27"/>
      <c r="L35" s="27"/>
      <c r="M35" s="1897">
        <f>+SUM(J35:J41)</f>
        <v>0</v>
      </c>
      <c r="N35" s="1897">
        <f t="shared" ref="N35" si="3">+IF(M35&lt;51,0,IF(AND(M35&lt;76,M35&gt;50),1,IF(AND(M35&lt;101,M35&gt;75),2,"")))</f>
        <v>0</v>
      </c>
    </row>
    <row r="36" spans="1:14" s="31" customFormat="1" ht="10.5" hidden="1" x14ac:dyDescent="0.35">
      <c r="A36" s="1897"/>
      <c r="B36" s="1899"/>
      <c r="C36" s="1904"/>
      <c r="D36" s="1904"/>
      <c r="E36" s="1899"/>
      <c r="F36" s="1899"/>
      <c r="G36" s="1899"/>
      <c r="H36" s="1899"/>
      <c r="I36" s="33" t="s">
        <v>81</v>
      </c>
      <c r="J36" s="32">
        <f>+IF(K36="X",5,0)</f>
        <v>0</v>
      </c>
      <c r="K36" s="27"/>
      <c r="L36" s="27"/>
      <c r="M36" s="1897"/>
      <c r="N36" s="1897"/>
    </row>
    <row r="37" spans="1:14" s="31" customFormat="1" ht="10.5" hidden="1" x14ac:dyDescent="0.35">
      <c r="A37" s="1897"/>
      <c r="B37" s="1899"/>
      <c r="C37" s="1904"/>
      <c r="D37" s="1904"/>
      <c r="E37" s="1899"/>
      <c r="F37" s="1899"/>
      <c r="G37" s="1899"/>
      <c r="H37" s="1899"/>
      <c r="I37" s="33" t="s">
        <v>82</v>
      </c>
      <c r="J37" s="32">
        <f>+IF(K37="X",15,0)</f>
        <v>0</v>
      </c>
      <c r="K37" s="27"/>
      <c r="L37" s="27"/>
      <c r="M37" s="1897"/>
      <c r="N37" s="1897"/>
    </row>
    <row r="38" spans="1:14" s="31" customFormat="1" ht="10.5" hidden="1" x14ac:dyDescent="0.35">
      <c r="A38" s="1897"/>
      <c r="B38" s="1899"/>
      <c r="C38" s="1904"/>
      <c r="D38" s="1904"/>
      <c r="E38" s="1899"/>
      <c r="F38" s="1899"/>
      <c r="G38" s="1899"/>
      <c r="H38" s="1899"/>
      <c r="I38" s="33" t="s">
        <v>83</v>
      </c>
      <c r="J38" s="32">
        <f>+IF(K38="X",10,0)</f>
        <v>0</v>
      </c>
      <c r="K38" s="27"/>
      <c r="L38" s="27"/>
      <c r="M38" s="1897"/>
      <c r="N38" s="1897"/>
    </row>
    <row r="39" spans="1:14" s="31" customFormat="1" ht="10.5" hidden="1" x14ac:dyDescent="0.35">
      <c r="A39" s="1897"/>
      <c r="B39" s="1899"/>
      <c r="C39" s="1904"/>
      <c r="D39" s="1904"/>
      <c r="E39" s="1899"/>
      <c r="F39" s="1899"/>
      <c r="G39" s="1899"/>
      <c r="H39" s="1899"/>
      <c r="I39" s="33" t="s">
        <v>84</v>
      </c>
      <c r="J39" s="32">
        <f>+IF(K39="X",15,0)</f>
        <v>0</v>
      </c>
      <c r="K39" s="27"/>
      <c r="L39" s="27"/>
      <c r="M39" s="1897"/>
      <c r="N39" s="1897"/>
    </row>
    <row r="40" spans="1:14" s="31" customFormat="1" ht="10.5" hidden="1" x14ac:dyDescent="0.35">
      <c r="A40" s="1897"/>
      <c r="B40" s="1899"/>
      <c r="C40" s="1904"/>
      <c r="D40" s="1904"/>
      <c r="E40" s="1899"/>
      <c r="F40" s="1899"/>
      <c r="G40" s="1899"/>
      <c r="H40" s="1899"/>
      <c r="I40" s="33" t="s">
        <v>85</v>
      </c>
      <c r="J40" s="32">
        <f>+IF(K40="X",10,0)</f>
        <v>0</v>
      </c>
      <c r="K40" s="27"/>
      <c r="L40" s="27"/>
      <c r="M40" s="1897"/>
      <c r="N40" s="1897"/>
    </row>
    <row r="41" spans="1:14" s="31" customFormat="1" ht="10.5" hidden="1" x14ac:dyDescent="0.35">
      <c r="A41" s="1897"/>
      <c r="B41" s="1899"/>
      <c r="C41" s="1905"/>
      <c r="D41" s="1905"/>
      <c r="E41" s="1899"/>
      <c r="F41" s="1899"/>
      <c r="G41" s="1899"/>
      <c r="H41" s="1899"/>
      <c r="I41" s="33" t="s">
        <v>86</v>
      </c>
      <c r="J41" s="32">
        <f>+IF(K41="X",30,0)</f>
        <v>0</v>
      </c>
      <c r="K41" s="27"/>
      <c r="L41" s="27"/>
      <c r="M41" s="1897"/>
      <c r="N41" s="1897"/>
    </row>
    <row r="42" spans="1:14" s="31" customFormat="1" ht="10.5" hidden="1" x14ac:dyDescent="0.35">
      <c r="A42" s="1897">
        <f>+A35+1</f>
        <v>6</v>
      </c>
      <c r="B42" s="1899"/>
      <c r="C42" s="1900"/>
      <c r="D42" s="1900"/>
      <c r="E42" s="1899"/>
      <c r="F42" s="1899"/>
      <c r="G42" s="1899"/>
      <c r="H42" s="1899"/>
      <c r="I42" s="33" t="s">
        <v>80</v>
      </c>
      <c r="J42" s="32">
        <f>+IF(K42="X",15,0)</f>
        <v>0</v>
      </c>
      <c r="K42" s="27"/>
      <c r="L42" s="27"/>
      <c r="M42" s="1897">
        <f>+SUM(J42:J48)</f>
        <v>0</v>
      </c>
      <c r="N42" s="1897">
        <f t="shared" ref="N42" si="4">+IF(M42&lt;51,0,IF(AND(M42&lt;76,M42&gt;50),1,IF(AND(M42&lt;101,M42&gt;75),2,"")))</f>
        <v>0</v>
      </c>
    </row>
    <row r="43" spans="1:14" s="31" customFormat="1" ht="10.5" hidden="1" x14ac:dyDescent="0.35">
      <c r="A43" s="1897"/>
      <c r="B43" s="1899"/>
      <c r="C43" s="1901"/>
      <c r="D43" s="1901"/>
      <c r="E43" s="1899"/>
      <c r="F43" s="1899"/>
      <c r="G43" s="1899"/>
      <c r="H43" s="1899"/>
      <c r="I43" s="33" t="s">
        <v>81</v>
      </c>
      <c r="J43" s="32">
        <f>+IF(K43="X",5,0)</f>
        <v>0</v>
      </c>
      <c r="K43" s="27"/>
      <c r="L43" s="27"/>
      <c r="M43" s="1897"/>
      <c r="N43" s="1897"/>
    </row>
    <row r="44" spans="1:14" s="31" customFormat="1" ht="10.5" hidden="1" x14ac:dyDescent="0.35">
      <c r="A44" s="1897"/>
      <c r="B44" s="1899"/>
      <c r="C44" s="1901"/>
      <c r="D44" s="1901"/>
      <c r="E44" s="1899"/>
      <c r="F44" s="1899"/>
      <c r="G44" s="1899"/>
      <c r="H44" s="1899"/>
      <c r="I44" s="33" t="s">
        <v>82</v>
      </c>
      <c r="J44" s="32">
        <f>+IF(K44="X",15,0)</f>
        <v>0</v>
      </c>
      <c r="K44" s="27"/>
      <c r="L44" s="27"/>
      <c r="M44" s="1897"/>
      <c r="N44" s="1897"/>
    </row>
    <row r="45" spans="1:14" s="31" customFormat="1" ht="10.5" hidden="1" x14ac:dyDescent="0.35">
      <c r="A45" s="1897"/>
      <c r="B45" s="1899"/>
      <c r="C45" s="1901"/>
      <c r="D45" s="1901"/>
      <c r="E45" s="1899"/>
      <c r="F45" s="1899"/>
      <c r="G45" s="1899"/>
      <c r="H45" s="1899"/>
      <c r="I45" s="33" t="s">
        <v>83</v>
      </c>
      <c r="J45" s="32">
        <f>+IF(K45="X",10,0)</f>
        <v>0</v>
      </c>
      <c r="K45" s="27"/>
      <c r="L45" s="27"/>
      <c r="M45" s="1897"/>
      <c r="N45" s="1897"/>
    </row>
    <row r="46" spans="1:14" s="31" customFormat="1" ht="10.5" hidden="1" x14ac:dyDescent="0.35">
      <c r="A46" s="1897"/>
      <c r="B46" s="1899"/>
      <c r="C46" s="1901"/>
      <c r="D46" s="1901"/>
      <c r="E46" s="1899"/>
      <c r="F46" s="1899"/>
      <c r="G46" s="1899"/>
      <c r="H46" s="1899"/>
      <c r="I46" s="33" t="s">
        <v>84</v>
      </c>
      <c r="J46" s="32">
        <f>+IF(K46="X",15,0)</f>
        <v>0</v>
      </c>
      <c r="K46" s="27"/>
      <c r="L46" s="27"/>
      <c r="M46" s="1897"/>
      <c r="N46" s="1897"/>
    </row>
    <row r="47" spans="1:14" s="31" customFormat="1" ht="10.5" hidden="1" x14ac:dyDescent="0.35">
      <c r="A47" s="1897"/>
      <c r="B47" s="1899"/>
      <c r="C47" s="1901"/>
      <c r="D47" s="1901"/>
      <c r="E47" s="1899"/>
      <c r="F47" s="1899"/>
      <c r="G47" s="1899"/>
      <c r="H47" s="1899"/>
      <c r="I47" s="33" t="s">
        <v>85</v>
      </c>
      <c r="J47" s="32">
        <f>+IF(K47="X",10,0)</f>
        <v>0</v>
      </c>
      <c r="K47" s="27"/>
      <c r="L47" s="27"/>
      <c r="M47" s="1897"/>
      <c r="N47" s="1897"/>
    </row>
    <row r="48" spans="1:14" s="31" customFormat="1" ht="10.5" hidden="1" x14ac:dyDescent="0.35">
      <c r="A48" s="1897"/>
      <c r="B48" s="1899"/>
      <c r="C48" s="1902"/>
      <c r="D48" s="1902"/>
      <c r="E48" s="1899"/>
      <c r="F48" s="1899"/>
      <c r="G48" s="1899"/>
      <c r="H48" s="1899"/>
      <c r="I48" s="33" t="s">
        <v>86</v>
      </c>
      <c r="J48" s="32">
        <f>+IF(K48="X",30,0)</f>
        <v>0</v>
      </c>
      <c r="K48" s="27"/>
      <c r="L48" s="27"/>
      <c r="M48" s="1897"/>
      <c r="N48" s="1897"/>
    </row>
    <row r="49" spans="1:14" s="31" customFormat="1" ht="10.5" hidden="1" x14ac:dyDescent="0.35">
      <c r="A49" s="1897">
        <f>+A42+1</f>
        <v>7</v>
      </c>
      <c r="B49" s="1899"/>
      <c r="C49" s="1900"/>
      <c r="D49" s="1900"/>
      <c r="E49" s="1899"/>
      <c r="F49" s="1899"/>
      <c r="G49" s="1899"/>
      <c r="H49" s="1899"/>
      <c r="I49" s="33" t="s">
        <v>80</v>
      </c>
      <c r="J49" s="32">
        <f>+IF(K49="X",15,0)</f>
        <v>0</v>
      </c>
      <c r="K49" s="27"/>
      <c r="L49" s="27"/>
      <c r="M49" s="1897">
        <f>+SUM(J49:J55)</f>
        <v>0</v>
      </c>
      <c r="N49" s="1897">
        <f t="shared" ref="N49" si="5">+IF(M49&lt;51,0,IF(AND(M49&lt;76,M49&gt;50),1,IF(AND(M49&lt;101,M49&gt;75),2,"")))</f>
        <v>0</v>
      </c>
    </row>
    <row r="50" spans="1:14" s="31" customFormat="1" ht="10.5" hidden="1" x14ac:dyDescent="0.35">
      <c r="A50" s="1897"/>
      <c r="B50" s="1899"/>
      <c r="C50" s="1901"/>
      <c r="D50" s="1901"/>
      <c r="E50" s="1899"/>
      <c r="F50" s="1899"/>
      <c r="G50" s="1899"/>
      <c r="H50" s="1899"/>
      <c r="I50" s="33" t="s">
        <v>81</v>
      </c>
      <c r="J50" s="32">
        <f>+IF(K50="X",5,0)</f>
        <v>0</v>
      </c>
      <c r="K50" s="27"/>
      <c r="L50" s="27"/>
      <c r="M50" s="1897"/>
      <c r="N50" s="1897"/>
    </row>
    <row r="51" spans="1:14" s="31" customFormat="1" ht="10.5" hidden="1" x14ac:dyDescent="0.35">
      <c r="A51" s="1897"/>
      <c r="B51" s="1899"/>
      <c r="C51" s="1901"/>
      <c r="D51" s="1901"/>
      <c r="E51" s="1899"/>
      <c r="F51" s="1899"/>
      <c r="G51" s="1899"/>
      <c r="H51" s="1899"/>
      <c r="I51" s="33" t="s">
        <v>82</v>
      </c>
      <c r="J51" s="32">
        <f>+IF(K51="X",15,0)</f>
        <v>0</v>
      </c>
      <c r="K51" s="27"/>
      <c r="L51" s="27"/>
      <c r="M51" s="1897"/>
      <c r="N51" s="1897"/>
    </row>
    <row r="52" spans="1:14" s="31" customFormat="1" ht="10.5" hidden="1" x14ac:dyDescent="0.35">
      <c r="A52" s="1897"/>
      <c r="B52" s="1899"/>
      <c r="C52" s="1901"/>
      <c r="D52" s="1901"/>
      <c r="E52" s="1899"/>
      <c r="F52" s="1899"/>
      <c r="G52" s="1899"/>
      <c r="H52" s="1899"/>
      <c r="I52" s="33" t="s">
        <v>83</v>
      </c>
      <c r="J52" s="32">
        <f>+IF(K52="X",10,0)</f>
        <v>0</v>
      </c>
      <c r="K52" s="27"/>
      <c r="L52" s="27"/>
      <c r="M52" s="1897"/>
      <c r="N52" s="1897"/>
    </row>
    <row r="53" spans="1:14" s="31" customFormat="1" ht="10.5" hidden="1" x14ac:dyDescent="0.35">
      <c r="A53" s="1897"/>
      <c r="B53" s="1899"/>
      <c r="C53" s="1901"/>
      <c r="D53" s="1901"/>
      <c r="E53" s="1899"/>
      <c r="F53" s="1899"/>
      <c r="G53" s="1899"/>
      <c r="H53" s="1899"/>
      <c r="I53" s="33" t="s">
        <v>84</v>
      </c>
      <c r="J53" s="32">
        <f>+IF(K53="X",15,0)</f>
        <v>0</v>
      </c>
      <c r="K53" s="27"/>
      <c r="L53" s="27"/>
      <c r="M53" s="1897"/>
      <c r="N53" s="1897"/>
    </row>
    <row r="54" spans="1:14" s="31" customFormat="1" ht="10.5" hidden="1" x14ac:dyDescent="0.35">
      <c r="A54" s="1897"/>
      <c r="B54" s="1899"/>
      <c r="C54" s="1901"/>
      <c r="D54" s="1901"/>
      <c r="E54" s="1899"/>
      <c r="F54" s="1899"/>
      <c r="G54" s="1899"/>
      <c r="H54" s="1899"/>
      <c r="I54" s="33" t="s">
        <v>85</v>
      </c>
      <c r="J54" s="32">
        <f>+IF(K54="X",10,0)</f>
        <v>0</v>
      </c>
      <c r="K54" s="27"/>
      <c r="L54" s="27"/>
      <c r="M54" s="1897"/>
      <c r="N54" s="1897"/>
    </row>
    <row r="55" spans="1:14" s="31" customFormat="1" ht="10.5" hidden="1" x14ac:dyDescent="0.35">
      <c r="A55" s="1897"/>
      <c r="B55" s="1899"/>
      <c r="C55" s="1902"/>
      <c r="D55" s="1902"/>
      <c r="E55" s="1899"/>
      <c r="F55" s="1899"/>
      <c r="G55" s="1899"/>
      <c r="H55" s="1899"/>
      <c r="I55" s="33" t="s">
        <v>86</v>
      </c>
      <c r="J55" s="32">
        <f>+IF(K55="X",30,0)</f>
        <v>0</v>
      </c>
      <c r="K55" s="27"/>
      <c r="L55" s="27"/>
      <c r="M55" s="1897"/>
      <c r="N55" s="1897"/>
    </row>
    <row r="56" spans="1:14" s="31" customFormat="1" ht="10.5" hidden="1" x14ac:dyDescent="0.35">
      <c r="A56" s="1897">
        <f>+A49+1</f>
        <v>8</v>
      </c>
      <c r="B56" s="1899"/>
      <c r="C56" s="1900"/>
      <c r="D56" s="1900"/>
      <c r="E56" s="1899"/>
      <c r="F56" s="1899"/>
      <c r="G56" s="1899"/>
      <c r="H56" s="1899"/>
      <c r="I56" s="33" t="s">
        <v>80</v>
      </c>
      <c r="J56" s="32">
        <f>+IF(K56="X",15,0)</f>
        <v>0</v>
      </c>
      <c r="K56" s="27"/>
      <c r="L56" s="27"/>
      <c r="M56" s="1897">
        <f>+SUM(J56:J62)</f>
        <v>0</v>
      </c>
      <c r="N56" s="1897">
        <f t="shared" ref="N56" si="6">+IF(M56&lt;51,0,IF(AND(M56&lt;76,M56&gt;50),1,IF(AND(M56&lt;101,M56&gt;75),2,"")))</f>
        <v>0</v>
      </c>
    </row>
    <row r="57" spans="1:14" s="31" customFormat="1" ht="10.5" hidden="1" x14ac:dyDescent="0.35">
      <c r="A57" s="1897"/>
      <c r="B57" s="1899"/>
      <c r="C57" s="1901"/>
      <c r="D57" s="1901"/>
      <c r="E57" s="1899"/>
      <c r="F57" s="1899"/>
      <c r="G57" s="1899"/>
      <c r="H57" s="1899"/>
      <c r="I57" s="33" t="s">
        <v>81</v>
      </c>
      <c r="J57" s="32">
        <f>+IF(K57="X",5,0)</f>
        <v>0</v>
      </c>
      <c r="K57" s="27"/>
      <c r="L57" s="27"/>
      <c r="M57" s="1897"/>
      <c r="N57" s="1897"/>
    </row>
    <row r="58" spans="1:14" s="31" customFormat="1" ht="10.5" hidden="1" x14ac:dyDescent="0.35">
      <c r="A58" s="1897"/>
      <c r="B58" s="1899"/>
      <c r="C58" s="1901"/>
      <c r="D58" s="1901"/>
      <c r="E58" s="1899"/>
      <c r="F58" s="1899"/>
      <c r="G58" s="1899"/>
      <c r="H58" s="1899"/>
      <c r="I58" s="33" t="s">
        <v>82</v>
      </c>
      <c r="J58" s="32">
        <f>+IF(K58="X",15,0)</f>
        <v>0</v>
      </c>
      <c r="K58" s="27"/>
      <c r="L58" s="27"/>
      <c r="M58" s="1897"/>
      <c r="N58" s="1897"/>
    </row>
    <row r="59" spans="1:14" s="31" customFormat="1" ht="10.5" hidden="1" x14ac:dyDescent="0.35">
      <c r="A59" s="1897"/>
      <c r="B59" s="1899"/>
      <c r="C59" s="1901"/>
      <c r="D59" s="1901"/>
      <c r="E59" s="1899"/>
      <c r="F59" s="1899"/>
      <c r="G59" s="1899"/>
      <c r="H59" s="1899"/>
      <c r="I59" s="33" t="s">
        <v>83</v>
      </c>
      <c r="J59" s="32">
        <f>+IF(K59="X",10,0)</f>
        <v>0</v>
      </c>
      <c r="K59" s="27"/>
      <c r="L59" s="27"/>
      <c r="M59" s="1897"/>
      <c r="N59" s="1897"/>
    </row>
    <row r="60" spans="1:14" s="31" customFormat="1" ht="10.5" hidden="1" x14ac:dyDescent="0.35">
      <c r="A60" s="1897"/>
      <c r="B60" s="1899"/>
      <c r="C60" s="1901"/>
      <c r="D60" s="1901"/>
      <c r="E60" s="1899"/>
      <c r="F60" s="1899"/>
      <c r="G60" s="1899"/>
      <c r="H60" s="1899"/>
      <c r="I60" s="33" t="s">
        <v>84</v>
      </c>
      <c r="J60" s="32">
        <f>+IF(K60="X",15,0)</f>
        <v>0</v>
      </c>
      <c r="K60" s="27"/>
      <c r="L60" s="27"/>
      <c r="M60" s="1897"/>
      <c r="N60" s="1897"/>
    </row>
    <row r="61" spans="1:14" s="31" customFormat="1" ht="10.5" hidden="1" x14ac:dyDescent="0.35">
      <c r="A61" s="1897"/>
      <c r="B61" s="1899"/>
      <c r="C61" s="1901"/>
      <c r="D61" s="1901"/>
      <c r="E61" s="1899"/>
      <c r="F61" s="1899"/>
      <c r="G61" s="1899"/>
      <c r="H61" s="1899"/>
      <c r="I61" s="33" t="s">
        <v>85</v>
      </c>
      <c r="J61" s="32">
        <f>+IF(K61="X",10,0)</f>
        <v>0</v>
      </c>
      <c r="K61" s="27"/>
      <c r="L61" s="27"/>
      <c r="M61" s="1897"/>
      <c r="N61" s="1897"/>
    </row>
    <row r="62" spans="1:14" s="31" customFormat="1" ht="10.5" hidden="1" x14ac:dyDescent="0.35">
      <c r="A62" s="1897"/>
      <c r="B62" s="1899"/>
      <c r="C62" s="1902"/>
      <c r="D62" s="1902"/>
      <c r="E62" s="1899"/>
      <c r="F62" s="1899"/>
      <c r="G62" s="1899"/>
      <c r="H62" s="1899"/>
      <c r="I62" s="33" t="s">
        <v>86</v>
      </c>
      <c r="J62" s="32">
        <f>+IF(K62="X",30,0)</f>
        <v>0</v>
      </c>
      <c r="K62" s="27"/>
      <c r="L62" s="27"/>
      <c r="M62" s="1897"/>
      <c r="N62" s="1897"/>
    </row>
    <row r="63" spans="1:14" s="31" customFormat="1" ht="10.5" hidden="1" x14ac:dyDescent="0.35">
      <c r="A63" s="1897">
        <f>+A56+1</f>
        <v>9</v>
      </c>
      <c r="B63" s="1899"/>
      <c r="C63" s="1900"/>
      <c r="D63" s="1900"/>
      <c r="E63" s="1899"/>
      <c r="F63" s="1899"/>
      <c r="G63" s="1899"/>
      <c r="H63" s="1899"/>
      <c r="I63" s="33" t="s">
        <v>80</v>
      </c>
      <c r="J63" s="32">
        <f>+IF(K63="X",15,0)</f>
        <v>0</v>
      </c>
      <c r="K63" s="27"/>
      <c r="L63" s="27"/>
      <c r="M63" s="1897">
        <f>+SUM(J63:J69)</f>
        <v>0</v>
      </c>
      <c r="N63" s="1897">
        <f t="shared" ref="N63" si="7">+IF(M63&lt;51,0,IF(AND(M63&lt;76,M63&gt;50),1,IF(AND(M63&lt;101,M63&gt;75),2,"")))</f>
        <v>0</v>
      </c>
    </row>
    <row r="64" spans="1:14" s="31" customFormat="1" ht="10.5" hidden="1" x14ac:dyDescent="0.35">
      <c r="A64" s="1897"/>
      <c r="B64" s="1899"/>
      <c r="C64" s="1901"/>
      <c r="D64" s="1901"/>
      <c r="E64" s="1899"/>
      <c r="F64" s="1899"/>
      <c r="G64" s="1899"/>
      <c r="H64" s="1899"/>
      <c r="I64" s="33" t="s">
        <v>81</v>
      </c>
      <c r="J64" s="32">
        <f>+IF(K64="X",5,0)</f>
        <v>0</v>
      </c>
      <c r="K64" s="27"/>
      <c r="L64" s="27"/>
      <c r="M64" s="1897"/>
      <c r="N64" s="1897"/>
    </row>
    <row r="65" spans="1:14" s="31" customFormat="1" ht="10.5" hidden="1" x14ac:dyDescent="0.35">
      <c r="A65" s="1897"/>
      <c r="B65" s="1899"/>
      <c r="C65" s="1901"/>
      <c r="D65" s="1901"/>
      <c r="E65" s="1899"/>
      <c r="F65" s="1899"/>
      <c r="G65" s="1899"/>
      <c r="H65" s="1899"/>
      <c r="I65" s="33" t="s">
        <v>82</v>
      </c>
      <c r="J65" s="32">
        <f>+IF(K65="X",15,0)</f>
        <v>0</v>
      </c>
      <c r="K65" s="27"/>
      <c r="L65" s="27"/>
      <c r="M65" s="1897"/>
      <c r="N65" s="1897"/>
    </row>
    <row r="66" spans="1:14" s="31" customFormat="1" ht="10.5" hidden="1" x14ac:dyDescent="0.35">
      <c r="A66" s="1897"/>
      <c r="B66" s="1899"/>
      <c r="C66" s="1901"/>
      <c r="D66" s="1901"/>
      <c r="E66" s="1899"/>
      <c r="F66" s="1899"/>
      <c r="G66" s="1899"/>
      <c r="H66" s="1899"/>
      <c r="I66" s="33" t="s">
        <v>83</v>
      </c>
      <c r="J66" s="32">
        <f>+IF(K66="X",10,0)</f>
        <v>0</v>
      </c>
      <c r="K66" s="27"/>
      <c r="L66" s="27"/>
      <c r="M66" s="1897"/>
      <c r="N66" s="1897"/>
    </row>
    <row r="67" spans="1:14" s="31" customFormat="1" ht="10.5" hidden="1" x14ac:dyDescent="0.35">
      <c r="A67" s="1897"/>
      <c r="B67" s="1899"/>
      <c r="C67" s="1901"/>
      <c r="D67" s="1901"/>
      <c r="E67" s="1899"/>
      <c r="F67" s="1899"/>
      <c r="G67" s="1899"/>
      <c r="H67" s="1899"/>
      <c r="I67" s="33" t="s">
        <v>84</v>
      </c>
      <c r="J67" s="32">
        <f>+IF(K67="X",15,0)</f>
        <v>0</v>
      </c>
      <c r="K67" s="27"/>
      <c r="L67" s="27"/>
      <c r="M67" s="1897"/>
      <c r="N67" s="1897"/>
    </row>
    <row r="68" spans="1:14" s="31" customFormat="1" ht="10.5" hidden="1" x14ac:dyDescent="0.35">
      <c r="A68" s="1897"/>
      <c r="B68" s="1899"/>
      <c r="C68" s="1901"/>
      <c r="D68" s="1901"/>
      <c r="E68" s="1899"/>
      <c r="F68" s="1899"/>
      <c r="G68" s="1899"/>
      <c r="H68" s="1899"/>
      <c r="I68" s="33" t="s">
        <v>85</v>
      </c>
      <c r="J68" s="32">
        <f>+IF(K68="X",10,0)</f>
        <v>0</v>
      </c>
      <c r="K68" s="27"/>
      <c r="L68" s="27"/>
      <c r="M68" s="1897"/>
      <c r="N68" s="1897"/>
    </row>
    <row r="69" spans="1:14" s="31" customFormat="1" ht="10.5" hidden="1" x14ac:dyDescent="0.35">
      <c r="A69" s="1897"/>
      <c r="B69" s="1899"/>
      <c r="C69" s="1902"/>
      <c r="D69" s="1902"/>
      <c r="E69" s="1899"/>
      <c r="F69" s="1899"/>
      <c r="G69" s="1899"/>
      <c r="H69" s="1899"/>
      <c r="I69" s="33" t="s">
        <v>86</v>
      </c>
      <c r="J69" s="32">
        <f>+IF(K69="X",30,0)</f>
        <v>0</v>
      </c>
      <c r="K69" s="27"/>
      <c r="L69" s="27"/>
      <c r="M69" s="1897"/>
      <c r="N69" s="1897"/>
    </row>
    <row r="70" spans="1:14" s="31" customFormat="1" ht="10.5" hidden="1" x14ac:dyDescent="0.35">
      <c r="A70" s="1897">
        <f>+A63+1</f>
        <v>10</v>
      </c>
      <c r="B70" s="1899"/>
      <c r="C70" s="1900"/>
      <c r="D70" s="1900"/>
      <c r="E70" s="1899"/>
      <c r="F70" s="1899"/>
      <c r="G70" s="1899"/>
      <c r="H70" s="1899"/>
      <c r="I70" s="33" t="s">
        <v>80</v>
      </c>
      <c r="J70" s="32">
        <f>+IF(K70="X",15,0)</f>
        <v>0</v>
      </c>
      <c r="K70" s="27"/>
      <c r="L70" s="27"/>
      <c r="M70" s="1897">
        <f>+SUM(J70:J76)</f>
        <v>0</v>
      </c>
      <c r="N70" s="1897">
        <f t="shared" ref="N70" si="8">+IF(M70&lt;51,0,IF(AND(M70&lt;76,M70&gt;50),1,IF(AND(M70&lt;101,M70&gt;75),2,"")))</f>
        <v>0</v>
      </c>
    </row>
    <row r="71" spans="1:14" s="31" customFormat="1" ht="10.5" hidden="1" x14ac:dyDescent="0.35">
      <c r="A71" s="1897"/>
      <c r="B71" s="1899"/>
      <c r="C71" s="1901"/>
      <c r="D71" s="1901"/>
      <c r="E71" s="1899"/>
      <c r="F71" s="1899"/>
      <c r="G71" s="1899"/>
      <c r="H71" s="1899"/>
      <c r="I71" s="33" t="s">
        <v>81</v>
      </c>
      <c r="J71" s="32">
        <f>+IF(K71="X",5,0)</f>
        <v>0</v>
      </c>
      <c r="K71" s="27"/>
      <c r="L71" s="27"/>
      <c r="M71" s="1897"/>
      <c r="N71" s="1897"/>
    </row>
    <row r="72" spans="1:14" s="31" customFormat="1" ht="10.5" hidden="1" x14ac:dyDescent="0.35">
      <c r="A72" s="1897"/>
      <c r="B72" s="1899"/>
      <c r="C72" s="1901"/>
      <c r="D72" s="1901"/>
      <c r="E72" s="1899"/>
      <c r="F72" s="1899"/>
      <c r="G72" s="1899"/>
      <c r="H72" s="1899"/>
      <c r="I72" s="33" t="s">
        <v>82</v>
      </c>
      <c r="J72" s="32">
        <f>+IF(K72="X",15,0)</f>
        <v>0</v>
      </c>
      <c r="K72" s="27"/>
      <c r="L72" s="27"/>
      <c r="M72" s="1897"/>
      <c r="N72" s="1897"/>
    </row>
    <row r="73" spans="1:14" s="31" customFormat="1" ht="10.5" hidden="1" x14ac:dyDescent="0.35">
      <c r="A73" s="1897"/>
      <c r="B73" s="1899"/>
      <c r="C73" s="1901"/>
      <c r="D73" s="1901"/>
      <c r="E73" s="1899"/>
      <c r="F73" s="1899"/>
      <c r="G73" s="1899"/>
      <c r="H73" s="1899"/>
      <c r="I73" s="33" t="s">
        <v>83</v>
      </c>
      <c r="J73" s="32">
        <f>+IF(K73="X",10,0)</f>
        <v>0</v>
      </c>
      <c r="K73" s="27"/>
      <c r="L73" s="27"/>
      <c r="M73" s="1897"/>
      <c r="N73" s="1897"/>
    </row>
    <row r="74" spans="1:14" s="31" customFormat="1" ht="10.5" hidden="1" x14ac:dyDescent="0.35">
      <c r="A74" s="1897"/>
      <c r="B74" s="1899"/>
      <c r="C74" s="1901"/>
      <c r="D74" s="1901"/>
      <c r="E74" s="1899"/>
      <c r="F74" s="1899"/>
      <c r="G74" s="1899"/>
      <c r="H74" s="1899"/>
      <c r="I74" s="33" t="s">
        <v>84</v>
      </c>
      <c r="J74" s="32">
        <f>+IF(K74="X",15,0)</f>
        <v>0</v>
      </c>
      <c r="K74" s="27"/>
      <c r="L74" s="27"/>
      <c r="M74" s="1897"/>
      <c r="N74" s="1897"/>
    </row>
    <row r="75" spans="1:14" s="31" customFormat="1" ht="10.5" hidden="1" x14ac:dyDescent="0.35">
      <c r="A75" s="1897"/>
      <c r="B75" s="1899"/>
      <c r="C75" s="1901"/>
      <c r="D75" s="1901"/>
      <c r="E75" s="1899"/>
      <c r="F75" s="1899"/>
      <c r="G75" s="1899"/>
      <c r="H75" s="1899"/>
      <c r="I75" s="33" t="s">
        <v>85</v>
      </c>
      <c r="J75" s="32">
        <f>+IF(K75="X",10,0)</f>
        <v>0</v>
      </c>
      <c r="K75" s="27"/>
      <c r="L75" s="27"/>
      <c r="M75" s="1897"/>
      <c r="N75" s="1897"/>
    </row>
    <row r="76" spans="1:14" s="31" customFormat="1" ht="10.5" hidden="1" x14ac:dyDescent="0.35">
      <c r="A76" s="1897"/>
      <c r="B76" s="1899"/>
      <c r="C76" s="1902"/>
      <c r="D76" s="1902"/>
      <c r="E76" s="1899"/>
      <c r="F76" s="1899"/>
      <c r="G76" s="1899"/>
      <c r="H76" s="1899"/>
      <c r="I76" s="33" t="s">
        <v>86</v>
      </c>
      <c r="J76" s="32">
        <f>+IF(K76="X",30,0)</f>
        <v>0</v>
      </c>
      <c r="K76" s="27"/>
      <c r="L76" s="27"/>
      <c r="M76" s="1897"/>
      <c r="N76" s="1897"/>
    </row>
  </sheetData>
  <mergeCells count="112">
    <mergeCell ref="M63:M69"/>
    <mergeCell ref="N63:N69"/>
    <mergeCell ref="A70:A76"/>
    <mergeCell ref="B70:B76"/>
    <mergeCell ref="E70:E76"/>
    <mergeCell ref="F70:F76"/>
    <mergeCell ref="G70:G76"/>
    <mergeCell ref="H70:H76"/>
    <mergeCell ref="M70:M76"/>
    <mergeCell ref="N70:N76"/>
    <mergeCell ref="A63:A69"/>
    <mergeCell ref="B63:B69"/>
    <mergeCell ref="E63:E69"/>
    <mergeCell ref="F63:F69"/>
    <mergeCell ref="G63:G69"/>
    <mergeCell ref="H63:H69"/>
    <mergeCell ref="C70:C76"/>
    <mergeCell ref="D70:D76"/>
    <mergeCell ref="C63:C69"/>
    <mergeCell ref="D63:D69"/>
    <mergeCell ref="A56:A62"/>
    <mergeCell ref="B56:B62"/>
    <mergeCell ref="E56:E62"/>
    <mergeCell ref="F56:F62"/>
    <mergeCell ref="G56:G62"/>
    <mergeCell ref="H56:H62"/>
    <mergeCell ref="M56:M62"/>
    <mergeCell ref="N56:N62"/>
    <mergeCell ref="A49:A55"/>
    <mergeCell ref="B49:B55"/>
    <mergeCell ref="E49:E55"/>
    <mergeCell ref="F49:F55"/>
    <mergeCell ref="G49:G55"/>
    <mergeCell ref="H49:H55"/>
    <mergeCell ref="M49:M55"/>
    <mergeCell ref="N49:N55"/>
    <mergeCell ref="C49:C55"/>
    <mergeCell ref="D49:D55"/>
    <mergeCell ref="C56:C62"/>
    <mergeCell ref="D56:D62"/>
    <mergeCell ref="M35:M41"/>
    <mergeCell ref="N35:N41"/>
    <mergeCell ref="A42:A48"/>
    <mergeCell ref="B42:B48"/>
    <mergeCell ref="E42:E48"/>
    <mergeCell ref="F42:F48"/>
    <mergeCell ref="G42:G48"/>
    <mergeCell ref="H42:H48"/>
    <mergeCell ref="M42:M48"/>
    <mergeCell ref="N42:N48"/>
    <mergeCell ref="A35:A41"/>
    <mergeCell ref="B35:B41"/>
    <mergeCell ref="E35:E41"/>
    <mergeCell ref="F35:F41"/>
    <mergeCell ref="G35:G41"/>
    <mergeCell ref="H35:H41"/>
    <mergeCell ref="C35:C41"/>
    <mergeCell ref="D35:D41"/>
    <mergeCell ref="C42:C48"/>
    <mergeCell ref="D42:D48"/>
    <mergeCell ref="M21:M27"/>
    <mergeCell ref="N21:N27"/>
    <mergeCell ref="A28:A34"/>
    <mergeCell ref="B28:B34"/>
    <mergeCell ref="E28:E34"/>
    <mergeCell ref="F28:F34"/>
    <mergeCell ref="G28:G34"/>
    <mergeCell ref="H28:H34"/>
    <mergeCell ref="M28:M34"/>
    <mergeCell ref="N28:N34"/>
    <mergeCell ref="A21:A27"/>
    <mergeCell ref="B21:B27"/>
    <mergeCell ref="E21:E27"/>
    <mergeCell ref="F21:F27"/>
    <mergeCell ref="G21:G27"/>
    <mergeCell ref="H21:H27"/>
    <mergeCell ref="C21:C27"/>
    <mergeCell ref="D21:D27"/>
    <mergeCell ref="C28:C34"/>
    <mergeCell ref="D28:D34"/>
    <mergeCell ref="M7:M13"/>
    <mergeCell ref="N7:N13"/>
    <mergeCell ref="A14:A20"/>
    <mergeCell ref="B14:B20"/>
    <mergeCell ref="E14:E20"/>
    <mergeCell ref="F14:F20"/>
    <mergeCell ref="G14:G20"/>
    <mergeCell ref="H14:H20"/>
    <mergeCell ref="M14:M20"/>
    <mergeCell ref="N14:N20"/>
    <mergeCell ref="A7:A13"/>
    <mergeCell ref="B7:B13"/>
    <mergeCell ref="E7:E13"/>
    <mergeCell ref="F7:F13"/>
    <mergeCell ref="G7:G13"/>
    <mergeCell ref="H7:H13"/>
    <mergeCell ref="C7:C13"/>
    <mergeCell ref="D7:D13"/>
    <mergeCell ref="C14:C20"/>
    <mergeCell ref="D14:D20"/>
    <mergeCell ref="A2:N2"/>
    <mergeCell ref="B3:N3"/>
    <mergeCell ref="B4:N4"/>
    <mergeCell ref="A5:A6"/>
    <mergeCell ref="B5:B6"/>
    <mergeCell ref="E5:E6"/>
    <mergeCell ref="F5:H5"/>
    <mergeCell ref="J5:L5"/>
    <mergeCell ref="M5:M6"/>
    <mergeCell ref="N5:N6"/>
    <mergeCell ref="C5:C6"/>
    <mergeCell ref="D5: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800-000000000000}">
          <x14:formula1>
            <xm:f>Inicial!$B$31:$C$31</xm:f>
          </x14:formula1>
          <xm:sqref>E7:E76</xm:sqref>
        </x14:dataValidation>
        <x14:dataValidation type="list" allowBlank="1" showInputMessage="1" showErrorMessage="1" xr:uid="{00000000-0002-0000-1800-000001000000}">
          <x14:formula1>
            <xm:f>Inicial!$B$25:$K$25</xm:f>
          </x14:formula1>
          <xm:sqref>C7:C76</xm:sqref>
        </x14:dataValidation>
        <x14:dataValidation type="list" allowBlank="1" showInputMessage="1" showErrorMessage="1" xr:uid="{00000000-0002-0000-1800-000002000000}">
          <x14:formula1>
            <xm:f>Inicial!$B$28:$E$28</xm:f>
          </x14:formula1>
          <xm:sqref>D7:D76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dimension ref="A2:O76"/>
  <sheetViews>
    <sheetView workbookViewId="0"/>
  </sheetViews>
  <sheetFormatPr baseColWidth="10" defaultColWidth="11.453125" defaultRowHeight="14.5" x14ac:dyDescent="0.35"/>
  <cols>
    <col min="1" max="1" width="7.54296875" style="1" bestFit="1" customWidth="1"/>
    <col min="2" max="2" width="31.81640625" style="1" customWidth="1"/>
    <col min="3" max="3" width="12.26953125" style="1" customWidth="1"/>
    <col min="4" max="4" width="10.7265625" style="1" bestFit="1" customWidth="1"/>
    <col min="5" max="5" width="9.54296875" style="1" bestFit="1" customWidth="1"/>
    <col min="6" max="6" width="10.1796875" style="1" bestFit="1" customWidth="1"/>
    <col min="7" max="7" width="66" style="1" customWidth="1"/>
    <col min="8" max="8" width="9.26953125" style="3" bestFit="1" customWidth="1"/>
    <col min="9" max="10" width="4.54296875" style="3" customWidth="1"/>
    <col min="11" max="12" width="13.54296875" style="1" customWidth="1"/>
    <col min="13" max="13" width="11.453125" style="1"/>
    <col min="14" max="14" width="29.453125" style="1" customWidth="1"/>
    <col min="15" max="16384" width="11.453125" style="1"/>
  </cols>
  <sheetData>
    <row r="2" spans="1:15" ht="27" customHeight="1" x14ac:dyDescent="0.35">
      <c r="A2" s="1885" t="s">
        <v>89</v>
      </c>
      <c r="B2" s="1885"/>
      <c r="C2" s="1885"/>
      <c r="D2" s="1885"/>
      <c r="E2" s="1885"/>
      <c r="F2" s="1885"/>
      <c r="G2" s="1885"/>
      <c r="H2" s="1885"/>
      <c r="I2" s="1885"/>
      <c r="J2" s="1885"/>
      <c r="K2" s="1885"/>
      <c r="L2" s="1885"/>
    </row>
    <row r="3" spans="1:15" ht="27" customHeight="1" x14ac:dyDescent="0.35">
      <c r="A3" s="22" t="s">
        <v>30</v>
      </c>
      <c r="B3" s="1909" t="e">
        <f>+Identificación!#REF!</f>
        <v>#REF!</v>
      </c>
      <c r="C3" s="1909"/>
      <c r="D3" s="1909"/>
      <c r="E3" s="1909"/>
      <c r="F3" s="1909"/>
      <c r="G3" s="1909"/>
      <c r="H3" s="1909"/>
      <c r="I3" s="1909"/>
      <c r="J3" s="1909"/>
      <c r="K3" s="1909"/>
      <c r="L3" s="1909"/>
    </row>
    <row r="4" spans="1:15" ht="27" customHeight="1" x14ac:dyDescent="0.35">
      <c r="A4" s="25" t="s">
        <v>71</v>
      </c>
      <c r="B4" s="1909" t="e">
        <f>+Identificación!#REF!</f>
        <v>#REF!</v>
      </c>
      <c r="C4" s="1909"/>
      <c r="D4" s="1909"/>
      <c r="E4" s="1909"/>
      <c r="F4" s="1909"/>
      <c r="G4" s="1909"/>
      <c r="H4" s="1909"/>
      <c r="I4" s="1909"/>
      <c r="J4" s="1909"/>
      <c r="K4" s="1909"/>
      <c r="L4" s="1909"/>
    </row>
    <row r="5" spans="1:15" ht="30.75" customHeight="1" x14ac:dyDescent="0.35">
      <c r="A5" s="453" t="s">
        <v>30</v>
      </c>
      <c r="B5" s="453" t="s">
        <v>72</v>
      </c>
      <c r="C5" s="454" t="s">
        <v>92</v>
      </c>
      <c r="D5" s="453" t="s">
        <v>73</v>
      </c>
      <c r="E5" s="453"/>
      <c r="F5" s="453"/>
      <c r="G5" s="22" t="s">
        <v>77</v>
      </c>
      <c r="H5" s="453" t="s">
        <v>87</v>
      </c>
      <c r="I5" s="453"/>
      <c r="J5" s="453"/>
      <c r="K5" s="453" t="s">
        <v>88</v>
      </c>
      <c r="L5" s="453" t="s">
        <v>96</v>
      </c>
      <c r="N5" s="18" t="s">
        <v>97</v>
      </c>
      <c r="O5" s="7">
        <f>+SUMIF($C$7:$C$76,"Probabilidad",$L$7:$L$76)</f>
        <v>0</v>
      </c>
    </row>
    <row r="6" spans="1:15" ht="29" x14ac:dyDescent="0.35">
      <c r="A6" s="453"/>
      <c r="B6" s="453"/>
      <c r="C6" s="1890"/>
      <c r="D6" s="19" t="s">
        <v>74</v>
      </c>
      <c r="E6" s="19" t="s">
        <v>75</v>
      </c>
      <c r="F6" s="19" t="s">
        <v>76</v>
      </c>
      <c r="G6" s="19" t="s">
        <v>78</v>
      </c>
      <c r="H6" s="19" t="s">
        <v>79</v>
      </c>
      <c r="I6" s="19" t="s">
        <v>33</v>
      </c>
      <c r="J6" s="19" t="s">
        <v>34</v>
      </c>
      <c r="K6" s="453"/>
      <c r="L6" s="453"/>
      <c r="N6" s="18" t="s">
        <v>98</v>
      </c>
      <c r="O6" s="7">
        <f>+SUMIF($C$7:$C$76,"Impacto",$L$7:$L$76)</f>
        <v>1</v>
      </c>
    </row>
    <row r="7" spans="1:15" x14ac:dyDescent="0.35">
      <c r="A7" s="1891">
        <v>1</v>
      </c>
      <c r="B7" s="1892"/>
      <c r="C7" s="1892" t="s">
        <v>95</v>
      </c>
      <c r="D7" s="1892"/>
      <c r="E7" s="1892"/>
      <c r="F7" s="1892"/>
      <c r="G7" s="15" t="s">
        <v>80</v>
      </c>
      <c r="H7" s="7">
        <f>+IF(I7="X",15,0)</f>
        <v>15</v>
      </c>
      <c r="I7" s="20" t="s">
        <v>36</v>
      </c>
      <c r="J7" s="20"/>
      <c r="K7" s="1891">
        <f>+SUM(H7:H13)</f>
        <v>60</v>
      </c>
      <c r="L7" s="1891">
        <f>+IF(K7&lt;51,0,IF(AND(K7&lt;76,K7&gt;50),1,IF(AND(K7&lt;101,K7&gt;75),2,"")))</f>
        <v>1</v>
      </c>
    </row>
    <row r="8" spans="1:15" x14ac:dyDescent="0.35">
      <c r="A8" s="1891"/>
      <c r="B8" s="1892"/>
      <c r="C8" s="1892"/>
      <c r="D8" s="1892"/>
      <c r="E8" s="1892"/>
      <c r="F8" s="1892"/>
      <c r="G8" s="15" t="s">
        <v>81</v>
      </c>
      <c r="H8" s="7">
        <f>+IF(I8="X",5,0)</f>
        <v>5</v>
      </c>
      <c r="I8" s="20" t="s">
        <v>36</v>
      </c>
      <c r="J8" s="20"/>
      <c r="K8" s="1891"/>
      <c r="L8" s="1891"/>
    </row>
    <row r="9" spans="1:15" x14ac:dyDescent="0.35">
      <c r="A9" s="1891"/>
      <c r="B9" s="1892"/>
      <c r="C9" s="1892"/>
      <c r="D9" s="1892"/>
      <c r="E9" s="1892"/>
      <c r="F9" s="1892"/>
      <c r="G9" s="15" t="s">
        <v>82</v>
      </c>
      <c r="H9" s="7">
        <f>+IF(I9="X",15,0)</f>
        <v>15</v>
      </c>
      <c r="I9" s="20" t="s">
        <v>36</v>
      </c>
      <c r="J9" s="20"/>
      <c r="K9" s="1891"/>
      <c r="L9" s="1891"/>
    </row>
    <row r="10" spans="1:15" x14ac:dyDescent="0.35">
      <c r="A10" s="1891"/>
      <c r="B10" s="1892"/>
      <c r="C10" s="1892"/>
      <c r="D10" s="1892"/>
      <c r="E10" s="1892"/>
      <c r="F10" s="1892"/>
      <c r="G10" s="15" t="s">
        <v>83</v>
      </c>
      <c r="H10" s="7">
        <f>+IF(I10="X",10,0)</f>
        <v>10</v>
      </c>
      <c r="I10" s="20" t="s">
        <v>36</v>
      </c>
      <c r="J10" s="20"/>
      <c r="K10" s="1891"/>
      <c r="L10" s="1891"/>
    </row>
    <row r="11" spans="1:15" x14ac:dyDescent="0.35">
      <c r="A11" s="1891"/>
      <c r="B11" s="1892"/>
      <c r="C11" s="1892"/>
      <c r="D11" s="1892"/>
      <c r="E11" s="1892"/>
      <c r="F11" s="1892"/>
      <c r="G11" s="15" t="s">
        <v>84</v>
      </c>
      <c r="H11" s="7">
        <f>+IF(I11="X",15,0)</f>
        <v>15</v>
      </c>
      <c r="I11" s="20" t="s">
        <v>36</v>
      </c>
      <c r="J11" s="20"/>
      <c r="K11" s="1891"/>
      <c r="L11" s="1891"/>
    </row>
    <row r="12" spans="1:15" x14ac:dyDescent="0.35">
      <c r="A12" s="1891"/>
      <c r="B12" s="1892"/>
      <c r="C12" s="1892"/>
      <c r="D12" s="1892"/>
      <c r="E12" s="1892"/>
      <c r="F12" s="1892"/>
      <c r="G12" s="15" t="s">
        <v>85</v>
      </c>
      <c r="H12" s="7">
        <f>+IF(I12="X",10,0)</f>
        <v>0</v>
      </c>
      <c r="I12" s="20"/>
      <c r="J12" s="20"/>
      <c r="K12" s="1891"/>
      <c r="L12" s="1891"/>
    </row>
    <row r="13" spans="1:15" x14ac:dyDescent="0.35">
      <c r="A13" s="1891"/>
      <c r="B13" s="1892"/>
      <c r="C13" s="1892"/>
      <c r="D13" s="1892"/>
      <c r="E13" s="1892"/>
      <c r="F13" s="1892"/>
      <c r="G13" s="15" t="s">
        <v>86</v>
      </c>
      <c r="H13" s="7">
        <f>+IF(I13="X",30,0)</f>
        <v>0</v>
      </c>
      <c r="I13" s="20"/>
      <c r="J13" s="20"/>
      <c r="K13" s="1891"/>
      <c r="L13" s="1891"/>
    </row>
    <row r="14" spans="1:15" x14ac:dyDescent="0.35">
      <c r="A14" s="1891">
        <f>+A7+1</f>
        <v>2</v>
      </c>
      <c r="B14" s="1892"/>
      <c r="C14" s="1892"/>
      <c r="D14" s="1892"/>
      <c r="E14" s="1892"/>
      <c r="F14" s="1892"/>
      <c r="G14" s="15" t="s">
        <v>80</v>
      </c>
      <c r="H14" s="7">
        <f>+IF(I14="X",15,0)</f>
        <v>0</v>
      </c>
      <c r="I14" s="20"/>
      <c r="J14" s="20"/>
      <c r="K14" s="1891">
        <f>+SUM(H14:H20)</f>
        <v>0</v>
      </c>
      <c r="L14" s="1891">
        <f t="shared" ref="L14" si="0">+IF(K14&lt;51,0,IF(AND(K14&lt;76,K14&gt;50),1,IF(AND(K14&lt;101,K14&gt;75),2,"")))</f>
        <v>0</v>
      </c>
    </row>
    <row r="15" spans="1:15" x14ac:dyDescent="0.35">
      <c r="A15" s="1891"/>
      <c r="B15" s="1892"/>
      <c r="C15" s="1892"/>
      <c r="D15" s="1892"/>
      <c r="E15" s="1892"/>
      <c r="F15" s="1892"/>
      <c r="G15" s="15" t="s">
        <v>81</v>
      </c>
      <c r="H15" s="7">
        <f>+IF(I15="X",5,0)</f>
        <v>0</v>
      </c>
      <c r="I15" s="20"/>
      <c r="J15" s="20"/>
      <c r="K15" s="1891"/>
      <c r="L15" s="1891"/>
    </row>
    <row r="16" spans="1:15" x14ac:dyDescent="0.35">
      <c r="A16" s="1891"/>
      <c r="B16" s="1892"/>
      <c r="C16" s="1892"/>
      <c r="D16" s="1892"/>
      <c r="E16" s="1892"/>
      <c r="F16" s="1892"/>
      <c r="G16" s="15" t="s">
        <v>82</v>
      </c>
      <c r="H16" s="7">
        <f>+IF(I16="X",15,0)</f>
        <v>0</v>
      </c>
      <c r="I16" s="20"/>
      <c r="J16" s="20"/>
      <c r="K16" s="1891"/>
      <c r="L16" s="1891"/>
    </row>
    <row r="17" spans="1:12" x14ac:dyDescent="0.35">
      <c r="A17" s="1891"/>
      <c r="B17" s="1892"/>
      <c r="C17" s="1892"/>
      <c r="D17" s="1892"/>
      <c r="E17" s="1892"/>
      <c r="F17" s="1892"/>
      <c r="G17" s="15" t="s">
        <v>83</v>
      </c>
      <c r="H17" s="7">
        <f>+IF(I17="X",10,0)</f>
        <v>0</v>
      </c>
      <c r="I17" s="20"/>
      <c r="J17" s="20"/>
      <c r="K17" s="1891"/>
      <c r="L17" s="1891"/>
    </row>
    <row r="18" spans="1:12" x14ac:dyDescent="0.35">
      <c r="A18" s="1891"/>
      <c r="B18" s="1892"/>
      <c r="C18" s="1892"/>
      <c r="D18" s="1892"/>
      <c r="E18" s="1892"/>
      <c r="F18" s="1892"/>
      <c r="G18" s="15" t="s">
        <v>84</v>
      </c>
      <c r="H18" s="7">
        <f>+IF(I18="X",15,0)</f>
        <v>0</v>
      </c>
      <c r="I18" s="20"/>
      <c r="J18" s="20"/>
      <c r="K18" s="1891"/>
      <c r="L18" s="1891"/>
    </row>
    <row r="19" spans="1:12" x14ac:dyDescent="0.35">
      <c r="A19" s="1891"/>
      <c r="B19" s="1892"/>
      <c r="C19" s="1892"/>
      <c r="D19" s="1892"/>
      <c r="E19" s="1892"/>
      <c r="F19" s="1892"/>
      <c r="G19" s="15" t="s">
        <v>85</v>
      </c>
      <c r="H19" s="7">
        <f>+IF(I19="X",10,0)</f>
        <v>0</v>
      </c>
      <c r="I19" s="20"/>
      <c r="J19" s="20"/>
      <c r="K19" s="1891"/>
      <c r="L19" s="1891"/>
    </row>
    <row r="20" spans="1:12" x14ac:dyDescent="0.35">
      <c r="A20" s="1891"/>
      <c r="B20" s="1892"/>
      <c r="C20" s="1892"/>
      <c r="D20" s="1892"/>
      <c r="E20" s="1892"/>
      <c r="F20" s="1892"/>
      <c r="G20" s="15" t="s">
        <v>86</v>
      </c>
      <c r="H20" s="7">
        <f>+IF(I20="X",30,0)</f>
        <v>0</v>
      </c>
      <c r="I20" s="20"/>
      <c r="J20" s="20"/>
      <c r="K20" s="1891"/>
      <c r="L20" s="1891"/>
    </row>
    <row r="21" spans="1:12" x14ac:dyDescent="0.35">
      <c r="A21" s="1891">
        <f>+A14+1</f>
        <v>3</v>
      </c>
      <c r="B21" s="1892"/>
      <c r="C21" s="1892"/>
      <c r="D21" s="1892"/>
      <c r="E21" s="1892"/>
      <c r="F21" s="1892"/>
      <c r="G21" s="15" t="s">
        <v>80</v>
      </c>
      <c r="H21" s="7">
        <f>+IF(I21="X",15,0)</f>
        <v>0</v>
      </c>
      <c r="I21" s="20"/>
      <c r="J21" s="20"/>
      <c r="K21" s="1891">
        <f>+SUM(H21:H27)</f>
        <v>0</v>
      </c>
      <c r="L21" s="1891">
        <f t="shared" ref="L21" si="1">+IF(K21&lt;51,0,IF(AND(K21&lt;76,K21&gt;50),1,IF(AND(K21&lt;101,K21&gt;75),2,"")))</f>
        <v>0</v>
      </c>
    </row>
    <row r="22" spans="1:12" x14ac:dyDescent="0.35">
      <c r="A22" s="1891"/>
      <c r="B22" s="1892"/>
      <c r="C22" s="1892"/>
      <c r="D22" s="1892"/>
      <c r="E22" s="1892"/>
      <c r="F22" s="1892"/>
      <c r="G22" s="15" t="s">
        <v>81</v>
      </c>
      <c r="H22" s="7">
        <f>+IF(I22="X",5,0)</f>
        <v>0</v>
      </c>
      <c r="I22" s="20"/>
      <c r="J22" s="20"/>
      <c r="K22" s="1891"/>
      <c r="L22" s="1891"/>
    </row>
    <row r="23" spans="1:12" x14ac:dyDescent="0.35">
      <c r="A23" s="1891"/>
      <c r="B23" s="1892"/>
      <c r="C23" s="1892"/>
      <c r="D23" s="1892"/>
      <c r="E23" s="1892"/>
      <c r="F23" s="1892"/>
      <c r="G23" s="15" t="s">
        <v>82</v>
      </c>
      <c r="H23" s="7">
        <f>+IF(I23="X",15,0)</f>
        <v>0</v>
      </c>
      <c r="I23" s="20"/>
      <c r="J23" s="20"/>
      <c r="K23" s="1891"/>
      <c r="L23" s="1891"/>
    </row>
    <row r="24" spans="1:12" x14ac:dyDescent="0.35">
      <c r="A24" s="1891"/>
      <c r="B24" s="1892"/>
      <c r="C24" s="1892"/>
      <c r="D24" s="1892"/>
      <c r="E24" s="1892"/>
      <c r="F24" s="1892"/>
      <c r="G24" s="15" t="s">
        <v>83</v>
      </c>
      <c r="H24" s="7">
        <f>+IF(I24="X",10,0)</f>
        <v>0</v>
      </c>
      <c r="I24" s="20"/>
      <c r="J24" s="20"/>
      <c r="K24" s="1891"/>
      <c r="L24" s="1891"/>
    </row>
    <row r="25" spans="1:12" x14ac:dyDescent="0.35">
      <c r="A25" s="1891"/>
      <c r="B25" s="1892"/>
      <c r="C25" s="1892"/>
      <c r="D25" s="1892"/>
      <c r="E25" s="1892"/>
      <c r="F25" s="1892"/>
      <c r="G25" s="15" t="s">
        <v>84</v>
      </c>
      <c r="H25" s="7">
        <f>+IF(I25="X",15,0)</f>
        <v>0</v>
      </c>
      <c r="I25" s="20"/>
      <c r="J25" s="20"/>
      <c r="K25" s="1891"/>
      <c r="L25" s="1891"/>
    </row>
    <row r="26" spans="1:12" x14ac:dyDescent="0.35">
      <c r="A26" s="1891"/>
      <c r="B26" s="1892"/>
      <c r="C26" s="1892"/>
      <c r="D26" s="1892"/>
      <c r="E26" s="1892"/>
      <c r="F26" s="1892"/>
      <c r="G26" s="15" t="s">
        <v>85</v>
      </c>
      <c r="H26" s="7">
        <f>+IF(I26="X",10,0)</f>
        <v>0</v>
      </c>
      <c r="I26" s="20"/>
      <c r="J26" s="20"/>
      <c r="K26" s="1891"/>
      <c r="L26" s="1891"/>
    </row>
    <row r="27" spans="1:12" x14ac:dyDescent="0.35">
      <c r="A27" s="1891"/>
      <c r="B27" s="1892"/>
      <c r="C27" s="1892"/>
      <c r="D27" s="1892"/>
      <c r="E27" s="1892"/>
      <c r="F27" s="1892"/>
      <c r="G27" s="15" t="s">
        <v>86</v>
      </c>
      <c r="H27" s="7">
        <f>+IF(I27="X",30,0)</f>
        <v>0</v>
      </c>
      <c r="I27" s="20"/>
      <c r="J27" s="20"/>
      <c r="K27" s="1891"/>
      <c r="L27" s="1891"/>
    </row>
    <row r="28" spans="1:12" x14ac:dyDescent="0.35">
      <c r="A28" s="1891">
        <f>+A21+1</f>
        <v>4</v>
      </c>
      <c r="B28" s="1892"/>
      <c r="C28" s="1892"/>
      <c r="D28" s="1892"/>
      <c r="E28" s="1892"/>
      <c r="F28" s="1892"/>
      <c r="G28" s="15" t="s">
        <v>80</v>
      </c>
      <c r="H28" s="7">
        <f>+IF(I28="X",15,0)</f>
        <v>0</v>
      </c>
      <c r="I28" s="20"/>
      <c r="J28" s="20"/>
      <c r="K28" s="1891">
        <f>+SUM(H28:H34)</f>
        <v>0</v>
      </c>
      <c r="L28" s="1891">
        <f t="shared" ref="L28" si="2">+IF(K28&lt;51,0,IF(AND(K28&lt;76,K28&gt;50),1,IF(AND(K28&lt;101,K28&gt;75),2,"")))</f>
        <v>0</v>
      </c>
    </row>
    <row r="29" spans="1:12" x14ac:dyDescent="0.35">
      <c r="A29" s="1891"/>
      <c r="B29" s="1892"/>
      <c r="C29" s="1892"/>
      <c r="D29" s="1892"/>
      <c r="E29" s="1892"/>
      <c r="F29" s="1892"/>
      <c r="G29" s="15" t="s">
        <v>81</v>
      </c>
      <c r="H29" s="7">
        <f>+IF(I29="X",5,0)</f>
        <v>0</v>
      </c>
      <c r="I29" s="20"/>
      <c r="J29" s="20"/>
      <c r="K29" s="1891"/>
      <c r="L29" s="1891"/>
    </row>
    <row r="30" spans="1:12" x14ac:dyDescent="0.35">
      <c r="A30" s="1891"/>
      <c r="B30" s="1892"/>
      <c r="C30" s="1892"/>
      <c r="D30" s="1892"/>
      <c r="E30" s="1892"/>
      <c r="F30" s="1892"/>
      <c r="G30" s="15" t="s">
        <v>82</v>
      </c>
      <c r="H30" s="7">
        <f>+IF(I30="X",15,0)</f>
        <v>0</v>
      </c>
      <c r="I30" s="20"/>
      <c r="J30" s="20"/>
      <c r="K30" s="1891"/>
      <c r="L30" s="1891"/>
    </row>
    <row r="31" spans="1:12" x14ac:dyDescent="0.35">
      <c r="A31" s="1891"/>
      <c r="B31" s="1892"/>
      <c r="C31" s="1892"/>
      <c r="D31" s="1892"/>
      <c r="E31" s="1892"/>
      <c r="F31" s="1892"/>
      <c r="G31" s="15" t="s">
        <v>83</v>
      </c>
      <c r="H31" s="7">
        <f>+IF(I31="X",10,0)</f>
        <v>0</v>
      </c>
      <c r="I31" s="20"/>
      <c r="J31" s="20"/>
      <c r="K31" s="1891"/>
      <c r="L31" s="1891"/>
    </row>
    <row r="32" spans="1:12" x14ac:dyDescent="0.35">
      <c r="A32" s="1891"/>
      <c r="B32" s="1892"/>
      <c r="C32" s="1892"/>
      <c r="D32" s="1892"/>
      <c r="E32" s="1892"/>
      <c r="F32" s="1892"/>
      <c r="G32" s="15" t="s">
        <v>84</v>
      </c>
      <c r="H32" s="7">
        <f>+IF(I32="X",15,0)</f>
        <v>0</v>
      </c>
      <c r="I32" s="20"/>
      <c r="J32" s="20"/>
      <c r="K32" s="1891"/>
      <c r="L32" s="1891"/>
    </row>
    <row r="33" spans="1:12" x14ac:dyDescent="0.35">
      <c r="A33" s="1891"/>
      <c r="B33" s="1892"/>
      <c r="C33" s="1892"/>
      <c r="D33" s="1892"/>
      <c r="E33" s="1892"/>
      <c r="F33" s="1892"/>
      <c r="G33" s="15" t="s">
        <v>85</v>
      </c>
      <c r="H33" s="7">
        <f>+IF(I33="X",10,0)</f>
        <v>0</v>
      </c>
      <c r="I33" s="20"/>
      <c r="J33" s="20"/>
      <c r="K33" s="1891"/>
      <c r="L33" s="1891"/>
    </row>
    <row r="34" spans="1:12" x14ac:dyDescent="0.35">
      <c r="A34" s="1891"/>
      <c r="B34" s="1892"/>
      <c r="C34" s="1892"/>
      <c r="D34" s="1892"/>
      <c r="E34" s="1892"/>
      <c r="F34" s="1892"/>
      <c r="G34" s="15" t="s">
        <v>86</v>
      </c>
      <c r="H34" s="7">
        <f>+IF(I34="X",30,0)</f>
        <v>0</v>
      </c>
      <c r="I34" s="20"/>
      <c r="J34" s="20"/>
      <c r="K34" s="1891"/>
      <c r="L34" s="1891"/>
    </row>
    <row r="35" spans="1:12" x14ac:dyDescent="0.35">
      <c r="A35" s="1891">
        <f>+A28+1</f>
        <v>5</v>
      </c>
      <c r="B35" s="1892"/>
      <c r="C35" s="1892"/>
      <c r="D35" s="1892"/>
      <c r="E35" s="1892"/>
      <c r="F35" s="1892"/>
      <c r="G35" s="15" t="s">
        <v>80</v>
      </c>
      <c r="H35" s="7">
        <f>+IF(I35="X",15,0)</f>
        <v>0</v>
      </c>
      <c r="I35" s="20"/>
      <c r="J35" s="20"/>
      <c r="K35" s="1891">
        <f>+SUM(H35:H41)</f>
        <v>0</v>
      </c>
      <c r="L35" s="1891">
        <f t="shared" ref="L35" si="3">+IF(K35&lt;51,0,IF(AND(K35&lt;76,K35&gt;50),1,IF(AND(K35&lt;101,K35&gt;75),2,"")))</f>
        <v>0</v>
      </c>
    </row>
    <row r="36" spans="1:12" x14ac:dyDescent="0.35">
      <c r="A36" s="1891"/>
      <c r="B36" s="1892"/>
      <c r="C36" s="1892"/>
      <c r="D36" s="1892"/>
      <c r="E36" s="1892"/>
      <c r="F36" s="1892"/>
      <c r="G36" s="15" t="s">
        <v>81</v>
      </c>
      <c r="H36" s="7">
        <f>+IF(I36="X",5,0)</f>
        <v>0</v>
      </c>
      <c r="I36" s="20"/>
      <c r="J36" s="20"/>
      <c r="K36" s="1891"/>
      <c r="L36" s="1891"/>
    </row>
    <row r="37" spans="1:12" x14ac:dyDescent="0.35">
      <c r="A37" s="1891"/>
      <c r="B37" s="1892"/>
      <c r="C37" s="1892"/>
      <c r="D37" s="1892"/>
      <c r="E37" s="1892"/>
      <c r="F37" s="1892"/>
      <c r="G37" s="15" t="s">
        <v>82</v>
      </c>
      <c r="H37" s="7">
        <f>+IF(I37="X",15,0)</f>
        <v>0</v>
      </c>
      <c r="I37" s="20"/>
      <c r="J37" s="20"/>
      <c r="K37" s="1891"/>
      <c r="L37" s="1891"/>
    </row>
    <row r="38" spans="1:12" x14ac:dyDescent="0.35">
      <c r="A38" s="1891"/>
      <c r="B38" s="1892"/>
      <c r="C38" s="1892"/>
      <c r="D38" s="1892"/>
      <c r="E38" s="1892"/>
      <c r="F38" s="1892"/>
      <c r="G38" s="15" t="s">
        <v>83</v>
      </c>
      <c r="H38" s="7">
        <f>+IF(I38="X",10,0)</f>
        <v>0</v>
      </c>
      <c r="I38" s="20"/>
      <c r="J38" s="20"/>
      <c r="K38" s="1891"/>
      <c r="L38" s="1891"/>
    </row>
    <row r="39" spans="1:12" x14ac:dyDescent="0.35">
      <c r="A39" s="1891"/>
      <c r="B39" s="1892"/>
      <c r="C39" s="1892"/>
      <c r="D39" s="1892"/>
      <c r="E39" s="1892"/>
      <c r="F39" s="1892"/>
      <c r="G39" s="15" t="s">
        <v>84</v>
      </c>
      <c r="H39" s="7">
        <f>+IF(I39="X",15,0)</f>
        <v>0</v>
      </c>
      <c r="I39" s="20"/>
      <c r="J39" s="20"/>
      <c r="K39" s="1891"/>
      <c r="L39" s="1891"/>
    </row>
    <row r="40" spans="1:12" x14ac:dyDescent="0.35">
      <c r="A40" s="1891"/>
      <c r="B40" s="1892"/>
      <c r="C40" s="1892"/>
      <c r="D40" s="1892"/>
      <c r="E40" s="1892"/>
      <c r="F40" s="1892"/>
      <c r="G40" s="15" t="s">
        <v>85</v>
      </c>
      <c r="H40" s="7">
        <f>+IF(I40="X",10,0)</f>
        <v>0</v>
      </c>
      <c r="I40" s="20"/>
      <c r="J40" s="20"/>
      <c r="K40" s="1891"/>
      <c r="L40" s="1891"/>
    </row>
    <row r="41" spans="1:12" x14ac:dyDescent="0.35">
      <c r="A41" s="1891"/>
      <c r="B41" s="1892"/>
      <c r="C41" s="1892"/>
      <c r="D41" s="1892"/>
      <c r="E41" s="1892"/>
      <c r="F41" s="1892"/>
      <c r="G41" s="15" t="s">
        <v>86</v>
      </c>
      <c r="H41" s="7">
        <f>+IF(I41="X",30,0)</f>
        <v>0</v>
      </c>
      <c r="I41" s="20"/>
      <c r="J41" s="20"/>
      <c r="K41" s="1891"/>
      <c r="L41" s="1891"/>
    </row>
    <row r="42" spans="1:12" x14ac:dyDescent="0.35">
      <c r="A42" s="1891">
        <f>+A35+1</f>
        <v>6</v>
      </c>
      <c r="B42" s="1892"/>
      <c r="C42" s="1892"/>
      <c r="D42" s="1892"/>
      <c r="E42" s="1892"/>
      <c r="F42" s="1892"/>
      <c r="G42" s="15" t="s">
        <v>80</v>
      </c>
      <c r="H42" s="7">
        <f>+IF(I42="X",15,0)</f>
        <v>0</v>
      </c>
      <c r="I42" s="20"/>
      <c r="J42" s="20"/>
      <c r="K42" s="1891">
        <f>+SUM(H42:H48)</f>
        <v>0</v>
      </c>
      <c r="L42" s="1891">
        <f t="shared" ref="L42" si="4">+IF(K42&lt;51,0,IF(AND(K42&lt;76,K42&gt;50),1,IF(AND(K42&lt;101,K42&gt;75),2,"")))</f>
        <v>0</v>
      </c>
    </row>
    <row r="43" spans="1:12" x14ac:dyDescent="0.35">
      <c r="A43" s="1891"/>
      <c r="B43" s="1892"/>
      <c r="C43" s="1892"/>
      <c r="D43" s="1892"/>
      <c r="E43" s="1892"/>
      <c r="F43" s="1892"/>
      <c r="G43" s="15" t="s">
        <v>81</v>
      </c>
      <c r="H43" s="7">
        <f>+IF(I43="X",5,0)</f>
        <v>0</v>
      </c>
      <c r="I43" s="20"/>
      <c r="J43" s="20"/>
      <c r="K43" s="1891"/>
      <c r="L43" s="1891"/>
    </row>
    <row r="44" spans="1:12" x14ac:dyDescent="0.35">
      <c r="A44" s="1891"/>
      <c r="B44" s="1892"/>
      <c r="C44" s="1892"/>
      <c r="D44" s="1892"/>
      <c r="E44" s="1892"/>
      <c r="F44" s="1892"/>
      <c r="G44" s="15" t="s">
        <v>82</v>
      </c>
      <c r="H44" s="7">
        <f>+IF(I44="X",15,0)</f>
        <v>0</v>
      </c>
      <c r="I44" s="20"/>
      <c r="J44" s="20"/>
      <c r="K44" s="1891"/>
      <c r="L44" s="1891"/>
    </row>
    <row r="45" spans="1:12" x14ac:dyDescent="0.35">
      <c r="A45" s="1891"/>
      <c r="B45" s="1892"/>
      <c r="C45" s="1892"/>
      <c r="D45" s="1892"/>
      <c r="E45" s="1892"/>
      <c r="F45" s="1892"/>
      <c r="G45" s="15" t="s">
        <v>83</v>
      </c>
      <c r="H45" s="7">
        <f>+IF(I45="X",10,0)</f>
        <v>0</v>
      </c>
      <c r="I45" s="20"/>
      <c r="J45" s="20"/>
      <c r="K45" s="1891"/>
      <c r="L45" s="1891"/>
    </row>
    <row r="46" spans="1:12" x14ac:dyDescent="0.35">
      <c r="A46" s="1891"/>
      <c r="B46" s="1892"/>
      <c r="C46" s="1892"/>
      <c r="D46" s="1892"/>
      <c r="E46" s="1892"/>
      <c r="F46" s="1892"/>
      <c r="G46" s="15" t="s">
        <v>84</v>
      </c>
      <c r="H46" s="7">
        <f>+IF(I46="X",15,0)</f>
        <v>0</v>
      </c>
      <c r="I46" s="20"/>
      <c r="J46" s="20"/>
      <c r="K46" s="1891"/>
      <c r="L46" s="1891"/>
    </row>
    <row r="47" spans="1:12" x14ac:dyDescent="0.35">
      <c r="A47" s="1891"/>
      <c r="B47" s="1892"/>
      <c r="C47" s="1892"/>
      <c r="D47" s="1892"/>
      <c r="E47" s="1892"/>
      <c r="F47" s="1892"/>
      <c r="G47" s="15" t="s">
        <v>85</v>
      </c>
      <c r="H47" s="7">
        <f>+IF(I47="X",10,0)</f>
        <v>0</v>
      </c>
      <c r="I47" s="20"/>
      <c r="J47" s="20"/>
      <c r="K47" s="1891"/>
      <c r="L47" s="1891"/>
    </row>
    <row r="48" spans="1:12" x14ac:dyDescent="0.35">
      <c r="A48" s="1891"/>
      <c r="B48" s="1892"/>
      <c r="C48" s="1892"/>
      <c r="D48" s="1892"/>
      <c r="E48" s="1892"/>
      <c r="F48" s="1892"/>
      <c r="G48" s="15" t="s">
        <v>86</v>
      </c>
      <c r="H48" s="7">
        <f>+IF(I48="X",30,0)</f>
        <v>0</v>
      </c>
      <c r="I48" s="20"/>
      <c r="J48" s="20"/>
      <c r="K48" s="1891"/>
      <c r="L48" s="1891"/>
    </row>
    <row r="49" spans="1:12" x14ac:dyDescent="0.35">
      <c r="A49" s="1891">
        <f>+A42+1</f>
        <v>7</v>
      </c>
      <c r="B49" s="1892"/>
      <c r="C49" s="1892"/>
      <c r="D49" s="1892"/>
      <c r="E49" s="1892"/>
      <c r="F49" s="1892"/>
      <c r="G49" s="15" t="s">
        <v>80</v>
      </c>
      <c r="H49" s="7">
        <f>+IF(I49="X",15,0)</f>
        <v>0</v>
      </c>
      <c r="I49" s="20"/>
      <c r="J49" s="20"/>
      <c r="K49" s="1891">
        <f>+SUM(H49:H55)</f>
        <v>0</v>
      </c>
      <c r="L49" s="1891">
        <f t="shared" ref="L49" si="5">+IF(K49&lt;51,0,IF(AND(K49&lt;76,K49&gt;50),1,IF(AND(K49&lt;101,K49&gt;75),2,"")))</f>
        <v>0</v>
      </c>
    </row>
    <row r="50" spans="1:12" x14ac:dyDescent="0.35">
      <c r="A50" s="1891"/>
      <c r="B50" s="1892"/>
      <c r="C50" s="1892"/>
      <c r="D50" s="1892"/>
      <c r="E50" s="1892"/>
      <c r="F50" s="1892"/>
      <c r="G50" s="15" t="s">
        <v>81</v>
      </c>
      <c r="H50" s="7">
        <f>+IF(I50="X",5,0)</f>
        <v>0</v>
      </c>
      <c r="I50" s="20"/>
      <c r="J50" s="20"/>
      <c r="K50" s="1891"/>
      <c r="L50" s="1891"/>
    </row>
    <row r="51" spans="1:12" x14ac:dyDescent="0.35">
      <c r="A51" s="1891"/>
      <c r="B51" s="1892"/>
      <c r="C51" s="1892"/>
      <c r="D51" s="1892"/>
      <c r="E51" s="1892"/>
      <c r="F51" s="1892"/>
      <c r="G51" s="15" t="s">
        <v>82</v>
      </c>
      <c r="H51" s="7">
        <f>+IF(I51="X",15,0)</f>
        <v>0</v>
      </c>
      <c r="I51" s="20"/>
      <c r="J51" s="20"/>
      <c r="K51" s="1891"/>
      <c r="L51" s="1891"/>
    </row>
    <row r="52" spans="1:12" x14ac:dyDescent="0.35">
      <c r="A52" s="1891"/>
      <c r="B52" s="1892"/>
      <c r="C52" s="1892"/>
      <c r="D52" s="1892"/>
      <c r="E52" s="1892"/>
      <c r="F52" s="1892"/>
      <c r="G52" s="15" t="s">
        <v>83</v>
      </c>
      <c r="H52" s="7">
        <f>+IF(I52="X",10,0)</f>
        <v>0</v>
      </c>
      <c r="I52" s="20"/>
      <c r="J52" s="20"/>
      <c r="K52" s="1891"/>
      <c r="L52" s="1891"/>
    </row>
    <row r="53" spans="1:12" x14ac:dyDescent="0.35">
      <c r="A53" s="1891"/>
      <c r="B53" s="1892"/>
      <c r="C53" s="1892"/>
      <c r="D53" s="1892"/>
      <c r="E53" s="1892"/>
      <c r="F53" s="1892"/>
      <c r="G53" s="15" t="s">
        <v>84</v>
      </c>
      <c r="H53" s="7">
        <f>+IF(I53="X",15,0)</f>
        <v>0</v>
      </c>
      <c r="I53" s="20"/>
      <c r="J53" s="20"/>
      <c r="K53" s="1891"/>
      <c r="L53" s="1891"/>
    </row>
    <row r="54" spans="1:12" x14ac:dyDescent="0.35">
      <c r="A54" s="1891"/>
      <c r="B54" s="1892"/>
      <c r="C54" s="1892"/>
      <c r="D54" s="1892"/>
      <c r="E54" s="1892"/>
      <c r="F54" s="1892"/>
      <c r="G54" s="15" t="s">
        <v>85</v>
      </c>
      <c r="H54" s="7">
        <f>+IF(I54="X",10,0)</f>
        <v>0</v>
      </c>
      <c r="I54" s="20"/>
      <c r="J54" s="20"/>
      <c r="K54" s="1891"/>
      <c r="L54" s="1891"/>
    </row>
    <row r="55" spans="1:12" x14ac:dyDescent="0.35">
      <c r="A55" s="1891"/>
      <c r="B55" s="1892"/>
      <c r="C55" s="1892"/>
      <c r="D55" s="1892"/>
      <c r="E55" s="1892"/>
      <c r="F55" s="1892"/>
      <c r="G55" s="15" t="s">
        <v>86</v>
      </c>
      <c r="H55" s="7">
        <f>+IF(I55="X",30,0)</f>
        <v>0</v>
      </c>
      <c r="I55" s="20"/>
      <c r="J55" s="20"/>
      <c r="K55" s="1891"/>
      <c r="L55" s="1891"/>
    </row>
    <row r="56" spans="1:12" x14ac:dyDescent="0.35">
      <c r="A56" s="1891">
        <f>+A49+1</f>
        <v>8</v>
      </c>
      <c r="B56" s="1892"/>
      <c r="C56" s="1892"/>
      <c r="D56" s="1892"/>
      <c r="E56" s="1892"/>
      <c r="F56" s="1892"/>
      <c r="G56" s="15" t="s">
        <v>80</v>
      </c>
      <c r="H56" s="7">
        <f>+IF(I56="X",15,0)</f>
        <v>0</v>
      </c>
      <c r="I56" s="20"/>
      <c r="J56" s="20"/>
      <c r="K56" s="1891">
        <f>+SUM(H56:H62)</f>
        <v>0</v>
      </c>
      <c r="L56" s="1891">
        <f t="shared" ref="L56" si="6">+IF(K56&lt;51,0,IF(AND(K56&lt;76,K56&gt;50),1,IF(AND(K56&lt;101,K56&gt;75),2,"")))</f>
        <v>0</v>
      </c>
    </row>
    <row r="57" spans="1:12" x14ac:dyDescent="0.35">
      <c r="A57" s="1891"/>
      <c r="B57" s="1892"/>
      <c r="C57" s="1892"/>
      <c r="D57" s="1892"/>
      <c r="E57" s="1892"/>
      <c r="F57" s="1892"/>
      <c r="G57" s="15" t="s">
        <v>81</v>
      </c>
      <c r="H57" s="7">
        <f>+IF(I57="X",5,0)</f>
        <v>0</v>
      </c>
      <c r="I57" s="20"/>
      <c r="J57" s="20"/>
      <c r="K57" s="1891"/>
      <c r="L57" s="1891"/>
    </row>
    <row r="58" spans="1:12" x14ac:dyDescent="0.35">
      <c r="A58" s="1891"/>
      <c r="B58" s="1892"/>
      <c r="C58" s="1892"/>
      <c r="D58" s="1892"/>
      <c r="E58" s="1892"/>
      <c r="F58" s="1892"/>
      <c r="G58" s="15" t="s">
        <v>82</v>
      </c>
      <c r="H58" s="7">
        <f>+IF(I58="X",15,0)</f>
        <v>0</v>
      </c>
      <c r="I58" s="20"/>
      <c r="J58" s="20"/>
      <c r="K58" s="1891"/>
      <c r="L58" s="1891"/>
    </row>
    <row r="59" spans="1:12" x14ac:dyDescent="0.35">
      <c r="A59" s="1891"/>
      <c r="B59" s="1892"/>
      <c r="C59" s="1892"/>
      <c r="D59" s="1892"/>
      <c r="E59" s="1892"/>
      <c r="F59" s="1892"/>
      <c r="G59" s="15" t="s">
        <v>83</v>
      </c>
      <c r="H59" s="7">
        <f>+IF(I59="X",10,0)</f>
        <v>0</v>
      </c>
      <c r="I59" s="20"/>
      <c r="J59" s="20"/>
      <c r="K59" s="1891"/>
      <c r="L59" s="1891"/>
    </row>
    <row r="60" spans="1:12" x14ac:dyDescent="0.35">
      <c r="A60" s="1891"/>
      <c r="B60" s="1892"/>
      <c r="C60" s="1892"/>
      <c r="D60" s="1892"/>
      <c r="E60" s="1892"/>
      <c r="F60" s="1892"/>
      <c r="G60" s="15" t="s">
        <v>84</v>
      </c>
      <c r="H60" s="7">
        <f>+IF(I60="X",15,0)</f>
        <v>0</v>
      </c>
      <c r="I60" s="20"/>
      <c r="J60" s="20"/>
      <c r="K60" s="1891"/>
      <c r="L60" s="1891"/>
    </row>
    <row r="61" spans="1:12" x14ac:dyDescent="0.35">
      <c r="A61" s="1891"/>
      <c r="B61" s="1892"/>
      <c r="C61" s="1892"/>
      <c r="D61" s="1892"/>
      <c r="E61" s="1892"/>
      <c r="F61" s="1892"/>
      <c r="G61" s="15" t="s">
        <v>85</v>
      </c>
      <c r="H61" s="7">
        <f>+IF(I61="X",10,0)</f>
        <v>0</v>
      </c>
      <c r="I61" s="20"/>
      <c r="J61" s="20"/>
      <c r="K61" s="1891"/>
      <c r="L61" s="1891"/>
    </row>
    <row r="62" spans="1:12" x14ac:dyDescent="0.35">
      <c r="A62" s="1891"/>
      <c r="B62" s="1892"/>
      <c r="C62" s="1892"/>
      <c r="D62" s="1892"/>
      <c r="E62" s="1892"/>
      <c r="F62" s="1892"/>
      <c r="G62" s="15" t="s">
        <v>86</v>
      </c>
      <c r="H62" s="7">
        <f>+IF(I62="X",30,0)</f>
        <v>0</v>
      </c>
      <c r="I62" s="20"/>
      <c r="J62" s="20"/>
      <c r="K62" s="1891"/>
      <c r="L62" s="1891"/>
    </row>
    <row r="63" spans="1:12" x14ac:dyDescent="0.35">
      <c r="A63" s="1891">
        <f>+A56+1</f>
        <v>9</v>
      </c>
      <c r="B63" s="1892"/>
      <c r="C63" s="1892"/>
      <c r="D63" s="1892"/>
      <c r="E63" s="1892"/>
      <c r="F63" s="1892"/>
      <c r="G63" s="15" t="s">
        <v>80</v>
      </c>
      <c r="H63" s="7">
        <f>+IF(I63="X",15,0)</f>
        <v>0</v>
      </c>
      <c r="I63" s="20"/>
      <c r="J63" s="20"/>
      <c r="K63" s="1891">
        <f>+SUM(H63:H69)</f>
        <v>0</v>
      </c>
      <c r="L63" s="1891">
        <f t="shared" ref="L63" si="7">+IF(K63&lt;51,0,IF(AND(K63&lt;76,K63&gt;50),1,IF(AND(K63&lt;101,K63&gt;75),2,"")))</f>
        <v>0</v>
      </c>
    </row>
    <row r="64" spans="1:12" x14ac:dyDescent="0.35">
      <c r="A64" s="1891"/>
      <c r="B64" s="1892"/>
      <c r="C64" s="1892"/>
      <c r="D64" s="1892"/>
      <c r="E64" s="1892"/>
      <c r="F64" s="1892"/>
      <c r="G64" s="15" t="s">
        <v>81</v>
      </c>
      <c r="H64" s="7">
        <f>+IF(I64="X",5,0)</f>
        <v>0</v>
      </c>
      <c r="I64" s="20"/>
      <c r="J64" s="20"/>
      <c r="K64" s="1891"/>
      <c r="L64" s="1891"/>
    </row>
    <row r="65" spans="1:12" x14ac:dyDescent="0.35">
      <c r="A65" s="1891"/>
      <c r="B65" s="1892"/>
      <c r="C65" s="1892"/>
      <c r="D65" s="1892"/>
      <c r="E65" s="1892"/>
      <c r="F65" s="1892"/>
      <c r="G65" s="15" t="s">
        <v>82</v>
      </c>
      <c r="H65" s="7">
        <f>+IF(I65="X",15,0)</f>
        <v>0</v>
      </c>
      <c r="I65" s="20"/>
      <c r="J65" s="20"/>
      <c r="K65" s="1891"/>
      <c r="L65" s="1891"/>
    </row>
    <row r="66" spans="1:12" x14ac:dyDescent="0.35">
      <c r="A66" s="1891"/>
      <c r="B66" s="1892"/>
      <c r="C66" s="1892"/>
      <c r="D66" s="1892"/>
      <c r="E66" s="1892"/>
      <c r="F66" s="1892"/>
      <c r="G66" s="15" t="s">
        <v>83</v>
      </c>
      <c r="H66" s="7">
        <f>+IF(I66="X",10,0)</f>
        <v>0</v>
      </c>
      <c r="I66" s="20"/>
      <c r="J66" s="20"/>
      <c r="K66" s="1891"/>
      <c r="L66" s="1891"/>
    </row>
    <row r="67" spans="1:12" x14ac:dyDescent="0.35">
      <c r="A67" s="1891"/>
      <c r="B67" s="1892"/>
      <c r="C67" s="1892"/>
      <c r="D67" s="1892"/>
      <c r="E67" s="1892"/>
      <c r="F67" s="1892"/>
      <c r="G67" s="15" t="s">
        <v>84</v>
      </c>
      <c r="H67" s="7">
        <f>+IF(I67="X",15,0)</f>
        <v>0</v>
      </c>
      <c r="I67" s="20"/>
      <c r="J67" s="20"/>
      <c r="K67" s="1891"/>
      <c r="L67" s="1891"/>
    </row>
    <row r="68" spans="1:12" x14ac:dyDescent="0.35">
      <c r="A68" s="1891"/>
      <c r="B68" s="1892"/>
      <c r="C68" s="1892"/>
      <c r="D68" s="1892"/>
      <c r="E68" s="1892"/>
      <c r="F68" s="1892"/>
      <c r="G68" s="15" t="s">
        <v>85</v>
      </c>
      <c r="H68" s="7">
        <f>+IF(I68="X",10,0)</f>
        <v>0</v>
      </c>
      <c r="I68" s="20"/>
      <c r="J68" s="20"/>
      <c r="K68" s="1891"/>
      <c r="L68" s="1891"/>
    </row>
    <row r="69" spans="1:12" x14ac:dyDescent="0.35">
      <c r="A69" s="1891"/>
      <c r="B69" s="1892"/>
      <c r="C69" s="1892"/>
      <c r="D69" s="1892"/>
      <c r="E69" s="1892"/>
      <c r="F69" s="1892"/>
      <c r="G69" s="15" t="s">
        <v>86</v>
      </c>
      <c r="H69" s="7">
        <f>+IF(I69="X",30,0)</f>
        <v>0</v>
      </c>
      <c r="I69" s="20"/>
      <c r="J69" s="20"/>
      <c r="K69" s="1891"/>
      <c r="L69" s="1891"/>
    </row>
    <row r="70" spans="1:12" x14ac:dyDescent="0.35">
      <c r="A70" s="1891">
        <f>+A63+1</f>
        <v>10</v>
      </c>
      <c r="B70" s="1892"/>
      <c r="C70" s="1892"/>
      <c r="D70" s="1892"/>
      <c r="E70" s="1892"/>
      <c r="F70" s="1892"/>
      <c r="G70" s="15" t="s">
        <v>80</v>
      </c>
      <c r="H70" s="7">
        <f>+IF(I70="X",15,0)</f>
        <v>0</v>
      </c>
      <c r="I70" s="20"/>
      <c r="J70" s="20"/>
      <c r="K70" s="1891">
        <f>+SUM(H70:H76)</f>
        <v>0</v>
      </c>
      <c r="L70" s="1891">
        <f t="shared" ref="L70" si="8">+IF(K70&lt;51,0,IF(AND(K70&lt;76,K70&gt;50),1,IF(AND(K70&lt;101,K70&gt;75),2,"")))</f>
        <v>0</v>
      </c>
    </row>
    <row r="71" spans="1:12" x14ac:dyDescent="0.35">
      <c r="A71" s="1891"/>
      <c r="B71" s="1892"/>
      <c r="C71" s="1892"/>
      <c r="D71" s="1892"/>
      <c r="E71" s="1892"/>
      <c r="F71" s="1892"/>
      <c r="G71" s="15" t="s">
        <v>81</v>
      </c>
      <c r="H71" s="7">
        <f>+IF(I71="X",5,0)</f>
        <v>0</v>
      </c>
      <c r="I71" s="20"/>
      <c r="J71" s="20"/>
      <c r="K71" s="1891"/>
      <c r="L71" s="1891"/>
    </row>
    <row r="72" spans="1:12" x14ac:dyDescent="0.35">
      <c r="A72" s="1891"/>
      <c r="B72" s="1892"/>
      <c r="C72" s="1892"/>
      <c r="D72" s="1892"/>
      <c r="E72" s="1892"/>
      <c r="F72" s="1892"/>
      <c r="G72" s="15" t="s">
        <v>82</v>
      </c>
      <c r="H72" s="7">
        <f>+IF(I72="X",15,0)</f>
        <v>0</v>
      </c>
      <c r="I72" s="20"/>
      <c r="J72" s="20"/>
      <c r="K72" s="1891"/>
      <c r="L72" s="1891"/>
    </row>
    <row r="73" spans="1:12" x14ac:dyDescent="0.35">
      <c r="A73" s="1891"/>
      <c r="B73" s="1892"/>
      <c r="C73" s="1892"/>
      <c r="D73" s="1892"/>
      <c r="E73" s="1892"/>
      <c r="F73" s="1892"/>
      <c r="G73" s="15" t="s">
        <v>83</v>
      </c>
      <c r="H73" s="7">
        <f>+IF(I73="X",10,0)</f>
        <v>0</v>
      </c>
      <c r="I73" s="20"/>
      <c r="J73" s="20"/>
      <c r="K73" s="1891"/>
      <c r="L73" s="1891"/>
    </row>
    <row r="74" spans="1:12" x14ac:dyDescent="0.35">
      <c r="A74" s="1891"/>
      <c r="B74" s="1892"/>
      <c r="C74" s="1892"/>
      <c r="D74" s="1892"/>
      <c r="E74" s="1892"/>
      <c r="F74" s="1892"/>
      <c r="G74" s="15" t="s">
        <v>84</v>
      </c>
      <c r="H74" s="7">
        <f>+IF(I74="X",15,0)</f>
        <v>0</v>
      </c>
      <c r="I74" s="20"/>
      <c r="J74" s="20"/>
      <c r="K74" s="1891"/>
      <c r="L74" s="1891"/>
    </row>
    <row r="75" spans="1:12" x14ac:dyDescent="0.35">
      <c r="A75" s="1891"/>
      <c r="B75" s="1892"/>
      <c r="C75" s="1892"/>
      <c r="D75" s="1892"/>
      <c r="E75" s="1892"/>
      <c r="F75" s="1892"/>
      <c r="G75" s="15" t="s">
        <v>85</v>
      </c>
      <c r="H75" s="7">
        <f>+IF(I75="X",10,0)</f>
        <v>0</v>
      </c>
      <c r="I75" s="20"/>
      <c r="J75" s="20"/>
      <c r="K75" s="1891"/>
      <c r="L75" s="1891"/>
    </row>
    <row r="76" spans="1:12" x14ac:dyDescent="0.35">
      <c r="A76" s="1891"/>
      <c r="B76" s="1892"/>
      <c r="C76" s="1892"/>
      <c r="D76" s="1892"/>
      <c r="E76" s="1892"/>
      <c r="F76" s="1892"/>
      <c r="G76" s="15" t="s">
        <v>86</v>
      </c>
      <c r="H76" s="7">
        <f>+IF(I76="X",30,0)</f>
        <v>0</v>
      </c>
      <c r="I76" s="20"/>
      <c r="J76" s="20"/>
      <c r="K76" s="1891"/>
      <c r="L76" s="1891"/>
    </row>
  </sheetData>
  <mergeCells count="90">
    <mergeCell ref="K63:K69"/>
    <mergeCell ref="L63:L69"/>
    <mergeCell ref="A70:A76"/>
    <mergeCell ref="B70:B76"/>
    <mergeCell ref="C70:C76"/>
    <mergeCell ref="D70:D76"/>
    <mergeCell ref="E70:E76"/>
    <mergeCell ref="F70:F76"/>
    <mergeCell ref="K70:K76"/>
    <mergeCell ref="L70:L76"/>
    <mergeCell ref="A63:A69"/>
    <mergeCell ref="B63:B69"/>
    <mergeCell ref="C63:C69"/>
    <mergeCell ref="D63:D69"/>
    <mergeCell ref="E63:E69"/>
    <mergeCell ref="F63:F69"/>
    <mergeCell ref="K49:K55"/>
    <mergeCell ref="L49:L55"/>
    <mergeCell ref="A56:A62"/>
    <mergeCell ref="B56:B62"/>
    <mergeCell ref="C56:C62"/>
    <mergeCell ref="D56:D62"/>
    <mergeCell ref="E56:E62"/>
    <mergeCell ref="F56:F62"/>
    <mergeCell ref="K56:K62"/>
    <mergeCell ref="L56:L62"/>
    <mergeCell ref="A49:A55"/>
    <mergeCell ref="B49:B55"/>
    <mergeCell ref="C49:C55"/>
    <mergeCell ref="D49:D55"/>
    <mergeCell ref="E49:E55"/>
    <mergeCell ref="F49:F55"/>
    <mergeCell ref="K35:K41"/>
    <mergeCell ref="L35:L41"/>
    <mergeCell ref="A42:A48"/>
    <mergeCell ref="B42:B48"/>
    <mergeCell ref="C42:C48"/>
    <mergeCell ref="D42:D48"/>
    <mergeCell ref="E42:E48"/>
    <mergeCell ref="F42:F48"/>
    <mergeCell ref="K42:K48"/>
    <mergeCell ref="L42:L48"/>
    <mergeCell ref="A35:A41"/>
    <mergeCell ref="B35:B41"/>
    <mergeCell ref="C35:C41"/>
    <mergeCell ref="D35:D41"/>
    <mergeCell ref="E35:E41"/>
    <mergeCell ref="F35:F41"/>
    <mergeCell ref="K21:K27"/>
    <mergeCell ref="L21:L27"/>
    <mergeCell ref="A28:A34"/>
    <mergeCell ref="B28:B34"/>
    <mergeCell ref="C28:C34"/>
    <mergeCell ref="D28:D34"/>
    <mergeCell ref="E28:E34"/>
    <mergeCell ref="F28:F34"/>
    <mergeCell ref="K28:K34"/>
    <mergeCell ref="L28:L34"/>
    <mergeCell ref="A21:A27"/>
    <mergeCell ref="B21:B27"/>
    <mergeCell ref="C21:C27"/>
    <mergeCell ref="D21:D27"/>
    <mergeCell ref="E21:E27"/>
    <mergeCell ref="F21:F27"/>
    <mergeCell ref="K7:K13"/>
    <mergeCell ref="L7:L13"/>
    <mergeCell ref="A14:A20"/>
    <mergeCell ref="B14:B20"/>
    <mergeCell ref="C14:C20"/>
    <mergeCell ref="D14:D20"/>
    <mergeCell ref="E14:E20"/>
    <mergeCell ref="F14:F20"/>
    <mergeCell ref="K14:K20"/>
    <mergeCell ref="L14:L20"/>
    <mergeCell ref="A7:A13"/>
    <mergeCell ref="B7:B13"/>
    <mergeCell ref="C7:C13"/>
    <mergeCell ref="D7:D13"/>
    <mergeCell ref="E7:E13"/>
    <mergeCell ref="F7:F13"/>
    <mergeCell ref="A2:L2"/>
    <mergeCell ref="B3:L3"/>
    <mergeCell ref="B4:L4"/>
    <mergeCell ref="A5:A6"/>
    <mergeCell ref="B5:B6"/>
    <mergeCell ref="C5:C6"/>
    <mergeCell ref="D5:F5"/>
    <mergeCell ref="H5:J5"/>
    <mergeCell ref="K5:K6"/>
    <mergeCell ref="L5:L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Inicial!$B$31:$C$31</xm:f>
          </x14:formula1>
          <xm:sqref>C7:C76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A2:O76"/>
  <sheetViews>
    <sheetView workbookViewId="0">
      <selection activeCell="B5" sqref="B5:B6"/>
    </sheetView>
  </sheetViews>
  <sheetFormatPr baseColWidth="10" defaultColWidth="11.453125" defaultRowHeight="14.5" x14ac:dyDescent="0.35"/>
  <cols>
    <col min="1" max="1" width="7.54296875" style="1" bestFit="1" customWidth="1"/>
    <col min="2" max="2" width="31.81640625" style="1" customWidth="1"/>
    <col min="3" max="3" width="12.26953125" style="1" customWidth="1"/>
    <col min="4" max="4" width="10.7265625" style="1" bestFit="1" customWidth="1"/>
    <col min="5" max="5" width="9.54296875" style="1" bestFit="1" customWidth="1"/>
    <col min="6" max="6" width="10.1796875" style="1" bestFit="1" customWidth="1"/>
    <col min="7" max="7" width="66" style="1" customWidth="1"/>
    <col min="8" max="8" width="9.26953125" style="3" bestFit="1" customWidth="1"/>
    <col min="9" max="10" width="4.54296875" style="3" customWidth="1"/>
    <col min="11" max="12" width="13.54296875" style="1" customWidth="1"/>
    <col min="13" max="13" width="11.453125" style="1"/>
    <col min="14" max="14" width="29.453125" style="1" customWidth="1"/>
    <col min="15" max="16384" width="11.453125" style="1"/>
  </cols>
  <sheetData>
    <row r="2" spans="1:15" ht="27" customHeight="1" x14ac:dyDescent="0.35">
      <c r="A2" s="1885" t="s">
        <v>89</v>
      </c>
      <c r="B2" s="1885"/>
      <c r="C2" s="1885"/>
      <c r="D2" s="1885"/>
      <c r="E2" s="1885"/>
      <c r="F2" s="1885"/>
      <c r="G2" s="1885"/>
      <c r="H2" s="1885"/>
      <c r="I2" s="1885"/>
      <c r="J2" s="1885"/>
      <c r="K2" s="1885"/>
      <c r="L2" s="1885"/>
    </row>
    <row r="3" spans="1:15" ht="27" customHeight="1" x14ac:dyDescent="0.35">
      <c r="A3" s="22" t="s">
        <v>30</v>
      </c>
      <c r="B3" s="1909" t="e">
        <f>+Identificación!#REF!</f>
        <v>#REF!</v>
      </c>
      <c r="C3" s="1909"/>
      <c r="D3" s="1909"/>
      <c r="E3" s="1909"/>
      <c r="F3" s="1909"/>
      <c r="G3" s="1909"/>
      <c r="H3" s="1909"/>
      <c r="I3" s="1909"/>
      <c r="J3" s="1909"/>
      <c r="K3" s="1909"/>
      <c r="L3" s="1909"/>
    </row>
    <row r="4" spans="1:15" ht="27" customHeight="1" x14ac:dyDescent="0.35">
      <c r="A4" s="25" t="s">
        <v>71</v>
      </c>
      <c r="B4" s="1909" t="e">
        <f>+Identificación!#REF!</f>
        <v>#REF!</v>
      </c>
      <c r="C4" s="1909"/>
      <c r="D4" s="1909"/>
      <c r="E4" s="1909"/>
      <c r="F4" s="1909"/>
      <c r="G4" s="1909"/>
      <c r="H4" s="1909"/>
      <c r="I4" s="1909"/>
      <c r="J4" s="1909"/>
      <c r="K4" s="1909"/>
      <c r="L4" s="1909"/>
    </row>
    <row r="5" spans="1:15" ht="30.75" customHeight="1" x14ac:dyDescent="0.35">
      <c r="A5" s="453" t="s">
        <v>30</v>
      </c>
      <c r="B5" s="453" t="s">
        <v>72</v>
      </c>
      <c r="C5" s="454" t="s">
        <v>92</v>
      </c>
      <c r="D5" s="453" t="s">
        <v>73</v>
      </c>
      <c r="E5" s="453"/>
      <c r="F5" s="453"/>
      <c r="G5" s="22" t="s">
        <v>77</v>
      </c>
      <c r="H5" s="453" t="s">
        <v>87</v>
      </c>
      <c r="I5" s="453"/>
      <c r="J5" s="453"/>
      <c r="K5" s="453" t="s">
        <v>88</v>
      </c>
      <c r="L5" s="453" t="s">
        <v>96</v>
      </c>
      <c r="N5" s="18" t="s">
        <v>97</v>
      </c>
      <c r="O5" s="7">
        <f>+SUMIF($C$7:$C$76,"Probabilidad",$L$7:$L$76)</f>
        <v>0</v>
      </c>
    </row>
    <row r="6" spans="1:15" ht="29" x14ac:dyDescent="0.35">
      <c r="A6" s="453"/>
      <c r="B6" s="453"/>
      <c r="C6" s="1890"/>
      <c r="D6" s="19" t="s">
        <v>74</v>
      </c>
      <c r="E6" s="19" t="s">
        <v>75</v>
      </c>
      <c r="F6" s="19" t="s">
        <v>76</v>
      </c>
      <c r="G6" s="19" t="s">
        <v>78</v>
      </c>
      <c r="H6" s="19" t="s">
        <v>79</v>
      </c>
      <c r="I6" s="19" t="s">
        <v>33</v>
      </c>
      <c r="J6" s="19" t="s">
        <v>34</v>
      </c>
      <c r="K6" s="453"/>
      <c r="L6" s="453"/>
      <c r="N6" s="18" t="s">
        <v>98</v>
      </c>
      <c r="O6" s="7">
        <f>+SUMIF($C$7:$C$76,"Impacto",$L$7:$L$76)</f>
        <v>1</v>
      </c>
    </row>
    <row r="7" spans="1:15" x14ac:dyDescent="0.35">
      <c r="A7" s="1891">
        <v>1</v>
      </c>
      <c r="B7" s="1892"/>
      <c r="C7" s="1892" t="s">
        <v>95</v>
      </c>
      <c r="D7" s="1892"/>
      <c r="E7" s="1892"/>
      <c r="F7" s="1892"/>
      <c r="G7" s="15" t="s">
        <v>80</v>
      </c>
      <c r="H7" s="7">
        <f>+IF(I7="X",15,0)</f>
        <v>15</v>
      </c>
      <c r="I7" s="20" t="s">
        <v>36</v>
      </c>
      <c r="J7" s="20"/>
      <c r="K7" s="1891">
        <f>+SUM(H7:H13)</f>
        <v>60</v>
      </c>
      <c r="L7" s="1891">
        <f>+IF(K7&lt;51,0,IF(AND(K7&lt;76,K7&gt;50),1,IF(AND(K7&lt;101,K7&gt;75),2,"")))</f>
        <v>1</v>
      </c>
    </row>
    <row r="8" spans="1:15" x14ac:dyDescent="0.35">
      <c r="A8" s="1891"/>
      <c r="B8" s="1892"/>
      <c r="C8" s="1892"/>
      <c r="D8" s="1892"/>
      <c r="E8" s="1892"/>
      <c r="F8" s="1892"/>
      <c r="G8" s="15" t="s">
        <v>81</v>
      </c>
      <c r="H8" s="7">
        <f>+IF(I8="X",5,0)</f>
        <v>5</v>
      </c>
      <c r="I8" s="20" t="s">
        <v>36</v>
      </c>
      <c r="J8" s="20"/>
      <c r="K8" s="1891"/>
      <c r="L8" s="1891"/>
    </row>
    <row r="9" spans="1:15" x14ac:dyDescent="0.35">
      <c r="A9" s="1891"/>
      <c r="B9" s="1892"/>
      <c r="C9" s="1892"/>
      <c r="D9" s="1892"/>
      <c r="E9" s="1892"/>
      <c r="F9" s="1892"/>
      <c r="G9" s="15" t="s">
        <v>82</v>
      </c>
      <c r="H9" s="7">
        <f>+IF(I9="X",15,0)</f>
        <v>15</v>
      </c>
      <c r="I9" s="20" t="s">
        <v>36</v>
      </c>
      <c r="J9" s="20"/>
      <c r="K9" s="1891"/>
      <c r="L9" s="1891"/>
    </row>
    <row r="10" spans="1:15" x14ac:dyDescent="0.35">
      <c r="A10" s="1891"/>
      <c r="B10" s="1892"/>
      <c r="C10" s="1892"/>
      <c r="D10" s="1892"/>
      <c r="E10" s="1892"/>
      <c r="F10" s="1892"/>
      <c r="G10" s="15" t="s">
        <v>83</v>
      </c>
      <c r="H10" s="7">
        <f>+IF(I10="X",10,0)</f>
        <v>10</v>
      </c>
      <c r="I10" s="20" t="s">
        <v>36</v>
      </c>
      <c r="J10" s="20"/>
      <c r="K10" s="1891"/>
      <c r="L10" s="1891"/>
    </row>
    <row r="11" spans="1:15" x14ac:dyDescent="0.35">
      <c r="A11" s="1891"/>
      <c r="B11" s="1892"/>
      <c r="C11" s="1892"/>
      <c r="D11" s="1892"/>
      <c r="E11" s="1892"/>
      <c r="F11" s="1892"/>
      <c r="G11" s="15" t="s">
        <v>84</v>
      </c>
      <c r="H11" s="7">
        <f>+IF(I11="X",15,0)</f>
        <v>15</v>
      </c>
      <c r="I11" s="20" t="s">
        <v>36</v>
      </c>
      <c r="J11" s="20"/>
      <c r="K11" s="1891"/>
      <c r="L11" s="1891"/>
    </row>
    <row r="12" spans="1:15" x14ac:dyDescent="0.35">
      <c r="A12" s="1891"/>
      <c r="B12" s="1892"/>
      <c r="C12" s="1892"/>
      <c r="D12" s="1892"/>
      <c r="E12" s="1892"/>
      <c r="F12" s="1892"/>
      <c r="G12" s="15" t="s">
        <v>85</v>
      </c>
      <c r="H12" s="7">
        <f>+IF(I12="X",10,0)</f>
        <v>0</v>
      </c>
      <c r="I12" s="20"/>
      <c r="J12" s="20"/>
      <c r="K12" s="1891"/>
      <c r="L12" s="1891"/>
    </row>
    <row r="13" spans="1:15" x14ac:dyDescent="0.35">
      <c r="A13" s="1891"/>
      <c r="B13" s="1892"/>
      <c r="C13" s="1892"/>
      <c r="D13" s="1892"/>
      <c r="E13" s="1892"/>
      <c r="F13" s="1892"/>
      <c r="G13" s="15" t="s">
        <v>86</v>
      </c>
      <c r="H13" s="7">
        <f>+IF(I13="X",30,0)</f>
        <v>0</v>
      </c>
      <c r="I13" s="20"/>
      <c r="J13" s="20"/>
      <c r="K13" s="1891"/>
      <c r="L13" s="1891"/>
    </row>
    <row r="14" spans="1:15" x14ac:dyDescent="0.35">
      <c r="A14" s="1891">
        <f>+A7+1</f>
        <v>2</v>
      </c>
      <c r="B14" s="1892"/>
      <c r="C14" s="1892"/>
      <c r="D14" s="1892"/>
      <c r="E14" s="1892"/>
      <c r="F14" s="1892"/>
      <c r="G14" s="15" t="s">
        <v>80</v>
      </c>
      <c r="H14" s="7">
        <f>+IF(I14="X",15,0)</f>
        <v>0</v>
      </c>
      <c r="I14" s="20"/>
      <c r="J14" s="20"/>
      <c r="K14" s="1891">
        <f>+SUM(H14:H20)</f>
        <v>0</v>
      </c>
      <c r="L14" s="1891">
        <f t="shared" ref="L14" si="0">+IF(K14&lt;51,0,IF(AND(K14&lt;76,K14&gt;50),1,IF(AND(K14&lt;101,K14&gt;75),2,"")))</f>
        <v>0</v>
      </c>
    </row>
    <row r="15" spans="1:15" x14ac:dyDescent="0.35">
      <c r="A15" s="1891"/>
      <c r="B15" s="1892"/>
      <c r="C15" s="1892"/>
      <c r="D15" s="1892"/>
      <c r="E15" s="1892"/>
      <c r="F15" s="1892"/>
      <c r="G15" s="15" t="s">
        <v>81</v>
      </c>
      <c r="H15" s="7">
        <f>+IF(I15="X",5,0)</f>
        <v>0</v>
      </c>
      <c r="I15" s="20"/>
      <c r="J15" s="20"/>
      <c r="K15" s="1891"/>
      <c r="L15" s="1891"/>
    </row>
    <row r="16" spans="1:15" x14ac:dyDescent="0.35">
      <c r="A16" s="1891"/>
      <c r="B16" s="1892"/>
      <c r="C16" s="1892"/>
      <c r="D16" s="1892"/>
      <c r="E16" s="1892"/>
      <c r="F16" s="1892"/>
      <c r="G16" s="15" t="s">
        <v>82</v>
      </c>
      <c r="H16" s="7">
        <f>+IF(I16="X",15,0)</f>
        <v>0</v>
      </c>
      <c r="I16" s="20"/>
      <c r="J16" s="20"/>
      <c r="K16" s="1891"/>
      <c r="L16" s="1891"/>
    </row>
    <row r="17" spans="1:12" x14ac:dyDescent="0.35">
      <c r="A17" s="1891"/>
      <c r="B17" s="1892"/>
      <c r="C17" s="1892"/>
      <c r="D17" s="1892"/>
      <c r="E17" s="1892"/>
      <c r="F17" s="1892"/>
      <c r="G17" s="15" t="s">
        <v>83</v>
      </c>
      <c r="H17" s="7">
        <f>+IF(I17="X",10,0)</f>
        <v>0</v>
      </c>
      <c r="I17" s="20"/>
      <c r="J17" s="20"/>
      <c r="K17" s="1891"/>
      <c r="L17" s="1891"/>
    </row>
    <row r="18" spans="1:12" x14ac:dyDescent="0.35">
      <c r="A18" s="1891"/>
      <c r="B18" s="1892"/>
      <c r="C18" s="1892"/>
      <c r="D18" s="1892"/>
      <c r="E18" s="1892"/>
      <c r="F18" s="1892"/>
      <c r="G18" s="15" t="s">
        <v>84</v>
      </c>
      <c r="H18" s="7">
        <f>+IF(I18="X",15,0)</f>
        <v>0</v>
      </c>
      <c r="I18" s="20"/>
      <c r="J18" s="20"/>
      <c r="K18" s="1891"/>
      <c r="L18" s="1891"/>
    </row>
    <row r="19" spans="1:12" x14ac:dyDescent="0.35">
      <c r="A19" s="1891"/>
      <c r="B19" s="1892"/>
      <c r="C19" s="1892"/>
      <c r="D19" s="1892"/>
      <c r="E19" s="1892"/>
      <c r="F19" s="1892"/>
      <c r="G19" s="15" t="s">
        <v>85</v>
      </c>
      <c r="H19" s="7">
        <f>+IF(I19="X",10,0)</f>
        <v>0</v>
      </c>
      <c r="I19" s="20"/>
      <c r="J19" s="20"/>
      <c r="K19" s="1891"/>
      <c r="L19" s="1891"/>
    </row>
    <row r="20" spans="1:12" x14ac:dyDescent="0.35">
      <c r="A20" s="1891"/>
      <c r="B20" s="1892"/>
      <c r="C20" s="1892"/>
      <c r="D20" s="1892"/>
      <c r="E20" s="1892"/>
      <c r="F20" s="1892"/>
      <c r="G20" s="15" t="s">
        <v>86</v>
      </c>
      <c r="H20" s="7">
        <f>+IF(I20="X",30,0)</f>
        <v>0</v>
      </c>
      <c r="I20" s="20"/>
      <c r="J20" s="20"/>
      <c r="K20" s="1891"/>
      <c r="L20" s="1891"/>
    </row>
    <row r="21" spans="1:12" x14ac:dyDescent="0.35">
      <c r="A21" s="1891">
        <f>+A14+1</f>
        <v>3</v>
      </c>
      <c r="B21" s="1892"/>
      <c r="C21" s="1892"/>
      <c r="D21" s="1892"/>
      <c r="E21" s="1892"/>
      <c r="F21" s="1892"/>
      <c r="G21" s="15" t="s">
        <v>80</v>
      </c>
      <c r="H21" s="7">
        <f>+IF(I21="X",15,0)</f>
        <v>0</v>
      </c>
      <c r="I21" s="20"/>
      <c r="J21" s="20"/>
      <c r="K21" s="1891">
        <f>+SUM(H21:H27)</f>
        <v>0</v>
      </c>
      <c r="L21" s="1891">
        <f t="shared" ref="L21" si="1">+IF(K21&lt;51,0,IF(AND(K21&lt;76,K21&gt;50),1,IF(AND(K21&lt;101,K21&gt;75),2,"")))</f>
        <v>0</v>
      </c>
    </row>
    <row r="22" spans="1:12" x14ac:dyDescent="0.35">
      <c r="A22" s="1891"/>
      <c r="B22" s="1892"/>
      <c r="C22" s="1892"/>
      <c r="D22" s="1892"/>
      <c r="E22" s="1892"/>
      <c r="F22" s="1892"/>
      <c r="G22" s="15" t="s">
        <v>81</v>
      </c>
      <c r="H22" s="7">
        <f>+IF(I22="X",5,0)</f>
        <v>0</v>
      </c>
      <c r="I22" s="20"/>
      <c r="J22" s="20"/>
      <c r="K22" s="1891"/>
      <c r="L22" s="1891"/>
    </row>
    <row r="23" spans="1:12" x14ac:dyDescent="0.35">
      <c r="A23" s="1891"/>
      <c r="B23" s="1892"/>
      <c r="C23" s="1892"/>
      <c r="D23" s="1892"/>
      <c r="E23" s="1892"/>
      <c r="F23" s="1892"/>
      <c r="G23" s="15" t="s">
        <v>82</v>
      </c>
      <c r="H23" s="7">
        <f>+IF(I23="X",15,0)</f>
        <v>0</v>
      </c>
      <c r="I23" s="20"/>
      <c r="J23" s="20"/>
      <c r="K23" s="1891"/>
      <c r="L23" s="1891"/>
    </row>
    <row r="24" spans="1:12" x14ac:dyDescent="0.35">
      <c r="A24" s="1891"/>
      <c r="B24" s="1892"/>
      <c r="C24" s="1892"/>
      <c r="D24" s="1892"/>
      <c r="E24" s="1892"/>
      <c r="F24" s="1892"/>
      <c r="G24" s="15" t="s">
        <v>83</v>
      </c>
      <c r="H24" s="7">
        <f>+IF(I24="X",10,0)</f>
        <v>0</v>
      </c>
      <c r="I24" s="20"/>
      <c r="J24" s="20"/>
      <c r="K24" s="1891"/>
      <c r="L24" s="1891"/>
    </row>
    <row r="25" spans="1:12" x14ac:dyDescent="0.35">
      <c r="A25" s="1891"/>
      <c r="B25" s="1892"/>
      <c r="C25" s="1892"/>
      <c r="D25" s="1892"/>
      <c r="E25" s="1892"/>
      <c r="F25" s="1892"/>
      <c r="G25" s="15" t="s">
        <v>84</v>
      </c>
      <c r="H25" s="7">
        <f>+IF(I25="X",15,0)</f>
        <v>0</v>
      </c>
      <c r="I25" s="20"/>
      <c r="J25" s="20"/>
      <c r="K25" s="1891"/>
      <c r="L25" s="1891"/>
    </row>
    <row r="26" spans="1:12" x14ac:dyDescent="0.35">
      <c r="A26" s="1891"/>
      <c r="B26" s="1892"/>
      <c r="C26" s="1892"/>
      <c r="D26" s="1892"/>
      <c r="E26" s="1892"/>
      <c r="F26" s="1892"/>
      <c r="G26" s="15" t="s">
        <v>85</v>
      </c>
      <c r="H26" s="7">
        <f>+IF(I26="X",10,0)</f>
        <v>0</v>
      </c>
      <c r="I26" s="20"/>
      <c r="J26" s="20"/>
      <c r="K26" s="1891"/>
      <c r="L26" s="1891"/>
    </row>
    <row r="27" spans="1:12" x14ac:dyDescent="0.35">
      <c r="A27" s="1891"/>
      <c r="B27" s="1892"/>
      <c r="C27" s="1892"/>
      <c r="D27" s="1892"/>
      <c r="E27" s="1892"/>
      <c r="F27" s="1892"/>
      <c r="G27" s="15" t="s">
        <v>86</v>
      </c>
      <c r="H27" s="7">
        <f>+IF(I27="X",30,0)</f>
        <v>0</v>
      </c>
      <c r="I27" s="20"/>
      <c r="J27" s="20"/>
      <c r="K27" s="1891"/>
      <c r="L27" s="1891"/>
    </row>
    <row r="28" spans="1:12" x14ac:dyDescent="0.35">
      <c r="A28" s="1891">
        <f>+A21+1</f>
        <v>4</v>
      </c>
      <c r="B28" s="1892"/>
      <c r="C28" s="1892"/>
      <c r="D28" s="1892"/>
      <c r="E28" s="1892"/>
      <c r="F28" s="1892"/>
      <c r="G28" s="15" t="s">
        <v>80</v>
      </c>
      <c r="H28" s="7">
        <f>+IF(I28="X",15,0)</f>
        <v>0</v>
      </c>
      <c r="I28" s="20"/>
      <c r="J28" s="20"/>
      <c r="K28" s="1891">
        <f>+SUM(H28:H34)</f>
        <v>0</v>
      </c>
      <c r="L28" s="1891">
        <f t="shared" ref="L28" si="2">+IF(K28&lt;51,0,IF(AND(K28&lt;76,K28&gt;50),1,IF(AND(K28&lt;101,K28&gt;75),2,"")))</f>
        <v>0</v>
      </c>
    </row>
    <row r="29" spans="1:12" x14ac:dyDescent="0.35">
      <c r="A29" s="1891"/>
      <c r="B29" s="1892"/>
      <c r="C29" s="1892"/>
      <c r="D29" s="1892"/>
      <c r="E29" s="1892"/>
      <c r="F29" s="1892"/>
      <c r="G29" s="15" t="s">
        <v>81</v>
      </c>
      <c r="H29" s="7">
        <f>+IF(I29="X",5,0)</f>
        <v>0</v>
      </c>
      <c r="I29" s="20"/>
      <c r="J29" s="20"/>
      <c r="K29" s="1891"/>
      <c r="L29" s="1891"/>
    </row>
    <row r="30" spans="1:12" x14ac:dyDescent="0.35">
      <c r="A30" s="1891"/>
      <c r="B30" s="1892"/>
      <c r="C30" s="1892"/>
      <c r="D30" s="1892"/>
      <c r="E30" s="1892"/>
      <c r="F30" s="1892"/>
      <c r="G30" s="15" t="s">
        <v>82</v>
      </c>
      <c r="H30" s="7">
        <f>+IF(I30="X",15,0)</f>
        <v>0</v>
      </c>
      <c r="I30" s="20"/>
      <c r="J30" s="20"/>
      <c r="K30" s="1891"/>
      <c r="L30" s="1891"/>
    </row>
    <row r="31" spans="1:12" x14ac:dyDescent="0.35">
      <c r="A31" s="1891"/>
      <c r="B31" s="1892"/>
      <c r="C31" s="1892"/>
      <c r="D31" s="1892"/>
      <c r="E31" s="1892"/>
      <c r="F31" s="1892"/>
      <c r="G31" s="15" t="s">
        <v>83</v>
      </c>
      <c r="H31" s="7">
        <f>+IF(I31="X",10,0)</f>
        <v>0</v>
      </c>
      <c r="I31" s="20"/>
      <c r="J31" s="20"/>
      <c r="K31" s="1891"/>
      <c r="L31" s="1891"/>
    </row>
    <row r="32" spans="1:12" x14ac:dyDescent="0.35">
      <c r="A32" s="1891"/>
      <c r="B32" s="1892"/>
      <c r="C32" s="1892"/>
      <c r="D32" s="1892"/>
      <c r="E32" s="1892"/>
      <c r="F32" s="1892"/>
      <c r="G32" s="15" t="s">
        <v>84</v>
      </c>
      <c r="H32" s="7">
        <f>+IF(I32="X",15,0)</f>
        <v>0</v>
      </c>
      <c r="I32" s="20"/>
      <c r="J32" s="20"/>
      <c r="K32" s="1891"/>
      <c r="L32" s="1891"/>
    </row>
    <row r="33" spans="1:12" x14ac:dyDescent="0.35">
      <c r="A33" s="1891"/>
      <c r="B33" s="1892"/>
      <c r="C33" s="1892"/>
      <c r="D33" s="1892"/>
      <c r="E33" s="1892"/>
      <c r="F33" s="1892"/>
      <c r="G33" s="15" t="s">
        <v>85</v>
      </c>
      <c r="H33" s="7">
        <f>+IF(I33="X",10,0)</f>
        <v>0</v>
      </c>
      <c r="I33" s="20"/>
      <c r="J33" s="20"/>
      <c r="K33" s="1891"/>
      <c r="L33" s="1891"/>
    </row>
    <row r="34" spans="1:12" x14ac:dyDescent="0.35">
      <c r="A34" s="1891"/>
      <c r="B34" s="1892"/>
      <c r="C34" s="1892"/>
      <c r="D34" s="1892"/>
      <c r="E34" s="1892"/>
      <c r="F34" s="1892"/>
      <c r="G34" s="15" t="s">
        <v>86</v>
      </c>
      <c r="H34" s="7">
        <f>+IF(I34="X",30,0)</f>
        <v>0</v>
      </c>
      <c r="I34" s="20"/>
      <c r="J34" s="20"/>
      <c r="K34" s="1891"/>
      <c r="L34" s="1891"/>
    </row>
    <row r="35" spans="1:12" x14ac:dyDescent="0.35">
      <c r="A35" s="1891">
        <f>+A28+1</f>
        <v>5</v>
      </c>
      <c r="B35" s="1892"/>
      <c r="C35" s="1892"/>
      <c r="D35" s="1892"/>
      <c r="E35" s="1892"/>
      <c r="F35" s="1892"/>
      <c r="G35" s="15" t="s">
        <v>80</v>
      </c>
      <c r="H35" s="7">
        <f>+IF(I35="X",15,0)</f>
        <v>0</v>
      </c>
      <c r="I35" s="20"/>
      <c r="J35" s="20"/>
      <c r="K35" s="1891">
        <f>+SUM(H35:H41)</f>
        <v>0</v>
      </c>
      <c r="L35" s="1891">
        <f t="shared" ref="L35" si="3">+IF(K35&lt;51,0,IF(AND(K35&lt;76,K35&gt;50),1,IF(AND(K35&lt;101,K35&gt;75),2,"")))</f>
        <v>0</v>
      </c>
    </row>
    <row r="36" spans="1:12" x14ac:dyDescent="0.35">
      <c r="A36" s="1891"/>
      <c r="B36" s="1892"/>
      <c r="C36" s="1892"/>
      <c r="D36" s="1892"/>
      <c r="E36" s="1892"/>
      <c r="F36" s="1892"/>
      <c r="G36" s="15" t="s">
        <v>81</v>
      </c>
      <c r="H36" s="7">
        <f>+IF(I36="X",5,0)</f>
        <v>0</v>
      </c>
      <c r="I36" s="20"/>
      <c r="J36" s="20"/>
      <c r="K36" s="1891"/>
      <c r="L36" s="1891"/>
    </row>
    <row r="37" spans="1:12" x14ac:dyDescent="0.35">
      <c r="A37" s="1891"/>
      <c r="B37" s="1892"/>
      <c r="C37" s="1892"/>
      <c r="D37" s="1892"/>
      <c r="E37" s="1892"/>
      <c r="F37" s="1892"/>
      <c r="G37" s="15" t="s">
        <v>82</v>
      </c>
      <c r="H37" s="7">
        <f>+IF(I37="X",15,0)</f>
        <v>0</v>
      </c>
      <c r="I37" s="20"/>
      <c r="J37" s="20"/>
      <c r="K37" s="1891"/>
      <c r="L37" s="1891"/>
    </row>
    <row r="38" spans="1:12" x14ac:dyDescent="0.35">
      <c r="A38" s="1891"/>
      <c r="B38" s="1892"/>
      <c r="C38" s="1892"/>
      <c r="D38" s="1892"/>
      <c r="E38" s="1892"/>
      <c r="F38" s="1892"/>
      <c r="G38" s="15" t="s">
        <v>83</v>
      </c>
      <c r="H38" s="7">
        <f>+IF(I38="X",10,0)</f>
        <v>0</v>
      </c>
      <c r="I38" s="20"/>
      <c r="J38" s="20"/>
      <c r="K38" s="1891"/>
      <c r="L38" s="1891"/>
    </row>
    <row r="39" spans="1:12" x14ac:dyDescent="0.35">
      <c r="A39" s="1891"/>
      <c r="B39" s="1892"/>
      <c r="C39" s="1892"/>
      <c r="D39" s="1892"/>
      <c r="E39" s="1892"/>
      <c r="F39" s="1892"/>
      <c r="G39" s="15" t="s">
        <v>84</v>
      </c>
      <c r="H39" s="7">
        <f>+IF(I39="X",15,0)</f>
        <v>0</v>
      </c>
      <c r="I39" s="20"/>
      <c r="J39" s="20"/>
      <c r="K39" s="1891"/>
      <c r="L39" s="1891"/>
    </row>
    <row r="40" spans="1:12" x14ac:dyDescent="0.35">
      <c r="A40" s="1891"/>
      <c r="B40" s="1892"/>
      <c r="C40" s="1892"/>
      <c r="D40" s="1892"/>
      <c r="E40" s="1892"/>
      <c r="F40" s="1892"/>
      <c r="G40" s="15" t="s">
        <v>85</v>
      </c>
      <c r="H40" s="7">
        <f>+IF(I40="X",10,0)</f>
        <v>0</v>
      </c>
      <c r="I40" s="20"/>
      <c r="J40" s="20"/>
      <c r="K40" s="1891"/>
      <c r="L40" s="1891"/>
    </row>
    <row r="41" spans="1:12" x14ac:dyDescent="0.35">
      <c r="A41" s="1891"/>
      <c r="B41" s="1892"/>
      <c r="C41" s="1892"/>
      <c r="D41" s="1892"/>
      <c r="E41" s="1892"/>
      <c r="F41" s="1892"/>
      <c r="G41" s="15" t="s">
        <v>86</v>
      </c>
      <c r="H41" s="7">
        <f>+IF(I41="X",30,0)</f>
        <v>0</v>
      </c>
      <c r="I41" s="20"/>
      <c r="J41" s="20"/>
      <c r="K41" s="1891"/>
      <c r="L41" s="1891"/>
    </row>
    <row r="42" spans="1:12" x14ac:dyDescent="0.35">
      <c r="A42" s="1891">
        <f>+A35+1</f>
        <v>6</v>
      </c>
      <c r="B42" s="1892"/>
      <c r="C42" s="1892"/>
      <c r="D42" s="1892"/>
      <c r="E42" s="1892"/>
      <c r="F42" s="1892"/>
      <c r="G42" s="15" t="s">
        <v>80</v>
      </c>
      <c r="H42" s="7">
        <f>+IF(I42="X",15,0)</f>
        <v>0</v>
      </c>
      <c r="I42" s="20"/>
      <c r="J42" s="20"/>
      <c r="K42" s="1891">
        <f>+SUM(H42:H48)</f>
        <v>0</v>
      </c>
      <c r="L42" s="1891">
        <f t="shared" ref="L42" si="4">+IF(K42&lt;51,0,IF(AND(K42&lt;76,K42&gt;50),1,IF(AND(K42&lt;101,K42&gt;75),2,"")))</f>
        <v>0</v>
      </c>
    </row>
    <row r="43" spans="1:12" x14ac:dyDescent="0.35">
      <c r="A43" s="1891"/>
      <c r="B43" s="1892"/>
      <c r="C43" s="1892"/>
      <c r="D43" s="1892"/>
      <c r="E43" s="1892"/>
      <c r="F43" s="1892"/>
      <c r="G43" s="15" t="s">
        <v>81</v>
      </c>
      <c r="H43" s="7">
        <f>+IF(I43="X",5,0)</f>
        <v>0</v>
      </c>
      <c r="I43" s="20"/>
      <c r="J43" s="20"/>
      <c r="K43" s="1891"/>
      <c r="L43" s="1891"/>
    </row>
    <row r="44" spans="1:12" x14ac:dyDescent="0.35">
      <c r="A44" s="1891"/>
      <c r="B44" s="1892"/>
      <c r="C44" s="1892"/>
      <c r="D44" s="1892"/>
      <c r="E44" s="1892"/>
      <c r="F44" s="1892"/>
      <c r="G44" s="15" t="s">
        <v>82</v>
      </c>
      <c r="H44" s="7">
        <f>+IF(I44="X",15,0)</f>
        <v>0</v>
      </c>
      <c r="I44" s="20"/>
      <c r="J44" s="20"/>
      <c r="K44" s="1891"/>
      <c r="L44" s="1891"/>
    </row>
    <row r="45" spans="1:12" x14ac:dyDescent="0.35">
      <c r="A45" s="1891"/>
      <c r="B45" s="1892"/>
      <c r="C45" s="1892"/>
      <c r="D45" s="1892"/>
      <c r="E45" s="1892"/>
      <c r="F45" s="1892"/>
      <c r="G45" s="15" t="s">
        <v>83</v>
      </c>
      <c r="H45" s="7">
        <f>+IF(I45="X",10,0)</f>
        <v>0</v>
      </c>
      <c r="I45" s="20"/>
      <c r="J45" s="20"/>
      <c r="K45" s="1891"/>
      <c r="L45" s="1891"/>
    </row>
    <row r="46" spans="1:12" x14ac:dyDescent="0.35">
      <c r="A46" s="1891"/>
      <c r="B46" s="1892"/>
      <c r="C46" s="1892"/>
      <c r="D46" s="1892"/>
      <c r="E46" s="1892"/>
      <c r="F46" s="1892"/>
      <c r="G46" s="15" t="s">
        <v>84</v>
      </c>
      <c r="H46" s="7">
        <f>+IF(I46="X",15,0)</f>
        <v>0</v>
      </c>
      <c r="I46" s="20"/>
      <c r="J46" s="20"/>
      <c r="K46" s="1891"/>
      <c r="L46" s="1891"/>
    </row>
    <row r="47" spans="1:12" x14ac:dyDescent="0.35">
      <c r="A47" s="1891"/>
      <c r="B47" s="1892"/>
      <c r="C47" s="1892"/>
      <c r="D47" s="1892"/>
      <c r="E47" s="1892"/>
      <c r="F47" s="1892"/>
      <c r="G47" s="15" t="s">
        <v>85</v>
      </c>
      <c r="H47" s="7">
        <f>+IF(I47="X",10,0)</f>
        <v>0</v>
      </c>
      <c r="I47" s="20"/>
      <c r="J47" s="20"/>
      <c r="K47" s="1891"/>
      <c r="L47" s="1891"/>
    </row>
    <row r="48" spans="1:12" x14ac:dyDescent="0.35">
      <c r="A48" s="1891"/>
      <c r="B48" s="1892"/>
      <c r="C48" s="1892"/>
      <c r="D48" s="1892"/>
      <c r="E48" s="1892"/>
      <c r="F48" s="1892"/>
      <c r="G48" s="15" t="s">
        <v>86</v>
      </c>
      <c r="H48" s="7">
        <f>+IF(I48="X",30,0)</f>
        <v>0</v>
      </c>
      <c r="I48" s="20"/>
      <c r="J48" s="20"/>
      <c r="K48" s="1891"/>
      <c r="L48" s="1891"/>
    </row>
    <row r="49" spans="1:12" x14ac:dyDescent="0.35">
      <c r="A49" s="1891">
        <f>+A42+1</f>
        <v>7</v>
      </c>
      <c r="B49" s="1892"/>
      <c r="C49" s="1892"/>
      <c r="D49" s="1892"/>
      <c r="E49" s="1892"/>
      <c r="F49" s="1892"/>
      <c r="G49" s="15" t="s">
        <v>80</v>
      </c>
      <c r="H49" s="7">
        <f>+IF(I49="X",15,0)</f>
        <v>0</v>
      </c>
      <c r="I49" s="20"/>
      <c r="J49" s="20"/>
      <c r="K49" s="1891">
        <f>+SUM(H49:H55)</f>
        <v>0</v>
      </c>
      <c r="L49" s="1891">
        <f t="shared" ref="L49" si="5">+IF(K49&lt;51,0,IF(AND(K49&lt;76,K49&gt;50),1,IF(AND(K49&lt;101,K49&gt;75),2,"")))</f>
        <v>0</v>
      </c>
    </row>
    <row r="50" spans="1:12" x14ac:dyDescent="0.35">
      <c r="A50" s="1891"/>
      <c r="B50" s="1892"/>
      <c r="C50" s="1892"/>
      <c r="D50" s="1892"/>
      <c r="E50" s="1892"/>
      <c r="F50" s="1892"/>
      <c r="G50" s="15" t="s">
        <v>81</v>
      </c>
      <c r="H50" s="7">
        <f>+IF(I50="X",5,0)</f>
        <v>0</v>
      </c>
      <c r="I50" s="20"/>
      <c r="J50" s="20"/>
      <c r="K50" s="1891"/>
      <c r="L50" s="1891"/>
    </row>
    <row r="51" spans="1:12" x14ac:dyDescent="0.35">
      <c r="A51" s="1891"/>
      <c r="B51" s="1892"/>
      <c r="C51" s="1892"/>
      <c r="D51" s="1892"/>
      <c r="E51" s="1892"/>
      <c r="F51" s="1892"/>
      <c r="G51" s="15" t="s">
        <v>82</v>
      </c>
      <c r="H51" s="7">
        <f>+IF(I51="X",15,0)</f>
        <v>0</v>
      </c>
      <c r="I51" s="20"/>
      <c r="J51" s="20"/>
      <c r="K51" s="1891"/>
      <c r="L51" s="1891"/>
    </row>
    <row r="52" spans="1:12" x14ac:dyDescent="0.35">
      <c r="A52" s="1891"/>
      <c r="B52" s="1892"/>
      <c r="C52" s="1892"/>
      <c r="D52" s="1892"/>
      <c r="E52" s="1892"/>
      <c r="F52" s="1892"/>
      <c r="G52" s="15" t="s">
        <v>83</v>
      </c>
      <c r="H52" s="7">
        <f>+IF(I52="X",10,0)</f>
        <v>0</v>
      </c>
      <c r="I52" s="20"/>
      <c r="J52" s="20"/>
      <c r="K52" s="1891"/>
      <c r="L52" s="1891"/>
    </row>
    <row r="53" spans="1:12" x14ac:dyDescent="0.35">
      <c r="A53" s="1891"/>
      <c r="B53" s="1892"/>
      <c r="C53" s="1892"/>
      <c r="D53" s="1892"/>
      <c r="E53" s="1892"/>
      <c r="F53" s="1892"/>
      <c r="G53" s="15" t="s">
        <v>84</v>
      </c>
      <c r="H53" s="7">
        <f>+IF(I53="X",15,0)</f>
        <v>0</v>
      </c>
      <c r="I53" s="20"/>
      <c r="J53" s="20"/>
      <c r="K53" s="1891"/>
      <c r="L53" s="1891"/>
    </row>
    <row r="54" spans="1:12" x14ac:dyDescent="0.35">
      <c r="A54" s="1891"/>
      <c r="B54" s="1892"/>
      <c r="C54" s="1892"/>
      <c r="D54" s="1892"/>
      <c r="E54" s="1892"/>
      <c r="F54" s="1892"/>
      <c r="G54" s="15" t="s">
        <v>85</v>
      </c>
      <c r="H54" s="7">
        <f>+IF(I54="X",10,0)</f>
        <v>0</v>
      </c>
      <c r="I54" s="20"/>
      <c r="J54" s="20"/>
      <c r="K54" s="1891"/>
      <c r="L54" s="1891"/>
    </row>
    <row r="55" spans="1:12" x14ac:dyDescent="0.35">
      <c r="A55" s="1891"/>
      <c r="B55" s="1892"/>
      <c r="C55" s="1892"/>
      <c r="D55" s="1892"/>
      <c r="E55" s="1892"/>
      <c r="F55" s="1892"/>
      <c r="G55" s="15" t="s">
        <v>86</v>
      </c>
      <c r="H55" s="7">
        <f>+IF(I55="X",30,0)</f>
        <v>0</v>
      </c>
      <c r="I55" s="20"/>
      <c r="J55" s="20"/>
      <c r="K55" s="1891"/>
      <c r="L55" s="1891"/>
    </row>
    <row r="56" spans="1:12" x14ac:dyDescent="0.35">
      <c r="A56" s="1891">
        <f>+A49+1</f>
        <v>8</v>
      </c>
      <c r="B56" s="1892"/>
      <c r="C56" s="1892"/>
      <c r="D56" s="1892"/>
      <c r="E56" s="1892"/>
      <c r="F56" s="1892"/>
      <c r="G56" s="15" t="s">
        <v>80</v>
      </c>
      <c r="H56" s="7">
        <f>+IF(I56="X",15,0)</f>
        <v>0</v>
      </c>
      <c r="I56" s="20"/>
      <c r="J56" s="20"/>
      <c r="K56" s="1891">
        <f>+SUM(H56:H62)</f>
        <v>0</v>
      </c>
      <c r="L56" s="1891">
        <f t="shared" ref="L56" si="6">+IF(K56&lt;51,0,IF(AND(K56&lt;76,K56&gt;50),1,IF(AND(K56&lt;101,K56&gt;75),2,"")))</f>
        <v>0</v>
      </c>
    </row>
    <row r="57" spans="1:12" x14ac:dyDescent="0.35">
      <c r="A57" s="1891"/>
      <c r="B57" s="1892"/>
      <c r="C57" s="1892"/>
      <c r="D57" s="1892"/>
      <c r="E57" s="1892"/>
      <c r="F57" s="1892"/>
      <c r="G57" s="15" t="s">
        <v>81</v>
      </c>
      <c r="H57" s="7">
        <f>+IF(I57="X",5,0)</f>
        <v>0</v>
      </c>
      <c r="I57" s="20"/>
      <c r="J57" s="20"/>
      <c r="K57" s="1891"/>
      <c r="L57" s="1891"/>
    </row>
    <row r="58" spans="1:12" x14ac:dyDescent="0.35">
      <c r="A58" s="1891"/>
      <c r="B58" s="1892"/>
      <c r="C58" s="1892"/>
      <c r="D58" s="1892"/>
      <c r="E58" s="1892"/>
      <c r="F58" s="1892"/>
      <c r="G58" s="15" t="s">
        <v>82</v>
      </c>
      <c r="H58" s="7">
        <f>+IF(I58="X",15,0)</f>
        <v>0</v>
      </c>
      <c r="I58" s="20"/>
      <c r="J58" s="20"/>
      <c r="K58" s="1891"/>
      <c r="L58" s="1891"/>
    </row>
    <row r="59" spans="1:12" x14ac:dyDescent="0.35">
      <c r="A59" s="1891"/>
      <c r="B59" s="1892"/>
      <c r="C59" s="1892"/>
      <c r="D59" s="1892"/>
      <c r="E59" s="1892"/>
      <c r="F59" s="1892"/>
      <c r="G59" s="15" t="s">
        <v>83</v>
      </c>
      <c r="H59" s="7">
        <f>+IF(I59="X",10,0)</f>
        <v>0</v>
      </c>
      <c r="I59" s="20"/>
      <c r="J59" s="20"/>
      <c r="K59" s="1891"/>
      <c r="L59" s="1891"/>
    </row>
    <row r="60" spans="1:12" x14ac:dyDescent="0.35">
      <c r="A60" s="1891"/>
      <c r="B60" s="1892"/>
      <c r="C60" s="1892"/>
      <c r="D60" s="1892"/>
      <c r="E60" s="1892"/>
      <c r="F60" s="1892"/>
      <c r="G60" s="15" t="s">
        <v>84</v>
      </c>
      <c r="H60" s="7">
        <f>+IF(I60="X",15,0)</f>
        <v>0</v>
      </c>
      <c r="I60" s="20"/>
      <c r="J60" s="20"/>
      <c r="K60" s="1891"/>
      <c r="L60" s="1891"/>
    </row>
    <row r="61" spans="1:12" x14ac:dyDescent="0.35">
      <c r="A61" s="1891"/>
      <c r="B61" s="1892"/>
      <c r="C61" s="1892"/>
      <c r="D61" s="1892"/>
      <c r="E61" s="1892"/>
      <c r="F61" s="1892"/>
      <c r="G61" s="15" t="s">
        <v>85</v>
      </c>
      <c r="H61" s="7">
        <f>+IF(I61="X",10,0)</f>
        <v>0</v>
      </c>
      <c r="I61" s="20"/>
      <c r="J61" s="20"/>
      <c r="K61" s="1891"/>
      <c r="L61" s="1891"/>
    </row>
    <row r="62" spans="1:12" x14ac:dyDescent="0.35">
      <c r="A62" s="1891"/>
      <c r="B62" s="1892"/>
      <c r="C62" s="1892"/>
      <c r="D62" s="1892"/>
      <c r="E62" s="1892"/>
      <c r="F62" s="1892"/>
      <c r="G62" s="15" t="s">
        <v>86</v>
      </c>
      <c r="H62" s="7">
        <f>+IF(I62="X",30,0)</f>
        <v>0</v>
      </c>
      <c r="I62" s="20"/>
      <c r="J62" s="20"/>
      <c r="K62" s="1891"/>
      <c r="L62" s="1891"/>
    </row>
    <row r="63" spans="1:12" x14ac:dyDescent="0.35">
      <c r="A63" s="1891">
        <f>+A56+1</f>
        <v>9</v>
      </c>
      <c r="B63" s="1892"/>
      <c r="C63" s="1892"/>
      <c r="D63" s="1892"/>
      <c r="E63" s="1892"/>
      <c r="F63" s="1892"/>
      <c r="G63" s="15" t="s">
        <v>80</v>
      </c>
      <c r="H63" s="7">
        <f>+IF(I63="X",15,0)</f>
        <v>0</v>
      </c>
      <c r="I63" s="20"/>
      <c r="J63" s="20"/>
      <c r="K63" s="1891">
        <f>+SUM(H63:H69)</f>
        <v>0</v>
      </c>
      <c r="L63" s="1891">
        <f t="shared" ref="L63" si="7">+IF(K63&lt;51,0,IF(AND(K63&lt;76,K63&gt;50),1,IF(AND(K63&lt;101,K63&gt;75),2,"")))</f>
        <v>0</v>
      </c>
    </row>
    <row r="64" spans="1:12" x14ac:dyDescent="0.35">
      <c r="A64" s="1891"/>
      <c r="B64" s="1892"/>
      <c r="C64" s="1892"/>
      <c r="D64" s="1892"/>
      <c r="E64" s="1892"/>
      <c r="F64" s="1892"/>
      <c r="G64" s="15" t="s">
        <v>81</v>
      </c>
      <c r="H64" s="7">
        <f>+IF(I64="X",5,0)</f>
        <v>0</v>
      </c>
      <c r="I64" s="20"/>
      <c r="J64" s="20"/>
      <c r="K64" s="1891"/>
      <c r="L64" s="1891"/>
    </row>
    <row r="65" spans="1:12" x14ac:dyDescent="0.35">
      <c r="A65" s="1891"/>
      <c r="B65" s="1892"/>
      <c r="C65" s="1892"/>
      <c r="D65" s="1892"/>
      <c r="E65" s="1892"/>
      <c r="F65" s="1892"/>
      <c r="G65" s="15" t="s">
        <v>82</v>
      </c>
      <c r="H65" s="7">
        <f>+IF(I65="X",15,0)</f>
        <v>0</v>
      </c>
      <c r="I65" s="20"/>
      <c r="J65" s="20"/>
      <c r="K65" s="1891"/>
      <c r="L65" s="1891"/>
    </row>
    <row r="66" spans="1:12" x14ac:dyDescent="0.35">
      <c r="A66" s="1891"/>
      <c r="B66" s="1892"/>
      <c r="C66" s="1892"/>
      <c r="D66" s="1892"/>
      <c r="E66" s="1892"/>
      <c r="F66" s="1892"/>
      <c r="G66" s="15" t="s">
        <v>83</v>
      </c>
      <c r="H66" s="7">
        <f>+IF(I66="X",10,0)</f>
        <v>0</v>
      </c>
      <c r="I66" s="20"/>
      <c r="J66" s="20"/>
      <c r="K66" s="1891"/>
      <c r="L66" s="1891"/>
    </row>
    <row r="67" spans="1:12" x14ac:dyDescent="0.35">
      <c r="A67" s="1891"/>
      <c r="B67" s="1892"/>
      <c r="C67" s="1892"/>
      <c r="D67" s="1892"/>
      <c r="E67" s="1892"/>
      <c r="F67" s="1892"/>
      <c r="G67" s="15" t="s">
        <v>84</v>
      </c>
      <c r="H67" s="7">
        <f>+IF(I67="X",15,0)</f>
        <v>0</v>
      </c>
      <c r="I67" s="20"/>
      <c r="J67" s="20"/>
      <c r="K67" s="1891"/>
      <c r="L67" s="1891"/>
    </row>
    <row r="68" spans="1:12" x14ac:dyDescent="0.35">
      <c r="A68" s="1891"/>
      <c r="B68" s="1892"/>
      <c r="C68" s="1892"/>
      <c r="D68" s="1892"/>
      <c r="E68" s="1892"/>
      <c r="F68" s="1892"/>
      <c r="G68" s="15" t="s">
        <v>85</v>
      </c>
      <c r="H68" s="7">
        <f>+IF(I68="X",10,0)</f>
        <v>0</v>
      </c>
      <c r="I68" s="20"/>
      <c r="J68" s="20"/>
      <c r="K68" s="1891"/>
      <c r="L68" s="1891"/>
    </row>
    <row r="69" spans="1:12" x14ac:dyDescent="0.35">
      <c r="A69" s="1891"/>
      <c r="B69" s="1892"/>
      <c r="C69" s="1892"/>
      <c r="D69" s="1892"/>
      <c r="E69" s="1892"/>
      <c r="F69" s="1892"/>
      <c r="G69" s="15" t="s">
        <v>86</v>
      </c>
      <c r="H69" s="7">
        <f>+IF(I69="X",30,0)</f>
        <v>0</v>
      </c>
      <c r="I69" s="20"/>
      <c r="J69" s="20"/>
      <c r="K69" s="1891"/>
      <c r="L69" s="1891"/>
    </row>
    <row r="70" spans="1:12" x14ac:dyDescent="0.35">
      <c r="A70" s="1891">
        <f>+A63+1</f>
        <v>10</v>
      </c>
      <c r="B70" s="1892"/>
      <c r="C70" s="1892"/>
      <c r="D70" s="1892"/>
      <c r="E70" s="1892"/>
      <c r="F70" s="1892"/>
      <c r="G70" s="15" t="s">
        <v>80</v>
      </c>
      <c r="H70" s="7">
        <f>+IF(I70="X",15,0)</f>
        <v>0</v>
      </c>
      <c r="I70" s="20"/>
      <c r="J70" s="20"/>
      <c r="K70" s="1891">
        <f>+SUM(H70:H76)</f>
        <v>0</v>
      </c>
      <c r="L70" s="1891">
        <f t="shared" ref="L70" si="8">+IF(K70&lt;51,0,IF(AND(K70&lt;76,K70&gt;50),1,IF(AND(K70&lt;101,K70&gt;75),2,"")))</f>
        <v>0</v>
      </c>
    </row>
    <row r="71" spans="1:12" x14ac:dyDescent="0.35">
      <c r="A71" s="1891"/>
      <c r="B71" s="1892"/>
      <c r="C71" s="1892"/>
      <c r="D71" s="1892"/>
      <c r="E71" s="1892"/>
      <c r="F71" s="1892"/>
      <c r="G71" s="15" t="s">
        <v>81</v>
      </c>
      <c r="H71" s="7">
        <f>+IF(I71="X",5,0)</f>
        <v>0</v>
      </c>
      <c r="I71" s="20"/>
      <c r="J71" s="20"/>
      <c r="K71" s="1891"/>
      <c r="L71" s="1891"/>
    </row>
    <row r="72" spans="1:12" x14ac:dyDescent="0.35">
      <c r="A72" s="1891"/>
      <c r="B72" s="1892"/>
      <c r="C72" s="1892"/>
      <c r="D72" s="1892"/>
      <c r="E72" s="1892"/>
      <c r="F72" s="1892"/>
      <c r="G72" s="15" t="s">
        <v>82</v>
      </c>
      <c r="H72" s="7">
        <f>+IF(I72="X",15,0)</f>
        <v>0</v>
      </c>
      <c r="I72" s="20"/>
      <c r="J72" s="20"/>
      <c r="K72" s="1891"/>
      <c r="L72" s="1891"/>
    </row>
    <row r="73" spans="1:12" x14ac:dyDescent="0.35">
      <c r="A73" s="1891"/>
      <c r="B73" s="1892"/>
      <c r="C73" s="1892"/>
      <c r="D73" s="1892"/>
      <c r="E73" s="1892"/>
      <c r="F73" s="1892"/>
      <c r="G73" s="15" t="s">
        <v>83</v>
      </c>
      <c r="H73" s="7">
        <f>+IF(I73="X",10,0)</f>
        <v>0</v>
      </c>
      <c r="I73" s="20"/>
      <c r="J73" s="20"/>
      <c r="K73" s="1891"/>
      <c r="L73" s="1891"/>
    </row>
    <row r="74" spans="1:12" x14ac:dyDescent="0.35">
      <c r="A74" s="1891"/>
      <c r="B74" s="1892"/>
      <c r="C74" s="1892"/>
      <c r="D74" s="1892"/>
      <c r="E74" s="1892"/>
      <c r="F74" s="1892"/>
      <c r="G74" s="15" t="s">
        <v>84</v>
      </c>
      <c r="H74" s="7">
        <f>+IF(I74="X",15,0)</f>
        <v>0</v>
      </c>
      <c r="I74" s="20"/>
      <c r="J74" s="20"/>
      <c r="K74" s="1891"/>
      <c r="L74" s="1891"/>
    </row>
    <row r="75" spans="1:12" x14ac:dyDescent="0.35">
      <c r="A75" s="1891"/>
      <c r="B75" s="1892"/>
      <c r="C75" s="1892"/>
      <c r="D75" s="1892"/>
      <c r="E75" s="1892"/>
      <c r="F75" s="1892"/>
      <c r="G75" s="15" t="s">
        <v>85</v>
      </c>
      <c r="H75" s="7">
        <f>+IF(I75="X",10,0)</f>
        <v>0</v>
      </c>
      <c r="I75" s="20"/>
      <c r="J75" s="20"/>
      <c r="K75" s="1891"/>
      <c r="L75" s="1891"/>
    </row>
    <row r="76" spans="1:12" x14ac:dyDescent="0.35">
      <c r="A76" s="1891"/>
      <c r="B76" s="1892"/>
      <c r="C76" s="1892"/>
      <c r="D76" s="1892"/>
      <c r="E76" s="1892"/>
      <c r="F76" s="1892"/>
      <c r="G76" s="15" t="s">
        <v>86</v>
      </c>
      <c r="H76" s="7">
        <f>+IF(I76="X",30,0)</f>
        <v>0</v>
      </c>
      <c r="I76" s="20"/>
      <c r="J76" s="20"/>
      <c r="K76" s="1891"/>
      <c r="L76" s="1891"/>
    </row>
  </sheetData>
  <mergeCells count="90">
    <mergeCell ref="K63:K69"/>
    <mergeCell ref="L63:L69"/>
    <mergeCell ref="A70:A76"/>
    <mergeCell ref="B70:B76"/>
    <mergeCell ref="C70:C76"/>
    <mergeCell ref="D70:D76"/>
    <mergeCell ref="E70:E76"/>
    <mergeCell ref="F70:F76"/>
    <mergeCell ref="K70:K76"/>
    <mergeCell ref="L70:L76"/>
    <mergeCell ref="A63:A69"/>
    <mergeCell ref="B63:B69"/>
    <mergeCell ref="C63:C69"/>
    <mergeCell ref="D63:D69"/>
    <mergeCell ref="E63:E69"/>
    <mergeCell ref="F63:F69"/>
    <mergeCell ref="K49:K55"/>
    <mergeCell ref="L49:L55"/>
    <mergeCell ref="A56:A62"/>
    <mergeCell ref="B56:B62"/>
    <mergeCell ref="C56:C62"/>
    <mergeCell ref="D56:D62"/>
    <mergeCell ref="E56:E62"/>
    <mergeCell ref="F56:F62"/>
    <mergeCell ref="K56:K62"/>
    <mergeCell ref="L56:L62"/>
    <mergeCell ref="A49:A55"/>
    <mergeCell ref="B49:B55"/>
    <mergeCell ref="C49:C55"/>
    <mergeCell ref="D49:D55"/>
    <mergeCell ref="E49:E55"/>
    <mergeCell ref="F49:F55"/>
    <mergeCell ref="K35:K41"/>
    <mergeCell ref="L35:L41"/>
    <mergeCell ref="A42:A48"/>
    <mergeCell ref="B42:B48"/>
    <mergeCell ref="C42:C48"/>
    <mergeCell ref="D42:D48"/>
    <mergeCell ref="E42:E48"/>
    <mergeCell ref="F42:F48"/>
    <mergeCell ref="K42:K48"/>
    <mergeCell ref="L42:L48"/>
    <mergeCell ref="A35:A41"/>
    <mergeCell ref="B35:B41"/>
    <mergeCell ref="C35:C41"/>
    <mergeCell ref="D35:D41"/>
    <mergeCell ref="E35:E41"/>
    <mergeCell ref="F35:F41"/>
    <mergeCell ref="K21:K27"/>
    <mergeCell ref="L21:L27"/>
    <mergeCell ref="A28:A34"/>
    <mergeCell ref="B28:B34"/>
    <mergeCell ref="C28:C34"/>
    <mergeCell ref="D28:D34"/>
    <mergeCell ref="E28:E34"/>
    <mergeCell ref="F28:F34"/>
    <mergeCell ref="K28:K34"/>
    <mergeCell ref="L28:L34"/>
    <mergeCell ref="A21:A27"/>
    <mergeCell ref="B21:B27"/>
    <mergeCell ref="C21:C27"/>
    <mergeCell ref="D21:D27"/>
    <mergeCell ref="E21:E27"/>
    <mergeCell ref="F21:F27"/>
    <mergeCell ref="K7:K13"/>
    <mergeCell ref="L7:L13"/>
    <mergeCell ref="A14:A20"/>
    <mergeCell ref="B14:B20"/>
    <mergeCell ref="C14:C20"/>
    <mergeCell ref="D14:D20"/>
    <mergeCell ref="E14:E20"/>
    <mergeCell ref="F14:F20"/>
    <mergeCell ref="K14:K20"/>
    <mergeCell ref="L14:L20"/>
    <mergeCell ref="A7:A13"/>
    <mergeCell ref="B7:B13"/>
    <mergeCell ref="C7:C13"/>
    <mergeCell ref="D7:D13"/>
    <mergeCell ref="E7:E13"/>
    <mergeCell ref="F7:F13"/>
    <mergeCell ref="A2:L2"/>
    <mergeCell ref="B3:L3"/>
    <mergeCell ref="B4:L4"/>
    <mergeCell ref="A5:A6"/>
    <mergeCell ref="B5:B6"/>
    <mergeCell ref="C5:C6"/>
    <mergeCell ref="D5:F5"/>
    <mergeCell ref="H5:J5"/>
    <mergeCell ref="K5:K6"/>
    <mergeCell ref="L5:L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Inicial!$B$31:$C$31</xm:f>
          </x14:formula1>
          <xm:sqref>C7:C76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dimension ref="A2:O76"/>
  <sheetViews>
    <sheetView workbookViewId="0">
      <selection activeCell="C7" sqref="C7:C13"/>
    </sheetView>
  </sheetViews>
  <sheetFormatPr baseColWidth="10" defaultColWidth="11.453125" defaultRowHeight="14.5" x14ac:dyDescent="0.35"/>
  <cols>
    <col min="1" max="1" width="7.54296875" style="1" bestFit="1" customWidth="1"/>
    <col min="2" max="2" width="31.81640625" style="1" customWidth="1"/>
    <col min="3" max="3" width="12.26953125" style="1" customWidth="1"/>
    <col min="4" max="4" width="10.7265625" style="1" bestFit="1" customWidth="1"/>
    <col min="5" max="5" width="9.54296875" style="1" bestFit="1" customWidth="1"/>
    <col min="6" max="6" width="10.1796875" style="1" bestFit="1" customWidth="1"/>
    <col min="7" max="7" width="66" style="1" customWidth="1"/>
    <col min="8" max="8" width="9.26953125" style="3" bestFit="1" customWidth="1"/>
    <col min="9" max="10" width="4.54296875" style="3" customWidth="1"/>
    <col min="11" max="12" width="13.54296875" style="1" customWidth="1"/>
    <col min="13" max="13" width="11.453125" style="1"/>
    <col min="14" max="14" width="29.453125" style="1" customWidth="1"/>
    <col min="15" max="16384" width="11.453125" style="1"/>
  </cols>
  <sheetData>
    <row r="2" spans="1:15" ht="27" customHeight="1" x14ac:dyDescent="0.35">
      <c r="A2" s="1885" t="s">
        <v>89</v>
      </c>
      <c r="B2" s="1885"/>
      <c r="C2" s="1885"/>
      <c r="D2" s="1885"/>
      <c r="E2" s="1885"/>
      <c r="F2" s="1885"/>
      <c r="G2" s="1885"/>
      <c r="H2" s="1885"/>
      <c r="I2" s="1885"/>
      <c r="J2" s="1885"/>
      <c r="K2" s="1885"/>
      <c r="L2" s="1885"/>
    </row>
    <row r="3" spans="1:15" ht="27" customHeight="1" x14ac:dyDescent="0.35">
      <c r="A3" s="22" t="s">
        <v>30</v>
      </c>
      <c r="B3" s="1909" t="e">
        <f>+Identificación!#REF!</f>
        <v>#REF!</v>
      </c>
      <c r="C3" s="1909"/>
      <c r="D3" s="1909"/>
      <c r="E3" s="1909"/>
      <c r="F3" s="1909"/>
      <c r="G3" s="1909"/>
      <c r="H3" s="1909"/>
      <c r="I3" s="1909"/>
      <c r="J3" s="1909"/>
      <c r="K3" s="1909"/>
      <c r="L3" s="1909"/>
    </row>
    <row r="4" spans="1:15" ht="27" customHeight="1" x14ac:dyDescent="0.35">
      <c r="A4" s="25" t="s">
        <v>71</v>
      </c>
      <c r="B4" s="1909" t="e">
        <f>+Identificación!#REF!</f>
        <v>#REF!</v>
      </c>
      <c r="C4" s="1909"/>
      <c r="D4" s="1909"/>
      <c r="E4" s="1909"/>
      <c r="F4" s="1909"/>
      <c r="G4" s="1909"/>
      <c r="H4" s="1909"/>
      <c r="I4" s="1909"/>
      <c r="J4" s="1909"/>
      <c r="K4" s="1909"/>
      <c r="L4" s="1909"/>
    </row>
    <row r="5" spans="1:15" ht="30.75" customHeight="1" x14ac:dyDescent="0.35">
      <c r="A5" s="453" t="s">
        <v>30</v>
      </c>
      <c r="B5" s="453" t="s">
        <v>72</v>
      </c>
      <c r="C5" s="454" t="s">
        <v>92</v>
      </c>
      <c r="D5" s="453" t="s">
        <v>73</v>
      </c>
      <c r="E5" s="453"/>
      <c r="F5" s="453"/>
      <c r="G5" s="22" t="s">
        <v>77</v>
      </c>
      <c r="H5" s="453" t="s">
        <v>87</v>
      </c>
      <c r="I5" s="453"/>
      <c r="J5" s="453"/>
      <c r="K5" s="453" t="s">
        <v>88</v>
      </c>
      <c r="L5" s="453" t="s">
        <v>96</v>
      </c>
      <c r="N5" s="18" t="s">
        <v>97</v>
      </c>
      <c r="O5" s="7">
        <f>+SUMIF($C$7:$C$76,"Probabilidad",$L$7:$L$76)</f>
        <v>0</v>
      </c>
    </row>
    <row r="6" spans="1:15" ht="29" x14ac:dyDescent="0.35">
      <c r="A6" s="453"/>
      <c r="B6" s="453"/>
      <c r="C6" s="1890"/>
      <c r="D6" s="19" t="s">
        <v>74</v>
      </c>
      <c r="E6" s="19" t="s">
        <v>75</v>
      </c>
      <c r="F6" s="19" t="s">
        <v>76</v>
      </c>
      <c r="G6" s="19" t="s">
        <v>78</v>
      </c>
      <c r="H6" s="19" t="s">
        <v>79</v>
      </c>
      <c r="I6" s="19" t="s">
        <v>33</v>
      </c>
      <c r="J6" s="19" t="s">
        <v>34</v>
      </c>
      <c r="K6" s="453"/>
      <c r="L6" s="453"/>
      <c r="N6" s="18" t="s">
        <v>98</v>
      </c>
      <c r="O6" s="7">
        <f>+SUMIF($C$7:$C$76,"Impacto",$L$7:$L$76)</f>
        <v>1</v>
      </c>
    </row>
    <row r="7" spans="1:15" x14ac:dyDescent="0.35">
      <c r="A7" s="1891">
        <v>1</v>
      </c>
      <c r="B7" s="1892"/>
      <c r="C7" s="1892" t="s">
        <v>95</v>
      </c>
      <c r="D7" s="1892"/>
      <c r="E7" s="1892"/>
      <c r="F7" s="1892"/>
      <c r="G7" s="15" t="s">
        <v>80</v>
      </c>
      <c r="H7" s="7">
        <f>+IF(I7="X",15,0)</f>
        <v>15</v>
      </c>
      <c r="I7" s="20" t="s">
        <v>36</v>
      </c>
      <c r="J7" s="20"/>
      <c r="K7" s="1891">
        <f>+SUM(H7:H13)</f>
        <v>60</v>
      </c>
      <c r="L7" s="1891">
        <f>+IF(K7&lt;51,0,IF(AND(K7&lt;76,K7&gt;50),1,IF(AND(K7&lt;101,K7&gt;75),2,"")))</f>
        <v>1</v>
      </c>
    </row>
    <row r="8" spans="1:15" x14ac:dyDescent="0.35">
      <c r="A8" s="1891"/>
      <c r="B8" s="1892"/>
      <c r="C8" s="1892"/>
      <c r="D8" s="1892"/>
      <c r="E8" s="1892"/>
      <c r="F8" s="1892"/>
      <c r="G8" s="15" t="s">
        <v>81</v>
      </c>
      <c r="H8" s="7">
        <f>+IF(I8="X",5,0)</f>
        <v>5</v>
      </c>
      <c r="I8" s="20" t="s">
        <v>36</v>
      </c>
      <c r="J8" s="20"/>
      <c r="K8" s="1891"/>
      <c r="L8" s="1891"/>
    </row>
    <row r="9" spans="1:15" x14ac:dyDescent="0.35">
      <c r="A9" s="1891"/>
      <c r="B9" s="1892"/>
      <c r="C9" s="1892"/>
      <c r="D9" s="1892"/>
      <c r="E9" s="1892"/>
      <c r="F9" s="1892"/>
      <c r="G9" s="15" t="s">
        <v>82</v>
      </c>
      <c r="H9" s="7">
        <f>+IF(I9="X",15,0)</f>
        <v>15</v>
      </c>
      <c r="I9" s="20" t="s">
        <v>36</v>
      </c>
      <c r="J9" s="20"/>
      <c r="K9" s="1891"/>
      <c r="L9" s="1891"/>
    </row>
    <row r="10" spans="1:15" x14ac:dyDescent="0.35">
      <c r="A10" s="1891"/>
      <c r="B10" s="1892"/>
      <c r="C10" s="1892"/>
      <c r="D10" s="1892"/>
      <c r="E10" s="1892"/>
      <c r="F10" s="1892"/>
      <c r="G10" s="15" t="s">
        <v>83</v>
      </c>
      <c r="H10" s="7">
        <f>+IF(I10="X",10,0)</f>
        <v>10</v>
      </c>
      <c r="I10" s="20" t="s">
        <v>36</v>
      </c>
      <c r="J10" s="20"/>
      <c r="K10" s="1891"/>
      <c r="L10" s="1891"/>
    </row>
    <row r="11" spans="1:15" x14ac:dyDescent="0.35">
      <c r="A11" s="1891"/>
      <c r="B11" s="1892"/>
      <c r="C11" s="1892"/>
      <c r="D11" s="1892"/>
      <c r="E11" s="1892"/>
      <c r="F11" s="1892"/>
      <c r="G11" s="15" t="s">
        <v>84</v>
      </c>
      <c r="H11" s="7">
        <f>+IF(I11="X",15,0)</f>
        <v>15</v>
      </c>
      <c r="I11" s="20" t="s">
        <v>36</v>
      </c>
      <c r="J11" s="20"/>
      <c r="K11" s="1891"/>
      <c r="L11" s="1891"/>
    </row>
    <row r="12" spans="1:15" x14ac:dyDescent="0.35">
      <c r="A12" s="1891"/>
      <c r="B12" s="1892"/>
      <c r="C12" s="1892"/>
      <c r="D12" s="1892"/>
      <c r="E12" s="1892"/>
      <c r="F12" s="1892"/>
      <c r="G12" s="15" t="s">
        <v>85</v>
      </c>
      <c r="H12" s="7">
        <f>+IF(I12="X",10,0)</f>
        <v>0</v>
      </c>
      <c r="I12" s="20"/>
      <c r="J12" s="20"/>
      <c r="K12" s="1891"/>
      <c r="L12" s="1891"/>
    </row>
    <row r="13" spans="1:15" x14ac:dyDescent="0.35">
      <c r="A13" s="1891"/>
      <c r="B13" s="1892"/>
      <c r="C13" s="1892"/>
      <c r="D13" s="1892"/>
      <c r="E13" s="1892"/>
      <c r="F13" s="1892"/>
      <c r="G13" s="15" t="s">
        <v>86</v>
      </c>
      <c r="H13" s="7">
        <f>+IF(I13="X",30,0)</f>
        <v>0</v>
      </c>
      <c r="I13" s="20"/>
      <c r="J13" s="20"/>
      <c r="K13" s="1891"/>
      <c r="L13" s="1891"/>
    </row>
    <row r="14" spans="1:15" x14ac:dyDescent="0.35">
      <c r="A14" s="1891">
        <f>+A7+1</f>
        <v>2</v>
      </c>
      <c r="B14" s="1892"/>
      <c r="C14" s="1892"/>
      <c r="D14" s="1892"/>
      <c r="E14" s="1892"/>
      <c r="F14" s="1892"/>
      <c r="G14" s="15" t="s">
        <v>80</v>
      </c>
      <c r="H14" s="7">
        <f>+IF(I14="X",15,0)</f>
        <v>0</v>
      </c>
      <c r="I14" s="20"/>
      <c r="J14" s="20"/>
      <c r="K14" s="1891">
        <f>+SUM(H14:H20)</f>
        <v>0</v>
      </c>
      <c r="L14" s="1891">
        <f t="shared" ref="L14" si="0">+IF(K14&lt;51,0,IF(AND(K14&lt;76,K14&gt;50),1,IF(AND(K14&lt;101,K14&gt;75),2,"")))</f>
        <v>0</v>
      </c>
    </row>
    <row r="15" spans="1:15" x14ac:dyDescent="0.35">
      <c r="A15" s="1891"/>
      <c r="B15" s="1892"/>
      <c r="C15" s="1892"/>
      <c r="D15" s="1892"/>
      <c r="E15" s="1892"/>
      <c r="F15" s="1892"/>
      <c r="G15" s="15" t="s">
        <v>81</v>
      </c>
      <c r="H15" s="7">
        <f>+IF(I15="X",5,0)</f>
        <v>0</v>
      </c>
      <c r="I15" s="20"/>
      <c r="J15" s="20"/>
      <c r="K15" s="1891"/>
      <c r="L15" s="1891"/>
    </row>
    <row r="16" spans="1:15" x14ac:dyDescent="0.35">
      <c r="A16" s="1891"/>
      <c r="B16" s="1892"/>
      <c r="C16" s="1892"/>
      <c r="D16" s="1892"/>
      <c r="E16" s="1892"/>
      <c r="F16" s="1892"/>
      <c r="G16" s="15" t="s">
        <v>82</v>
      </c>
      <c r="H16" s="7">
        <f>+IF(I16="X",15,0)</f>
        <v>0</v>
      </c>
      <c r="I16" s="20"/>
      <c r="J16" s="20"/>
      <c r="K16" s="1891"/>
      <c r="L16" s="1891"/>
    </row>
    <row r="17" spans="1:12" x14ac:dyDescent="0.35">
      <c r="A17" s="1891"/>
      <c r="B17" s="1892"/>
      <c r="C17" s="1892"/>
      <c r="D17" s="1892"/>
      <c r="E17" s="1892"/>
      <c r="F17" s="1892"/>
      <c r="G17" s="15" t="s">
        <v>83</v>
      </c>
      <c r="H17" s="7">
        <f>+IF(I17="X",10,0)</f>
        <v>0</v>
      </c>
      <c r="I17" s="20"/>
      <c r="J17" s="20"/>
      <c r="K17" s="1891"/>
      <c r="L17" s="1891"/>
    </row>
    <row r="18" spans="1:12" x14ac:dyDescent="0.35">
      <c r="A18" s="1891"/>
      <c r="B18" s="1892"/>
      <c r="C18" s="1892"/>
      <c r="D18" s="1892"/>
      <c r="E18" s="1892"/>
      <c r="F18" s="1892"/>
      <c r="G18" s="15" t="s">
        <v>84</v>
      </c>
      <c r="H18" s="7">
        <f>+IF(I18="X",15,0)</f>
        <v>0</v>
      </c>
      <c r="I18" s="20"/>
      <c r="J18" s="20"/>
      <c r="K18" s="1891"/>
      <c r="L18" s="1891"/>
    </row>
    <row r="19" spans="1:12" x14ac:dyDescent="0.35">
      <c r="A19" s="1891"/>
      <c r="B19" s="1892"/>
      <c r="C19" s="1892"/>
      <c r="D19" s="1892"/>
      <c r="E19" s="1892"/>
      <c r="F19" s="1892"/>
      <c r="G19" s="15" t="s">
        <v>85</v>
      </c>
      <c r="H19" s="7">
        <f>+IF(I19="X",10,0)</f>
        <v>0</v>
      </c>
      <c r="I19" s="20"/>
      <c r="J19" s="20"/>
      <c r="K19" s="1891"/>
      <c r="L19" s="1891"/>
    </row>
    <row r="20" spans="1:12" x14ac:dyDescent="0.35">
      <c r="A20" s="1891"/>
      <c r="B20" s="1892"/>
      <c r="C20" s="1892"/>
      <c r="D20" s="1892"/>
      <c r="E20" s="1892"/>
      <c r="F20" s="1892"/>
      <c r="G20" s="15" t="s">
        <v>86</v>
      </c>
      <c r="H20" s="7">
        <f>+IF(I20="X",30,0)</f>
        <v>0</v>
      </c>
      <c r="I20" s="20"/>
      <c r="J20" s="20"/>
      <c r="K20" s="1891"/>
      <c r="L20" s="1891"/>
    </row>
    <row r="21" spans="1:12" x14ac:dyDescent="0.35">
      <c r="A21" s="1891">
        <f>+A14+1</f>
        <v>3</v>
      </c>
      <c r="B21" s="1892"/>
      <c r="C21" s="1892"/>
      <c r="D21" s="1892"/>
      <c r="E21" s="1892"/>
      <c r="F21" s="1892"/>
      <c r="G21" s="15" t="s">
        <v>80</v>
      </c>
      <c r="H21" s="7">
        <f>+IF(I21="X",15,0)</f>
        <v>0</v>
      </c>
      <c r="I21" s="20"/>
      <c r="J21" s="20"/>
      <c r="K21" s="1891">
        <f>+SUM(H21:H27)</f>
        <v>0</v>
      </c>
      <c r="L21" s="1891">
        <f t="shared" ref="L21" si="1">+IF(K21&lt;51,0,IF(AND(K21&lt;76,K21&gt;50),1,IF(AND(K21&lt;101,K21&gt;75),2,"")))</f>
        <v>0</v>
      </c>
    </row>
    <row r="22" spans="1:12" x14ac:dyDescent="0.35">
      <c r="A22" s="1891"/>
      <c r="B22" s="1892"/>
      <c r="C22" s="1892"/>
      <c r="D22" s="1892"/>
      <c r="E22" s="1892"/>
      <c r="F22" s="1892"/>
      <c r="G22" s="15" t="s">
        <v>81</v>
      </c>
      <c r="H22" s="7">
        <f>+IF(I22="X",5,0)</f>
        <v>0</v>
      </c>
      <c r="I22" s="20"/>
      <c r="J22" s="20"/>
      <c r="K22" s="1891"/>
      <c r="L22" s="1891"/>
    </row>
    <row r="23" spans="1:12" x14ac:dyDescent="0.35">
      <c r="A23" s="1891"/>
      <c r="B23" s="1892"/>
      <c r="C23" s="1892"/>
      <c r="D23" s="1892"/>
      <c r="E23" s="1892"/>
      <c r="F23" s="1892"/>
      <c r="G23" s="15" t="s">
        <v>82</v>
      </c>
      <c r="H23" s="7">
        <f>+IF(I23="X",15,0)</f>
        <v>0</v>
      </c>
      <c r="I23" s="20"/>
      <c r="J23" s="20"/>
      <c r="K23" s="1891"/>
      <c r="L23" s="1891"/>
    </row>
    <row r="24" spans="1:12" x14ac:dyDescent="0.35">
      <c r="A24" s="1891"/>
      <c r="B24" s="1892"/>
      <c r="C24" s="1892"/>
      <c r="D24" s="1892"/>
      <c r="E24" s="1892"/>
      <c r="F24" s="1892"/>
      <c r="G24" s="15" t="s">
        <v>83</v>
      </c>
      <c r="H24" s="7">
        <f>+IF(I24="X",10,0)</f>
        <v>0</v>
      </c>
      <c r="I24" s="20"/>
      <c r="J24" s="20"/>
      <c r="K24" s="1891"/>
      <c r="L24" s="1891"/>
    </row>
    <row r="25" spans="1:12" x14ac:dyDescent="0.35">
      <c r="A25" s="1891"/>
      <c r="B25" s="1892"/>
      <c r="C25" s="1892"/>
      <c r="D25" s="1892"/>
      <c r="E25" s="1892"/>
      <c r="F25" s="1892"/>
      <c r="G25" s="15" t="s">
        <v>84</v>
      </c>
      <c r="H25" s="7">
        <f>+IF(I25="X",15,0)</f>
        <v>0</v>
      </c>
      <c r="I25" s="20"/>
      <c r="J25" s="20"/>
      <c r="K25" s="1891"/>
      <c r="L25" s="1891"/>
    </row>
    <row r="26" spans="1:12" x14ac:dyDescent="0.35">
      <c r="A26" s="1891"/>
      <c r="B26" s="1892"/>
      <c r="C26" s="1892"/>
      <c r="D26" s="1892"/>
      <c r="E26" s="1892"/>
      <c r="F26" s="1892"/>
      <c r="G26" s="15" t="s">
        <v>85</v>
      </c>
      <c r="H26" s="7">
        <f>+IF(I26="X",10,0)</f>
        <v>0</v>
      </c>
      <c r="I26" s="20"/>
      <c r="J26" s="20"/>
      <c r="K26" s="1891"/>
      <c r="L26" s="1891"/>
    </row>
    <row r="27" spans="1:12" x14ac:dyDescent="0.35">
      <c r="A27" s="1891"/>
      <c r="B27" s="1892"/>
      <c r="C27" s="1892"/>
      <c r="D27" s="1892"/>
      <c r="E27" s="1892"/>
      <c r="F27" s="1892"/>
      <c r="G27" s="15" t="s">
        <v>86</v>
      </c>
      <c r="H27" s="7">
        <f>+IF(I27="X",30,0)</f>
        <v>0</v>
      </c>
      <c r="I27" s="20"/>
      <c r="J27" s="20"/>
      <c r="K27" s="1891"/>
      <c r="L27" s="1891"/>
    </row>
    <row r="28" spans="1:12" x14ac:dyDescent="0.35">
      <c r="A28" s="1891">
        <f>+A21+1</f>
        <v>4</v>
      </c>
      <c r="B28" s="1892"/>
      <c r="C28" s="1892"/>
      <c r="D28" s="1892"/>
      <c r="E28" s="1892"/>
      <c r="F28" s="1892"/>
      <c r="G28" s="15" t="s">
        <v>80</v>
      </c>
      <c r="H28" s="7">
        <f>+IF(I28="X",15,0)</f>
        <v>0</v>
      </c>
      <c r="I28" s="20"/>
      <c r="J28" s="20"/>
      <c r="K28" s="1891">
        <f>+SUM(H28:H34)</f>
        <v>0</v>
      </c>
      <c r="L28" s="1891">
        <f t="shared" ref="L28" si="2">+IF(K28&lt;51,0,IF(AND(K28&lt;76,K28&gt;50),1,IF(AND(K28&lt;101,K28&gt;75),2,"")))</f>
        <v>0</v>
      </c>
    </row>
    <row r="29" spans="1:12" x14ac:dyDescent="0.35">
      <c r="A29" s="1891"/>
      <c r="B29" s="1892"/>
      <c r="C29" s="1892"/>
      <c r="D29" s="1892"/>
      <c r="E29" s="1892"/>
      <c r="F29" s="1892"/>
      <c r="G29" s="15" t="s">
        <v>81</v>
      </c>
      <c r="H29" s="7">
        <f>+IF(I29="X",5,0)</f>
        <v>0</v>
      </c>
      <c r="I29" s="20"/>
      <c r="J29" s="20"/>
      <c r="K29" s="1891"/>
      <c r="L29" s="1891"/>
    </row>
    <row r="30" spans="1:12" x14ac:dyDescent="0.35">
      <c r="A30" s="1891"/>
      <c r="B30" s="1892"/>
      <c r="C30" s="1892"/>
      <c r="D30" s="1892"/>
      <c r="E30" s="1892"/>
      <c r="F30" s="1892"/>
      <c r="G30" s="15" t="s">
        <v>82</v>
      </c>
      <c r="H30" s="7">
        <f>+IF(I30="X",15,0)</f>
        <v>0</v>
      </c>
      <c r="I30" s="20"/>
      <c r="J30" s="20"/>
      <c r="K30" s="1891"/>
      <c r="L30" s="1891"/>
    </row>
    <row r="31" spans="1:12" x14ac:dyDescent="0.35">
      <c r="A31" s="1891"/>
      <c r="B31" s="1892"/>
      <c r="C31" s="1892"/>
      <c r="D31" s="1892"/>
      <c r="E31" s="1892"/>
      <c r="F31" s="1892"/>
      <c r="G31" s="15" t="s">
        <v>83</v>
      </c>
      <c r="H31" s="7">
        <f>+IF(I31="X",10,0)</f>
        <v>0</v>
      </c>
      <c r="I31" s="20"/>
      <c r="J31" s="20"/>
      <c r="K31" s="1891"/>
      <c r="L31" s="1891"/>
    </row>
    <row r="32" spans="1:12" x14ac:dyDescent="0.35">
      <c r="A32" s="1891"/>
      <c r="B32" s="1892"/>
      <c r="C32" s="1892"/>
      <c r="D32" s="1892"/>
      <c r="E32" s="1892"/>
      <c r="F32" s="1892"/>
      <c r="G32" s="15" t="s">
        <v>84</v>
      </c>
      <c r="H32" s="7">
        <f>+IF(I32="X",15,0)</f>
        <v>0</v>
      </c>
      <c r="I32" s="20"/>
      <c r="J32" s="20"/>
      <c r="K32" s="1891"/>
      <c r="L32" s="1891"/>
    </row>
    <row r="33" spans="1:12" x14ac:dyDescent="0.35">
      <c r="A33" s="1891"/>
      <c r="B33" s="1892"/>
      <c r="C33" s="1892"/>
      <c r="D33" s="1892"/>
      <c r="E33" s="1892"/>
      <c r="F33" s="1892"/>
      <c r="G33" s="15" t="s">
        <v>85</v>
      </c>
      <c r="H33" s="7">
        <f>+IF(I33="X",10,0)</f>
        <v>0</v>
      </c>
      <c r="I33" s="20"/>
      <c r="J33" s="20"/>
      <c r="K33" s="1891"/>
      <c r="L33" s="1891"/>
    </row>
    <row r="34" spans="1:12" x14ac:dyDescent="0.35">
      <c r="A34" s="1891"/>
      <c r="B34" s="1892"/>
      <c r="C34" s="1892"/>
      <c r="D34" s="1892"/>
      <c r="E34" s="1892"/>
      <c r="F34" s="1892"/>
      <c r="G34" s="15" t="s">
        <v>86</v>
      </c>
      <c r="H34" s="7">
        <f>+IF(I34="X",30,0)</f>
        <v>0</v>
      </c>
      <c r="I34" s="20"/>
      <c r="J34" s="20"/>
      <c r="K34" s="1891"/>
      <c r="L34" s="1891"/>
    </row>
    <row r="35" spans="1:12" x14ac:dyDescent="0.35">
      <c r="A35" s="1891">
        <f>+A28+1</f>
        <v>5</v>
      </c>
      <c r="B35" s="1892"/>
      <c r="C35" s="1892"/>
      <c r="D35" s="1892"/>
      <c r="E35" s="1892"/>
      <c r="F35" s="1892"/>
      <c r="G35" s="15" t="s">
        <v>80</v>
      </c>
      <c r="H35" s="7">
        <f>+IF(I35="X",15,0)</f>
        <v>0</v>
      </c>
      <c r="I35" s="20"/>
      <c r="J35" s="20"/>
      <c r="K35" s="1891">
        <f>+SUM(H35:H41)</f>
        <v>0</v>
      </c>
      <c r="L35" s="1891">
        <f t="shared" ref="L35" si="3">+IF(K35&lt;51,0,IF(AND(K35&lt;76,K35&gt;50),1,IF(AND(K35&lt;101,K35&gt;75),2,"")))</f>
        <v>0</v>
      </c>
    </row>
    <row r="36" spans="1:12" x14ac:dyDescent="0.35">
      <c r="A36" s="1891"/>
      <c r="B36" s="1892"/>
      <c r="C36" s="1892"/>
      <c r="D36" s="1892"/>
      <c r="E36" s="1892"/>
      <c r="F36" s="1892"/>
      <c r="G36" s="15" t="s">
        <v>81</v>
      </c>
      <c r="H36" s="7">
        <f>+IF(I36="X",5,0)</f>
        <v>0</v>
      </c>
      <c r="I36" s="20"/>
      <c r="J36" s="20"/>
      <c r="K36" s="1891"/>
      <c r="L36" s="1891"/>
    </row>
    <row r="37" spans="1:12" x14ac:dyDescent="0.35">
      <c r="A37" s="1891"/>
      <c r="B37" s="1892"/>
      <c r="C37" s="1892"/>
      <c r="D37" s="1892"/>
      <c r="E37" s="1892"/>
      <c r="F37" s="1892"/>
      <c r="G37" s="15" t="s">
        <v>82</v>
      </c>
      <c r="H37" s="7">
        <f>+IF(I37="X",15,0)</f>
        <v>0</v>
      </c>
      <c r="I37" s="20"/>
      <c r="J37" s="20"/>
      <c r="K37" s="1891"/>
      <c r="L37" s="1891"/>
    </row>
    <row r="38" spans="1:12" x14ac:dyDescent="0.35">
      <c r="A38" s="1891"/>
      <c r="B38" s="1892"/>
      <c r="C38" s="1892"/>
      <c r="D38" s="1892"/>
      <c r="E38" s="1892"/>
      <c r="F38" s="1892"/>
      <c r="G38" s="15" t="s">
        <v>83</v>
      </c>
      <c r="H38" s="7">
        <f>+IF(I38="X",10,0)</f>
        <v>0</v>
      </c>
      <c r="I38" s="20"/>
      <c r="J38" s="20"/>
      <c r="K38" s="1891"/>
      <c r="L38" s="1891"/>
    </row>
    <row r="39" spans="1:12" x14ac:dyDescent="0.35">
      <c r="A39" s="1891"/>
      <c r="B39" s="1892"/>
      <c r="C39" s="1892"/>
      <c r="D39" s="1892"/>
      <c r="E39" s="1892"/>
      <c r="F39" s="1892"/>
      <c r="G39" s="15" t="s">
        <v>84</v>
      </c>
      <c r="H39" s="7">
        <f>+IF(I39="X",15,0)</f>
        <v>0</v>
      </c>
      <c r="I39" s="20"/>
      <c r="J39" s="20"/>
      <c r="K39" s="1891"/>
      <c r="L39" s="1891"/>
    </row>
    <row r="40" spans="1:12" x14ac:dyDescent="0.35">
      <c r="A40" s="1891"/>
      <c r="B40" s="1892"/>
      <c r="C40" s="1892"/>
      <c r="D40" s="1892"/>
      <c r="E40" s="1892"/>
      <c r="F40" s="1892"/>
      <c r="G40" s="15" t="s">
        <v>85</v>
      </c>
      <c r="H40" s="7">
        <f>+IF(I40="X",10,0)</f>
        <v>0</v>
      </c>
      <c r="I40" s="20"/>
      <c r="J40" s="20"/>
      <c r="K40" s="1891"/>
      <c r="L40" s="1891"/>
    </row>
    <row r="41" spans="1:12" x14ac:dyDescent="0.35">
      <c r="A41" s="1891"/>
      <c r="B41" s="1892"/>
      <c r="C41" s="1892"/>
      <c r="D41" s="1892"/>
      <c r="E41" s="1892"/>
      <c r="F41" s="1892"/>
      <c r="G41" s="15" t="s">
        <v>86</v>
      </c>
      <c r="H41" s="7">
        <f>+IF(I41="X",30,0)</f>
        <v>0</v>
      </c>
      <c r="I41" s="20"/>
      <c r="J41" s="20"/>
      <c r="K41" s="1891"/>
      <c r="L41" s="1891"/>
    </row>
    <row r="42" spans="1:12" x14ac:dyDescent="0.35">
      <c r="A42" s="1891">
        <f>+A35+1</f>
        <v>6</v>
      </c>
      <c r="B42" s="1892"/>
      <c r="C42" s="1892"/>
      <c r="D42" s="1892"/>
      <c r="E42" s="1892"/>
      <c r="F42" s="1892"/>
      <c r="G42" s="15" t="s">
        <v>80</v>
      </c>
      <c r="H42" s="7">
        <f>+IF(I42="X",15,0)</f>
        <v>0</v>
      </c>
      <c r="I42" s="20"/>
      <c r="J42" s="20"/>
      <c r="K42" s="1891">
        <f>+SUM(H42:H48)</f>
        <v>0</v>
      </c>
      <c r="L42" s="1891">
        <f t="shared" ref="L42" si="4">+IF(K42&lt;51,0,IF(AND(K42&lt;76,K42&gt;50),1,IF(AND(K42&lt;101,K42&gt;75),2,"")))</f>
        <v>0</v>
      </c>
    </row>
    <row r="43" spans="1:12" x14ac:dyDescent="0.35">
      <c r="A43" s="1891"/>
      <c r="B43" s="1892"/>
      <c r="C43" s="1892"/>
      <c r="D43" s="1892"/>
      <c r="E43" s="1892"/>
      <c r="F43" s="1892"/>
      <c r="G43" s="15" t="s">
        <v>81</v>
      </c>
      <c r="H43" s="7">
        <f>+IF(I43="X",5,0)</f>
        <v>0</v>
      </c>
      <c r="I43" s="20"/>
      <c r="J43" s="20"/>
      <c r="K43" s="1891"/>
      <c r="L43" s="1891"/>
    </row>
    <row r="44" spans="1:12" x14ac:dyDescent="0.35">
      <c r="A44" s="1891"/>
      <c r="B44" s="1892"/>
      <c r="C44" s="1892"/>
      <c r="D44" s="1892"/>
      <c r="E44" s="1892"/>
      <c r="F44" s="1892"/>
      <c r="G44" s="15" t="s">
        <v>82</v>
      </c>
      <c r="H44" s="7">
        <f>+IF(I44="X",15,0)</f>
        <v>0</v>
      </c>
      <c r="I44" s="20"/>
      <c r="J44" s="20"/>
      <c r="K44" s="1891"/>
      <c r="L44" s="1891"/>
    </row>
    <row r="45" spans="1:12" x14ac:dyDescent="0.35">
      <c r="A45" s="1891"/>
      <c r="B45" s="1892"/>
      <c r="C45" s="1892"/>
      <c r="D45" s="1892"/>
      <c r="E45" s="1892"/>
      <c r="F45" s="1892"/>
      <c r="G45" s="15" t="s">
        <v>83</v>
      </c>
      <c r="H45" s="7">
        <f>+IF(I45="X",10,0)</f>
        <v>0</v>
      </c>
      <c r="I45" s="20"/>
      <c r="J45" s="20"/>
      <c r="K45" s="1891"/>
      <c r="L45" s="1891"/>
    </row>
    <row r="46" spans="1:12" x14ac:dyDescent="0.35">
      <c r="A46" s="1891"/>
      <c r="B46" s="1892"/>
      <c r="C46" s="1892"/>
      <c r="D46" s="1892"/>
      <c r="E46" s="1892"/>
      <c r="F46" s="1892"/>
      <c r="G46" s="15" t="s">
        <v>84</v>
      </c>
      <c r="H46" s="7">
        <f>+IF(I46="X",15,0)</f>
        <v>0</v>
      </c>
      <c r="I46" s="20"/>
      <c r="J46" s="20"/>
      <c r="K46" s="1891"/>
      <c r="L46" s="1891"/>
    </row>
    <row r="47" spans="1:12" x14ac:dyDescent="0.35">
      <c r="A47" s="1891"/>
      <c r="B47" s="1892"/>
      <c r="C47" s="1892"/>
      <c r="D47" s="1892"/>
      <c r="E47" s="1892"/>
      <c r="F47" s="1892"/>
      <c r="G47" s="15" t="s">
        <v>85</v>
      </c>
      <c r="H47" s="7">
        <f>+IF(I47="X",10,0)</f>
        <v>0</v>
      </c>
      <c r="I47" s="20"/>
      <c r="J47" s="20"/>
      <c r="K47" s="1891"/>
      <c r="L47" s="1891"/>
    </row>
    <row r="48" spans="1:12" x14ac:dyDescent="0.35">
      <c r="A48" s="1891"/>
      <c r="B48" s="1892"/>
      <c r="C48" s="1892"/>
      <c r="D48" s="1892"/>
      <c r="E48" s="1892"/>
      <c r="F48" s="1892"/>
      <c r="G48" s="15" t="s">
        <v>86</v>
      </c>
      <c r="H48" s="7">
        <f>+IF(I48="X",30,0)</f>
        <v>0</v>
      </c>
      <c r="I48" s="20"/>
      <c r="J48" s="20"/>
      <c r="K48" s="1891"/>
      <c r="L48" s="1891"/>
    </row>
    <row r="49" spans="1:12" x14ac:dyDescent="0.35">
      <c r="A49" s="1891">
        <f>+A42+1</f>
        <v>7</v>
      </c>
      <c r="B49" s="1892"/>
      <c r="C49" s="1892"/>
      <c r="D49" s="1892"/>
      <c r="E49" s="1892"/>
      <c r="F49" s="1892"/>
      <c r="G49" s="15" t="s">
        <v>80</v>
      </c>
      <c r="H49" s="7">
        <f>+IF(I49="X",15,0)</f>
        <v>0</v>
      </c>
      <c r="I49" s="20"/>
      <c r="J49" s="20"/>
      <c r="K49" s="1891">
        <f>+SUM(H49:H55)</f>
        <v>0</v>
      </c>
      <c r="L49" s="1891">
        <f t="shared" ref="L49" si="5">+IF(K49&lt;51,0,IF(AND(K49&lt;76,K49&gt;50),1,IF(AND(K49&lt;101,K49&gt;75),2,"")))</f>
        <v>0</v>
      </c>
    </row>
    <row r="50" spans="1:12" x14ac:dyDescent="0.35">
      <c r="A50" s="1891"/>
      <c r="B50" s="1892"/>
      <c r="C50" s="1892"/>
      <c r="D50" s="1892"/>
      <c r="E50" s="1892"/>
      <c r="F50" s="1892"/>
      <c r="G50" s="15" t="s">
        <v>81</v>
      </c>
      <c r="H50" s="7">
        <f>+IF(I50="X",5,0)</f>
        <v>0</v>
      </c>
      <c r="I50" s="20"/>
      <c r="J50" s="20"/>
      <c r="K50" s="1891"/>
      <c r="L50" s="1891"/>
    </row>
    <row r="51" spans="1:12" x14ac:dyDescent="0.35">
      <c r="A51" s="1891"/>
      <c r="B51" s="1892"/>
      <c r="C51" s="1892"/>
      <c r="D51" s="1892"/>
      <c r="E51" s="1892"/>
      <c r="F51" s="1892"/>
      <c r="G51" s="15" t="s">
        <v>82</v>
      </c>
      <c r="H51" s="7">
        <f>+IF(I51="X",15,0)</f>
        <v>0</v>
      </c>
      <c r="I51" s="20"/>
      <c r="J51" s="20"/>
      <c r="K51" s="1891"/>
      <c r="L51" s="1891"/>
    </row>
    <row r="52" spans="1:12" x14ac:dyDescent="0.35">
      <c r="A52" s="1891"/>
      <c r="B52" s="1892"/>
      <c r="C52" s="1892"/>
      <c r="D52" s="1892"/>
      <c r="E52" s="1892"/>
      <c r="F52" s="1892"/>
      <c r="G52" s="15" t="s">
        <v>83</v>
      </c>
      <c r="H52" s="7">
        <f>+IF(I52="X",10,0)</f>
        <v>0</v>
      </c>
      <c r="I52" s="20"/>
      <c r="J52" s="20"/>
      <c r="K52" s="1891"/>
      <c r="L52" s="1891"/>
    </row>
    <row r="53" spans="1:12" x14ac:dyDescent="0.35">
      <c r="A53" s="1891"/>
      <c r="B53" s="1892"/>
      <c r="C53" s="1892"/>
      <c r="D53" s="1892"/>
      <c r="E53" s="1892"/>
      <c r="F53" s="1892"/>
      <c r="G53" s="15" t="s">
        <v>84</v>
      </c>
      <c r="H53" s="7">
        <f>+IF(I53="X",15,0)</f>
        <v>0</v>
      </c>
      <c r="I53" s="20"/>
      <c r="J53" s="20"/>
      <c r="K53" s="1891"/>
      <c r="L53" s="1891"/>
    </row>
    <row r="54" spans="1:12" x14ac:dyDescent="0.35">
      <c r="A54" s="1891"/>
      <c r="B54" s="1892"/>
      <c r="C54" s="1892"/>
      <c r="D54" s="1892"/>
      <c r="E54" s="1892"/>
      <c r="F54" s="1892"/>
      <c r="G54" s="15" t="s">
        <v>85</v>
      </c>
      <c r="H54" s="7">
        <f>+IF(I54="X",10,0)</f>
        <v>0</v>
      </c>
      <c r="I54" s="20"/>
      <c r="J54" s="20"/>
      <c r="K54" s="1891"/>
      <c r="L54" s="1891"/>
    </row>
    <row r="55" spans="1:12" x14ac:dyDescent="0.35">
      <c r="A55" s="1891"/>
      <c r="B55" s="1892"/>
      <c r="C55" s="1892"/>
      <c r="D55" s="1892"/>
      <c r="E55" s="1892"/>
      <c r="F55" s="1892"/>
      <c r="G55" s="15" t="s">
        <v>86</v>
      </c>
      <c r="H55" s="7">
        <f>+IF(I55="X",30,0)</f>
        <v>0</v>
      </c>
      <c r="I55" s="20"/>
      <c r="J55" s="20"/>
      <c r="K55" s="1891"/>
      <c r="L55" s="1891"/>
    </row>
    <row r="56" spans="1:12" x14ac:dyDescent="0.35">
      <c r="A56" s="1891">
        <f>+A49+1</f>
        <v>8</v>
      </c>
      <c r="B56" s="1892"/>
      <c r="C56" s="1892"/>
      <c r="D56" s="1892"/>
      <c r="E56" s="1892"/>
      <c r="F56" s="1892"/>
      <c r="G56" s="15" t="s">
        <v>80</v>
      </c>
      <c r="H56" s="7">
        <f>+IF(I56="X",15,0)</f>
        <v>0</v>
      </c>
      <c r="I56" s="20"/>
      <c r="J56" s="20"/>
      <c r="K56" s="1891">
        <f>+SUM(H56:H62)</f>
        <v>0</v>
      </c>
      <c r="L56" s="1891">
        <f t="shared" ref="L56" si="6">+IF(K56&lt;51,0,IF(AND(K56&lt;76,K56&gt;50),1,IF(AND(K56&lt;101,K56&gt;75),2,"")))</f>
        <v>0</v>
      </c>
    </row>
    <row r="57" spans="1:12" x14ac:dyDescent="0.35">
      <c r="A57" s="1891"/>
      <c r="B57" s="1892"/>
      <c r="C57" s="1892"/>
      <c r="D57" s="1892"/>
      <c r="E57" s="1892"/>
      <c r="F57" s="1892"/>
      <c r="G57" s="15" t="s">
        <v>81</v>
      </c>
      <c r="H57" s="7">
        <f>+IF(I57="X",5,0)</f>
        <v>0</v>
      </c>
      <c r="I57" s="20"/>
      <c r="J57" s="20"/>
      <c r="K57" s="1891"/>
      <c r="L57" s="1891"/>
    </row>
    <row r="58" spans="1:12" x14ac:dyDescent="0.35">
      <c r="A58" s="1891"/>
      <c r="B58" s="1892"/>
      <c r="C58" s="1892"/>
      <c r="D58" s="1892"/>
      <c r="E58" s="1892"/>
      <c r="F58" s="1892"/>
      <c r="G58" s="15" t="s">
        <v>82</v>
      </c>
      <c r="H58" s="7">
        <f>+IF(I58="X",15,0)</f>
        <v>0</v>
      </c>
      <c r="I58" s="20"/>
      <c r="J58" s="20"/>
      <c r="K58" s="1891"/>
      <c r="L58" s="1891"/>
    </row>
    <row r="59" spans="1:12" x14ac:dyDescent="0.35">
      <c r="A59" s="1891"/>
      <c r="B59" s="1892"/>
      <c r="C59" s="1892"/>
      <c r="D59" s="1892"/>
      <c r="E59" s="1892"/>
      <c r="F59" s="1892"/>
      <c r="G59" s="15" t="s">
        <v>83</v>
      </c>
      <c r="H59" s="7">
        <f>+IF(I59="X",10,0)</f>
        <v>0</v>
      </c>
      <c r="I59" s="20"/>
      <c r="J59" s="20"/>
      <c r="K59" s="1891"/>
      <c r="L59" s="1891"/>
    </row>
    <row r="60" spans="1:12" x14ac:dyDescent="0.35">
      <c r="A60" s="1891"/>
      <c r="B60" s="1892"/>
      <c r="C60" s="1892"/>
      <c r="D60" s="1892"/>
      <c r="E60" s="1892"/>
      <c r="F60" s="1892"/>
      <c r="G60" s="15" t="s">
        <v>84</v>
      </c>
      <c r="H60" s="7">
        <f>+IF(I60="X",15,0)</f>
        <v>0</v>
      </c>
      <c r="I60" s="20"/>
      <c r="J60" s="20"/>
      <c r="K60" s="1891"/>
      <c r="L60" s="1891"/>
    </row>
    <row r="61" spans="1:12" x14ac:dyDescent="0.35">
      <c r="A61" s="1891"/>
      <c r="B61" s="1892"/>
      <c r="C61" s="1892"/>
      <c r="D61" s="1892"/>
      <c r="E61" s="1892"/>
      <c r="F61" s="1892"/>
      <c r="G61" s="15" t="s">
        <v>85</v>
      </c>
      <c r="H61" s="7">
        <f>+IF(I61="X",10,0)</f>
        <v>0</v>
      </c>
      <c r="I61" s="20"/>
      <c r="J61" s="20"/>
      <c r="K61" s="1891"/>
      <c r="L61" s="1891"/>
    </row>
    <row r="62" spans="1:12" x14ac:dyDescent="0.35">
      <c r="A62" s="1891"/>
      <c r="B62" s="1892"/>
      <c r="C62" s="1892"/>
      <c r="D62" s="1892"/>
      <c r="E62" s="1892"/>
      <c r="F62" s="1892"/>
      <c r="G62" s="15" t="s">
        <v>86</v>
      </c>
      <c r="H62" s="7">
        <f>+IF(I62="X",30,0)</f>
        <v>0</v>
      </c>
      <c r="I62" s="20"/>
      <c r="J62" s="20"/>
      <c r="K62" s="1891"/>
      <c r="L62" s="1891"/>
    </row>
    <row r="63" spans="1:12" x14ac:dyDescent="0.35">
      <c r="A63" s="1891">
        <f>+A56+1</f>
        <v>9</v>
      </c>
      <c r="B63" s="1892"/>
      <c r="C63" s="1892"/>
      <c r="D63" s="1892"/>
      <c r="E63" s="1892"/>
      <c r="F63" s="1892"/>
      <c r="G63" s="15" t="s">
        <v>80</v>
      </c>
      <c r="H63" s="7">
        <f>+IF(I63="X",15,0)</f>
        <v>0</v>
      </c>
      <c r="I63" s="20"/>
      <c r="J63" s="20"/>
      <c r="K63" s="1891">
        <f>+SUM(H63:H69)</f>
        <v>0</v>
      </c>
      <c r="L63" s="1891">
        <f t="shared" ref="L63" si="7">+IF(K63&lt;51,0,IF(AND(K63&lt;76,K63&gt;50),1,IF(AND(K63&lt;101,K63&gt;75),2,"")))</f>
        <v>0</v>
      </c>
    </row>
    <row r="64" spans="1:12" x14ac:dyDescent="0.35">
      <c r="A64" s="1891"/>
      <c r="B64" s="1892"/>
      <c r="C64" s="1892"/>
      <c r="D64" s="1892"/>
      <c r="E64" s="1892"/>
      <c r="F64" s="1892"/>
      <c r="G64" s="15" t="s">
        <v>81</v>
      </c>
      <c r="H64" s="7">
        <f>+IF(I64="X",5,0)</f>
        <v>0</v>
      </c>
      <c r="I64" s="20"/>
      <c r="J64" s="20"/>
      <c r="K64" s="1891"/>
      <c r="L64" s="1891"/>
    </row>
    <row r="65" spans="1:12" x14ac:dyDescent="0.35">
      <c r="A65" s="1891"/>
      <c r="B65" s="1892"/>
      <c r="C65" s="1892"/>
      <c r="D65" s="1892"/>
      <c r="E65" s="1892"/>
      <c r="F65" s="1892"/>
      <c r="G65" s="15" t="s">
        <v>82</v>
      </c>
      <c r="H65" s="7">
        <f>+IF(I65="X",15,0)</f>
        <v>0</v>
      </c>
      <c r="I65" s="20"/>
      <c r="J65" s="20"/>
      <c r="K65" s="1891"/>
      <c r="L65" s="1891"/>
    </row>
    <row r="66" spans="1:12" x14ac:dyDescent="0.35">
      <c r="A66" s="1891"/>
      <c r="B66" s="1892"/>
      <c r="C66" s="1892"/>
      <c r="D66" s="1892"/>
      <c r="E66" s="1892"/>
      <c r="F66" s="1892"/>
      <c r="G66" s="15" t="s">
        <v>83</v>
      </c>
      <c r="H66" s="7">
        <f>+IF(I66="X",10,0)</f>
        <v>0</v>
      </c>
      <c r="I66" s="20"/>
      <c r="J66" s="20"/>
      <c r="K66" s="1891"/>
      <c r="L66" s="1891"/>
    </row>
    <row r="67" spans="1:12" x14ac:dyDescent="0.35">
      <c r="A67" s="1891"/>
      <c r="B67" s="1892"/>
      <c r="C67" s="1892"/>
      <c r="D67" s="1892"/>
      <c r="E67" s="1892"/>
      <c r="F67" s="1892"/>
      <c r="G67" s="15" t="s">
        <v>84</v>
      </c>
      <c r="H67" s="7">
        <f>+IF(I67="X",15,0)</f>
        <v>0</v>
      </c>
      <c r="I67" s="20"/>
      <c r="J67" s="20"/>
      <c r="K67" s="1891"/>
      <c r="L67" s="1891"/>
    </row>
    <row r="68" spans="1:12" x14ac:dyDescent="0.35">
      <c r="A68" s="1891"/>
      <c r="B68" s="1892"/>
      <c r="C68" s="1892"/>
      <c r="D68" s="1892"/>
      <c r="E68" s="1892"/>
      <c r="F68" s="1892"/>
      <c r="G68" s="15" t="s">
        <v>85</v>
      </c>
      <c r="H68" s="7">
        <f>+IF(I68="X",10,0)</f>
        <v>0</v>
      </c>
      <c r="I68" s="20"/>
      <c r="J68" s="20"/>
      <c r="K68" s="1891"/>
      <c r="L68" s="1891"/>
    </row>
    <row r="69" spans="1:12" x14ac:dyDescent="0.35">
      <c r="A69" s="1891"/>
      <c r="B69" s="1892"/>
      <c r="C69" s="1892"/>
      <c r="D69" s="1892"/>
      <c r="E69" s="1892"/>
      <c r="F69" s="1892"/>
      <c r="G69" s="15" t="s">
        <v>86</v>
      </c>
      <c r="H69" s="7">
        <f>+IF(I69="X",30,0)</f>
        <v>0</v>
      </c>
      <c r="I69" s="20"/>
      <c r="J69" s="20"/>
      <c r="K69" s="1891"/>
      <c r="L69" s="1891"/>
    </row>
    <row r="70" spans="1:12" x14ac:dyDescent="0.35">
      <c r="A70" s="1891">
        <f>+A63+1</f>
        <v>10</v>
      </c>
      <c r="B70" s="1892"/>
      <c r="C70" s="1892"/>
      <c r="D70" s="1892"/>
      <c r="E70" s="1892"/>
      <c r="F70" s="1892"/>
      <c r="G70" s="15" t="s">
        <v>80</v>
      </c>
      <c r="H70" s="7">
        <f>+IF(I70="X",15,0)</f>
        <v>0</v>
      </c>
      <c r="I70" s="20"/>
      <c r="J70" s="20"/>
      <c r="K70" s="1891">
        <f>+SUM(H70:H76)</f>
        <v>0</v>
      </c>
      <c r="L70" s="1891">
        <f t="shared" ref="L70" si="8">+IF(K70&lt;51,0,IF(AND(K70&lt;76,K70&gt;50),1,IF(AND(K70&lt;101,K70&gt;75),2,"")))</f>
        <v>0</v>
      </c>
    </row>
    <row r="71" spans="1:12" x14ac:dyDescent="0.35">
      <c r="A71" s="1891"/>
      <c r="B71" s="1892"/>
      <c r="C71" s="1892"/>
      <c r="D71" s="1892"/>
      <c r="E71" s="1892"/>
      <c r="F71" s="1892"/>
      <c r="G71" s="15" t="s">
        <v>81</v>
      </c>
      <c r="H71" s="7">
        <f>+IF(I71="X",5,0)</f>
        <v>0</v>
      </c>
      <c r="I71" s="20"/>
      <c r="J71" s="20"/>
      <c r="K71" s="1891"/>
      <c r="L71" s="1891"/>
    </row>
    <row r="72" spans="1:12" x14ac:dyDescent="0.35">
      <c r="A72" s="1891"/>
      <c r="B72" s="1892"/>
      <c r="C72" s="1892"/>
      <c r="D72" s="1892"/>
      <c r="E72" s="1892"/>
      <c r="F72" s="1892"/>
      <c r="G72" s="15" t="s">
        <v>82</v>
      </c>
      <c r="H72" s="7">
        <f>+IF(I72="X",15,0)</f>
        <v>0</v>
      </c>
      <c r="I72" s="20"/>
      <c r="J72" s="20"/>
      <c r="K72" s="1891"/>
      <c r="L72" s="1891"/>
    </row>
    <row r="73" spans="1:12" x14ac:dyDescent="0.35">
      <c r="A73" s="1891"/>
      <c r="B73" s="1892"/>
      <c r="C73" s="1892"/>
      <c r="D73" s="1892"/>
      <c r="E73" s="1892"/>
      <c r="F73" s="1892"/>
      <c r="G73" s="15" t="s">
        <v>83</v>
      </c>
      <c r="H73" s="7">
        <f>+IF(I73="X",10,0)</f>
        <v>0</v>
      </c>
      <c r="I73" s="20"/>
      <c r="J73" s="20"/>
      <c r="K73" s="1891"/>
      <c r="L73" s="1891"/>
    </row>
    <row r="74" spans="1:12" x14ac:dyDescent="0.35">
      <c r="A74" s="1891"/>
      <c r="B74" s="1892"/>
      <c r="C74" s="1892"/>
      <c r="D74" s="1892"/>
      <c r="E74" s="1892"/>
      <c r="F74" s="1892"/>
      <c r="G74" s="15" t="s">
        <v>84</v>
      </c>
      <c r="H74" s="7">
        <f>+IF(I74="X",15,0)</f>
        <v>0</v>
      </c>
      <c r="I74" s="20"/>
      <c r="J74" s="20"/>
      <c r="K74" s="1891"/>
      <c r="L74" s="1891"/>
    </row>
    <row r="75" spans="1:12" x14ac:dyDescent="0.35">
      <c r="A75" s="1891"/>
      <c r="B75" s="1892"/>
      <c r="C75" s="1892"/>
      <c r="D75" s="1892"/>
      <c r="E75" s="1892"/>
      <c r="F75" s="1892"/>
      <c r="G75" s="15" t="s">
        <v>85</v>
      </c>
      <c r="H75" s="7">
        <f>+IF(I75="X",10,0)</f>
        <v>0</v>
      </c>
      <c r="I75" s="20"/>
      <c r="J75" s="20"/>
      <c r="K75" s="1891"/>
      <c r="L75" s="1891"/>
    </row>
    <row r="76" spans="1:12" x14ac:dyDescent="0.35">
      <c r="A76" s="1891"/>
      <c r="B76" s="1892"/>
      <c r="C76" s="1892"/>
      <c r="D76" s="1892"/>
      <c r="E76" s="1892"/>
      <c r="F76" s="1892"/>
      <c r="G76" s="15" t="s">
        <v>86</v>
      </c>
      <c r="H76" s="7">
        <f>+IF(I76="X",30,0)</f>
        <v>0</v>
      </c>
      <c r="I76" s="20"/>
      <c r="J76" s="20"/>
      <c r="K76" s="1891"/>
      <c r="L76" s="1891"/>
    </row>
  </sheetData>
  <mergeCells count="90">
    <mergeCell ref="K63:K69"/>
    <mergeCell ref="L63:L69"/>
    <mergeCell ref="A70:A76"/>
    <mergeCell ref="B70:B76"/>
    <mergeCell ref="C70:C76"/>
    <mergeCell ref="D70:D76"/>
    <mergeCell ref="E70:E76"/>
    <mergeCell ref="F70:F76"/>
    <mergeCell ref="K70:K76"/>
    <mergeCell ref="L70:L76"/>
    <mergeCell ref="A63:A69"/>
    <mergeCell ref="B63:B69"/>
    <mergeCell ref="C63:C69"/>
    <mergeCell ref="D63:D69"/>
    <mergeCell ref="E63:E69"/>
    <mergeCell ref="F63:F69"/>
    <mergeCell ref="K49:K55"/>
    <mergeCell ref="L49:L55"/>
    <mergeCell ref="A56:A62"/>
    <mergeCell ref="B56:B62"/>
    <mergeCell ref="C56:C62"/>
    <mergeCell ref="D56:D62"/>
    <mergeCell ref="E56:E62"/>
    <mergeCell ref="F56:F62"/>
    <mergeCell ref="K56:K62"/>
    <mergeCell ref="L56:L62"/>
    <mergeCell ref="A49:A55"/>
    <mergeCell ref="B49:B55"/>
    <mergeCell ref="C49:C55"/>
    <mergeCell ref="D49:D55"/>
    <mergeCell ref="E49:E55"/>
    <mergeCell ref="F49:F55"/>
    <mergeCell ref="K35:K41"/>
    <mergeCell ref="L35:L41"/>
    <mergeCell ref="A42:A48"/>
    <mergeCell ref="B42:B48"/>
    <mergeCell ref="C42:C48"/>
    <mergeCell ref="D42:D48"/>
    <mergeCell ref="E42:E48"/>
    <mergeCell ref="F42:F48"/>
    <mergeCell ref="K42:K48"/>
    <mergeCell ref="L42:L48"/>
    <mergeCell ref="A35:A41"/>
    <mergeCell ref="B35:B41"/>
    <mergeCell ref="C35:C41"/>
    <mergeCell ref="D35:D41"/>
    <mergeCell ref="E35:E41"/>
    <mergeCell ref="F35:F41"/>
    <mergeCell ref="K21:K27"/>
    <mergeCell ref="L21:L27"/>
    <mergeCell ref="A28:A34"/>
    <mergeCell ref="B28:B34"/>
    <mergeCell ref="C28:C34"/>
    <mergeCell ref="D28:D34"/>
    <mergeCell ref="E28:E34"/>
    <mergeCell ref="F28:F34"/>
    <mergeCell ref="K28:K34"/>
    <mergeCell ref="L28:L34"/>
    <mergeCell ref="A21:A27"/>
    <mergeCell ref="B21:B27"/>
    <mergeCell ref="C21:C27"/>
    <mergeCell ref="D21:D27"/>
    <mergeCell ref="E21:E27"/>
    <mergeCell ref="F21:F27"/>
    <mergeCell ref="K7:K13"/>
    <mergeCell ref="L7:L13"/>
    <mergeCell ref="A14:A20"/>
    <mergeCell ref="B14:B20"/>
    <mergeCell ref="C14:C20"/>
    <mergeCell ref="D14:D20"/>
    <mergeCell ref="E14:E20"/>
    <mergeCell ref="F14:F20"/>
    <mergeCell ref="K14:K20"/>
    <mergeCell ref="L14:L20"/>
    <mergeCell ref="A7:A13"/>
    <mergeCell ref="B7:B13"/>
    <mergeCell ref="C7:C13"/>
    <mergeCell ref="D7:D13"/>
    <mergeCell ref="E7:E13"/>
    <mergeCell ref="F7:F13"/>
    <mergeCell ref="A2:L2"/>
    <mergeCell ref="B3:L3"/>
    <mergeCell ref="B4:L4"/>
    <mergeCell ref="A5:A6"/>
    <mergeCell ref="B5:B6"/>
    <mergeCell ref="C5:C6"/>
    <mergeCell ref="D5:F5"/>
    <mergeCell ref="H5:J5"/>
    <mergeCell ref="K5:K6"/>
    <mergeCell ref="L5:L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B00-000000000000}">
          <x14:formula1>
            <xm:f>Inicial!$B$31:$C$31</xm:f>
          </x14:formula1>
          <xm:sqref>C7:C76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I8"/>
  <sheetViews>
    <sheetView workbookViewId="0">
      <selection activeCell="D14" sqref="D14"/>
    </sheetView>
  </sheetViews>
  <sheetFormatPr baseColWidth="10" defaultColWidth="11.453125" defaultRowHeight="14.5" x14ac:dyDescent="0.35"/>
  <cols>
    <col min="1" max="1" width="11.453125" style="1"/>
    <col min="2" max="2" width="23.1796875" style="1" customWidth="1"/>
    <col min="3" max="3" width="7.54296875" style="3" bestFit="1" customWidth="1"/>
    <col min="4" max="4" width="7.54296875" style="3" customWidth="1"/>
    <col min="5" max="5" width="34.81640625" style="1" customWidth="1"/>
    <col min="6" max="6" width="11.453125" style="1"/>
    <col min="7" max="7" width="42.1796875" style="1" customWidth="1"/>
    <col min="8" max="8" width="29.7265625" style="1" customWidth="1"/>
    <col min="9" max="16384" width="11.453125" style="1"/>
  </cols>
  <sheetData>
    <row r="2" spans="1:9" ht="36" customHeight="1" x14ac:dyDescent="0.35">
      <c r="A2" s="444"/>
      <c r="B2" s="444"/>
      <c r="C2" s="444"/>
      <c r="D2" s="444"/>
      <c r="E2" s="444"/>
      <c r="F2" s="444"/>
      <c r="G2" s="444"/>
      <c r="H2" s="444"/>
      <c r="I2" s="444"/>
    </row>
    <row r="3" spans="1:9" ht="19.5" customHeight="1" thickBot="1" x14ac:dyDescent="0.4">
      <c r="A3" s="26"/>
      <c r="B3" s="26"/>
      <c r="C3" s="26"/>
      <c r="D3" s="26"/>
      <c r="E3" s="26"/>
      <c r="F3" s="26"/>
      <c r="G3" s="26"/>
      <c r="H3" s="26"/>
      <c r="I3" s="26"/>
    </row>
    <row r="4" spans="1:9" ht="31.5" customHeight="1" thickBot="1" x14ac:dyDescent="0.4">
      <c r="A4" s="445" t="s">
        <v>101</v>
      </c>
      <c r="B4" s="446"/>
      <c r="C4" s="446"/>
      <c r="D4" s="446"/>
      <c r="E4" s="446"/>
      <c r="F4" s="446"/>
      <c r="G4" s="446"/>
      <c r="H4" s="446"/>
      <c r="I4" s="447"/>
    </row>
    <row r="5" spans="1:9" ht="15" customHeight="1" x14ac:dyDescent="0.35">
      <c r="A5" s="459" t="s">
        <v>0</v>
      </c>
      <c r="B5" s="457" t="s">
        <v>1</v>
      </c>
      <c r="C5" s="457" t="s">
        <v>30</v>
      </c>
      <c r="D5" s="455" t="s">
        <v>121</v>
      </c>
      <c r="E5" s="452" t="s">
        <v>2</v>
      </c>
      <c r="F5" s="452"/>
      <c r="G5" s="452" t="s">
        <v>3</v>
      </c>
      <c r="H5" s="448" t="s">
        <v>4</v>
      </c>
      <c r="I5" s="449"/>
    </row>
    <row r="6" spans="1:9" s="2" customFormat="1" ht="30" customHeight="1" x14ac:dyDescent="0.35">
      <c r="A6" s="460"/>
      <c r="B6" s="458"/>
      <c r="C6" s="458"/>
      <c r="D6" s="456"/>
      <c r="E6" s="453"/>
      <c r="F6" s="453"/>
      <c r="G6" s="453"/>
      <c r="H6" s="450"/>
      <c r="I6" s="451"/>
    </row>
    <row r="7" spans="1:9" x14ac:dyDescent="0.35">
      <c r="A7" s="460"/>
      <c r="B7" s="458"/>
      <c r="C7" s="458"/>
      <c r="D7" s="456"/>
      <c r="E7" s="35" t="s">
        <v>6</v>
      </c>
      <c r="F7" s="35" t="s">
        <v>5</v>
      </c>
      <c r="G7" s="454"/>
      <c r="H7" s="35" t="s">
        <v>21</v>
      </c>
      <c r="I7" s="34" t="s">
        <v>5</v>
      </c>
    </row>
    <row r="8" spans="1:9" s="31" customFormat="1" ht="108.75" customHeight="1" x14ac:dyDescent="0.35">
      <c r="A8" s="32" t="s">
        <v>125</v>
      </c>
      <c r="B8" s="42" t="s">
        <v>131</v>
      </c>
      <c r="C8" s="38">
        <v>1</v>
      </c>
      <c r="D8" s="37">
        <v>78</v>
      </c>
      <c r="E8" s="40" t="s">
        <v>127</v>
      </c>
      <c r="F8" s="39" t="s">
        <v>15</v>
      </c>
      <c r="G8" s="41" t="s">
        <v>124</v>
      </c>
      <c r="H8" s="39" t="s">
        <v>128</v>
      </c>
      <c r="I8" s="39" t="s">
        <v>18</v>
      </c>
    </row>
  </sheetData>
  <mergeCells count="9">
    <mergeCell ref="A2:I2"/>
    <mergeCell ref="A4:I4"/>
    <mergeCell ref="H5:I6"/>
    <mergeCell ref="G5:G7"/>
    <mergeCell ref="E5:F6"/>
    <mergeCell ref="D5:D7"/>
    <mergeCell ref="C5:C7"/>
    <mergeCell ref="B5:B7"/>
    <mergeCell ref="A5:A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Inicial!$B$7:$D$7</xm:f>
          </x14:formula1>
          <xm:sqref>I8</xm:sqref>
        </x14:dataValidation>
        <x14:dataValidation type="list" allowBlank="1" showInputMessage="1" showErrorMessage="1" xr:uid="{00000000-0002-0000-0100-000001000000}">
          <x14:formula1>
            <xm:f>Inicial!$B$4:$J$4</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2:S58"/>
  <sheetViews>
    <sheetView view="pageBreakPreview" topLeftCell="A23" zoomScale="30" zoomScaleNormal="30" zoomScaleSheetLayoutView="30" workbookViewId="0">
      <selection activeCell="E7" sqref="E7:S7"/>
    </sheetView>
  </sheetViews>
  <sheetFormatPr baseColWidth="10" defaultColWidth="11.453125" defaultRowHeight="14.5" x14ac:dyDescent="0.35"/>
  <cols>
    <col min="1" max="1" width="6" style="63" customWidth="1"/>
    <col min="2" max="2" width="42" style="45" customWidth="1"/>
    <col min="3" max="3" width="18.7265625" style="60" customWidth="1"/>
    <col min="4" max="4" width="7.7265625" style="60" customWidth="1"/>
    <col min="5" max="5" width="13.1796875" style="60" customWidth="1"/>
    <col min="6" max="6" width="20.54296875" style="60" customWidth="1"/>
    <col min="7" max="7" width="17.26953125" style="60" customWidth="1"/>
    <col min="8" max="8" width="22.1796875" style="60" customWidth="1"/>
    <col min="9" max="9" width="53.26953125" style="45" customWidth="1"/>
    <col min="10" max="11" width="6.54296875" style="60" customWidth="1"/>
    <col min="12" max="12" width="6.81640625" style="60" customWidth="1"/>
    <col min="13" max="13" width="41" style="60" customWidth="1"/>
    <col min="14" max="14" width="12.54296875" style="45" customWidth="1"/>
    <col min="15" max="15" width="145.81640625" style="45" customWidth="1"/>
    <col min="16" max="17" width="7.1796875" style="60" customWidth="1"/>
    <col min="18" max="18" width="8.453125" style="60" customWidth="1"/>
    <col min="19" max="19" width="36.1796875" style="62" customWidth="1"/>
    <col min="20" max="16384" width="11.453125" style="62"/>
  </cols>
  <sheetData>
    <row r="2" spans="1:19" ht="27.75" customHeight="1" x14ac:dyDescent="0.35">
      <c r="A2" s="582" t="s">
        <v>230</v>
      </c>
      <c r="B2" s="582"/>
      <c r="C2" s="582"/>
      <c r="D2" s="582"/>
      <c r="E2" s="582"/>
      <c r="F2" s="582"/>
      <c r="G2" s="582"/>
      <c r="H2" s="582"/>
      <c r="I2" s="582"/>
      <c r="J2" s="582"/>
      <c r="K2" s="582"/>
      <c r="L2" s="582"/>
      <c r="M2" s="582"/>
      <c r="N2" s="582"/>
      <c r="O2" s="582"/>
      <c r="P2" s="582"/>
      <c r="Q2" s="582"/>
      <c r="R2" s="582"/>
      <c r="S2" s="582"/>
    </row>
    <row r="3" spans="1:19" ht="12.75" customHeight="1" x14ac:dyDescent="0.35">
      <c r="A3" s="89"/>
      <c r="B3" s="78"/>
      <c r="C3" s="89"/>
      <c r="D3" s="89"/>
      <c r="E3" s="89"/>
      <c r="F3" s="89"/>
      <c r="G3" s="89"/>
      <c r="H3" s="89"/>
      <c r="I3" s="78"/>
      <c r="J3" s="89"/>
      <c r="K3" s="89"/>
      <c r="L3" s="89"/>
      <c r="M3" s="89"/>
      <c r="N3" s="78"/>
      <c r="O3" s="78"/>
      <c r="P3" s="89"/>
      <c r="Q3" s="89"/>
      <c r="R3" s="89"/>
    </row>
    <row r="4" spans="1:19" ht="15" thickBot="1" x14ac:dyDescent="0.4">
      <c r="A4" s="62"/>
      <c r="B4" s="62"/>
      <c r="C4" s="62"/>
      <c r="D4" s="62"/>
      <c r="E4" s="62"/>
      <c r="F4" s="62"/>
      <c r="G4" s="62"/>
      <c r="H4" s="62"/>
      <c r="I4" s="62"/>
      <c r="J4" s="62"/>
      <c r="K4" s="62"/>
      <c r="L4" s="62"/>
      <c r="M4" s="62"/>
      <c r="N4" s="62"/>
      <c r="O4" s="62"/>
      <c r="P4" s="62"/>
      <c r="Q4" s="62"/>
      <c r="R4" s="62"/>
    </row>
    <row r="5" spans="1:19" ht="42.75" customHeight="1" x14ac:dyDescent="0.35">
      <c r="A5" s="87"/>
      <c r="B5" s="626" t="s">
        <v>0</v>
      </c>
      <c r="C5" s="627"/>
      <c r="D5" s="627"/>
      <c r="E5" s="616" t="s">
        <v>229</v>
      </c>
      <c r="F5" s="616"/>
      <c r="G5" s="616"/>
      <c r="H5" s="616"/>
      <c r="I5" s="616"/>
      <c r="J5" s="616"/>
      <c r="K5" s="616"/>
      <c r="L5" s="616"/>
      <c r="M5" s="616"/>
      <c r="N5" s="616"/>
      <c r="O5" s="616"/>
      <c r="P5" s="616"/>
      <c r="Q5" s="616"/>
      <c r="R5" s="616"/>
      <c r="S5" s="617"/>
    </row>
    <row r="6" spans="1:19" ht="61.5" customHeight="1" x14ac:dyDescent="0.35">
      <c r="A6" s="87"/>
      <c r="B6" s="628" t="s">
        <v>255</v>
      </c>
      <c r="C6" s="629"/>
      <c r="D6" s="629"/>
      <c r="E6" s="620" t="s">
        <v>291</v>
      </c>
      <c r="F6" s="620"/>
      <c r="G6" s="620"/>
      <c r="H6" s="620"/>
      <c r="I6" s="620"/>
      <c r="J6" s="620"/>
      <c r="K6" s="620"/>
      <c r="L6" s="620"/>
      <c r="M6" s="620"/>
      <c r="N6" s="620"/>
      <c r="O6" s="166" t="s">
        <v>254</v>
      </c>
      <c r="P6" s="621" t="s">
        <v>290</v>
      </c>
      <c r="Q6" s="622"/>
      <c r="R6" s="622"/>
      <c r="S6" s="623"/>
    </row>
    <row r="7" spans="1:19" ht="56.25" customHeight="1" thickBot="1" x14ac:dyDescent="0.4">
      <c r="A7" s="56"/>
      <c r="B7" s="614" t="s">
        <v>1</v>
      </c>
      <c r="C7" s="615"/>
      <c r="D7" s="615"/>
      <c r="E7" s="618" t="s">
        <v>292</v>
      </c>
      <c r="F7" s="618"/>
      <c r="G7" s="618"/>
      <c r="H7" s="618"/>
      <c r="I7" s="618"/>
      <c r="J7" s="618"/>
      <c r="K7" s="618"/>
      <c r="L7" s="618"/>
      <c r="M7" s="618"/>
      <c r="N7" s="618"/>
      <c r="O7" s="618"/>
      <c r="P7" s="618"/>
      <c r="Q7" s="618"/>
      <c r="R7" s="618"/>
      <c r="S7" s="619"/>
    </row>
    <row r="8" spans="1:19" s="69" customFormat="1" ht="15.75" customHeight="1" thickBot="1" x14ac:dyDescent="0.4">
      <c r="A8" s="56"/>
      <c r="B8" s="65"/>
      <c r="C8" s="98"/>
      <c r="D8" s="98"/>
      <c r="E8" s="98"/>
      <c r="F8" s="98"/>
      <c r="G8" s="98"/>
      <c r="H8" s="98"/>
      <c r="I8" s="98"/>
      <c r="J8" s="98"/>
      <c r="K8" s="98"/>
      <c r="L8" s="98"/>
      <c r="M8" s="98"/>
      <c r="N8" s="98"/>
      <c r="O8" s="98"/>
      <c r="P8" s="98"/>
      <c r="Q8" s="98"/>
      <c r="R8" s="98"/>
    </row>
    <row r="9" spans="1:19" ht="31.5" customHeight="1" thickBot="1" x14ac:dyDescent="0.4">
      <c r="B9" s="590" t="s">
        <v>133</v>
      </c>
      <c r="C9" s="591"/>
      <c r="D9" s="591"/>
      <c r="E9" s="591"/>
      <c r="F9" s="591"/>
      <c r="G9" s="591"/>
      <c r="H9" s="591"/>
      <c r="I9" s="592"/>
      <c r="J9" s="606" t="s">
        <v>102</v>
      </c>
      <c r="K9" s="606"/>
      <c r="L9" s="606"/>
      <c r="M9" s="606"/>
      <c r="N9" s="606"/>
      <c r="O9" s="606"/>
      <c r="P9" s="606"/>
      <c r="Q9" s="606"/>
      <c r="R9" s="606"/>
      <c r="S9" s="84" t="s">
        <v>153</v>
      </c>
    </row>
    <row r="10" spans="1:19" ht="33.75" customHeight="1" x14ac:dyDescent="0.35">
      <c r="A10" s="69"/>
      <c r="B10" s="585" t="s">
        <v>2</v>
      </c>
      <c r="C10" s="553" t="s">
        <v>135</v>
      </c>
      <c r="D10" s="553"/>
      <c r="E10" s="553"/>
      <c r="F10" s="553" t="s">
        <v>136</v>
      </c>
      <c r="G10" s="553"/>
      <c r="H10" s="553"/>
      <c r="I10" s="553" t="s">
        <v>4</v>
      </c>
      <c r="J10" s="607" t="s">
        <v>90</v>
      </c>
      <c r="K10" s="608"/>
      <c r="L10" s="609"/>
      <c r="M10" s="595" t="s">
        <v>70</v>
      </c>
      <c r="N10" s="596"/>
      <c r="O10" s="597"/>
      <c r="P10" s="610" t="s">
        <v>91</v>
      </c>
      <c r="Q10" s="608"/>
      <c r="R10" s="608"/>
      <c r="S10" s="583" t="s">
        <v>154</v>
      </c>
    </row>
    <row r="11" spans="1:19" s="63" customFormat="1" ht="39" customHeight="1" x14ac:dyDescent="0.35">
      <c r="A11" s="70"/>
      <c r="B11" s="586"/>
      <c r="C11" s="588"/>
      <c r="D11" s="588"/>
      <c r="E11" s="588"/>
      <c r="F11" s="588"/>
      <c r="G11" s="588"/>
      <c r="H11" s="588"/>
      <c r="I11" s="588"/>
      <c r="J11" s="613" t="s">
        <v>22</v>
      </c>
      <c r="K11" s="601" t="s">
        <v>29</v>
      </c>
      <c r="L11" s="602" t="s">
        <v>241</v>
      </c>
      <c r="M11" s="598"/>
      <c r="N11" s="599"/>
      <c r="O11" s="600"/>
      <c r="P11" s="611" t="s">
        <v>22</v>
      </c>
      <c r="Q11" s="593" t="s">
        <v>29</v>
      </c>
      <c r="R11" s="604" t="s">
        <v>240</v>
      </c>
      <c r="S11" s="584"/>
    </row>
    <row r="12" spans="1:19" ht="92.25" customHeight="1" thickBot="1" x14ac:dyDescent="0.4">
      <c r="A12" s="70"/>
      <c r="B12" s="587"/>
      <c r="C12" s="589"/>
      <c r="D12" s="589"/>
      <c r="E12" s="589"/>
      <c r="F12" s="589"/>
      <c r="G12" s="589"/>
      <c r="H12" s="589"/>
      <c r="I12" s="589"/>
      <c r="J12" s="611"/>
      <c r="K12" s="593"/>
      <c r="L12" s="603"/>
      <c r="M12" s="176" t="s">
        <v>137</v>
      </c>
      <c r="N12" s="106" t="s">
        <v>138</v>
      </c>
      <c r="O12" s="125" t="s">
        <v>139</v>
      </c>
      <c r="P12" s="612"/>
      <c r="Q12" s="594"/>
      <c r="R12" s="605"/>
      <c r="S12" s="584"/>
    </row>
    <row r="13" spans="1:19" s="69" customFormat="1" ht="391.5" customHeight="1" x14ac:dyDescent="0.35">
      <c r="B13" s="651" t="s">
        <v>347</v>
      </c>
      <c r="C13" s="630" t="s">
        <v>346</v>
      </c>
      <c r="D13" s="631"/>
      <c r="E13" s="632"/>
      <c r="F13" s="630" t="s">
        <v>293</v>
      </c>
      <c r="G13" s="631"/>
      <c r="H13" s="632"/>
      <c r="I13" s="639" t="s">
        <v>298</v>
      </c>
      <c r="J13" s="642" t="s">
        <v>279</v>
      </c>
      <c r="K13" s="645" t="s">
        <v>100</v>
      </c>
      <c r="L13" s="648" t="s">
        <v>69</v>
      </c>
      <c r="M13" s="624" t="s">
        <v>348</v>
      </c>
      <c r="N13" s="668" t="s">
        <v>144</v>
      </c>
      <c r="O13" s="186" t="s">
        <v>294</v>
      </c>
      <c r="P13" s="664" t="s">
        <v>272</v>
      </c>
      <c r="Q13" s="645" t="s">
        <v>100</v>
      </c>
      <c r="R13" s="648" t="s">
        <v>69</v>
      </c>
      <c r="S13" s="661" t="s">
        <v>355</v>
      </c>
    </row>
    <row r="14" spans="1:19" s="69" customFormat="1" ht="357.75" customHeight="1" x14ac:dyDescent="0.35">
      <c r="B14" s="652"/>
      <c r="C14" s="633"/>
      <c r="D14" s="634"/>
      <c r="E14" s="635"/>
      <c r="F14" s="633"/>
      <c r="G14" s="634"/>
      <c r="H14" s="635"/>
      <c r="I14" s="640"/>
      <c r="J14" s="643"/>
      <c r="K14" s="646"/>
      <c r="L14" s="649"/>
      <c r="M14" s="625"/>
      <c r="N14" s="669"/>
      <c r="O14" s="228" t="s">
        <v>295</v>
      </c>
      <c r="P14" s="665"/>
      <c r="Q14" s="646"/>
      <c r="R14" s="649"/>
      <c r="S14" s="662"/>
    </row>
    <row r="15" spans="1:19" s="69" customFormat="1" ht="34.5" customHeight="1" thickBot="1" x14ac:dyDescent="0.4">
      <c r="B15" s="652"/>
      <c r="C15" s="633"/>
      <c r="D15" s="634"/>
      <c r="E15" s="635"/>
      <c r="F15" s="633"/>
      <c r="G15" s="634"/>
      <c r="H15" s="635"/>
      <c r="I15" s="640"/>
      <c r="J15" s="643"/>
      <c r="K15" s="646"/>
      <c r="L15" s="649"/>
      <c r="M15" s="518" t="s">
        <v>469</v>
      </c>
      <c r="N15" s="519"/>
      <c r="O15" s="520"/>
      <c r="P15" s="666"/>
      <c r="Q15" s="646"/>
      <c r="R15" s="649"/>
      <c r="S15" s="663"/>
    </row>
    <row r="16" spans="1:19" s="69" customFormat="1" ht="302.25" customHeight="1" x14ac:dyDescent="0.35">
      <c r="A16" s="71"/>
      <c r="B16" s="652"/>
      <c r="C16" s="633"/>
      <c r="D16" s="634"/>
      <c r="E16" s="635"/>
      <c r="F16" s="633"/>
      <c r="G16" s="634"/>
      <c r="H16" s="635"/>
      <c r="I16" s="640"/>
      <c r="J16" s="643"/>
      <c r="K16" s="646"/>
      <c r="L16" s="649"/>
      <c r="M16" s="565" t="s">
        <v>349</v>
      </c>
      <c r="N16" s="659" t="s">
        <v>145</v>
      </c>
      <c r="O16" s="208" t="s">
        <v>297</v>
      </c>
      <c r="P16" s="665"/>
      <c r="Q16" s="646"/>
      <c r="R16" s="649"/>
      <c r="S16" s="661" t="s">
        <v>356</v>
      </c>
    </row>
    <row r="17" spans="1:19" s="69" customFormat="1" ht="327" customHeight="1" x14ac:dyDescent="0.35">
      <c r="A17" s="71"/>
      <c r="B17" s="652"/>
      <c r="C17" s="633"/>
      <c r="D17" s="634"/>
      <c r="E17" s="635"/>
      <c r="F17" s="633"/>
      <c r="G17" s="634"/>
      <c r="H17" s="635"/>
      <c r="I17" s="640"/>
      <c r="J17" s="643"/>
      <c r="K17" s="646"/>
      <c r="L17" s="649"/>
      <c r="M17" s="566"/>
      <c r="N17" s="660"/>
      <c r="O17" s="228" t="s">
        <v>300</v>
      </c>
      <c r="P17" s="665"/>
      <c r="Q17" s="646"/>
      <c r="R17" s="649"/>
      <c r="S17" s="662"/>
    </row>
    <row r="18" spans="1:19" s="69" customFormat="1" ht="34.5" customHeight="1" thickBot="1" x14ac:dyDescent="0.4">
      <c r="A18" s="71"/>
      <c r="B18" s="653"/>
      <c r="C18" s="636"/>
      <c r="D18" s="637"/>
      <c r="E18" s="638"/>
      <c r="F18" s="636"/>
      <c r="G18" s="637"/>
      <c r="H18" s="638"/>
      <c r="I18" s="641"/>
      <c r="J18" s="644"/>
      <c r="K18" s="647"/>
      <c r="L18" s="650"/>
      <c r="M18" s="521" t="s">
        <v>469</v>
      </c>
      <c r="N18" s="522"/>
      <c r="O18" s="523"/>
      <c r="P18" s="667"/>
      <c r="Q18" s="647"/>
      <c r="R18" s="650"/>
      <c r="S18" s="663"/>
    </row>
    <row r="19" spans="1:19" s="69" customFormat="1" ht="275.25" customHeight="1" x14ac:dyDescent="0.35">
      <c r="A19" s="71"/>
      <c r="B19" s="197"/>
      <c r="C19" s="198"/>
      <c r="D19" s="199"/>
      <c r="E19" s="199"/>
      <c r="F19" s="265"/>
      <c r="G19" s="200"/>
      <c r="H19" s="201"/>
      <c r="I19" s="202"/>
      <c r="J19" s="203"/>
      <c r="K19" s="204"/>
      <c r="L19" s="205"/>
      <c r="M19" s="514" t="s">
        <v>350</v>
      </c>
      <c r="N19" s="670" t="s">
        <v>147</v>
      </c>
      <c r="O19" s="186" t="s">
        <v>364</v>
      </c>
      <c r="P19" s="672"/>
      <c r="Q19" s="674"/>
      <c r="R19" s="516"/>
      <c r="S19" s="661" t="s">
        <v>357</v>
      </c>
    </row>
    <row r="20" spans="1:19" s="69" customFormat="1" ht="334.5" customHeight="1" thickBot="1" x14ac:dyDescent="0.4">
      <c r="A20" s="71"/>
      <c r="B20" s="170"/>
      <c r="C20" s="171"/>
      <c r="D20" s="172"/>
      <c r="E20" s="172"/>
      <c r="F20" s="173"/>
      <c r="G20" s="174"/>
      <c r="H20" s="206"/>
      <c r="I20" s="207"/>
      <c r="J20" s="177"/>
      <c r="K20" s="180"/>
      <c r="L20" s="175"/>
      <c r="M20" s="515"/>
      <c r="N20" s="671"/>
      <c r="O20" s="187" t="s">
        <v>365</v>
      </c>
      <c r="P20" s="673"/>
      <c r="Q20" s="675"/>
      <c r="R20" s="517"/>
      <c r="S20" s="662"/>
    </row>
    <row r="21" spans="1:19" s="69" customFormat="1" ht="29.25" customHeight="1" x14ac:dyDescent="0.35">
      <c r="A21" s="71"/>
      <c r="B21" s="477" t="s">
        <v>245</v>
      </c>
      <c r="C21" s="478"/>
      <c r="D21" s="478"/>
      <c r="E21" s="479"/>
      <c r="F21" s="495" t="s">
        <v>238</v>
      </c>
      <c r="G21" s="495"/>
      <c r="H21" s="495"/>
      <c r="I21" s="495"/>
      <c r="J21" s="495"/>
      <c r="K21" s="495"/>
      <c r="L21" s="496"/>
      <c r="M21" s="504" t="s">
        <v>243</v>
      </c>
      <c r="N21" s="505"/>
      <c r="O21" s="505"/>
      <c r="P21" s="676" t="s">
        <v>117</v>
      </c>
      <c r="Q21" s="677"/>
      <c r="R21" s="678"/>
      <c r="S21" s="662"/>
    </row>
    <row r="22" spans="1:19" s="69" customFormat="1" ht="29.25" customHeight="1" thickBot="1" x14ac:dyDescent="0.4">
      <c r="A22" s="71"/>
      <c r="B22" s="480" t="s">
        <v>246</v>
      </c>
      <c r="C22" s="481"/>
      <c r="D22" s="481"/>
      <c r="E22" s="482"/>
      <c r="F22" s="497" t="s">
        <v>301</v>
      </c>
      <c r="G22" s="497"/>
      <c r="H22" s="497"/>
      <c r="I22" s="497"/>
      <c r="J22" s="497"/>
      <c r="K22" s="497"/>
      <c r="L22" s="498"/>
      <c r="M22" s="506"/>
      <c r="N22" s="507"/>
      <c r="O22" s="507"/>
      <c r="P22" s="679"/>
      <c r="Q22" s="680"/>
      <c r="R22" s="681"/>
      <c r="S22" s="663"/>
    </row>
    <row r="23" spans="1:19" s="69" customFormat="1" ht="300.75" customHeight="1" x14ac:dyDescent="0.35">
      <c r="A23" s="71"/>
      <c r="B23" s="511" t="s">
        <v>353</v>
      </c>
      <c r="C23" s="570" t="s">
        <v>354</v>
      </c>
      <c r="D23" s="570"/>
      <c r="E23" s="570"/>
      <c r="F23" s="570" t="s">
        <v>303</v>
      </c>
      <c r="G23" s="570"/>
      <c r="H23" s="570"/>
      <c r="I23" s="573" t="s">
        <v>304</v>
      </c>
      <c r="J23" s="576" t="s">
        <v>272</v>
      </c>
      <c r="K23" s="579" t="s">
        <v>305</v>
      </c>
      <c r="L23" s="527" t="s">
        <v>69</v>
      </c>
      <c r="M23" s="536" t="s">
        <v>351</v>
      </c>
      <c r="N23" s="538" t="s">
        <v>145</v>
      </c>
      <c r="O23" s="251" t="s">
        <v>310</v>
      </c>
      <c r="P23" s="530" t="s">
        <v>272</v>
      </c>
      <c r="Q23" s="532" t="s">
        <v>305</v>
      </c>
      <c r="R23" s="534" t="s">
        <v>69</v>
      </c>
      <c r="S23" s="656" t="s">
        <v>358</v>
      </c>
    </row>
    <row r="24" spans="1:19" s="69" customFormat="1" ht="231.75" customHeight="1" x14ac:dyDescent="0.35">
      <c r="A24" s="71"/>
      <c r="B24" s="512"/>
      <c r="C24" s="571"/>
      <c r="D24" s="571"/>
      <c r="E24" s="571"/>
      <c r="F24" s="571"/>
      <c r="G24" s="571"/>
      <c r="H24" s="571"/>
      <c r="I24" s="574"/>
      <c r="J24" s="577"/>
      <c r="K24" s="580"/>
      <c r="L24" s="528"/>
      <c r="M24" s="537"/>
      <c r="N24" s="539"/>
      <c r="O24" s="195" t="s">
        <v>309</v>
      </c>
      <c r="P24" s="531"/>
      <c r="Q24" s="533"/>
      <c r="R24" s="535"/>
      <c r="S24" s="657"/>
    </row>
    <row r="25" spans="1:19" s="69" customFormat="1" ht="36.75" customHeight="1" thickBot="1" x14ac:dyDescent="0.4">
      <c r="A25" s="71"/>
      <c r="B25" s="513"/>
      <c r="C25" s="572"/>
      <c r="D25" s="572"/>
      <c r="E25" s="572"/>
      <c r="F25" s="572"/>
      <c r="G25" s="572"/>
      <c r="H25" s="572"/>
      <c r="I25" s="575"/>
      <c r="J25" s="578"/>
      <c r="K25" s="581"/>
      <c r="L25" s="529"/>
      <c r="M25" s="518" t="s">
        <v>469</v>
      </c>
      <c r="N25" s="519"/>
      <c r="O25" s="519"/>
      <c r="P25" s="531"/>
      <c r="Q25" s="533"/>
      <c r="R25" s="535"/>
      <c r="S25" s="658"/>
    </row>
    <row r="26" spans="1:19" s="69" customFormat="1" ht="348.75" customHeight="1" thickBot="1" x14ac:dyDescent="0.4">
      <c r="A26" s="71"/>
      <c r="B26" s="513"/>
      <c r="C26" s="572"/>
      <c r="D26" s="572"/>
      <c r="E26" s="572"/>
      <c r="F26" s="572"/>
      <c r="G26" s="572"/>
      <c r="H26" s="572"/>
      <c r="I26" s="575"/>
      <c r="J26" s="578"/>
      <c r="K26" s="581"/>
      <c r="L26" s="529"/>
      <c r="M26" s="250" t="s">
        <v>352</v>
      </c>
      <c r="N26" s="262" t="s">
        <v>147</v>
      </c>
      <c r="O26" s="194" t="s">
        <v>307</v>
      </c>
      <c r="P26" s="531"/>
      <c r="Q26" s="533"/>
      <c r="R26" s="535"/>
      <c r="S26" s="654" t="s">
        <v>359</v>
      </c>
    </row>
    <row r="27" spans="1:19" s="69" customFormat="1" ht="31.5" customHeight="1" thickBot="1" x14ac:dyDescent="0.4">
      <c r="A27" s="71"/>
      <c r="B27" s="252"/>
      <c r="C27" s="253"/>
      <c r="D27" s="254"/>
      <c r="E27" s="255"/>
      <c r="F27" s="190"/>
      <c r="G27" s="191"/>
      <c r="H27" s="192"/>
      <c r="I27" s="189"/>
      <c r="J27" s="256"/>
      <c r="K27" s="257"/>
      <c r="L27" s="258"/>
      <c r="M27" s="509" t="s">
        <v>469</v>
      </c>
      <c r="N27" s="510"/>
      <c r="O27" s="510"/>
      <c r="P27" s="259"/>
      <c r="Q27" s="260"/>
      <c r="R27" s="261"/>
      <c r="S27" s="655"/>
    </row>
    <row r="28" spans="1:19" s="69" customFormat="1" ht="408.75" customHeight="1" thickBot="1" x14ac:dyDescent="0.4">
      <c r="A28" s="71"/>
      <c r="B28" s="179"/>
      <c r="C28" s="209"/>
      <c r="D28" s="210"/>
      <c r="E28" s="211"/>
      <c r="F28" s="209"/>
      <c r="G28" s="210"/>
      <c r="H28" s="211"/>
      <c r="I28" s="212"/>
      <c r="J28" s="213"/>
      <c r="K28" s="214"/>
      <c r="L28" s="215"/>
      <c r="M28" s="264" t="s">
        <v>361</v>
      </c>
      <c r="N28" s="263" t="s">
        <v>144</v>
      </c>
      <c r="O28" s="94" t="s">
        <v>363</v>
      </c>
      <c r="P28" s="213"/>
      <c r="Q28" s="214"/>
      <c r="R28" s="215"/>
      <c r="S28" s="656" t="s">
        <v>360</v>
      </c>
    </row>
    <row r="29" spans="1:19" s="69" customFormat="1" ht="27" customHeight="1" x14ac:dyDescent="0.35">
      <c r="A29" s="71"/>
      <c r="B29" s="499" t="s">
        <v>245</v>
      </c>
      <c r="C29" s="500"/>
      <c r="D29" s="500"/>
      <c r="E29" s="501"/>
      <c r="F29" s="502" t="s">
        <v>238</v>
      </c>
      <c r="G29" s="502"/>
      <c r="H29" s="502"/>
      <c r="I29" s="502"/>
      <c r="J29" s="502"/>
      <c r="K29" s="502"/>
      <c r="L29" s="503"/>
      <c r="M29" s="504" t="s">
        <v>243</v>
      </c>
      <c r="N29" s="505"/>
      <c r="O29" s="505"/>
      <c r="P29" s="676" t="s">
        <v>117</v>
      </c>
      <c r="Q29" s="677"/>
      <c r="R29" s="678"/>
      <c r="S29" s="657"/>
    </row>
    <row r="30" spans="1:19" s="69" customFormat="1" ht="27" customHeight="1" thickBot="1" x14ac:dyDescent="0.4">
      <c r="A30" s="71"/>
      <c r="B30" s="480" t="s">
        <v>246</v>
      </c>
      <c r="C30" s="481"/>
      <c r="D30" s="481"/>
      <c r="E30" s="482"/>
      <c r="F30" s="497" t="s">
        <v>301</v>
      </c>
      <c r="G30" s="497"/>
      <c r="H30" s="497"/>
      <c r="I30" s="497"/>
      <c r="J30" s="497"/>
      <c r="K30" s="497"/>
      <c r="L30" s="508"/>
      <c r="M30" s="506"/>
      <c r="N30" s="507"/>
      <c r="O30" s="507"/>
      <c r="P30" s="679"/>
      <c r="Q30" s="680"/>
      <c r="R30" s="681"/>
      <c r="S30" s="658"/>
    </row>
    <row r="31" spans="1:19" s="69" customFormat="1" ht="36.75" customHeight="1" thickBot="1" x14ac:dyDescent="0.4">
      <c r="A31" s="71"/>
      <c r="B31" s="126"/>
      <c r="C31" s="126"/>
      <c r="D31" s="126"/>
      <c r="E31" s="126"/>
      <c r="F31" s="178"/>
      <c r="G31" s="178"/>
      <c r="H31" s="178"/>
      <c r="I31" s="178"/>
      <c r="J31" s="178"/>
      <c r="K31" s="178"/>
      <c r="L31" s="178"/>
      <c r="M31" s="126"/>
      <c r="N31" s="126"/>
      <c r="O31" s="126"/>
      <c r="P31" s="128"/>
      <c r="Q31" s="128"/>
      <c r="R31" s="128"/>
    </row>
    <row r="32" spans="1:19" ht="21.75" customHeight="1" thickBot="1" x14ac:dyDescent="0.4">
      <c r="B32" s="540" t="s">
        <v>242</v>
      </c>
      <c r="C32" s="541"/>
      <c r="D32" s="541"/>
      <c r="E32" s="541"/>
      <c r="F32" s="541"/>
      <c r="G32" s="541"/>
      <c r="H32" s="541"/>
      <c r="I32" s="541"/>
      <c r="J32" s="541"/>
      <c r="K32" s="541"/>
      <c r="L32" s="541"/>
      <c r="M32" s="541"/>
      <c r="N32" s="541"/>
      <c r="O32" s="541"/>
      <c r="P32" s="541"/>
      <c r="Q32" s="541"/>
      <c r="R32" s="541"/>
      <c r="S32" s="542"/>
    </row>
    <row r="33" spans="2:19" ht="63" customHeight="1" x14ac:dyDescent="0.35">
      <c r="B33" s="549" t="s">
        <v>244</v>
      </c>
      <c r="C33" s="550"/>
      <c r="D33" s="551" t="s">
        <v>237</v>
      </c>
      <c r="E33" s="551"/>
      <c r="F33" s="553" t="s">
        <v>250</v>
      </c>
      <c r="G33" s="553"/>
      <c r="H33" s="550" t="s">
        <v>143</v>
      </c>
      <c r="I33" s="550" t="s">
        <v>103</v>
      </c>
      <c r="J33" s="550"/>
      <c r="K33" s="555"/>
      <c r="L33" s="543" t="s">
        <v>231</v>
      </c>
      <c r="M33" s="544"/>
      <c r="N33" s="544"/>
      <c r="O33" s="545"/>
      <c r="P33" s="559" t="s">
        <v>251</v>
      </c>
      <c r="Q33" s="560"/>
      <c r="R33" s="561"/>
      <c r="S33" s="557" t="s">
        <v>103</v>
      </c>
    </row>
    <row r="34" spans="2:19" ht="81.75" customHeight="1" thickBot="1" x14ac:dyDescent="0.4">
      <c r="B34" s="154" t="s">
        <v>243</v>
      </c>
      <c r="C34" s="155" t="s">
        <v>140</v>
      </c>
      <c r="D34" s="552"/>
      <c r="E34" s="552"/>
      <c r="F34" s="196" t="s">
        <v>141</v>
      </c>
      <c r="G34" s="196" t="s">
        <v>142</v>
      </c>
      <c r="H34" s="554"/>
      <c r="I34" s="554"/>
      <c r="J34" s="554"/>
      <c r="K34" s="556"/>
      <c r="L34" s="546"/>
      <c r="M34" s="547"/>
      <c r="N34" s="547"/>
      <c r="O34" s="548"/>
      <c r="P34" s="562"/>
      <c r="Q34" s="563"/>
      <c r="R34" s="564"/>
      <c r="S34" s="558"/>
    </row>
    <row r="35" spans="2:19" ht="60.75" customHeight="1" x14ac:dyDescent="0.35">
      <c r="B35" s="483" t="s">
        <v>134</v>
      </c>
      <c r="C35" s="485" t="s">
        <v>134</v>
      </c>
      <c r="D35" s="473" t="s">
        <v>249</v>
      </c>
      <c r="E35" s="474"/>
      <c r="F35" s="487" t="s">
        <v>134</v>
      </c>
      <c r="G35" s="487" t="s">
        <v>134</v>
      </c>
      <c r="H35" s="487" t="s">
        <v>134</v>
      </c>
      <c r="I35" s="489" t="s">
        <v>134</v>
      </c>
      <c r="J35" s="490"/>
      <c r="K35" s="491"/>
      <c r="L35" s="461" t="s">
        <v>296</v>
      </c>
      <c r="M35" s="462"/>
      <c r="N35" s="462"/>
      <c r="O35" s="463"/>
      <c r="P35" s="524" t="s">
        <v>150</v>
      </c>
      <c r="Q35" s="524"/>
      <c r="R35" s="524"/>
      <c r="S35" s="567" t="s">
        <v>468</v>
      </c>
    </row>
    <row r="36" spans="2:19" ht="55.5" customHeight="1" x14ac:dyDescent="0.35">
      <c r="B36" s="483"/>
      <c r="C36" s="485"/>
      <c r="D36" s="473"/>
      <c r="E36" s="474"/>
      <c r="F36" s="487"/>
      <c r="G36" s="487"/>
      <c r="H36" s="487"/>
      <c r="I36" s="489"/>
      <c r="J36" s="490"/>
      <c r="K36" s="491"/>
      <c r="L36" s="461"/>
      <c r="M36" s="462"/>
      <c r="N36" s="462"/>
      <c r="O36" s="463"/>
      <c r="P36" s="525"/>
      <c r="Q36" s="525"/>
      <c r="R36" s="525"/>
      <c r="S36" s="568"/>
    </row>
    <row r="37" spans="2:19" ht="60.75" customHeight="1" x14ac:dyDescent="0.35">
      <c r="B37" s="483"/>
      <c r="C37" s="485"/>
      <c r="D37" s="473"/>
      <c r="E37" s="474"/>
      <c r="F37" s="487"/>
      <c r="G37" s="487"/>
      <c r="H37" s="487"/>
      <c r="I37" s="489"/>
      <c r="J37" s="490"/>
      <c r="K37" s="491"/>
      <c r="L37" s="461"/>
      <c r="M37" s="462"/>
      <c r="N37" s="462"/>
      <c r="O37" s="463"/>
      <c r="P37" s="525"/>
      <c r="Q37" s="525"/>
      <c r="R37" s="525"/>
      <c r="S37" s="568"/>
    </row>
    <row r="38" spans="2:19" ht="40.5" customHeight="1" x14ac:dyDescent="0.35">
      <c r="B38" s="483"/>
      <c r="C38" s="485"/>
      <c r="D38" s="473"/>
      <c r="E38" s="474"/>
      <c r="F38" s="487"/>
      <c r="G38" s="487"/>
      <c r="H38" s="487"/>
      <c r="I38" s="489"/>
      <c r="J38" s="490"/>
      <c r="K38" s="491"/>
      <c r="L38" s="464"/>
      <c r="M38" s="465"/>
      <c r="N38" s="465"/>
      <c r="O38" s="466"/>
      <c r="P38" s="525"/>
      <c r="Q38" s="525"/>
      <c r="R38" s="525"/>
      <c r="S38" s="568"/>
    </row>
    <row r="39" spans="2:19" ht="49.5" customHeight="1" x14ac:dyDescent="0.35">
      <c r="B39" s="483"/>
      <c r="C39" s="485"/>
      <c r="D39" s="473"/>
      <c r="E39" s="474"/>
      <c r="F39" s="487"/>
      <c r="G39" s="487"/>
      <c r="H39" s="487"/>
      <c r="I39" s="489"/>
      <c r="J39" s="490"/>
      <c r="K39" s="491"/>
      <c r="L39" s="467" t="s">
        <v>299</v>
      </c>
      <c r="M39" s="468"/>
      <c r="N39" s="468"/>
      <c r="O39" s="469"/>
      <c r="P39" s="525"/>
      <c r="Q39" s="525"/>
      <c r="R39" s="525"/>
      <c r="S39" s="568"/>
    </row>
    <row r="40" spans="2:19" ht="49.5" customHeight="1" x14ac:dyDescent="0.35">
      <c r="B40" s="483"/>
      <c r="C40" s="485"/>
      <c r="D40" s="473"/>
      <c r="E40" s="474"/>
      <c r="F40" s="487"/>
      <c r="G40" s="487"/>
      <c r="H40" s="487"/>
      <c r="I40" s="489"/>
      <c r="J40" s="490"/>
      <c r="K40" s="491"/>
      <c r="L40" s="461"/>
      <c r="M40" s="462"/>
      <c r="N40" s="462"/>
      <c r="O40" s="463"/>
      <c r="P40" s="525"/>
      <c r="Q40" s="525"/>
      <c r="R40" s="525"/>
      <c r="S40" s="568"/>
    </row>
    <row r="41" spans="2:19" ht="49.5" customHeight="1" x14ac:dyDescent="0.35">
      <c r="B41" s="483"/>
      <c r="C41" s="485"/>
      <c r="D41" s="473"/>
      <c r="E41" s="474"/>
      <c r="F41" s="487"/>
      <c r="G41" s="487"/>
      <c r="H41" s="487"/>
      <c r="I41" s="489"/>
      <c r="J41" s="490"/>
      <c r="K41" s="491"/>
      <c r="L41" s="461"/>
      <c r="M41" s="462"/>
      <c r="N41" s="462"/>
      <c r="O41" s="463"/>
      <c r="P41" s="525"/>
      <c r="Q41" s="525"/>
      <c r="R41" s="525"/>
      <c r="S41" s="568"/>
    </row>
    <row r="42" spans="2:19" ht="49.5" customHeight="1" x14ac:dyDescent="0.35">
      <c r="B42" s="483"/>
      <c r="C42" s="485"/>
      <c r="D42" s="473"/>
      <c r="E42" s="474"/>
      <c r="F42" s="487"/>
      <c r="G42" s="487"/>
      <c r="H42" s="487"/>
      <c r="I42" s="489"/>
      <c r="J42" s="490"/>
      <c r="K42" s="491"/>
      <c r="L42" s="464"/>
      <c r="M42" s="465"/>
      <c r="N42" s="465"/>
      <c r="O42" s="466"/>
      <c r="P42" s="525"/>
      <c r="Q42" s="525"/>
      <c r="R42" s="525"/>
      <c r="S42" s="568"/>
    </row>
    <row r="43" spans="2:19" ht="48.75" customHeight="1" x14ac:dyDescent="0.35">
      <c r="B43" s="483"/>
      <c r="C43" s="485"/>
      <c r="D43" s="473"/>
      <c r="E43" s="474"/>
      <c r="F43" s="487"/>
      <c r="G43" s="487"/>
      <c r="H43" s="487"/>
      <c r="I43" s="489"/>
      <c r="J43" s="490"/>
      <c r="K43" s="491"/>
      <c r="L43" s="467" t="s">
        <v>302</v>
      </c>
      <c r="M43" s="468"/>
      <c r="N43" s="468"/>
      <c r="O43" s="469"/>
      <c r="P43" s="525"/>
      <c r="Q43" s="525"/>
      <c r="R43" s="525"/>
      <c r="S43" s="568"/>
    </row>
    <row r="44" spans="2:19" ht="48.75" customHeight="1" x14ac:dyDescent="0.35">
      <c r="B44" s="483"/>
      <c r="C44" s="485"/>
      <c r="D44" s="473"/>
      <c r="E44" s="474"/>
      <c r="F44" s="487"/>
      <c r="G44" s="487"/>
      <c r="H44" s="487"/>
      <c r="I44" s="489"/>
      <c r="J44" s="490"/>
      <c r="K44" s="491"/>
      <c r="L44" s="461"/>
      <c r="M44" s="462"/>
      <c r="N44" s="462"/>
      <c r="O44" s="463"/>
      <c r="P44" s="525"/>
      <c r="Q44" s="525"/>
      <c r="R44" s="525"/>
      <c r="S44" s="568"/>
    </row>
    <row r="45" spans="2:19" ht="48.75" customHeight="1" x14ac:dyDescent="0.35">
      <c r="B45" s="483"/>
      <c r="C45" s="485"/>
      <c r="D45" s="473"/>
      <c r="E45" s="474"/>
      <c r="F45" s="487"/>
      <c r="G45" s="487"/>
      <c r="H45" s="487"/>
      <c r="I45" s="489"/>
      <c r="J45" s="490"/>
      <c r="K45" s="491"/>
      <c r="L45" s="461"/>
      <c r="M45" s="462"/>
      <c r="N45" s="462"/>
      <c r="O45" s="463"/>
      <c r="P45" s="525"/>
      <c r="Q45" s="525"/>
      <c r="R45" s="525"/>
      <c r="S45" s="568"/>
    </row>
    <row r="46" spans="2:19" ht="48.75" customHeight="1" x14ac:dyDescent="0.35">
      <c r="B46" s="483"/>
      <c r="C46" s="485"/>
      <c r="D46" s="473"/>
      <c r="E46" s="474"/>
      <c r="F46" s="487"/>
      <c r="G46" s="487"/>
      <c r="H46" s="487"/>
      <c r="I46" s="489"/>
      <c r="J46" s="490"/>
      <c r="K46" s="491"/>
      <c r="L46" s="464"/>
      <c r="M46" s="465"/>
      <c r="N46" s="465"/>
      <c r="O46" s="466"/>
      <c r="P46" s="525"/>
      <c r="Q46" s="525"/>
      <c r="R46" s="525"/>
      <c r="S46" s="568"/>
    </row>
    <row r="47" spans="2:19" ht="27" customHeight="1" x14ac:dyDescent="0.35">
      <c r="B47" s="483"/>
      <c r="C47" s="485"/>
      <c r="D47" s="473"/>
      <c r="E47" s="474"/>
      <c r="F47" s="487"/>
      <c r="G47" s="487"/>
      <c r="H47" s="487"/>
      <c r="I47" s="489"/>
      <c r="J47" s="490"/>
      <c r="K47" s="491"/>
      <c r="L47" s="467" t="s">
        <v>306</v>
      </c>
      <c r="M47" s="468"/>
      <c r="N47" s="468"/>
      <c r="O47" s="469"/>
      <c r="P47" s="525"/>
      <c r="Q47" s="525"/>
      <c r="R47" s="525"/>
      <c r="S47" s="568"/>
    </row>
    <row r="48" spans="2:19" ht="27" customHeight="1" x14ac:dyDescent="0.35">
      <c r="B48" s="483"/>
      <c r="C48" s="485"/>
      <c r="D48" s="473"/>
      <c r="E48" s="474"/>
      <c r="F48" s="487"/>
      <c r="G48" s="487"/>
      <c r="H48" s="487"/>
      <c r="I48" s="489"/>
      <c r="J48" s="490"/>
      <c r="K48" s="491"/>
      <c r="L48" s="461"/>
      <c r="M48" s="462"/>
      <c r="N48" s="462"/>
      <c r="O48" s="463"/>
      <c r="P48" s="525"/>
      <c r="Q48" s="525"/>
      <c r="R48" s="525"/>
      <c r="S48" s="568"/>
    </row>
    <row r="49" spans="2:19" ht="27" customHeight="1" x14ac:dyDescent="0.35">
      <c r="B49" s="483"/>
      <c r="C49" s="485"/>
      <c r="D49" s="473"/>
      <c r="E49" s="474"/>
      <c r="F49" s="487"/>
      <c r="G49" s="487"/>
      <c r="H49" s="487"/>
      <c r="I49" s="489"/>
      <c r="J49" s="490"/>
      <c r="K49" s="491"/>
      <c r="L49" s="461"/>
      <c r="M49" s="462"/>
      <c r="N49" s="462"/>
      <c r="O49" s="463"/>
      <c r="P49" s="525"/>
      <c r="Q49" s="525"/>
      <c r="R49" s="525"/>
      <c r="S49" s="568"/>
    </row>
    <row r="50" spans="2:19" ht="27" customHeight="1" x14ac:dyDescent="0.35">
      <c r="B50" s="483"/>
      <c r="C50" s="485"/>
      <c r="D50" s="473"/>
      <c r="E50" s="474"/>
      <c r="F50" s="487"/>
      <c r="G50" s="487"/>
      <c r="H50" s="487"/>
      <c r="I50" s="489"/>
      <c r="J50" s="490"/>
      <c r="K50" s="491"/>
      <c r="L50" s="464"/>
      <c r="M50" s="465"/>
      <c r="N50" s="465"/>
      <c r="O50" s="466"/>
      <c r="P50" s="525"/>
      <c r="Q50" s="525"/>
      <c r="R50" s="525"/>
      <c r="S50" s="568"/>
    </row>
    <row r="51" spans="2:19" ht="26.25" customHeight="1" x14ac:dyDescent="0.35">
      <c r="B51" s="483"/>
      <c r="C51" s="485"/>
      <c r="D51" s="473"/>
      <c r="E51" s="474"/>
      <c r="F51" s="487"/>
      <c r="G51" s="487"/>
      <c r="H51" s="487"/>
      <c r="I51" s="489"/>
      <c r="J51" s="490"/>
      <c r="K51" s="491"/>
      <c r="L51" s="467" t="s">
        <v>308</v>
      </c>
      <c r="M51" s="468"/>
      <c r="N51" s="468"/>
      <c r="O51" s="469"/>
      <c r="P51" s="525"/>
      <c r="Q51" s="525"/>
      <c r="R51" s="525"/>
      <c r="S51" s="568"/>
    </row>
    <row r="52" spans="2:19" ht="26.25" customHeight="1" x14ac:dyDescent="0.35">
      <c r="B52" s="483"/>
      <c r="C52" s="485"/>
      <c r="D52" s="473"/>
      <c r="E52" s="474"/>
      <c r="F52" s="487"/>
      <c r="G52" s="487"/>
      <c r="H52" s="487"/>
      <c r="I52" s="489"/>
      <c r="J52" s="490"/>
      <c r="K52" s="491"/>
      <c r="L52" s="461"/>
      <c r="M52" s="462"/>
      <c r="N52" s="462"/>
      <c r="O52" s="463"/>
      <c r="P52" s="525"/>
      <c r="Q52" s="525"/>
      <c r="R52" s="525"/>
      <c r="S52" s="568"/>
    </row>
    <row r="53" spans="2:19" ht="26.25" customHeight="1" x14ac:dyDescent="0.35">
      <c r="B53" s="483"/>
      <c r="C53" s="485"/>
      <c r="D53" s="473"/>
      <c r="E53" s="474"/>
      <c r="F53" s="487"/>
      <c r="G53" s="487"/>
      <c r="H53" s="487"/>
      <c r="I53" s="489"/>
      <c r="J53" s="490"/>
      <c r="K53" s="491"/>
      <c r="L53" s="461"/>
      <c r="M53" s="462"/>
      <c r="N53" s="462"/>
      <c r="O53" s="463"/>
      <c r="P53" s="525"/>
      <c r="Q53" s="525"/>
      <c r="R53" s="525"/>
      <c r="S53" s="568"/>
    </row>
    <row r="54" spans="2:19" ht="26.25" customHeight="1" x14ac:dyDescent="0.35">
      <c r="B54" s="483"/>
      <c r="C54" s="485"/>
      <c r="D54" s="473"/>
      <c r="E54" s="474"/>
      <c r="F54" s="487"/>
      <c r="G54" s="487"/>
      <c r="H54" s="487"/>
      <c r="I54" s="489"/>
      <c r="J54" s="490"/>
      <c r="K54" s="491"/>
      <c r="L54" s="464"/>
      <c r="M54" s="465"/>
      <c r="N54" s="465"/>
      <c r="O54" s="466"/>
      <c r="P54" s="525"/>
      <c r="Q54" s="525"/>
      <c r="R54" s="525"/>
      <c r="S54" s="568"/>
    </row>
    <row r="55" spans="2:19" ht="38.25" customHeight="1" x14ac:dyDescent="0.35">
      <c r="B55" s="483"/>
      <c r="C55" s="485"/>
      <c r="D55" s="473"/>
      <c r="E55" s="474"/>
      <c r="F55" s="487"/>
      <c r="G55" s="487"/>
      <c r="H55" s="487"/>
      <c r="I55" s="489"/>
      <c r="J55" s="490"/>
      <c r="K55" s="491"/>
      <c r="L55" s="467" t="s">
        <v>362</v>
      </c>
      <c r="M55" s="468"/>
      <c r="N55" s="468"/>
      <c r="O55" s="469"/>
      <c r="P55" s="525"/>
      <c r="Q55" s="525"/>
      <c r="R55" s="525"/>
      <c r="S55" s="568"/>
    </row>
    <row r="56" spans="2:19" ht="38.25" customHeight="1" x14ac:dyDescent="0.35">
      <c r="B56" s="483"/>
      <c r="C56" s="485"/>
      <c r="D56" s="473"/>
      <c r="E56" s="474"/>
      <c r="F56" s="487"/>
      <c r="G56" s="487"/>
      <c r="H56" s="487"/>
      <c r="I56" s="489"/>
      <c r="J56" s="490"/>
      <c r="K56" s="491"/>
      <c r="L56" s="461"/>
      <c r="M56" s="462"/>
      <c r="N56" s="462"/>
      <c r="O56" s="463"/>
      <c r="P56" s="525"/>
      <c r="Q56" s="525"/>
      <c r="R56" s="525"/>
      <c r="S56" s="568"/>
    </row>
    <row r="57" spans="2:19" ht="38.25" customHeight="1" x14ac:dyDescent="0.35">
      <c r="B57" s="483"/>
      <c r="C57" s="485"/>
      <c r="D57" s="473"/>
      <c r="E57" s="474"/>
      <c r="F57" s="487"/>
      <c r="G57" s="487"/>
      <c r="H57" s="487"/>
      <c r="I57" s="489"/>
      <c r="J57" s="490"/>
      <c r="K57" s="491"/>
      <c r="L57" s="461"/>
      <c r="M57" s="462"/>
      <c r="N57" s="462"/>
      <c r="O57" s="463"/>
      <c r="P57" s="525"/>
      <c r="Q57" s="525"/>
      <c r="R57" s="525"/>
      <c r="S57" s="568"/>
    </row>
    <row r="58" spans="2:19" ht="38.25" customHeight="1" thickBot="1" x14ac:dyDescent="0.4">
      <c r="B58" s="484"/>
      <c r="C58" s="486"/>
      <c r="D58" s="475"/>
      <c r="E58" s="476"/>
      <c r="F58" s="488"/>
      <c r="G58" s="488"/>
      <c r="H58" s="488"/>
      <c r="I58" s="492"/>
      <c r="J58" s="493"/>
      <c r="K58" s="494"/>
      <c r="L58" s="470"/>
      <c r="M58" s="471"/>
      <c r="N58" s="471"/>
      <c r="O58" s="472"/>
      <c r="P58" s="526"/>
      <c r="Q58" s="526"/>
      <c r="R58" s="526"/>
      <c r="S58" s="569"/>
    </row>
  </sheetData>
  <sheetProtection selectLockedCells="1" selectUnlockedCells="1"/>
  <mergeCells count="101">
    <mergeCell ref="S26:S27"/>
    <mergeCell ref="S28:S30"/>
    <mergeCell ref="N16:N17"/>
    <mergeCell ref="S13:S15"/>
    <mergeCell ref="S16:S18"/>
    <mergeCell ref="S19:S22"/>
    <mergeCell ref="S23:S25"/>
    <mergeCell ref="Q13:Q18"/>
    <mergeCell ref="R13:R18"/>
    <mergeCell ref="P13:P18"/>
    <mergeCell ref="N13:N14"/>
    <mergeCell ref="N19:N20"/>
    <mergeCell ref="P19:P20"/>
    <mergeCell ref="Q19:Q20"/>
    <mergeCell ref="P21:R22"/>
    <mergeCell ref="P29:R30"/>
    <mergeCell ref="E7:S7"/>
    <mergeCell ref="E6:N6"/>
    <mergeCell ref="P6:S6"/>
    <mergeCell ref="M13:M14"/>
    <mergeCell ref="B5:D5"/>
    <mergeCell ref="B6:D6"/>
    <mergeCell ref="C13:E18"/>
    <mergeCell ref="F13:H18"/>
    <mergeCell ref="I13:I18"/>
    <mergeCell ref="J13:J18"/>
    <mergeCell ref="K13:K18"/>
    <mergeCell ref="L13:L18"/>
    <mergeCell ref="B13:B18"/>
    <mergeCell ref="C23:E26"/>
    <mergeCell ref="F23:H26"/>
    <mergeCell ref="I23:I26"/>
    <mergeCell ref="J23:J26"/>
    <mergeCell ref="K23:K26"/>
    <mergeCell ref="A2:S2"/>
    <mergeCell ref="S10:S12"/>
    <mergeCell ref="B10:B12"/>
    <mergeCell ref="I10:I12"/>
    <mergeCell ref="B9:I9"/>
    <mergeCell ref="C10:E12"/>
    <mergeCell ref="Q11:Q12"/>
    <mergeCell ref="M10:O11"/>
    <mergeCell ref="K11:K12"/>
    <mergeCell ref="L11:L12"/>
    <mergeCell ref="R11:R12"/>
    <mergeCell ref="F10:H12"/>
    <mergeCell ref="J9:R9"/>
    <mergeCell ref="J10:L10"/>
    <mergeCell ref="P10:R10"/>
    <mergeCell ref="P11:P12"/>
    <mergeCell ref="J11:J12"/>
    <mergeCell ref="B7:D7"/>
    <mergeCell ref="E5:S5"/>
    <mergeCell ref="M19:M20"/>
    <mergeCell ref="M21:O22"/>
    <mergeCell ref="R19:R20"/>
    <mergeCell ref="M15:O15"/>
    <mergeCell ref="M18:O18"/>
    <mergeCell ref="P35:R58"/>
    <mergeCell ref="L23:L26"/>
    <mergeCell ref="P23:P26"/>
    <mergeCell ref="Q23:Q26"/>
    <mergeCell ref="R23:R26"/>
    <mergeCell ref="M25:O25"/>
    <mergeCell ref="M23:M24"/>
    <mergeCell ref="N23:N24"/>
    <mergeCell ref="B32:S32"/>
    <mergeCell ref="L33:O34"/>
    <mergeCell ref="B33:C33"/>
    <mergeCell ref="D33:E34"/>
    <mergeCell ref="F33:G33"/>
    <mergeCell ref="H33:H34"/>
    <mergeCell ref="I33:K34"/>
    <mergeCell ref="S33:S34"/>
    <mergeCell ref="P33:R34"/>
    <mergeCell ref="M16:M17"/>
    <mergeCell ref="S35:S58"/>
    <mergeCell ref="L35:O38"/>
    <mergeCell ref="L55:O58"/>
    <mergeCell ref="L47:O50"/>
    <mergeCell ref="L51:O54"/>
    <mergeCell ref="L43:O46"/>
    <mergeCell ref="L39:O42"/>
    <mergeCell ref="D35:E58"/>
    <mergeCell ref="B21:E21"/>
    <mergeCell ref="B22:E22"/>
    <mergeCell ref="B35:B58"/>
    <mergeCell ref="C35:C58"/>
    <mergeCell ref="F35:F58"/>
    <mergeCell ref="G35:G58"/>
    <mergeCell ref="H35:H58"/>
    <mergeCell ref="I35:K58"/>
    <mergeCell ref="F21:L21"/>
    <mergeCell ref="F22:L22"/>
    <mergeCell ref="B29:E29"/>
    <mergeCell ref="F29:L29"/>
    <mergeCell ref="M29:O30"/>
    <mergeCell ref="B30:E30"/>
    <mergeCell ref="F30:L30"/>
    <mergeCell ref="M27:O27"/>
    <mergeCell ref="B23:B26"/>
  </mergeCells>
  <printOptions horizontalCentered="1"/>
  <pageMargins left="0" right="0" top="0" bottom="0" header="0" footer="0"/>
  <pageSetup paperSize="5" scale="33" orientation="landscape" r:id="rId1"/>
  <headerFooter>
    <oddFooter>&amp;L&amp;P</oddFooter>
  </headerFooter>
  <rowBreaks count="2" manualBreakCount="2">
    <brk id="18" max="18" man="1"/>
    <brk id="27" max="18" man="1"/>
  </rowBreaks>
  <drawing r:id="rId2"/>
  <extLst>
    <ext xmlns:x14="http://schemas.microsoft.com/office/spreadsheetml/2009/9/main" uri="{78C0D931-6437-407d-A8EE-F0AAD7539E65}">
      <x14:conditionalFormattings>
        <x14:conditionalFormatting xmlns:xm="http://schemas.microsoft.com/office/excel/2006/main">
          <x14:cfRule type="cellIs" priority="5" operator="between" id="{109D0EAE-01D1-4798-8BA7-040BC70AAFC8}">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6" operator="between" id="{B5F9815A-C05F-4876-87AD-76FCE2C2C69B}">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7" operator="between" id="{18CD9567-460D-4592-9122-E32B9C32FE27}">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8" operator="between" id="{A884E9C0-7AF4-4C7F-841C-8650E05FACC2}">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M21</xm:sqref>
        </x14:conditionalFormatting>
        <x14:conditionalFormatting xmlns:xm="http://schemas.microsoft.com/office/excel/2006/main">
          <x14:cfRule type="cellIs" priority="1" operator="between" id="{953B5367-BE69-430B-A949-11F5F90F44E2}">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2" operator="between" id="{3466213A-A1E1-4D56-B419-2975F54723CB}">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3" operator="between" id="{C9C29466-D14C-4ACC-9442-F54F4C8976CA}">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4" operator="between" id="{A3D1C0A5-B74A-40C3-942A-A9A60AF43416}">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2:AC20"/>
  <sheetViews>
    <sheetView view="pageBreakPreview" topLeftCell="A6" zoomScale="40" zoomScaleNormal="20" zoomScaleSheetLayoutView="40" workbookViewId="0">
      <selection activeCell="C13" sqref="C13:E13"/>
    </sheetView>
  </sheetViews>
  <sheetFormatPr baseColWidth="10" defaultColWidth="11.453125" defaultRowHeight="14.5" x14ac:dyDescent="0.35"/>
  <cols>
    <col min="1" max="1" width="6" style="63" customWidth="1"/>
    <col min="2" max="2" width="29.81640625" style="60" customWidth="1"/>
    <col min="3" max="3" width="24.7265625" style="60" customWidth="1"/>
    <col min="4" max="4" width="5.7265625" style="45" customWidth="1"/>
    <col min="5" max="5" width="16.1796875" style="60" customWidth="1"/>
    <col min="6" max="6" width="28.81640625" style="60" customWidth="1"/>
    <col min="7" max="7" width="28.81640625" style="45" customWidth="1"/>
    <col min="8" max="8" width="49.1796875" style="60" customWidth="1"/>
    <col min="9" max="10" width="4.54296875" style="60" customWidth="1"/>
    <col min="11" max="11" width="9.54296875" style="60" customWidth="1"/>
    <col min="12" max="12" width="30.1796875" style="60" customWidth="1"/>
    <col min="13" max="13" width="14" style="60" customWidth="1"/>
    <col min="14" max="14" width="78.453125" style="45" customWidth="1"/>
    <col min="15" max="17" width="8.54296875" style="60" customWidth="1"/>
    <col min="18" max="18" width="39.81640625" style="60" customWidth="1"/>
    <col min="19" max="19" width="10.7265625" style="60" hidden="1" customWidth="1"/>
    <col min="20" max="20" width="11.81640625" style="60" hidden="1" customWidth="1"/>
    <col min="21" max="21" width="14.26953125" style="60" customWidth="1"/>
    <col min="22" max="22" width="7.1796875" style="62" bestFit="1" customWidth="1"/>
    <col min="23" max="23" width="13.453125" style="60" customWidth="1"/>
    <col min="24" max="24" width="36.453125" style="45" customWidth="1"/>
    <col min="25" max="25" width="18.81640625" style="45" customWidth="1"/>
    <col min="26" max="26" width="11.453125" style="60"/>
    <col min="27" max="27" width="45.54296875" style="45" customWidth="1"/>
    <col min="28" max="28" width="27" style="45" customWidth="1"/>
    <col min="29" max="29" width="14.453125" style="60" customWidth="1"/>
    <col min="30" max="16384" width="11.453125" style="62"/>
  </cols>
  <sheetData>
    <row r="2" spans="1:29" ht="28.5" x14ac:dyDescent="0.35">
      <c r="A2" s="733" t="s">
        <v>230</v>
      </c>
      <c r="B2" s="733"/>
      <c r="C2" s="733"/>
      <c r="D2" s="733"/>
      <c r="E2" s="733"/>
      <c r="F2" s="733"/>
      <c r="G2" s="733"/>
      <c r="H2" s="733"/>
      <c r="I2" s="733"/>
      <c r="J2" s="733"/>
      <c r="K2" s="733"/>
      <c r="L2" s="733"/>
      <c r="M2" s="733"/>
      <c r="N2" s="733"/>
      <c r="O2" s="733"/>
      <c r="P2" s="733"/>
      <c r="Q2" s="733"/>
      <c r="R2" s="733"/>
      <c r="S2" s="733"/>
      <c r="T2" s="61"/>
      <c r="U2" s="61"/>
      <c r="V2" s="61"/>
      <c r="W2" s="61"/>
      <c r="X2" s="61"/>
      <c r="Y2" s="61"/>
      <c r="Z2" s="61"/>
      <c r="AA2" s="61"/>
      <c r="AB2" s="61"/>
      <c r="AC2" s="61"/>
    </row>
    <row r="3" spans="1:29" ht="26.5" thickBot="1" x14ac:dyDescent="0.4">
      <c r="A3" s="89"/>
      <c r="B3" s="89"/>
      <c r="C3" s="89"/>
      <c r="D3" s="78"/>
      <c r="E3" s="89"/>
      <c r="F3" s="89"/>
      <c r="G3" s="78"/>
      <c r="H3" s="89"/>
      <c r="I3" s="89"/>
      <c r="J3" s="89"/>
      <c r="K3" s="89"/>
      <c r="L3" s="89"/>
      <c r="M3" s="89"/>
      <c r="N3" s="78"/>
      <c r="O3" s="89"/>
      <c r="P3" s="89"/>
      <c r="Q3" s="89"/>
    </row>
    <row r="4" spans="1:29" ht="43.5" customHeight="1" x14ac:dyDescent="0.35">
      <c r="A4" s="87"/>
      <c r="B4" s="626" t="s">
        <v>0</v>
      </c>
      <c r="C4" s="627"/>
      <c r="D4" s="627"/>
      <c r="E4" s="682" t="s">
        <v>232</v>
      </c>
      <c r="F4" s="683"/>
      <c r="G4" s="683"/>
      <c r="H4" s="683"/>
      <c r="I4" s="683"/>
      <c r="J4" s="683"/>
      <c r="K4" s="683"/>
      <c r="L4" s="683"/>
      <c r="M4" s="683"/>
      <c r="N4" s="683"/>
      <c r="O4" s="683"/>
      <c r="P4" s="683"/>
      <c r="Q4" s="683"/>
      <c r="R4" s="684"/>
    </row>
    <row r="5" spans="1:29" ht="54.75" customHeight="1" x14ac:dyDescent="0.35">
      <c r="A5" s="56"/>
      <c r="B5" s="628" t="s">
        <v>255</v>
      </c>
      <c r="C5" s="629"/>
      <c r="D5" s="629"/>
      <c r="E5" s="688" t="s">
        <v>248</v>
      </c>
      <c r="F5" s="689"/>
      <c r="G5" s="689"/>
      <c r="H5" s="689"/>
      <c r="I5" s="689"/>
      <c r="J5" s="689"/>
      <c r="K5" s="689"/>
      <c r="L5" s="689"/>
      <c r="M5" s="689"/>
      <c r="N5" s="165" t="s">
        <v>254</v>
      </c>
      <c r="O5" s="753" t="s">
        <v>290</v>
      </c>
      <c r="P5" s="754"/>
      <c r="Q5" s="754"/>
      <c r="R5" s="755"/>
    </row>
    <row r="6" spans="1:29" ht="54.75" customHeight="1" thickBot="1" x14ac:dyDescent="0.4">
      <c r="A6" s="56"/>
      <c r="B6" s="614" t="s">
        <v>1</v>
      </c>
      <c r="C6" s="615"/>
      <c r="D6" s="615"/>
      <c r="E6" s="685" t="s">
        <v>218</v>
      </c>
      <c r="F6" s="686"/>
      <c r="G6" s="686"/>
      <c r="H6" s="686"/>
      <c r="I6" s="686"/>
      <c r="J6" s="686"/>
      <c r="K6" s="686"/>
      <c r="L6" s="686"/>
      <c r="M6" s="686"/>
      <c r="N6" s="686"/>
      <c r="O6" s="686"/>
      <c r="P6" s="686"/>
      <c r="Q6" s="686"/>
      <c r="R6" s="687"/>
    </row>
    <row r="7" spans="1:29" ht="15.5" x14ac:dyDescent="0.35">
      <c r="A7" s="56"/>
      <c r="B7" s="76"/>
      <c r="C7" s="66"/>
      <c r="D7" s="66"/>
      <c r="E7" s="66"/>
      <c r="F7" s="66"/>
      <c r="G7" s="66"/>
      <c r="H7" s="66"/>
      <c r="I7" s="66"/>
      <c r="J7" s="66"/>
      <c r="K7" s="66"/>
      <c r="L7" s="66"/>
      <c r="M7" s="66"/>
      <c r="N7" s="66"/>
      <c r="O7" s="66"/>
      <c r="P7" s="66"/>
      <c r="Q7" s="66"/>
    </row>
    <row r="8" spans="1:29" ht="16" thickBot="1" x14ac:dyDescent="0.4">
      <c r="A8" s="56"/>
      <c r="B8" s="65"/>
      <c r="C8" s="712"/>
      <c r="D8" s="712"/>
      <c r="E8" s="712"/>
      <c r="F8" s="712"/>
      <c r="G8" s="712"/>
      <c r="H8" s="712"/>
      <c r="I8" s="712"/>
      <c r="J8" s="712"/>
      <c r="K8" s="712"/>
      <c r="L8" s="712"/>
      <c r="M8" s="712"/>
      <c r="N8" s="712"/>
      <c r="O8" s="712"/>
      <c r="P8" s="712"/>
      <c r="Q8" s="712"/>
    </row>
    <row r="9" spans="1:29" ht="64.5" customHeight="1" thickBot="1" x14ac:dyDescent="0.4">
      <c r="B9" s="713" t="s">
        <v>133</v>
      </c>
      <c r="C9" s="714"/>
      <c r="D9" s="714"/>
      <c r="E9" s="714"/>
      <c r="F9" s="714"/>
      <c r="G9" s="714"/>
      <c r="H9" s="715"/>
      <c r="I9" s="606" t="s">
        <v>102</v>
      </c>
      <c r="J9" s="606"/>
      <c r="K9" s="606"/>
      <c r="L9" s="606"/>
      <c r="M9" s="606"/>
      <c r="N9" s="606"/>
      <c r="O9" s="606"/>
      <c r="P9" s="606"/>
      <c r="Q9" s="606"/>
      <c r="R9" s="112" t="s">
        <v>153</v>
      </c>
    </row>
    <row r="10" spans="1:29" ht="39.75" customHeight="1" x14ac:dyDescent="0.35">
      <c r="A10" s="69"/>
      <c r="B10" s="716" t="s">
        <v>2</v>
      </c>
      <c r="C10" s="596" t="s">
        <v>135</v>
      </c>
      <c r="D10" s="596"/>
      <c r="E10" s="718"/>
      <c r="F10" s="721" t="s">
        <v>136</v>
      </c>
      <c r="G10" s="718"/>
      <c r="H10" s="721" t="s">
        <v>4</v>
      </c>
      <c r="I10" s="607" t="s">
        <v>90</v>
      </c>
      <c r="J10" s="608"/>
      <c r="K10" s="608"/>
      <c r="L10" s="596" t="s">
        <v>70</v>
      </c>
      <c r="M10" s="596"/>
      <c r="N10" s="597"/>
      <c r="O10" s="610" t="s">
        <v>91</v>
      </c>
      <c r="P10" s="608"/>
      <c r="Q10" s="608"/>
      <c r="R10" s="734" t="s">
        <v>154</v>
      </c>
    </row>
    <row r="11" spans="1:29" ht="33.75" customHeight="1" x14ac:dyDescent="0.35">
      <c r="A11" s="70"/>
      <c r="B11" s="717"/>
      <c r="C11" s="719"/>
      <c r="D11" s="719"/>
      <c r="E11" s="720"/>
      <c r="F11" s="722"/>
      <c r="G11" s="720"/>
      <c r="H11" s="722"/>
      <c r="I11" s="723" t="s">
        <v>22</v>
      </c>
      <c r="J11" s="601" t="s">
        <v>29</v>
      </c>
      <c r="K11" s="593" t="s">
        <v>241</v>
      </c>
      <c r="L11" s="599"/>
      <c r="M11" s="599"/>
      <c r="N11" s="600"/>
      <c r="O11" s="611" t="s">
        <v>22</v>
      </c>
      <c r="P11" s="593" t="s">
        <v>29</v>
      </c>
      <c r="Q11" s="725" t="s">
        <v>240</v>
      </c>
      <c r="R11" s="735"/>
    </row>
    <row r="12" spans="1:29" ht="96.75" customHeight="1" thickBot="1" x14ac:dyDescent="0.4">
      <c r="A12" s="70"/>
      <c r="B12" s="717"/>
      <c r="C12" s="719"/>
      <c r="D12" s="719"/>
      <c r="E12" s="720"/>
      <c r="F12" s="722"/>
      <c r="G12" s="720"/>
      <c r="H12" s="722"/>
      <c r="I12" s="724"/>
      <c r="J12" s="593"/>
      <c r="K12" s="756"/>
      <c r="L12" s="81" t="s">
        <v>137</v>
      </c>
      <c r="M12" s="106" t="s">
        <v>138</v>
      </c>
      <c r="N12" s="111" t="s">
        <v>139</v>
      </c>
      <c r="O12" s="612"/>
      <c r="P12" s="594"/>
      <c r="Q12" s="726"/>
      <c r="R12" s="735"/>
    </row>
    <row r="13" spans="1:29" ht="408.75" customHeight="1" x14ac:dyDescent="0.35">
      <c r="A13" s="69"/>
      <c r="B13" s="120" t="s">
        <v>252</v>
      </c>
      <c r="C13" s="711" t="s">
        <v>233</v>
      </c>
      <c r="D13" s="711"/>
      <c r="E13" s="711"/>
      <c r="F13" s="711" t="s">
        <v>234</v>
      </c>
      <c r="G13" s="711"/>
      <c r="H13" s="119" t="s">
        <v>179</v>
      </c>
      <c r="I13" s="118" t="s">
        <v>235</v>
      </c>
      <c r="J13" s="107" t="s">
        <v>99</v>
      </c>
      <c r="K13" s="117" t="s">
        <v>68</v>
      </c>
      <c r="L13" s="120" t="s">
        <v>253</v>
      </c>
      <c r="M13" s="115" t="s">
        <v>145</v>
      </c>
      <c r="N13" s="116" t="s">
        <v>223</v>
      </c>
      <c r="O13" s="118" t="s">
        <v>236</v>
      </c>
      <c r="P13" s="107" t="s">
        <v>99</v>
      </c>
      <c r="Q13" s="117" t="s">
        <v>68</v>
      </c>
      <c r="R13" s="690" t="s">
        <v>286</v>
      </c>
    </row>
    <row r="14" spans="1:29" ht="35.25" customHeight="1" x14ac:dyDescent="0.35">
      <c r="A14" s="69"/>
      <c r="B14" s="744" t="s">
        <v>245</v>
      </c>
      <c r="C14" s="745"/>
      <c r="D14" s="745"/>
      <c r="E14" s="746"/>
      <c r="F14" s="702" t="s">
        <v>238</v>
      </c>
      <c r="G14" s="703"/>
      <c r="H14" s="703"/>
      <c r="I14" s="703"/>
      <c r="J14" s="703"/>
      <c r="K14" s="704"/>
      <c r="L14" s="693" t="s">
        <v>243</v>
      </c>
      <c r="M14" s="694"/>
      <c r="N14" s="695"/>
      <c r="O14" s="708" t="s">
        <v>247</v>
      </c>
      <c r="P14" s="709"/>
      <c r="Q14" s="710"/>
      <c r="R14" s="691"/>
    </row>
    <row r="15" spans="1:29" ht="35.25" customHeight="1" thickBot="1" x14ac:dyDescent="0.4">
      <c r="A15" s="69"/>
      <c r="B15" s="480" t="s">
        <v>246</v>
      </c>
      <c r="C15" s="481"/>
      <c r="D15" s="481"/>
      <c r="E15" s="482"/>
      <c r="F15" s="705" t="s">
        <v>239</v>
      </c>
      <c r="G15" s="706"/>
      <c r="H15" s="706"/>
      <c r="I15" s="706"/>
      <c r="J15" s="706"/>
      <c r="K15" s="707"/>
      <c r="L15" s="696"/>
      <c r="M15" s="697"/>
      <c r="N15" s="698"/>
      <c r="O15" s="699" t="s">
        <v>263</v>
      </c>
      <c r="P15" s="700"/>
      <c r="Q15" s="701"/>
      <c r="R15" s="692"/>
    </row>
    <row r="16" spans="1:29" ht="16" thickBot="1" x14ac:dyDescent="0.4">
      <c r="A16" s="71"/>
      <c r="B16" s="72"/>
      <c r="C16" s="96"/>
      <c r="D16" s="96"/>
      <c r="E16" s="96"/>
      <c r="F16" s="96"/>
      <c r="G16" s="73"/>
      <c r="H16" s="72"/>
      <c r="I16" s="74"/>
      <c r="J16" s="74"/>
      <c r="K16" s="74"/>
      <c r="L16" s="72"/>
      <c r="M16" s="72"/>
      <c r="N16" s="72"/>
      <c r="O16" s="74"/>
      <c r="P16" s="74"/>
      <c r="Q16" s="74"/>
    </row>
    <row r="17" spans="2:18" ht="21.75" customHeight="1" thickBot="1" x14ac:dyDescent="0.4">
      <c r="B17" s="736" t="s">
        <v>242</v>
      </c>
      <c r="C17" s="737"/>
      <c r="D17" s="737"/>
      <c r="E17" s="737"/>
      <c r="F17" s="737"/>
      <c r="G17" s="737"/>
      <c r="H17" s="737"/>
      <c r="I17" s="737"/>
      <c r="J17" s="737"/>
      <c r="K17" s="737"/>
      <c r="L17" s="737"/>
      <c r="M17" s="737"/>
      <c r="N17" s="737"/>
      <c r="O17" s="737"/>
      <c r="P17" s="737"/>
      <c r="Q17" s="737"/>
      <c r="R17" s="738"/>
    </row>
    <row r="18" spans="2:18" ht="65.25" customHeight="1" x14ac:dyDescent="0.35">
      <c r="B18" s="728" t="s">
        <v>244</v>
      </c>
      <c r="C18" s="551"/>
      <c r="D18" s="551" t="s">
        <v>237</v>
      </c>
      <c r="E18" s="551"/>
      <c r="F18" s="551" t="s">
        <v>250</v>
      </c>
      <c r="G18" s="551"/>
      <c r="H18" s="551" t="s">
        <v>143</v>
      </c>
      <c r="I18" s="749" t="s">
        <v>103</v>
      </c>
      <c r="J18" s="749"/>
      <c r="K18" s="750"/>
      <c r="L18" s="747" t="s">
        <v>231</v>
      </c>
      <c r="M18" s="741"/>
      <c r="N18" s="741"/>
      <c r="O18" s="741" t="s">
        <v>251</v>
      </c>
      <c r="P18" s="741"/>
      <c r="Q18" s="741"/>
      <c r="R18" s="739" t="s">
        <v>103</v>
      </c>
    </row>
    <row r="19" spans="2:18" ht="81.75" customHeight="1" x14ac:dyDescent="0.35">
      <c r="B19" s="110" t="s">
        <v>243</v>
      </c>
      <c r="C19" s="104" t="s">
        <v>140</v>
      </c>
      <c r="D19" s="743"/>
      <c r="E19" s="743"/>
      <c r="F19" s="121" t="s">
        <v>141</v>
      </c>
      <c r="G19" s="121" t="s">
        <v>142</v>
      </c>
      <c r="H19" s="743"/>
      <c r="I19" s="751"/>
      <c r="J19" s="751"/>
      <c r="K19" s="752"/>
      <c r="L19" s="748"/>
      <c r="M19" s="742"/>
      <c r="N19" s="742"/>
      <c r="O19" s="742"/>
      <c r="P19" s="742"/>
      <c r="Q19" s="742"/>
      <c r="R19" s="740"/>
    </row>
    <row r="20" spans="2:18" ht="212.25" customHeight="1" thickBot="1" x14ac:dyDescent="0.4">
      <c r="B20" s="113" t="s">
        <v>134</v>
      </c>
      <c r="C20" s="114" t="s">
        <v>134</v>
      </c>
      <c r="D20" s="727" t="s">
        <v>249</v>
      </c>
      <c r="E20" s="727"/>
      <c r="F20" s="108" t="s">
        <v>134</v>
      </c>
      <c r="G20" s="108" t="s">
        <v>134</v>
      </c>
      <c r="H20" s="108" t="s">
        <v>134</v>
      </c>
      <c r="I20" s="727" t="s">
        <v>134</v>
      </c>
      <c r="J20" s="727"/>
      <c r="K20" s="732"/>
      <c r="L20" s="730" t="s">
        <v>180</v>
      </c>
      <c r="M20" s="731"/>
      <c r="N20" s="731"/>
      <c r="O20" s="729" t="s">
        <v>150</v>
      </c>
      <c r="P20" s="729"/>
      <c r="Q20" s="729"/>
      <c r="R20" s="105" t="s">
        <v>470</v>
      </c>
    </row>
  </sheetData>
  <sheetProtection selectLockedCells="1" selectUnlockedCells="1"/>
  <mergeCells count="48">
    <mergeCell ref="A2:S2"/>
    <mergeCell ref="R10:R12"/>
    <mergeCell ref="B17:R17"/>
    <mergeCell ref="R18:R19"/>
    <mergeCell ref="O18:Q19"/>
    <mergeCell ref="C13:E13"/>
    <mergeCell ref="L10:N11"/>
    <mergeCell ref="F18:G18"/>
    <mergeCell ref="H18:H19"/>
    <mergeCell ref="B14:E14"/>
    <mergeCell ref="B15:E15"/>
    <mergeCell ref="L18:N19"/>
    <mergeCell ref="I18:K19"/>
    <mergeCell ref="O5:R5"/>
    <mergeCell ref="D18:E19"/>
    <mergeCell ref="K11:K12"/>
    <mergeCell ref="D20:E20"/>
    <mergeCell ref="B18:C18"/>
    <mergeCell ref="O20:Q20"/>
    <mergeCell ref="L20:N20"/>
    <mergeCell ref="I20:K20"/>
    <mergeCell ref="C8:Q8"/>
    <mergeCell ref="B9:H9"/>
    <mergeCell ref="I9:Q9"/>
    <mergeCell ref="B10:B12"/>
    <mergeCell ref="C10:E12"/>
    <mergeCell ref="H10:H12"/>
    <mergeCell ref="I10:K10"/>
    <mergeCell ref="O10:Q10"/>
    <mergeCell ref="I11:I12"/>
    <mergeCell ref="J11:J12"/>
    <mergeCell ref="O11:O12"/>
    <mergeCell ref="P11:P12"/>
    <mergeCell ref="F10:G12"/>
    <mergeCell ref="Q11:Q12"/>
    <mergeCell ref="R13:R15"/>
    <mergeCell ref="L14:N15"/>
    <mergeCell ref="O15:Q15"/>
    <mergeCell ref="F14:K14"/>
    <mergeCell ref="F15:K15"/>
    <mergeCell ref="O14:Q14"/>
    <mergeCell ref="F13:G13"/>
    <mergeCell ref="B4:D4"/>
    <mergeCell ref="B6:D6"/>
    <mergeCell ref="B5:D5"/>
    <mergeCell ref="E4:R4"/>
    <mergeCell ref="E6:R6"/>
    <mergeCell ref="E5:M5"/>
  </mergeCells>
  <printOptions horizontalCentered="1"/>
  <pageMargins left="0" right="0" top="0" bottom="0" header="0" footer="0"/>
  <pageSetup paperSize="5" scale="41" orientation="landscape" r:id="rId1"/>
  <headerFooter>
    <oddFooter>&amp;L&amp;P</oddFooter>
  </headerFooter>
  <colBreaks count="1" manualBreakCount="1">
    <brk id="18" max="20" man="1"/>
  </colBreaks>
  <drawing r:id="rId2"/>
  <extLst>
    <ext xmlns:x14="http://schemas.microsoft.com/office/spreadsheetml/2009/9/main" uri="{78C0D931-6437-407d-A8EE-F0AAD7539E65}">
      <x14:conditionalFormattings>
        <x14:conditionalFormatting xmlns:xm="http://schemas.microsoft.com/office/excel/2006/main">
          <x14:cfRule type="cellIs" priority="65" operator="between" id="{AE54319B-A02B-4082-9873-4DB888530280}">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66" operator="between" id="{F8DB02D8-E1CB-4E30-843D-2072CF63C74C}">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67" operator="between" id="{57B05549-328B-4D22-A9D1-5EC3B79DA8C5}">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68" operator="between" id="{A171A0F2-A130-4BEA-8A9E-C70E1395FC70}">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L13:L14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2DD00AB-4F45-4672-8464-05953C5ECA8A}">
          <x14:formula1>
            <xm:f>'U:\Oficina de Planeación\7. SISTEMA INTEGRADO DE GESTIÓN ETOM\3. Riesgos\2017\Archivos de trabajo\[5. Riesgos Corrupción Rendición de Cuentas.xlsx]Inicial'!#REF!</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A08E4-FEE4-44E9-BE3A-D304173078C6}">
  <sheetPr codeName="Hoja22"/>
  <dimension ref="A2:AB19"/>
  <sheetViews>
    <sheetView view="pageBreakPreview" topLeftCell="A8" zoomScale="50" zoomScaleNormal="50" zoomScaleSheetLayoutView="50" workbookViewId="0">
      <selection activeCell="D25" sqref="D25"/>
    </sheetView>
  </sheetViews>
  <sheetFormatPr baseColWidth="10" defaultColWidth="11.453125" defaultRowHeight="14.5" x14ac:dyDescent="0.35"/>
  <cols>
    <col min="1" max="1" width="6" style="63" customWidth="1"/>
    <col min="2" max="2" width="26" style="60" customWidth="1"/>
    <col min="3" max="3" width="14.7265625" style="60" customWidth="1"/>
    <col min="4" max="4" width="9.81640625" style="45" customWidth="1"/>
    <col min="5" max="5" width="9.54296875" style="60" customWidth="1"/>
    <col min="6" max="6" width="57" style="45" customWidth="1"/>
    <col min="7" max="7" width="39.26953125" style="60" customWidth="1"/>
    <col min="8" max="8" width="6.453125" style="60" bestFit="1" customWidth="1"/>
    <col min="9" max="9" width="4.81640625" style="60" customWidth="1"/>
    <col min="10" max="10" width="7.54296875" style="60" customWidth="1"/>
    <col min="11" max="11" width="32.81640625" style="60" customWidth="1"/>
    <col min="12" max="12" width="10.26953125" style="60" customWidth="1"/>
    <col min="13" max="13" width="71.81640625" style="45" customWidth="1"/>
    <col min="14" max="14" width="6.7265625" style="60" customWidth="1"/>
    <col min="15" max="15" width="5" style="60" customWidth="1"/>
    <col min="16" max="16" width="8.81640625" style="60" customWidth="1"/>
    <col min="17" max="17" width="33.81640625" style="60" customWidth="1"/>
    <col min="18" max="18" width="6.54296875" style="60" customWidth="1"/>
    <col min="19" max="19" width="4.54296875" style="60" customWidth="1"/>
    <col min="20" max="20" width="14.26953125" style="60" customWidth="1"/>
    <col min="21" max="21" width="7.1796875" style="62" bestFit="1" customWidth="1"/>
    <col min="22" max="22" width="13.453125" style="60" customWidth="1"/>
    <col min="23" max="23" width="36.453125" style="45" customWidth="1"/>
    <col min="24" max="24" width="18.81640625" style="45" customWidth="1"/>
    <col min="25" max="25" width="11.453125" style="60"/>
    <col min="26" max="26" width="45.54296875" style="45" customWidth="1"/>
    <col min="27" max="27" width="27" style="45" customWidth="1"/>
    <col min="28" max="28" width="14.453125" style="60" customWidth="1"/>
    <col min="29" max="16384" width="11.453125" style="62"/>
  </cols>
  <sheetData>
    <row r="2" spans="1:28" ht="36" customHeight="1" x14ac:dyDescent="0.35">
      <c r="A2" s="582" t="s">
        <v>230</v>
      </c>
      <c r="B2" s="582"/>
      <c r="C2" s="582"/>
      <c r="D2" s="582"/>
      <c r="E2" s="582"/>
      <c r="F2" s="582"/>
      <c r="G2" s="582"/>
      <c r="H2" s="582"/>
      <c r="I2" s="582"/>
      <c r="J2" s="582"/>
      <c r="K2" s="582"/>
      <c r="L2" s="582"/>
      <c r="M2" s="582"/>
      <c r="N2" s="582"/>
      <c r="O2" s="582"/>
      <c r="P2" s="582"/>
      <c r="Q2" s="582"/>
      <c r="R2" s="582"/>
      <c r="S2" s="61"/>
      <c r="T2" s="61"/>
      <c r="U2" s="61"/>
      <c r="V2" s="61"/>
      <c r="W2" s="61"/>
      <c r="X2" s="61"/>
      <c r="Y2" s="61"/>
      <c r="Z2" s="61"/>
      <c r="AA2" s="61"/>
      <c r="AB2" s="61"/>
    </row>
    <row r="3" spans="1:28" ht="15" thickBot="1" x14ac:dyDescent="0.4"/>
    <row r="4" spans="1:28" ht="42" customHeight="1" x14ac:dyDescent="0.35">
      <c r="A4" s="87"/>
      <c r="B4" s="773" t="s">
        <v>0</v>
      </c>
      <c r="C4" s="774"/>
      <c r="D4" s="774"/>
      <c r="E4" s="770" t="s">
        <v>268</v>
      </c>
      <c r="F4" s="771"/>
      <c r="G4" s="771"/>
      <c r="H4" s="771"/>
      <c r="I4" s="771"/>
      <c r="J4" s="771"/>
      <c r="K4" s="771"/>
      <c r="L4" s="771"/>
      <c r="M4" s="771"/>
      <c r="N4" s="771"/>
      <c r="O4" s="771"/>
      <c r="P4" s="771"/>
      <c r="Q4" s="772"/>
    </row>
    <row r="5" spans="1:28" ht="72" customHeight="1" x14ac:dyDescent="0.35">
      <c r="A5" s="87"/>
      <c r="B5" s="766" t="s">
        <v>255</v>
      </c>
      <c r="C5" s="767"/>
      <c r="D5" s="767"/>
      <c r="E5" s="768" t="s">
        <v>256</v>
      </c>
      <c r="F5" s="769"/>
      <c r="G5" s="769"/>
      <c r="H5" s="769"/>
      <c r="I5" s="769"/>
      <c r="J5" s="769"/>
      <c r="K5" s="769"/>
      <c r="L5" s="779" t="s">
        <v>254</v>
      </c>
      <c r="M5" s="780"/>
      <c r="N5" s="781" t="s">
        <v>290</v>
      </c>
      <c r="O5" s="782"/>
      <c r="P5" s="782"/>
      <c r="Q5" s="783"/>
    </row>
    <row r="6" spans="1:28" ht="58.5" customHeight="1" thickBot="1" x14ac:dyDescent="0.4">
      <c r="A6" s="56"/>
      <c r="B6" s="614" t="s">
        <v>1</v>
      </c>
      <c r="C6" s="615"/>
      <c r="D6" s="778"/>
      <c r="E6" s="775" t="s">
        <v>185</v>
      </c>
      <c r="F6" s="776"/>
      <c r="G6" s="776"/>
      <c r="H6" s="776"/>
      <c r="I6" s="776"/>
      <c r="J6" s="776"/>
      <c r="K6" s="776"/>
      <c r="L6" s="776"/>
      <c r="M6" s="776"/>
      <c r="N6" s="776"/>
      <c r="O6" s="776"/>
      <c r="P6" s="776"/>
      <c r="Q6" s="777"/>
    </row>
    <row r="7" spans="1:28" ht="16" thickBot="1" x14ac:dyDescent="0.4">
      <c r="A7" s="56"/>
      <c r="B7" s="76"/>
      <c r="C7" s="66"/>
      <c r="D7" s="66"/>
      <c r="E7" s="66"/>
      <c r="F7" s="66"/>
      <c r="G7" s="66"/>
      <c r="H7" s="66"/>
      <c r="I7" s="66"/>
      <c r="J7" s="66"/>
      <c r="K7" s="66"/>
      <c r="L7" s="66"/>
      <c r="M7" s="66"/>
      <c r="N7" s="66"/>
      <c r="O7" s="66"/>
      <c r="P7" s="66"/>
    </row>
    <row r="8" spans="1:28" ht="65.25" customHeight="1" thickBot="1" x14ac:dyDescent="0.4">
      <c r="B8" s="713" t="s">
        <v>133</v>
      </c>
      <c r="C8" s="714"/>
      <c r="D8" s="714"/>
      <c r="E8" s="714"/>
      <c r="F8" s="714"/>
      <c r="G8" s="715"/>
      <c r="H8" s="606" t="s">
        <v>102</v>
      </c>
      <c r="I8" s="606"/>
      <c r="J8" s="606"/>
      <c r="K8" s="606"/>
      <c r="L8" s="606"/>
      <c r="M8" s="606"/>
      <c r="N8" s="606"/>
      <c r="O8" s="606"/>
      <c r="P8" s="606"/>
      <c r="Q8" s="85" t="s">
        <v>153</v>
      </c>
    </row>
    <row r="9" spans="1:28" ht="39" customHeight="1" x14ac:dyDescent="0.35">
      <c r="A9" s="69"/>
      <c r="B9" s="716" t="s">
        <v>2</v>
      </c>
      <c r="C9" s="596" t="s">
        <v>135</v>
      </c>
      <c r="D9" s="596"/>
      <c r="E9" s="718"/>
      <c r="F9" s="809" t="s">
        <v>136</v>
      </c>
      <c r="G9" s="721" t="s">
        <v>4</v>
      </c>
      <c r="H9" s="607" t="s">
        <v>90</v>
      </c>
      <c r="I9" s="608"/>
      <c r="J9" s="759"/>
      <c r="K9" s="595" t="s">
        <v>70</v>
      </c>
      <c r="L9" s="596"/>
      <c r="M9" s="597"/>
      <c r="N9" s="610" t="s">
        <v>91</v>
      </c>
      <c r="O9" s="608"/>
      <c r="P9" s="759"/>
      <c r="Q9" s="735" t="s">
        <v>154</v>
      </c>
    </row>
    <row r="10" spans="1:28" ht="49.5" customHeight="1" x14ac:dyDescent="0.35">
      <c r="A10" s="70"/>
      <c r="B10" s="717"/>
      <c r="C10" s="719"/>
      <c r="D10" s="719"/>
      <c r="E10" s="720"/>
      <c r="F10" s="810"/>
      <c r="G10" s="722"/>
      <c r="H10" s="795" t="s">
        <v>22</v>
      </c>
      <c r="I10" s="797" t="s">
        <v>29</v>
      </c>
      <c r="J10" s="604" t="s">
        <v>132</v>
      </c>
      <c r="K10" s="598"/>
      <c r="L10" s="599"/>
      <c r="M10" s="600"/>
      <c r="N10" s="799" t="s">
        <v>22</v>
      </c>
      <c r="O10" s="798" t="s">
        <v>29</v>
      </c>
      <c r="P10" s="604" t="s">
        <v>132</v>
      </c>
      <c r="Q10" s="735"/>
    </row>
    <row r="11" spans="1:28" ht="68.25" customHeight="1" thickBot="1" x14ac:dyDescent="0.4">
      <c r="A11" s="70"/>
      <c r="B11" s="717"/>
      <c r="C11" s="719"/>
      <c r="D11" s="719"/>
      <c r="E11" s="720"/>
      <c r="F11" s="810"/>
      <c r="G11" s="722"/>
      <c r="H11" s="796"/>
      <c r="I11" s="798"/>
      <c r="J11" s="605"/>
      <c r="K11" s="153" t="s">
        <v>137</v>
      </c>
      <c r="L11" s="101" t="s">
        <v>138</v>
      </c>
      <c r="M11" s="109" t="s">
        <v>139</v>
      </c>
      <c r="N11" s="800"/>
      <c r="O11" s="801"/>
      <c r="P11" s="605"/>
      <c r="Q11" s="760"/>
    </row>
    <row r="12" spans="1:28" ht="387.75" customHeight="1" x14ac:dyDescent="0.35">
      <c r="A12" s="69"/>
      <c r="B12" s="102" t="s">
        <v>273</v>
      </c>
      <c r="C12" s="761" t="s">
        <v>269</v>
      </c>
      <c r="D12" s="761"/>
      <c r="E12" s="761"/>
      <c r="F12" s="144" t="s">
        <v>270</v>
      </c>
      <c r="G12" s="103" t="s">
        <v>271</v>
      </c>
      <c r="H12" s="145" t="s">
        <v>272</v>
      </c>
      <c r="I12" s="146" t="s">
        <v>66</v>
      </c>
      <c r="J12" s="147" t="s">
        <v>66</v>
      </c>
      <c r="K12" s="90" t="s">
        <v>274</v>
      </c>
      <c r="L12" s="148" t="s">
        <v>145</v>
      </c>
      <c r="M12" s="103" t="s">
        <v>284</v>
      </c>
      <c r="N12" s="145" t="s">
        <v>272</v>
      </c>
      <c r="O12" s="146" t="s">
        <v>66</v>
      </c>
      <c r="P12" s="147" t="s">
        <v>66</v>
      </c>
      <c r="Q12" s="802" t="s">
        <v>285</v>
      </c>
    </row>
    <row r="13" spans="1:28" ht="23.25" customHeight="1" x14ac:dyDescent="0.35">
      <c r="A13" s="69"/>
      <c r="B13" s="762" t="s">
        <v>245</v>
      </c>
      <c r="C13" s="763"/>
      <c r="D13" s="763"/>
      <c r="E13" s="763"/>
      <c r="F13" s="764" t="s">
        <v>238</v>
      </c>
      <c r="G13" s="764"/>
      <c r="H13" s="764"/>
      <c r="I13" s="764"/>
      <c r="J13" s="765"/>
      <c r="K13" s="762" t="s">
        <v>243</v>
      </c>
      <c r="L13" s="763"/>
      <c r="M13" s="122" t="s">
        <v>117</v>
      </c>
      <c r="N13" s="805"/>
      <c r="O13" s="694"/>
      <c r="P13" s="806"/>
      <c r="Q13" s="803"/>
    </row>
    <row r="14" spans="1:28" ht="23.25" customHeight="1" thickBot="1" x14ac:dyDescent="0.4">
      <c r="A14" s="69"/>
      <c r="B14" s="506" t="s">
        <v>246</v>
      </c>
      <c r="C14" s="507"/>
      <c r="D14" s="507"/>
      <c r="E14" s="507"/>
      <c r="F14" s="757" t="s">
        <v>267</v>
      </c>
      <c r="G14" s="757"/>
      <c r="H14" s="757"/>
      <c r="I14" s="757"/>
      <c r="J14" s="758"/>
      <c r="K14" s="506"/>
      <c r="L14" s="507"/>
      <c r="M14" s="141"/>
      <c r="N14" s="807"/>
      <c r="O14" s="697"/>
      <c r="P14" s="808"/>
      <c r="Q14" s="804"/>
    </row>
    <row r="15" spans="1:28" s="60" customFormat="1" ht="16" thickBot="1" x14ac:dyDescent="0.4">
      <c r="A15" s="71"/>
      <c r="B15" s="72"/>
      <c r="C15" s="96"/>
      <c r="D15" s="96"/>
      <c r="E15" s="96"/>
      <c r="F15" s="73"/>
      <c r="G15" s="72"/>
      <c r="H15" s="74"/>
      <c r="I15" s="74"/>
      <c r="J15" s="74"/>
      <c r="K15" s="72"/>
      <c r="L15" s="72"/>
      <c r="M15" s="72"/>
      <c r="N15" s="74"/>
      <c r="O15" s="74"/>
      <c r="P15" s="74"/>
      <c r="U15" s="62"/>
      <c r="W15" s="45"/>
      <c r="X15" s="45"/>
      <c r="Z15" s="45"/>
      <c r="AA15" s="45"/>
    </row>
    <row r="16" spans="1:28" s="60" customFormat="1" ht="21.75" customHeight="1" thickBot="1" x14ac:dyDescent="0.4">
      <c r="A16" s="63"/>
      <c r="B16" s="784" t="s">
        <v>242</v>
      </c>
      <c r="C16" s="785"/>
      <c r="D16" s="785"/>
      <c r="E16" s="785"/>
      <c r="F16" s="785"/>
      <c r="G16" s="785"/>
      <c r="H16" s="785"/>
      <c r="I16" s="785"/>
      <c r="J16" s="785"/>
      <c r="K16" s="785"/>
      <c r="L16" s="785"/>
      <c r="M16" s="785"/>
      <c r="N16" s="785"/>
      <c r="O16" s="785"/>
      <c r="P16" s="785"/>
      <c r="Q16" s="786"/>
      <c r="U16" s="62"/>
      <c r="W16" s="45"/>
      <c r="X16" s="45"/>
      <c r="Z16" s="45"/>
      <c r="AA16" s="45"/>
    </row>
    <row r="17" spans="1:27" s="60" customFormat="1" ht="36" customHeight="1" x14ac:dyDescent="0.35">
      <c r="A17" s="63"/>
      <c r="B17" s="823" t="s">
        <v>244</v>
      </c>
      <c r="C17" s="824"/>
      <c r="D17" s="829" t="s">
        <v>237</v>
      </c>
      <c r="E17" s="830"/>
      <c r="F17" s="787" t="s">
        <v>250</v>
      </c>
      <c r="G17" s="788"/>
      <c r="H17" s="814" t="s">
        <v>143</v>
      </c>
      <c r="I17" s="815"/>
      <c r="J17" s="816"/>
      <c r="K17" s="551" t="s">
        <v>103</v>
      </c>
      <c r="L17" s="559" t="s">
        <v>231</v>
      </c>
      <c r="M17" s="561"/>
      <c r="N17" s="789" t="s">
        <v>251</v>
      </c>
      <c r="O17" s="790"/>
      <c r="P17" s="791"/>
      <c r="Q17" s="825" t="s">
        <v>103</v>
      </c>
      <c r="U17" s="62"/>
      <c r="W17" s="45"/>
      <c r="X17" s="45"/>
      <c r="Z17" s="45"/>
      <c r="AA17" s="45"/>
    </row>
    <row r="18" spans="1:27" s="60" customFormat="1" ht="55.5" customHeight="1" thickBot="1" x14ac:dyDescent="0.4">
      <c r="A18" s="63"/>
      <c r="B18" s="138" t="s">
        <v>243</v>
      </c>
      <c r="C18" s="139" t="s">
        <v>140</v>
      </c>
      <c r="D18" s="831"/>
      <c r="E18" s="832"/>
      <c r="F18" s="140" t="s">
        <v>141</v>
      </c>
      <c r="G18" s="140" t="s">
        <v>142</v>
      </c>
      <c r="H18" s="817"/>
      <c r="I18" s="818"/>
      <c r="J18" s="819"/>
      <c r="K18" s="552"/>
      <c r="L18" s="562"/>
      <c r="M18" s="564"/>
      <c r="N18" s="792"/>
      <c r="O18" s="793"/>
      <c r="P18" s="794"/>
      <c r="Q18" s="826"/>
      <c r="U18" s="62"/>
      <c r="W18" s="45"/>
      <c r="X18" s="45"/>
      <c r="Z18" s="45"/>
      <c r="AA18" s="45"/>
    </row>
    <row r="19" spans="1:27" s="60" customFormat="1" ht="169.5" customHeight="1" thickBot="1" x14ac:dyDescent="0.4">
      <c r="A19" s="63"/>
      <c r="B19" s="151" t="s">
        <v>134</v>
      </c>
      <c r="C19" s="152" t="s">
        <v>134</v>
      </c>
      <c r="D19" s="833" t="s">
        <v>249</v>
      </c>
      <c r="E19" s="834"/>
      <c r="F19" s="149" t="s">
        <v>134</v>
      </c>
      <c r="G19" s="149" t="s">
        <v>134</v>
      </c>
      <c r="H19" s="820" t="s">
        <v>134</v>
      </c>
      <c r="I19" s="821"/>
      <c r="J19" s="822"/>
      <c r="K19" s="150" t="s">
        <v>134</v>
      </c>
      <c r="L19" s="827" t="s">
        <v>275</v>
      </c>
      <c r="M19" s="828"/>
      <c r="N19" s="811" t="s">
        <v>148</v>
      </c>
      <c r="O19" s="812"/>
      <c r="P19" s="813"/>
      <c r="Q19" s="99" t="s">
        <v>467</v>
      </c>
      <c r="U19" s="62"/>
      <c r="W19" s="45"/>
      <c r="X19" s="45"/>
      <c r="Z19" s="45"/>
      <c r="AA19" s="45"/>
    </row>
  </sheetData>
  <sheetProtection selectLockedCells="1" selectUnlockedCells="1"/>
  <mergeCells count="46">
    <mergeCell ref="N19:P19"/>
    <mergeCell ref="H17:J18"/>
    <mergeCell ref="H19:J19"/>
    <mergeCell ref="B17:C17"/>
    <mergeCell ref="Q17:Q18"/>
    <mergeCell ref="L17:M18"/>
    <mergeCell ref="L19:M19"/>
    <mergeCell ref="D17:E18"/>
    <mergeCell ref="D19:E19"/>
    <mergeCell ref="B16:Q16"/>
    <mergeCell ref="F17:G17"/>
    <mergeCell ref="K17:K18"/>
    <mergeCell ref="N17:P18"/>
    <mergeCell ref="H10:H11"/>
    <mergeCell ref="I10:I11"/>
    <mergeCell ref="N10:N11"/>
    <mergeCell ref="O10:O11"/>
    <mergeCell ref="K9:M10"/>
    <mergeCell ref="Q12:Q14"/>
    <mergeCell ref="N13:P14"/>
    <mergeCell ref="B9:B11"/>
    <mergeCell ref="C9:E11"/>
    <mergeCell ref="F9:F11"/>
    <mergeCell ref="G9:G11"/>
    <mergeCell ref="K13:L14"/>
    <mergeCell ref="A2:R2"/>
    <mergeCell ref="B8:G8"/>
    <mergeCell ref="H8:P8"/>
    <mergeCell ref="B5:D5"/>
    <mergeCell ref="E5:K5"/>
    <mergeCell ref="E4:Q4"/>
    <mergeCell ref="B4:D4"/>
    <mergeCell ref="E6:Q6"/>
    <mergeCell ref="B6:D6"/>
    <mergeCell ref="L5:M5"/>
    <mergeCell ref="N5:Q5"/>
    <mergeCell ref="B14:E14"/>
    <mergeCell ref="F14:J14"/>
    <mergeCell ref="N9:P9"/>
    <mergeCell ref="Q9:Q11"/>
    <mergeCell ref="H9:J9"/>
    <mergeCell ref="J10:J11"/>
    <mergeCell ref="C12:E12"/>
    <mergeCell ref="B13:E13"/>
    <mergeCell ref="F13:J13"/>
    <mergeCell ref="P10:P11"/>
  </mergeCells>
  <printOptions horizontalCentered="1"/>
  <pageMargins left="0.11811023622047245" right="0.11811023622047245" top="0.15748031496062992" bottom="0.15748031496062992" header="0" footer="0"/>
  <pageSetup paperSize="5" scale="49" orientation="landscape" r:id="rId1"/>
  <headerFooter>
    <oddFooter>&amp;L&amp;P</oddFooter>
  </headerFooter>
  <drawing r:id="rId2"/>
  <extLst>
    <ext xmlns:x14="http://schemas.microsoft.com/office/spreadsheetml/2009/9/main" uri="{78C0D931-6437-407d-A8EE-F0AAD7539E65}">
      <x14:conditionalFormattings>
        <x14:conditionalFormatting xmlns:xm="http://schemas.microsoft.com/office/excel/2006/main">
          <x14:cfRule type="cellIs" priority="13" operator="between" id="{EA528179-48F2-428C-BC56-85452506D254}">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14" operator="between" id="{A890D948-BEEC-47FD-B404-228B5DF52DF8}">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15" operator="between" id="{86045890-E8FA-48B7-8345-613932847CD3}">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16" operator="between" id="{DF07CC45-B6DA-4267-B6B7-81529AC9DCDB}">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K12</xm:sqref>
        </x14:conditionalFormatting>
        <x14:conditionalFormatting xmlns:xm="http://schemas.microsoft.com/office/excel/2006/main">
          <x14:cfRule type="cellIs" priority="1" operator="between" id="{92787E4E-EAA5-4146-B59B-95B9B28ABC7E}">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2" operator="between" id="{94C65CB8-C1EB-47B6-B29E-DE9BC90FFC16}">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3" operator="between" id="{23D35F45-7926-4A9D-B06A-5F690B56B17C}">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4" operator="between" id="{5C1359D4-C7C4-407F-A759-D137EEE0A285}">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K13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5331697-62E7-437D-BCF9-D74136BDF8B9}">
          <x14:formula1>
            <xm:f>'U:\Oficina de Planeación\7. SISTEMA INTEGRADO DE GESTIÓN ETOM\3. Riesgos\2017\Archivos de trabajo\[5. Riesgos Corrupción Rendición de Cuentas.xlsx]Inicial'!#REF!</xm:f>
          </x14:formula1>
          <xm:sqref>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AC91"/>
  <sheetViews>
    <sheetView tabSelected="1" view="pageBreakPreview" topLeftCell="G45" zoomScale="60" zoomScaleNormal="60" workbookViewId="0">
      <selection activeCell="O45" sqref="O45"/>
    </sheetView>
  </sheetViews>
  <sheetFormatPr baseColWidth="10" defaultColWidth="11.453125" defaultRowHeight="28.5" x14ac:dyDescent="0.35"/>
  <cols>
    <col min="1" max="1" width="6" style="63" customWidth="1"/>
    <col min="2" max="2" width="38.1796875" style="60" customWidth="1"/>
    <col min="3" max="3" width="16.26953125" style="60" customWidth="1"/>
    <col min="4" max="4" width="11.453125" style="45" customWidth="1"/>
    <col min="5" max="5" width="11.7265625" style="60" customWidth="1"/>
    <col min="6" max="6" width="16.81640625" style="45" customWidth="1"/>
    <col min="7" max="7" width="11.7265625" style="45" customWidth="1"/>
    <col min="8" max="8" width="47.26953125" style="60" customWidth="1"/>
    <col min="9" max="9" width="35.81640625" style="60" customWidth="1"/>
    <col min="10" max="12" width="6" style="64" customWidth="1"/>
    <col min="13" max="13" width="46.54296875" style="60" customWidth="1"/>
    <col min="14" max="14" width="14.81640625" style="274" customWidth="1"/>
    <col min="15" max="15" width="122" style="60" customWidth="1"/>
    <col min="16" max="17" width="5.26953125" style="60" customWidth="1"/>
    <col min="18" max="18" width="7.1796875" style="64" customWidth="1"/>
    <col min="19" max="19" width="38.1796875" style="60" customWidth="1"/>
    <col min="20" max="20" width="2" style="60" customWidth="1"/>
    <col min="21" max="21" width="14.26953125" style="60" customWidth="1"/>
    <col min="22" max="22" width="7.1796875" style="62" bestFit="1" customWidth="1"/>
    <col min="23" max="23" width="13.453125" style="60" customWidth="1"/>
    <col min="24" max="24" width="36.453125" style="45" customWidth="1"/>
    <col min="25" max="25" width="18.81640625" style="45" customWidth="1"/>
    <col min="26" max="26" width="11.453125" style="60"/>
    <col min="27" max="27" width="45.54296875" style="45" customWidth="1"/>
    <col min="28" max="28" width="27" style="45" customWidth="1"/>
    <col min="29" max="29" width="18.453125" style="60" customWidth="1"/>
    <col min="30" max="16384" width="11.453125" style="62"/>
  </cols>
  <sheetData>
    <row r="2" spans="1:29" ht="21" customHeight="1" x14ac:dyDescent="0.35">
      <c r="A2" s="582" t="s">
        <v>230</v>
      </c>
      <c r="B2" s="582"/>
      <c r="C2" s="582"/>
      <c r="D2" s="582"/>
      <c r="E2" s="582"/>
      <c r="F2" s="582"/>
      <c r="G2" s="582"/>
      <c r="H2" s="582"/>
      <c r="I2" s="582"/>
      <c r="J2" s="582"/>
      <c r="K2" s="582"/>
      <c r="L2" s="582"/>
      <c r="M2" s="582"/>
      <c r="N2" s="582"/>
      <c r="O2" s="582"/>
      <c r="P2" s="582"/>
      <c r="Q2" s="582"/>
      <c r="R2" s="582"/>
      <c r="S2" s="61"/>
      <c r="T2" s="61"/>
      <c r="U2" s="61"/>
      <c r="V2" s="61"/>
      <c r="W2" s="61"/>
      <c r="X2" s="61"/>
      <c r="Y2" s="61"/>
      <c r="Z2" s="61"/>
      <c r="AA2" s="61"/>
      <c r="AB2" s="61"/>
      <c r="AC2" s="61"/>
    </row>
    <row r="3" spans="1:29" ht="29" thickBot="1" x14ac:dyDescent="0.4"/>
    <row r="4" spans="1:29" ht="91.5" customHeight="1" x14ac:dyDescent="0.35">
      <c r="A4" s="87"/>
      <c r="B4" s="955" t="s">
        <v>0</v>
      </c>
      <c r="C4" s="956"/>
      <c r="D4" s="956"/>
      <c r="E4" s="961" t="s">
        <v>456</v>
      </c>
      <c r="F4" s="962"/>
      <c r="G4" s="962"/>
      <c r="H4" s="962"/>
      <c r="I4" s="962"/>
      <c r="J4" s="962"/>
      <c r="K4" s="962"/>
      <c r="L4" s="962"/>
      <c r="M4" s="962"/>
      <c r="N4" s="962"/>
      <c r="O4" s="962"/>
      <c r="P4" s="962"/>
      <c r="Q4" s="962"/>
      <c r="R4" s="962"/>
      <c r="S4" s="963"/>
    </row>
    <row r="5" spans="1:29" ht="172.5" customHeight="1" x14ac:dyDescent="0.35">
      <c r="A5" s="87"/>
      <c r="B5" s="957" t="s">
        <v>255</v>
      </c>
      <c r="C5" s="958"/>
      <c r="D5" s="958"/>
      <c r="E5" s="969" t="s">
        <v>283</v>
      </c>
      <c r="F5" s="970"/>
      <c r="G5" s="970"/>
      <c r="H5" s="970"/>
      <c r="I5" s="970"/>
      <c r="J5" s="970"/>
      <c r="K5" s="970"/>
      <c r="L5" s="970"/>
      <c r="M5" s="970"/>
      <c r="N5" s="971"/>
      <c r="O5" s="167" t="s">
        <v>254</v>
      </c>
      <c r="P5" s="967" t="s">
        <v>290</v>
      </c>
      <c r="Q5" s="885"/>
      <c r="R5" s="885"/>
      <c r="S5" s="968"/>
    </row>
    <row r="6" spans="1:29" ht="84" customHeight="1" thickBot="1" x14ac:dyDescent="0.4">
      <c r="A6" s="56"/>
      <c r="B6" s="959" t="s">
        <v>1</v>
      </c>
      <c r="C6" s="960"/>
      <c r="D6" s="960"/>
      <c r="E6" s="964" t="s">
        <v>225</v>
      </c>
      <c r="F6" s="965"/>
      <c r="G6" s="965"/>
      <c r="H6" s="965"/>
      <c r="I6" s="965"/>
      <c r="J6" s="965"/>
      <c r="K6" s="965"/>
      <c r="L6" s="965"/>
      <c r="M6" s="965"/>
      <c r="N6" s="965"/>
      <c r="O6" s="965"/>
      <c r="P6" s="965"/>
      <c r="Q6" s="965"/>
      <c r="R6" s="965"/>
      <c r="S6" s="966"/>
    </row>
    <row r="7" spans="1:29" s="69" customFormat="1" ht="76.5" customHeight="1" thickBot="1" x14ac:dyDescent="0.4">
      <c r="A7" s="56"/>
      <c r="B7" s="65"/>
      <c r="C7" s="87"/>
      <c r="D7" s="66"/>
      <c r="E7" s="66"/>
      <c r="F7" s="66"/>
      <c r="G7" s="66"/>
      <c r="H7" s="66"/>
      <c r="I7" s="66"/>
      <c r="J7" s="80"/>
      <c r="K7" s="80"/>
      <c r="L7" s="80"/>
      <c r="M7" s="66"/>
      <c r="N7" s="275"/>
      <c r="O7" s="66"/>
      <c r="P7" s="66"/>
      <c r="Q7" s="66"/>
      <c r="R7" s="67"/>
      <c r="S7" s="68"/>
      <c r="T7" s="68"/>
      <c r="U7" s="68"/>
      <c r="W7" s="68"/>
      <c r="X7" s="59"/>
      <c r="Y7" s="59"/>
      <c r="Z7" s="68"/>
      <c r="AA7" s="59"/>
      <c r="AB7" s="59"/>
      <c r="AC7" s="68"/>
    </row>
    <row r="8" spans="1:29" ht="29.5" thickBot="1" x14ac:dyDescent="0.4">
      <c r="B8" s="543" t="s">
        <v>133</v>
      </c>
      <c r="C8" s="544"/>
      <c r="D8" s="544"/>
      <c r="E8" s="544"/>
      <c r="F8" s="544"/>
      <c r="G8" s="544"/>
      <c r="H8" s="544"/>
      <c r="I8" s="939"/>
      <c r="J8" s="940" t="s">
        <v>102</v>
      </c>
      <c r="K8" s="940"/>
      <c r="L8" s="940"/>
      <c r="M8" s="940"/>
      <c r="N8" s="940"/>
      <c r="O8" s="940"/>
      <c r="P8" s="940"/>
      <c r="Q8" s="940"/>
      <c r="R8" s="940"/>
      <c r="S8" s="84" t="s">
        <v>153</v>
      </c>
    </row>
    <row r="9" spans="1:29" ht="41.25" customHeight="1" x14ac:dyDescent="0.35">
      <c r="A9" s="69"/>
      <c r="B9" s="941" t="s">
        <v>2</v>
      </c>
      <c r="C9" s="935" t="s">
        <v>135</v>
      </c>
      <c r="D9" s="943"/>
      <c r="E9" s="943"/>
      <c r="F9" s="936"/>
      <c r="G9" s="935" t="s">
        <v>136</v>
      </c>
      <c r="H9" s="936"/>
      <c r="I9" s="814" t="s">
        <v>4</v>
      </c>
      <c r="J9" s="946" t="s">
        <v>90</v>
      </c>
      <c r="K9" s="947"/>
      <c r="L9" s="948"/>
      <c r="M9" s="978" t="s">
        <v>70</v>
      </c>
      <c r="N9" s="978"/>
      <c r="O9" s="978"/>
      <c r="P9" s="610" t="s">
        <v>91</v>
      </c>
      <c r="Q9" s="608"/>
      <c r="R9" s="608"/>
      <c r="S9" s="972" t="s">
        <v>154</v>
      </c>
    </row>
    <row r="10" spans="1:29" ht="26.25" customHeight="1" x14ac:dyDescent="0.35">
      <c r="A10" s="70"/>
      <c r="B10" s="942"/>
      <c r="C10" s="937"/>
      <c r="D10" s="944"/>
      <c r="E10" s="944"/>
      <c r="F10" s="938"/>
      <c r="G10" s="937"/>
      <c r="H10" s="938"/>
      <c r="I10" s="945"/>
      <c r="J10" s="723" t="s">
        <v>22</v>
      </c>
      <c r="K10" s="751" t="s">
        <v>29</v>
      </c>
      <c r="L10" s="951" t="s">
        <v>132</v>
      </c>
      <c r="M10" s="979"/>
      <c r="N10" s="979"/>
      <c r="O10" s="979"/>
      <c r="P10" s="724" t="s">
        <v>22</v>
      </c>
      <c r="Q10" s="949" t="s">
        <v>29</v>
      </c>
      <c r="R10" s="953" t="s">
        <v>132</v>
      </c>
      <c r="S10" s="973"/>
    </row>
    <row r="11" spans="1:29" ht="108" customHeight="1" thickBot="1" x14ac:dyDescent="0.4">
      <c r="A11" s="70"/>
      <c r="B11" s="942"/>
      <c r="C11" s="937"/>
      <c r="D11" s="944"/>
      <c r="E11" s="944"/>
      <c r="F11" s="938"/>
      <c r="G11" s="937"/>
      <c r="H11" s="938"/>
      <c r="I11" s="945"/>
      <c r="J11" s="724"/>
      <c r="K11" s="974"/>
      <c r="L11" s="952"/>
      <c r="M11" s="277" t="s">
        <v>137</v>
      </c>
      <c r="N11" s="181" t="s">
        <v>138</v>
      </c>
      <c r="O11" s="278" t="s">
        <v>139</v>
      </c>
      <c r="P11" s="975"/>
      <c r="Q11" s="950"/>
      <c r="R11" s="954"/>
      <c r="S11" s="973"/>
    </row>
    <row r="12" spans="1:29" ht="347.25" customHeight="1" x14ac:dyDescent="0.35">
      <c r="A12" s="69"/>
      <c r="B12" s="1065" t="s">
        <v>375</v>
      </c>
      <c r="C12" s="894" t="s">
        <v>201</v>
      </c>
      <c r="D12" s="1062" t="s">
        <v>376</v>
      </c>
      <c r="E12" s="1062"/>
      <c r="F12" s="1062"/>
      <c r="G12" s="1068" t="s">
        <v>379</v>
      </c>
      <c r="H12" s="1068"/>
      <c r="I12" s="1071" t="s">
        <v>377</v>
      </c>
      <c r="J12" s="909" t="s">
        <v>236</v>
      </c>
      <c r="K12" s="911" t="s">
        <v>100</v>
      </c>
      <c r="L12" s="913" t="s">
        <v>69</v>
      </c>
      <c r="M12" s="988" t="s">
        <v>378</v>
      </c>
      <c r="N12" s="990" t="s">
        <v>144</v>
      </c>
      <c r="O12" s="301" t="s">
        <v>374</v>
      </c>
      <c r="P12" s="909" t="s">
        <v>387</v>
      </c>
      <c r="Q12" s="911" t="s">
        <v>100</v>
      </c>
      <c r="R12" s="913" t="s">
        <v>69</v>
      </c>
      <c r="S12" s="992" t="s">
        <v>178</v>
      </c>
    </row>
    <row r="13" spans="1:29" ht="409.6" customHeight="1" x14ac:dyDescent="0.35">
      <c r="A13" s="69"/>
      <c r="B13" s="1066"/>
      <c r="C13" s="895"/>
      <c r="D13" s="1063"/>
      <c r="E13" s="1063"/>
      <c r="F13" s="1063"/>
      <c r="G13" s="1069"/>
      <c r="H13" s="1069"/>
      <c r="I13" s="1072"/>
      <c r="J13" s="995"/>
      <c r="K13" s="996"/>
      <c r="L13" s="997"/>
      <c r="M13" s="989"/>
      <c r="N13" s="991"/>
      <c r="O13" s="334" t="s">
        <v>373</v>
      </c>
      <c r="P13" s="995"/>
      <c r="Q13" s="996"/>
      <c r="R13" s="997"/>
      <c r="S13" s="993"/>
    </row>
    <row r="14" spans="1:29" ht="30" customHeight="1" thickBot="1" x14ac:dyDescent="0.4">
      <c r="A14" s="69"/>
      <c r="B14" s="1067"/>
      <c r="C14" s="896"/>
      <c r="D14" s="1064"/>
      <c r="E14" s="1064"/>
      <c r="F14" s="1064"/>
      <c r="G14" s="1070"/>
      <c r="H14" s="1070"/>
      <c r="I14" s="1073"/>
      <c r="J14" s="910"/>
      <c r="K14" s="912"/>
      <c r="L14" s="914"/>
      <c r="M14" s="1054" t="s">
        <v>481</v>
      </c>
      <c r="N14" s="1055"/>
      <c r="O14" s="1055"/>
      <c r="P14" s="910"/>
      <c r="Q14" s="912"/>
      <c r="R14" s="914"/>
      <c r="S14" s="994"/>
    </row>
    <row r="15" spans="1:29" ht="409.6" customHeight="1" thickBot="1" x14ac:dyDescent="0.4">
      <c r="A15" s="69"/>
      <c r="B15" s="291"/>
      <c r="C15" s="288"/>
      <c r="D15" s="279"/>
      <c r="E15" s="280"/>
      <c r="F15" s="281"/>
      <c r="G15" s="1074" t="s">
        <v>380</v>
      </c>
      <c r="H15" s="1075"/>
      <c r="I15" s="1049" t="s">
        <v>405</v>
      </c>
      <c r="J15" s="203"/>
      <c r="K15" s="272"/>
      <c r="L15" s="205"/>
      <c r="M15" s="414" t="s">
        <v>466</v>
      </c>
      <c r="N15" s="263" t="s">
        <v>144</v>
      </c>
      <c r="O15" s="413" t="s">
        <v>463</v>
      </c>
      <c r="P15" s="294"/>
      <c r="Q15" s="272"/>
      <c r="R15" s="295"/>
      <c r="S15" s="976" t="s">
        <v>169</v>
      </c>
    </row>
    <row r="16" spans="1:29" ht="409.5" customHeight="1" thickBot="1" x14ac:dyDescent="0.4">
      <c r="A16" s="69"/>
      <c r="B16" s="292"/>
      <c r="C16" s="289"/>
      <c r="D16" s="282"/>
      <c r="E16" s="283"/>
      <c r="F16" s="284"/>
      <c r="G16" s="1076"/>
      <c r="H16" s="1077"/>
      <c r="I16" s="1050"/>
      <c r="J16" s="168"/>
      <c r="K16" s="269"/>
      <c r="L16" s="273"/>
      <c r="M16" s="437" t="s">
        <v>478</v>
      </c>
      <c r="N16" s="263" t="s">
        <v>144</v>
      </c>
      <c r="O16" s="412" t="s">
        <v>479</v>
      </c>
      <c r="P16" s="268"/>
      <c r="Q16" s="269"/>
      <c r="R16" s="296"/>
      <c r="S16" s="977"/>
    </row>
    <row r="17" spans="1:19" ht="32.25" customHeight="1" thickBot="1" x14ac:dyDescent="0.4">
      <c r="A17" s="69"/>
      <c r="B17" s="293"/>
      <c r="C17" s="290"/>
      <c r="D17" s="285"/>
      <c r="E17" s="286"/>
      <c r="F17" s="287"/>
      <c r="G17" s="1078"/>
      <c r="H17" s="1079"/>
      <c r="I17" s="1051"/>
      <c r="J17" s="177"/>
      <c r="K17" s="380"/>
      <c r="L17" s="175"/>
      <c r="M17" s="1056" t="s">
        <v>480</v>
      </c>
      <c r="N17" s="1057"/>
      <c r="O17" s="1058"/>
      <c r="P17" s="379"/>
      <c r="Q17" s="380"/>
      <c r="R17" s="393"/>
      <c r="S17" s="216"/>
    </row>
    <row r="18" spans="1:19" ht="409.5" customHeight="1" x14ac:dyDescent="0.35">
      <c r="A18" s="69"/>
      <c r="B18" s="291"/>
      <c r="C18" s="288"/>
      <c r="D18" s="279"/>
      <c r="E18" s="280"/>
      <c r="F18" s="281"/>
      <c r="G18" s="304"/>
      <c r="H18" s="305"/>
      <c r="I18" s="308"/>
      <c r="J18" s="1084"/>
      <c r="K18" s="1086"/>
      <c r="L18" s="516"/>
      <c r="M18" s="438" t="s">
        <v>464</v>
      </c>
      <c r="N18" s="407" t="s">
        <v>145</v>
      </c>
      <c r="O18" s="411" t="s">
        <v>506</v>
      </c>
      <c r="P18" s="1084"/>
      <c r="Q18" s="1086"/>
      <c r="R18" s="516"/>
      <c r="S18" s="656" t="s">
        <v>226</v>
      </c>
    </row>
    <row r="19" spans="1:19" ht="32.25" customHeight="1" thickBot="1" x14ac:dyDescent="0.4">
      <c r="A19" s="69"/>
      <c r="B19" s="293"/>
      <c r="C19" s="290"/>
      <c r="D19" s="285"/>
      <c r="E19" s="286"/>
      <c r="F19" s="287"/>
      <c r="G19" s="306"/>
      <c r="H19" s="307"/>
      <c r="I19" s="309"/>
      <c r="J19" s="1085"/>
      <c r="K19" s="1087"/>
      <c r="L19" s="517"/>
      <c r="M19" s="1059" t="s">
        <v>482</v>
      </c>
      <c r="N19" s="1060"/>
      <c r="O19" s="1061"/>
      <c r="P19" s="1085"/>
      <c r="Q19" s="1087"/>
      <c r="R19" s="517"/>
      <c r="S19" s="658"/>
    </row>
    <row r="20" spans="1:19" ht="342" customHeight="1" x14ac:dyDescent="0.35">
      <c r="A20" s="69"/>
      <c r="B20" s="267"/>
      <c r="C20" s="302"/>
      <c r="D20" s="279"/>
      <c r="E20" s="280"/>
      <c r="F20" s="281"/>
      <c r="G20" s="297"/>
      <c r="H20" s="298"/>
      <c r="I20" s="312"/>
      <c r="J20" s="203"/>
      <c r="K20" s="272"/>
      <c r="L20" s="205"/>
      <c r="M20" s="1080" t="s">
        <v>465</v>
      </c>
      <c r="N20" s="538" t="s">
        <v>144</v>
      </c>
      <c r="O20" s="202" t="s">
        <v>450</v>
      </c>
      <c r="P20" s="203"/>
      <c r="Q20" s="272"/>
      <c r="R20" s="205"/>
      <c r="S20" s="656" t="s">
        <v>177</v>
      </c>
    </row>
    <row r="21" spans="1:19" ht="409.5" customHeight="1" x14ac:dyDescent="0.35">
      <c r="A21" s="69"/>
      <c r="B21" s="266"/>
      <c r="C21" s="303"/>
      <c r="D21" s="282"/>
      <c r="E21" s="283"/>
      <c r="F21" s="284"/>
      <c r="G21" s="299"/>
      <c r="H21" s="300"/>
      <c r="I21" s="310"/>
      <c r="J21" s="168"/>
      <c r="K21" s="269"/>
      <c r="L21" s="273"/>
      <c r="M21" s="1081"/>
      <c r="N21" s="539"/>
      <c r="O21" s="311" t="s">
        <v>449</v>
      </c>
      <c r="P21" s="168"/>
      <c r="Q21" s="269"/>
      <c r="R21" s="273"/>
      <c r="S21" s="657"/>
    </row>
    <row r="22" spans="1:19" ht="29.25" customHeight="1" thickBot="1" x14ac:dyDescent="0.4">
      <c r="A22" s="69"/>
      <c r="B22" s="394"/>
      <c r="C22" s="395"/>
      <c r="D22" s="285"/>
      <c r="E22" s="286"/>
      <c r="F22" s="287"/>
      <c r="G22" s="396"/>
      <c r="H22" s="397"/>
      <c r="I22" s="398"/>
      <c r="J22" s="177"/>
      <c r="K22" s="380"/>
      <c r="L22" s="175"/>
      <c r="M22" s="1059" t="s">
        <v>482</v>
      </c>
      <c r="N22" s="1060"/>
      <c r="O22" s="1061"/>
      <c r="P22" s="177"/>
      <c r="Q22" s="380"/>
      <c r="R22" s="175"/>
      <c r="S22" s="658"/>
    </row>
    <row r="23" spans="1:19" ht="408" customHeight="1" x14ac:dyDescent="0.35">
      <c r="A23" s="69"/>
      <c r="B23" s="1088"/>
      <c r="C23" s="1090"/>
      <c r="D23" s="1092"/>
      <c r="E23" s="1092"/>
      <c r="F23" s="1092"/>
      <c r="G23" s="1094"/>
      <c r="H23" s="1094"/>
      <c r="I23" s="1096"/>
      <c r="J23" s="1002"/>
      <c r="K23" s="1004"/>
      <c r="L23" s="1082"/>
      <c r="M23" s="1101" t="s">
        <v>502</v>
      </c>
      <c r="N23" s="990" t="s">
        <v>146</v>
      </c>
      <c r="O23" s="1103" t="s">
        <v>503</v>
      </c>
      <c r="P23" s="1002"/>
      <c r="Q23" s="1004"/>
      <c r="R23" s="1006"/>
      <c r="S23" s="1098" t="s">
        <v>170</v>
      </c>
    </row>
    <row r="24" spans="1:19" ht="207.75" customHeight="1" thickBot="1" x14ac:dyDescent="0.4">
      <c r="A24" s="69"/>
      <c r="B24" s="1089"/>
      <c r="C24" s="1091"/>
      <c r="D24" s="1093"/>
      <c r="E24" s="1093"/>
      <c r="F24" s="1093"/>
      <c r="G24" s="1095"/>
      <c r="H24" s="1095"/>
      <c r="I24" s="1097"/>
      <c r="J24" s="1003"/>
      <c r="K24" s="1005"/>
      <c r="L24" s="1083"/>
      <c r="M24" s="1102"/>
      <c r="N24" s="1105"/>
      <c r="O24" s="1104"/>
      <c r="P24" s="1003"/>
      <c r="Q24" s="1005"/>
      <c r="R24" s="1007"/>
      <c r="S24" s="1099"/>
    </row>
    <row r="25" spans="1:19" ht="35.25" customHeight="1" x14ac:dyDescent="0.35">
      <c r="A25" s="69"/>
      <c r="B25" s="499" t="s">
        <v>245</v>
      </c>
      <c r="C25" s="500"/>
      <c r="D25" s="500"/>
      <c r="E25" s="501"/>
      <c r="F25" s="1052" t="s">
        <v>381</v>
      </c>
      <c r="G25" s="1052"/>
      <c r="H25" s="1052"/>
      <c r="I25" s="1052"/>
      <c r="J25" s="1052"/>
      <c r="K25" s="1052"/>
      <c r="L25" s="1053"/>
      <c r="M25" s="504" t="s">
        <v>243</v>
      </c>
      <c r="N25" s="505"/>
      <c r="O25" s="505"/>
      <c r="P25" s="676" t="s">
        <v>117</v>
      </c>
      <c r="Q25" s="677"/>
      <c r="R25" s="678"/>
      <c r="S25" s="1099"/>
    </row>
    <row r="26" spans="1:19" ht="35.25" customHeight="1" thickBot="1" x14ac:dyDescent="0.4">
      <c r="A26" s="69"/>
      <c r="B26" s="480" t="s">
        <v>246</v>
      </c>
      <c r="C26" s="481"/>
      <c r="D26" s="481"/>
      <c r="E26" s="482"/>
      <c r="F26" s="1031" t="s">
        <v>403</v>
      </c>
      <c r="G26" s="1031"/>
      <c r="H26" s="1031"/>
      <c r="I26" s="1031"/>
      <c r="J26" s="1031"/>
      <c r="K26" s="1031"/>
      <c r="L26" s="705"/>
      <c r="M26" s="506"/>
      <c r="N26" s="507"/>
      <c r="O26" s="507"/>
      <c r="P26" s="679"/>
      <c r="Q26" s="680"/>
      <c r="R26" s="681"/>
      <c r="S26" s="1100"/>
    </row>
    <row r="27" spans="1:19" ht="318" customHeight="1" x14ac:dyDescent="0.35">
      <c r="A27" s="71"/>
      <c r="B27" s="1117" t="s">
        <v>384</v>
      </c>
      <c r="C27" s="1132" t="s">
        <v>202</v>
      </c>
      <c r="D27" s="1129" t="s">
        <v>476</v>
      </c>
      <c r="E27" s="1129"/>
      <c r="F27" s="1129"/>
      <c r="G27" s="1129" t="s">
        <v>385</v>
      </c>
      <c r="H27" s="1129"/>
      <c r="I27" s="1071" t="s">
        <v>388</v>
      </c>
      <c r="J27" s="642" t="s">
        <v>68</v>
      </c>
      <c r="K27" s="1120" t="s">
        <v>100</v>
      </c>
      <c r="L27" s="1008" t="s">
        <v>69</v>
      </c>
      <c r="M27" s="998" t="s">
        <v>477</v>
      </c>
      <c r="N27" s="1000" t="s">
        <v>147</v>
      </c>
      <c r="O27" s="333" t="s">
        <v>219</v>
      </c>
      <c r="P27" s="1123" t="s">
        <v>272</v>
      </c>
      <c r="Q27" s="1120" t="s">
        <v>100</v>
      </c>
      <c r="R27" s="1008" t="s">
        <v>69</v>
      </c>
      <c r="S27" s="1011" t="s">
        <v>172</v>
      </c>
    </row>
    <row r="28" spans="1:19" ht="381" customHeight="1" x14ac:dyDescent="0.35">
      <c r="A28" s="71"/>
      <c r="B28" s="1118"/>
      <c r="C28" s="1133"/>
      <c r="D28" s="1130"/>
      <c r="E28" s="1130"/>
      <c r="F28" s="1130"/>
      <c r="G28" s="1130"/>
      <c r="H28" s="1130"/>
      <c r="I28" s="1072"/>
      <c r="J28" s="643"/>
      <c r="K28" s="1121"/>
      <c r="L28" s="1009"/>
      <c r="M28" s="999"/>
      <c r="N28" s="1001"/>
      <c r="O28" s="329" t="s">
        <v>220</v>
      </c>
      <c r="P28" s="666"/>
      <c r="Q28" s="1121"/>
      <c r="R28" s="1009"/>
      <c r="S28" s="1012"/>
    </row>
    <row r="29" spans="1:19" ht="30.75" customHeight="1" thickBot="1" x14ac:dyDescent="0.4">
      <c r="A29" s="71"/>
      <c r="B29" s="1119"/>
      <c r="C29" s="1134"/>
      <c r="D29" s="1131"/>
      <c r="E29" s="1131"/>
      <c r="F29" s="1131"/>
      <c r="G29" s="1131"/>
      <c r="H29" s="1131"/>
      <c r="I29" s="1073"/>
      <c r="J29" s="644"/>
      <c r="K29" s="1122"/>
      <c r="L29" s="1010"/>
      <c r="M29" s="1127" t="s">
        <v>483</v>
      </c>
      <c r="N29" s="1127"/>
      <c r="O29" s="1128"/>
      <c r="P29" s="667"/>
      <c r="Q29" s="1122"/>
      <c r="R29" s="1010"/>
      <c r="S29" s="1013"/>
    </row>
    <row r="30" spans="1:19" ht="399" customHeight="1" x14ac:dyDescent="0.35">
      <c r="A30" s="71"/>
      <c r="B30" s="1216"/>
      <c r="C30" s="1218"/>
      <c r="D30" s="1142"/>
      <c r="E30" s="1143"/>
      <c r="F30" s="1144"/>
      <c r="G30" s="1229" t="s">
        <v>386</v>
      </c>
      <c r="H30" s="1230"/>
      <c r="I30" s="1224"/>
      <c r="J30" s="1123"/>
      <c r="K30" s="1213"/>
      <c r="L30" s="1139"/>
      <c r="M30" s="1135" t="s">
        <v>394</v>
      </c>
      <c r="N30" s="1137" t="s">
        <v>145</v>
      </c>
      <c r="O30" s="333" t="s">
        <v>389</v>
      </c>
      <c r="P30" s="664"/>
      <c r="Q30" s="1213"/>
      <c r="R30" s="1139"/>
      <c r="S30" s="1011" t="s">
        <v>155</v>
      </c>
    </row>
    <row r="31" spans="1:19" ht="319.5" customHeight="1" x14ac:dyDescent="0.35">
      <c r="A31" s="71"/>
      <c r="B31" s="1217"/>
      <c r="C31" s="1219"/>
      <c r="D31" s="1145"/>
      <c r="E31" s="1146"/>
      <c r="F31" s="1147"/>
      <c r="G31" s="1231"/>
      <c r="H31" s="1232"/>
      <c r="I31" s="487"/>
      <c r="J31" s="666"/>
      <c r="K31" s="1215"/>
      <c r="L31" s="1140"/>
      <c r="M31" s="1136"/>
      <c r="N31" s="1138"/>
      <c r="O31" s="337" t="s">
        <v>390</v>
      </c>
      <c r="P31" s="665"/>
      <c r="Q31" s="1215"/>
      <c r="R31" s="1140"/>
      <c r="S31" s="1012"/>
    </row>
    <row r="32" spans="1:19" ht="36.75" customHeight="1" thickBot="1" x14ac:dyDescent="0.4">
      <c r="A32" s="71"/>
      <c r="B32" s="1227"/>
      <c r="C32" s="1226"/>
      <c r="D32" s="1148"/>
      <c r="E32" s="1149"/>
      <c r="F32" s="1150"/>
      <c r="G32" s="1233"/>
      <c r="H32" s="1234"/>
      <c r="I32" s="488"/>
      <c r="J32" s="667"/>
      <c r="K32" s="1214"/>
      <c r="L32" s="1141"/>
      <c r="M32" s="1124" t="s">
        <v>484</v>
      </c>
      <c r="N32" s="1125"/>
      <c r="O32" s="1126"/>
      <c r="P32" s="1228"/>
      <c r="Q32" s="1214"/>
      <c r="R32" s="1141"/>
      <c r="S32" s="1013"/>
    </row>
    <row r="33" spans="1:19" ht="333" customHeight="1" x14ac:dyDescent="0.35">
      <c r="A33" s="71"/>
      <c r="B33" s="1216"/>
      <c r="C33" s="1218"/>
      <c r="D33" s="1142"/>
      <c r="E33" s="1143"/>
      <c r="F33" s="1144"/>
      <c r="G33" s="1220"/>
      <c r="H33" s="1221"/>
      <c r="I33" s="1224"/>
      <c r="J33" s="1123"/>
      <c r="K33" s="1213"/>
      <c r="L33" s="1139"/>
      <c r="M33" s="182" t="s">
        <v>401</v>
      </c>
      <c r="N33" s="338" t="s">
        <v>147</v>
      </c>
      <c r="O33" s="375" t="s">
        <v>420</v>
      </c>
      <c r="P33" s="1211"/>
      <c r="Q33" s="1213"/>
      <c r="R33" s="1139"/>
      <c r="S33" s="654" t="s">
        <v>166</v>
      </c>
    </row>
    <row r="34" spans="1:19" ht="42" customHeight="1" thickBot="1" x14ac:dyDescent="0.4">
      <c r="A34" s="71"/>
      <c r="B34" s="1217"/>
      <c r="C34" s="1219"/>
      <c r="D34" s="1145"/>
      <c r="E34" s="1146"/>
      <c r="F34" s="1147"/>
      <c r="G34" s="1222"/>
      <c r="H34" s="1223"/>
      <c r="I34" s="487"/>
      <c r="J34" s="666"/>
      <c r="K34" s="1215"/>
      <c r="L34" s="1140"/>
      <c r="M34" s="1124" t="s">
        <v>484</v>
      </c>
      <c r="N34" s="1125"/>
      <c r="O34" s="1225"/>
      <c r="P34" s="1212"/>
      <c r="Q34" s="1214"/>
      <c r="R34" s="1141"/>
      <c r="S34" s="655"/>
    </row>
    <row r="35" spans="1:19" ht="334.5" customHeight="1" x14ac:dyDescent="0.35">
      <c r="A35" s="71"/>
      <c r="B35" s="1163"/>
      <c r="C35" s="1218"/>
      <c r="D35" s="1142"/>
      <c r="E35" s="1143"/>
      <c r="F35" s="1144"/>
      <c r="G35" s="1236"/>
      <c r="H35" s="1237"/>
      <c r="I35" s="1242"/>
      <c r="J35" s="1123"/>
      <c r="K35" s="1213"/>
      <c r="L35" s="1139"/>
      <c r="M35" s="984" t="s">
        <v>398</v>
      </c>
      <c r="N35" s="986" t="s">
        <v>147</v>
      </c>
      <c r="O35" s="376" t="s">
        <v>395</v>
      </c>
      <c r="P35" s="335"/>
      <c r="Q35" s="336"/>
      <c r="R35" s="345"/>
      <c r="S35" s="1098" t="s">
        <v>221</v>
      </c>
    </row>
    <row r="36" spans="1:19" ht="111.75" customHeight="1" x14ac:dyDescent="0.35">
      <c r="A36" s="71"/>
      <c r="B36" s="1164"/>
      <c r="C36" s="1219"/>
      <c r="D36" s="1145"/>
      <c r="E36" s="1146"/>
      <c r="F36" s="1147"/>
      <c r="G36" s="1238"/>
      <c r="H36" s="1239"/>
      <c r="I36" s="1243"/>
      <c r="J36" s="666"/>
      <c r="K36" s="1215"/>
      <c r="L36" s="1140"/>
      <c r="M36" s="985"/>
      <c r="N36" s="987"/>
      <c r="O36" s="329" t="s">
        <v>224</v>
      </c>
      <c r="P36" s="322"/>
      <c r="Q36" s="324"/>
      <c r="R36" s="346"/>
      <c r="S36" s="1099"/>
    </row>
    <row r="37" spans="1:19" ht="33.75" customHeight="1" thickBot="1" x14ac:dyDescent="0.4">
      <c r="A37" s="71"/>
      <c r="B37" s="1165"/>
      <c r="C37" s="1226"/>
      <c r="D37" s="1148"/>
      <c r="E37" s="1149"/>
      <c r="F37" s="1150"/>
      <c r="G37" s="1240"/>
      <c r="H37" s="1241"/>
      <c r="I37" s="1244"/>
      <c r="J37" s="667"/>
      <c r="K37" s="1214"/>
      <c r="L37" s="1141"/>
      <c r="M37" s="1059" t="s">
        <v>484</v>
      </c>
      <c r="N37" s="1060"/>
      <c r="O37" s="1181"/>
      <c r="P37" s="323"/>
      <c r="Q37" s="325"/>
      <c r="R37" s="347"/>
      <c r="S37" s="1100"/>
    </row>
    <row r="38" spans="1:19" ht="332.25" customHeight="1" x14ac:dyDescent="0.75">
      <c r="A38" s="71"/>
      <c r="B38" s="197"/>
      <c r="C38" s="351"/>
      <c r="D38" s="326"/>
      <c r="E38" s="327"/>
      <c r="F38" s="328"/>
      <c r="G38" s="343"/>
      <c r="H38" s="344"/>
      <c r="I38" s="352"/>
      <c r="J38" s="353"/>
      <c r="K38" s="336"/>
      <c r="L38" s="345"/>
      <c r="M38" s="980" t="s">
        <v>461</v>
      </c>
      <c r="N38" s="982" t="s">
        <v>145</v>
      </c>
      <c r="O38" s="354" t="s">
        <v>396</v>
      </c>
      <c r="P38" s="335"/>
      <c r="Q38" s="336"/>
      <c r="R38" s="370"/>
      <c r="S38" s="656" t="s">
        <v>167</v>
      </c>
    </row>
    <row r="39" spans="1:19" ht="295.5" customHeight="1" x14ac:dyDescent="0.35">
      <c r="A39" s="71"/>
      <c r="B39" s="169"/>
      <c r="C39" s="349"/>
      <c r="D39" s="316"/>
      <c r="E39" s="317"/>
      <c r="F39" s="318"/>
      <c r="G39" s="339"/>
      <c r="H39" s="340"/>
      <c r="I39" s="350"/>
      <c r="J39" s="348"/>
      <c r="K39" s="324"/>
      <c r="L39" s="346"/>
      <c r="M39" s="981"/>
      <c r="N39" s="983"/>
      <c r="O39" s="355" t="s">
        <v>397</v>
      </c>
      <c r="P39" s="322"/>
      <c r="Q39" s="324"/>
      <c r="R39" s="330"/>
      <c r="S39" s="657"/>
    </row>
    <row r="40" spans="1:19" ht="29.25" customHeight="1" thickBot="1" x14ac:dyDescent="0.4">
      <c r="A40" s="71"/>
      <c r="B40" s="170"/>
      <c r="C40" s="399"/>
      <c r="D40" s="319"/>
      <c r="E40" s="320"/>
      <c r="F40" s="321"/>
      <c r="G40" s="341"/>
      <c r="H40" s="342"/>
      <c r="I40" s="400"/>
      <c r="J40" s="401"/>
      <c r="K40" s="325"/>
      <c r="L40" s="347"/>
      <c r="M40" s="1059" t="s">
        <v>485</v>
      </c>
      <c r="N40" s="1060"/>
      <c r="O40" s="1181"/>
      <c r="P40" s="323"/>
      <c r="Q40" s="325"/>
      <c r="R40" s="331"/>
      <c r="S40" s="658"/>
    </row>
    <row r="41" spans="1:19" ht="339" customHeight="1" x14ac:dyDescent="0.8">
      <c r="A41" s="71"/>
      <c r="B41" s="1245"/>
      <c r="C41" s="1247"/>
      <c r="D41" s="857"/>
      <c r="E41" s="857"/>
      <c r="F41" s="857"/>
      <c r="G41" s="1249"/>
      <c r="H41" s="1249"/>
      <c r="I41" s="1251"/>
      <c r="J41" s="1253"/>
      <c r="K41" s="1255"/>
      <c r="L41" s="1257"/>
      <c r="M41" s="1196" t="s">
        <v>462</v>
      </c>
      <c r="N41" s="1137" t="s">
        <v>147</v>
      </c>
      <c r="O41" s="356" t="s">
        <v>399</v>
      </c>
      <c r="P41" s="1263"/>
      <c r="Q41" s="1255"/>
      <c r="R41" s="1265"/>
      <c r="S41" s="1259" t="s">
        <v>168</v>
      </c>
    </row>
    <row r="42" spans="1:19" ht="337.5" customHeight="1" thickBot="1" x14ac:dyDescent="0.4">
      <c r="A42" s="71"/>
      <c r="B42" s="1246"/>
      <c r="C42" s="1248"/>
      <c r="D42" s="858"/>
      <c r="E42" s="858"/>
      <c r="F42" s="858"/>
      <c r="G42" s="1250"/>
      <c r="H42" s="1250"/>
      <c r="I42" s="1252"/>
      <c r="J42" s="1254"/>
      <c r="K42" s="1256"/>
      <c r="L42" s="1258"/>
      <c r="M42" s="1235"/>
      <c r="N42" s="1262"/>
      <c r="O42" s="369" t="s">
        <v>400</v>
      </c>
      <c r="P42" s="1264"/>
      <c r="Q42" s="1256"/>
      <c r="R42" s="1266"/>
      <c r="S42" s="1260"/>
    </row>
    <row r="43" spans="1:19" ht="62.25" customHeight="1" x14ac:dyDescent="0.35">
      <c r="A43" s="71"/>
      <c r="B43" s="499" t="s">
        <v>245</v>
      </c>
      <c r="C43" s="500"/>
      <c r="D43" s="500"/>
      <c r="E43" s="501"/>
      <c r="F43" s="1182" t="s">
        <v>402</v>
      </c>
      <c r="G43" s="1183"/>
      <c r="H43" s="1183"/>
      <c r="I43" s="1183"/>
      <c r="J43" s="1183"/>
      <c r="K43" s="1183"/>
      <c r="L43" s="1184"/>
      <c r="M43" s="504" t="s">
        <v>243</v>
      </c>
      <c r="N43" s="505"/>
      <c r="O43" s="505"/>
      <c r="P43" s="676" t="s">
        <v>117</v>
      </c>
      <c r="Q43" s="677"/>
      <c r="R43" s="678"/>
      <c r="S43" s="1260"/>
    </row>
    <row r="44" spans="1:19" ht="37.5" customHeight="1" thickBot="1" x14ac:dyDescent="0.4">
      <c r="A44" s="71"/>
      <c r="B44" s="480" t="s">
        <v>246</v>
      </c>
      <c r="C44" s="481"/>
      <c r="D44" s="481"/>
      <c r="E44" s="482"/>
      <c r="F44" s="1185" t="s">
        <v>404</v>
      </c>
      <c r="G44" s="1177"/>
      <c r="H44" s="1177"/>
      <c r="I44" s="1177"/>
      <c r="J44" s="1177"/>
      <c r="K44" s="1177"/>
      <c r="L44" s="1186"/>
      <c r="M44" s="506"/>
      <c r="N44" s="507"/>
      <c r="O44" s="507"/>
      <c r="P44" s="679"/>
      <c r="Q44" s="680"/>
      <c r="R44" s="681"/>
      <c r="S44" s="1261"/>
    </row>
    <row r="45" spans="1:19" ht="396.75" customHeight="1" x14ac:dyDescent="0.7">
      <c r="A45" s="71"/>
      <c r="B45" s="1311" t="s">
        <v>407</v>
      </c>
      <c r="C45" s="871" t="s">
        <v>200</v>
      </c>
      <c r="D45" s="1314" t="s">
        <v>419</v>
      </c>
      <c r="E45" s="1314"/>
      <c r="F45" s="1314"/>
      <c r="G45" s="1317" t="s">
        <v>411</v>
      </c>
      <c r="H45" s="1317"/>
      <c r="I45" s="1320" t="s">
        <v>406</v>
      </c>
      <c r="J45" s="1323" t="s">
        <v>279</v>
      </c>
      <c r="K45" s="1326" t="s">
        <v>100</v>
      </c>
      <c r="L45" s="1329" t="s">
        <v>69</v>
      </c>
      <c r="M45" s="511" t="s">
        <v>507</v>
      </c>
      <c r="N45" s="1270" t="s">
        <v>145</v>
      </c>
      <c r="O45" s="405" t="s">
        <v>509</v>
      </c>
      <c r="P45" s="1332" t="s">
        <v>272</v>
      </c>
      <c r="Q45" s="1326" t="s">
        <v>100</v>
      </c>
      <c r="R45" s="1334" t="s">
        <v>69</v>
      </c>
      <c r="S45" s="1308" t="s">
        <v>173</v>
      </c>
    </row>
    <row r="46" spans="1:19" ht="291.75" customHeight="1" x14ac:dyDescent="0.35">
      <c r="A46" s="71"/>
      <c r="B46" s="1312"/>
      <c r="C46" s="872"/>
      <c r="D46" s="1315"/>
      <c r="E46" s="1315"/>
      <c r="F46" s="1315"/>
      <c r="G46" s="1318"/>
      <c r="H46" s="1318"/>
      <c r="I46" s="1321"/>
      <c r="J46" s="1324"/>
      <c r="K46" s="1327"/>
      <c r="L46" s="1330"/>
      <c r="M46" s="512"/>
      <c r="N46" s="1271"/>
      <c r="O46" s="406" t="s">
        <v>508</v>
      </c>
      <c r="P46" s="1333"/>
      <c r="Q46" s="1327"/>
      <c r="R46" s="1335"/>
      <c r="S46" s="1309"/>
    </row>
    <row r="47" spans="1:19" ht="49.5" customHeight="1" thickBot="1" x14ac:dyDescent="0.4">
      <c r="A47" s="71"/>
      <c r="B47" s="1313"/>
      <c r="C47" s="873"/>
      <c r="D47" s="1316"/>
      <c r="E47" s="1316"/>
      <c r="F47" s="1316"/>
      <c r="G47" s="1319"/>
      <c r="H47" s="1319"/>
      <c r="I47" s="1322"/>
      <c r="J47" s="1325"/>
      <c r="K47" s="1328"/>
      <c r="L47" s="1331"/>
      <c r="M47" s="1198" t="s">
        <v>485</v>
      </c>
      <c r="N47" s="1199"/>
      <c r="O47" s="1295"/>
      <c r="P47" s="1325"/>
      <c r="Q47" s="1328"/>
      <c r="R47" s="1336"/>
      <c r="S47" s="1310"/>
    </row>
    <row r="48" spans="1:19" ht="408.75" customHeight="1" x14ac:dyDescent="0.85">
      <c r="A48" s="71"/>
      <c r="B48" s="366"/>
      <c r="C48" s="363"/>
      <c r="D48" s="279"/>
      <c r="E48" s="280"/>
      <c r="F48" s="281"/>
      <c r="G48" s="1284" t="s">
        <v>412</v>
      </c>
      <c r="H48" s="1285"/>
      <c r="I48" s="1290"/>
      <c r="J48" s="373"/>
      <c r="K48" s="336"/>
      <c r="L48" s="370"/>
      <c r="M48" s="1282" t="s">
        <v>410</v>
      </c>
      <c r="N48" s="1270" t="s">
        <v>145</v>
      </c>
      <c r="O48" s="378" t="s">
        <v>408</v>
      </c>
      <c r="P48" s="1123"/>
      <c r="Q48" s="1213"/>
      <c r="R48" s="1139"/>
      <c r="S48" s="1308" t="s">
        <v>174</v>
      </c>
    </row>
    <row r="49" spans="1:19" ht="238.5" customHeight="1" x14ac:dyDescent="0.35">
      <c r="A49" s="71"/>
      <c r="B49" s="367"/>
      <c r="C49" s="364"/>
      <c r="D49" s="282"/>
      <c r="E49" s="283"/>
      <c r="F49" s="284"/>
      <c r="G49" s="1286"/>
      <c r="H49" s="1287"/>
      <c r="I49" s="1291"/>
      <c r="J49" s="372"/>
      <c r="K49" s="324"/>
      <c r="L49" s="330"/>
      <c r="M49" s="1283"/>
      <c r="N49" s="1271"/>
      <c r="O49" s="377" t="s">
        <v>409</v>
      </c>
      <c r="P49" s="1280"/>
      <c r="Q49" s="1281"/>
      <c r="R49" s="1272"/>
      <c r="S49" s="1309"/>
    </row>
    <row r="50" spans="1:19" ht="51" customHeight="1" thickBot="1" x14ac:dyDescent="0.4">
      <c r="A50" s="71"/>
      <c r="B50" s="368"/>
      <c r="C50" s="365"/>
      <c r="D50" s="285"/>
      <c r="E50" s="286"/>
      <c r="F50" s="287"/>
      <c r="G50" s="1288"/>
      <c r="H50" s="1289"/>
      <c r="I50" s="1292"/>
      <c r="J50" s="374"/>
      <c r="K50" s="325"/>
      <c r="L50" s="331"/>
      <c r="M50" s="1273" t="s">
        <v>484</v>
      </c>
      <c r="N50" s="1274"/>
      <c r="O50" s="1274"/>
      <c r="P50" s="1274"/>
      <c r="Q50" s="1274"/>
      <c r="R50" s="1275"/>
      <c r="S50" s="1310"/>
    </row>
    <row r="51" spans="1:19" ht="354.75" customHeight="1" x14ac:dyDescent="0.35">
      <c r="A51" s="71"/>
      <c r="B51" s="907"/>
      <c r="C51" s="1278"/>
      <c r="D51" s="1092"/>
      <c r="E51" s="1092"/>
      <c r="F51" s="1092"/>
      <c r="G51" s="1293"/>
      <c r="H51" s="1293"/>
      <c r="I51" s="1276"/>
      <c r="J51" s="1253"/>
      <c r="K51" s="1255"/>
      <c r="L51" s="1265"/>
      <c r="M51" s="1202" t="s">
        <v>421</v>
      </c>
      <c r="N51" s="1270" t="s">
        <v>156</v>
      </c>
      <c r="O51" s="402" t="s">
        <v>413</v>
      </c>
      <c r="P51" s="1263"/>
      <c r="Q51" s="1255"/>
      <c r="R51" s="1265"/>
      <c r="S51" s="656" t="s">
        <v>175</v>
      </c>
    </row>
    <row r="52" spans="1:19" ht="349.5" customHeight="1" thickBot="1" x14ac:dyDescent="0.4">
      <c r="A52" s="71"/>
      <c r="B52" s="908"/>
      <c r="C52" s="1279"/>
      <c r="D52" s="1093"/>
      <c r="E52" s="1093"/>
      <c r="F52" s="1093"/>
      <c r="G52" s="1294"/>
      <c r="H52" s="1294"/>
      <c r="I52" s="1277"/>
      <c r="J52" s="1254"/>
      <c r="K52" s="1256"/>
      <c r="L52" s="1266"/>
      <c r="M52" s="1204"/>
      <c r="N52" s="1337"/>
      <c r="O52" s="371" t="s">
        <v>414</v>
      </c>
      <c r="P52" s="1264"/>
      <c r="Q52" s="1256"/>
      <c r="R52" s="1266"/>
      <c r="S52" s="657"/>
    </row>
    <row r="53" spans="1:19" ht="61.5" customHeight="1" x14ac:dyDescent="0.35">
      <c r="A53" s="71"/>
      <c r="B53" s="499" t="s">
        <v>245</v>
      </c>
      <c r="C53" s="500"/>
      <c r="D53" s="500"/>
      <c r="E53" s="501"/>
      <c r="F53" s="1267" t="s">
        <v>415</v>
      </c>
      <c r="G53" s="1267"/>
      <c r="H53" s="1267"/>
      <c r="I53" s="1267"/>
      <c r="J53" s="1267"/>
      <c r="K53" s="1267"/>
      <c r="L53" s="1268"/>
      <c r="M53" s="504" t="s">
        <v>243</v>
      </c>
      <c r="N53" s="505"/>
      <c r="O53" s="505"/>
      <c r="P53" s="676" t="s">
        <v>117</v>
      </c>
      <c r="Q53" s="677"/>
      <c r="R53" s="678"/>
      <c r="S53" s="657"/>
    </row>
    <row r="54" spans="1:19" ht="34.5" customHeight="1" thickBot="1" x14ac:dyDescent="0.4">
      <c r="A54" s="71"/>
      <c r="B54" s="480" t="s">
        <v>246</v>
      </c>
      <c r="C54" s="481"/>
      <c r="D54" s="481"/>
      <c r="E54" s="482"/>
      <c r="F54" s="1073" t="s">
        <v>416</v>
      </c>
      <c r="G54" s="1073"/>
      <c r="H54" s="1073"/>
      <c r="I54" s="1073"/>
      <c r="J54" s="1073"/>
      <c r="K54" s="1073"/>
      <c r="L54" s="1269"/>
      <c r="M54" s="506"/>
      <c r="N54" s="507"/>
      <c r="O54" s="507"/>
      <c r="P54" s="679"/>
      <c r="Q54" s="680"/>
      <c r="R54" s="681"/>
      <c r="S54" s="658"/>
    </row>
    <row r="55" spans="1:19" ht="408" customHeight="1" x14ac:dyDescent="0.75">
      <c r="A55" s="71"/>
      <c r="B55" s="1202" t="s">
        <v>422</v>
      </c>
      <c r="C55" s="894" t="s">
        <v>203</v>
      </c>
      <c r="D55" s="1208" t="s">
        <v>429</v>
      </c>
      <c r="E55" s="1208"/>
      <c r="F55" s="1208"/>
      <c r="G55" s="1205" t="s">
        <v>425</v>
      </c>
      <c r="H55" s="1205"/>
      <c r="I55" s="573" t="s">
        <v>423</v>
      </c>
      <c r="J55" s="576" t="s">
        <v>428</v>
      </c>
      <c r="K55" s="931" t="s">
        <v>100</v>
      </c>
      <c r="L55" s="929" t="s">
        <v>69</v>
      </c>
      <c r="M55" s="1196" t="s">
        <v>427</v>
      </c>
      <c r="N55" s="889" t="s">
        <v>145</v>
      </c>
      <c r="O55" s="410" t="s">
        <v>451</v>
      </c>
      <c r="P55" s="1034" t="s">
        <v>272</v>
      </c>
      <c r="Q55" s="931" t="s">
        <v>100</v>
      </c>
      <c r="R55" s="929" t="s">
        <v>69</v>
      </c>
      <c r="S55" s="1014" t="s">
        <v>161</v>
      </c>
    </row>
    <row r="56" spans="1:19" ht="306" customHeight="1" x14ac:dyDescent="0.35">
      <c r="A56" s="71"/>
      <c r="B56" s="1203"/>
      <c r="C56" s="895"/>
      <c r="D56" s="1209"/>
      <c r="E56" s="1209"/>
      <c r="F56" s="1209"/>
      <c r="G56" s="1206"/>
      <c r="H56" s="1206"/>
      <c r="I56" s="574"/>
      <c r="J56" s="577"/>
      <c r="K56" s="1032"/>
      <c r="L56" s="1033"/>
      <c r="M56" s="1197"/>
      <c r="N56" s="890"/>
      <c r="O56" s="409" t="s">
        <v>454</v>
      </c>
      <c r="P56" s="1035"/>
      <c r="Q56" s="1032"/>
      <c r="R56" s="1033"/>
      <c r="S56" s="1015"/>
    </row>
    <row r="57" spans="1:19" ht="34.5" customHeight="1" thickBot="1" x14ac:dyDescent="0.4">
      <c r="A57" s="71"/>
      <c r="B57" s="1204"/>
      <c r="C57" s="896"/>
      <c r="D57" s="1210"/>
      <c r="E57" s="1210"/>
      <c r="F57" s="1210"/>
      <c r="G57" s="1207"/>
      <c r="H57" s="1207"/>
      <c r="I57" s="1036"/>
      <c r="J57" s="906"/>
      <c r="K57" s="932"/>
      <c r="L57" s="930"/>
      <c r="M57" s="1198" t="s">
        <v>484</v>
      </c>
      <c r="N57" s="1199"/>
      <c r="O57" s="1295"/>
      <c r="P57" s="906"/>
      <c r="Q57" s="932"/>
      <c r="R57" s="930"/>
      <c r="S57" s="1016"/>
    </row>
    <row r="58" spans="1:19" ht="231.75" customHeight="1" x14ac:dyDescent="0.35">
      <c r="A58" s="71"/>
      <c r="B58" s="891" t="s">
        <v>430</v>
      </c>
      <c r="C58" s="894"/>
      <c r="D58" s="897"/>
      <c r="E58" s="897"/>
      <c r="F58" s="897"/>
      <c r="G58" s="900" t="s">
        <v>426</v>
      </c>
      <c r="H58" s="900"/>
      <c r="I58" s="903" t="s">
        <v>424</v>
      </c>
      <c r="J58" s="576"/>
      <c r="K58" s="931"/>
      <c r="L58" s="929"/>
      <c r="M58" s="1298" t="s">
        <v>453</v>
      </c>
      <c r="N58" s="889" t="s">
        <v>144</v>
      </c>
      <c r="O58" s="408" t="s">
        <v>452</v>
      </c>
      <c r="P58" s="1112"/>
      <c r="Q58" s="933"/>
      <c r="R58" s="887"/>
      <c r="S58" s="1017" t="s">
        <v>162</v>
      </c>
    </row>
    <row r="59" spans="1:19" ht="274.5" customHeight="1" x14ac:dyDescent="0.35">
      <c r="A59" s="71"/>
      <c r="B59" s="892"/>
      <c r="C59" s="895"/>
      <c r="D59" s="898"/>
      <c r="E59" s="898"/>
      <c r="F59" s="898"/>
      <c r="G59" s="901"/>
      <c r="H59" s="901"/>
      <c r="I59" s="904"/>
      <c r="J59" s="577"/>
      <c r="K59" s="1032"/>
      <c r="L59" s="1033"/>
      <c r="M59" s="1299"/>
      <c r="N59" s="890"/>
      <c r="O59" s="409" t="s">
        <v>455</v>
      </c>
      <c r="P59" s="1113"/>
      <c r="Q59" s="1114"/>
      <c r="R59" s="1115"/>
      <c r="S59" s="1018"/>
    </row>
    <row r="60" spans="1:19" ht="32.25" customHeight="1" thickBot="1" x14ac:dyDescent="0.4">
      <c r="A60" s="71"/>
      <c r="B60" s="893"/>
      <c r="C60" s="896"/>
      <c r="D60" s="899"/>
      <c r="E60" s="899"/>
      <c r="F60" s="899"/>
      <c r="G60" s="902"/>
      <c r="H60" s="902"/>
      <c r="I60" s="905"/>
      <c r="J60" s="906"/>
      <c r="K60" s="932"/>
      <c r="L60" s="930"/>
      <c r="M60" s="1198" t="s">
        <v>480</v>
      </c>
      <c r="N60" s="1199"/>
      <c r="O60" s="1295"/>
      <c r="P60" s="928"/>
      <c r="Q60" s="934"/>
      <c r="R60" s="888"/>
      <c r="S60" s="1019"/>
    </row>
    <row r="61" spans="1:19" ht="270.75" customHeight="1" x14ac:dyDescent="0.35">
      <c r="A61" s="71"/>
      <c r="B61" s="919"/>
      <c r="C61" s="921"/>
      <c r="D61" s="857"/>
      <c r="E61" s="857"/>
      <c r="F61" s="857"/>
      <c r="G61" s="923"/>
      <c r="H61" s="923"/>
      <c r="I61" s="925"/>
      <c r="J61" s="927"/>
      <c r="K61" s="931"/>
      <c r="L61" s="929"/>
      <c r="M61" s="1296" t="s">
        <v>431</v>
      </c>
      <c r="N61" s="982" t="s">
        <v>147</v>
      </c>
      <c r="O61" s="383" t="s">
        <v>417</v>
      </c>
      <c r="P61" s="381"/>
      <c r="Q61" s="933"/>
      <c r="R61" s="887"/>
      <c r="S61" s="1011" t="s">
        <v>163</v>
      </c>
    </row>
    <row r="62" spans="1:19" ht="357.75" customHeight="1" thickBot="1" x14ac:dyDescent="0.4">
      <c r="A62" s="71"/>
      <c r="B62" s="920"/>
      <c r="C62" s="922"/>
      <c r="D62" s="858"/>
      <c r="E62" s="858"/>
      <c r="F62" s="858"/>
      <c r="G62" s="924"/>
      <c r="H62" s="924"/>
      <c r="I62" s="926"/>
      <c r="J62" s="928"/>
      <c r="K62" s="932"/>
      <c r="L62" s="930"/>
      <c r="M62" s="1297"/>
      <c r="N62" s="1116"/>
      <c r="O62" s="384" t="s">
        <v>418</v>
      </c>
      <c r="P62" s="382"/>
      <c r="Q62" s="934"/>
      <c r="R62" s="888"/>
      <c r="S62" s="1012"/>
    </row>
    <row r="63" spans="1:19" x14ac:dyDescent="0.35">
      <c r="A63" s="71"/>
      <c r="B63" s="499" t="s">
        <v>245</v>
      </c>
      <c r="C63" s="500"/>
      <c r="D63" s="500"/>
      <c r="E63" s="501"/>
      <c r="F63" s="1029" t="s">
        <v>317</v>
      </c>
      <c r="G63" s="1029"/>
      <c r="H63" s="1029"/>
      <c r="I63" s="1029"/>
      <c r="J63" s="1029"/>
      <c r="K63" s="1029"/>
      <c r="L63" s="1030"/>
      <c r="M63" s="504" t="s">
        <v>243</v>
      </c>
      <c r="N63" s="505"/>
      <c r="O63" s="505"/>
      <c r="P63" s="676" t="s">
        <v>117</v>
      </c>
      <c r="Q63" s="677"/>
      <c r="R63" s="678"/>
      <c r="S63" s="1012"/>
    </row>
    <row r="64" spans="1:19" ht="35.25" customHeight="1" thickBot="1" x14ac:dyDescent="0.4">
      <c r="A64" s="71"/>
      <c r="B64" s="480" t="s">
        <v>246</v>
      </c>
      <c r="C64" s="481"/>
      <c r="D64" s="481"/>
      <c r="E64" s="482"/>
      <c r="F64" s="1031" t="s">
        <v>432</v>
      </c>
      <c r="G64" s="1031"/>
      <c r="H64" s="1031"/>
      <c r="I64" s="1031"/>
      <c r="J64" s="1031"/>
      <c r="K64" s="1031"/>
      <c r="L64" s="705"/>
      <c r="M64" s="506"/>
      <c r="N64" s="507"/>
      <c r="O64" s="507"/>
      <c r="P64" s="679"/>
      <c r="Q64" s="680"/>
      <c r="R64" s="681"/>
      <c r="S64" s="1013"/>
    </row>
    <row r="65" spans="1:19" ht="393.75" customHeight="1" x14ac:dyDescent="0.35">
      <c r="A65" s="71"/>
      <c r="B65" s="1106" t="s">
        <v>435</v>
      </c>
      <c r="C65" s="871" t="s">
        <v>203</v>
      </c>
      <c r="D65" s="868" t="s">
        <v>433</v>
      </c>
      <c r="E65" s="868"/>
      <c r="F65" s="868"/>
      <c r="G65" s="865" t="s">
        <v>438</v>
      </c>
      <c r="H65" s="865"/>
      <c r="I65" s="862" t="s">
        <v>434</v>
      </c>
      <c r="J65" s="1109" t="s">
        <v>262</v>
      </c>
      <c r="K65" s="847" t="s">
        <v>100</v>
      </c>
      <c r="L65" s="850" t="s">
        <v>69</v>
      </c>
      <c r="M65" s="387" t="s">
        <v>437</v>
      </c>
      <c r="N65" s="385" t="s">
        <v>145</v>
      </c>
      <c r="O65" s="386" t="s">
        <v>436</v>
      </c>
      <c r="P65" s="844" t="s">
        <v>236</v>
      </c>
      <c r="Q65" s="847" t="s">
        <v>100</v>
      </c>
      <c r="R65" s="850" t="s">
        <v>69</v>
      </c>
      <c r="S65" s="1011" t="s">
        <v>164</v>
      </c>
    </row>
    <row r="66" spans="1:19" ht="36.75" customHeight="1" thickBot="1" x14ac:dyDescent="0.4">
      <c r="A66" s="71"/>
      <c r="B66" s="1107"/>
      <c r="C66" s="872"/>
      <c r="D66" s="869"/>
      <c r="E66" s="869"/>
      <c r="F66" s="869"/>
      <c r="G66" s="866"/>
      <c r="H66" s="866"/>
      <c r="I66" s="863"/>
      <c r="J66" s="1110"/>
      <c r="K66" s="848"/>
      <c r="L66" s="851"/>
      <c r="M66" s="1198" t="s">
        <v>484</v>
      </c>
      <c r="N66" s="1199"/>
      <c r="O66" s="1199"/>
      <c r="P66" s="845"/>
      <c r="Q66" s="848"/>
      <c r="R66" s="851"/>
      <c r="S66" s="1020"/>
    </row>
    <row r="67" spans="1:19" ht="280.5" customHeight="1" thickBot="1" x14ac:dyDescent="0.4">
      <c r="A67" s="71"/>
      <c r="B67" s="1108"/>
      <c r="C67" s="873"/>
      <c r="D67" s="870"/>
      <c r="E67" s="870"/>
      <c r="F67" s="870"/>
      <c r="G67" s="867"/>
      <c r="H67" s="867"/>
      <c r="I67" s="864"/>
      <c r="J67" s="1111"/>
      <c r="K67" s="849"/>
      <c r="L67" s="852"/>
      <c r="M67" s="388" t="s">
        <v>217</v>
      </c>
      <c r="N67" s="276" t="s">
        <v>145</v>
      </c>
      <c r="O67" s="403" t="s">
        <v>441</v>
      </c>
      <c r="P67" s="846"/>
      <c r="Q67" s="849"/>
      <c r="R67" s="852"/>
      <c r="S67" s="404" t="s">
        <v>165</v>
      </c>
    </row>
    <row r="68" spans="1:19" ht="409.6" customHeight="1" x14ac:dyDescent="0.35">
      <c r="A68" s="71"/>
      <c r="B68" s="907"/>
      <c r="C68" s="855"/>
      <c r="D68" s="857"/>
      <c r="E68" s="857"/>
      <c r="F68" s="857"/>
      <c r="G68" s="853" t="s">
        <v>439</v>
      </c>
      <c r="H68" s="853"/>
      <c r="I68" s="859"/>
      <c r="J68" s="909"/>
      <c r="K68" s="911"/>
      <c r="L68" s="913"/>
      <c r="M68" s="915"/>
      <c r="N68" s="917"/>
      <c r="O68" s="332" t="s">
        <v>442</v>
      </c>
      <c r="P68" s="909"/>
      <c r="Q68" s="911"/>
      <c r="R68" s="913"/>
      <c r="S68" s="835"/>
    </row>
    <row r="69" spans="1:19" ht="227.25" customHeight="1" thickBot="1" x14ac:dyDescent="0.4">
      <c r="A69" s="71"/>
      <c r="B69" s="908"/>
      <c r="C69" s="856"/>
      <c r="D69" s="858"/>
      <c r="E69" s="858"/>
      <c r="F69" s="858"/>
      <c r="G69" s="854"/>
      <c r="H69" s="854"/>
      <c r="I69" s="860"/>
      <c r="J69" s="910"/>
      <c r="K69" s="912"/>
      <c r="L69" s="914"/>
      <c r="M69" s="916"/>
      <c r="N69" s="918"/>
      <c r="O69" s="389" t="s">
        <v>440</v>
      </c>
      <c r="P69" s="910"/>
      <c r="Q69" s="912"/>
      <c r="R69" s="914"/>
      <c r="S69" s="836"/>
    </row>
    <row r="70" spans="1:19" ht="42" customHeight="1" x14ac:dyDescent="0.35">
      <c r="A70" s="71"/>
      <c r="B70" s="499" t="s">
        <v>245</v>
      </c>
      <c r="C70" s="500"/>
      <c r="D70" s="500"/>
      <c r="E70" s="501"/>
      <c r="F70" s="1029" t="s">
        <v>443</v>
      </c>
      <c r="G70" s="1029"/>
      <c r="H70" s="1029"/>
      <c r="I70" s="1029"/>
      <c r="J70" s="1029"/>
      <c r="K70" s="1029"/>
      <c r="L70" s="1030"/>
      <c r="M70" s="504" t="s">
        <v>243</v>
      </c>
      <c r="N70" s="505"/>
      <c r="O70" s="505"/>
      <c r="P70" s="676" t="s">
        <v>117</v>
      </c>
      <c r="Q70" s="677"/>
      <c r="R70" s="678"/>
      <c r="S70" s="836"/>
    </row>
    <row r="71" spans="1:19" ht="42" customHeight="1" thickBot="1" x14ac:dyDescent="0.4">
      <c r="A71" s="71"/>
      <c r="B71" s="480" t="s">
        <v>246</v>
      </c>
      <c r="C71" s="481"/>
      <c r="D71" s="481"/>
      <c r="E71" s="482"/>
      <c r="F71" s="1031" t="s">
        <v>444</v>
      </c>
      <c r="G71" s="1031"/>
      <c r="H71" s="1031"/>
      <c r="I71" s="1031"/>
      <c r="J71" s="1031"/>
      <c r="K71" s="1031"/>
      <c r="L71" s="705"/>
      <c r="M71" s="506"/>
      <c r="N71" s="507"/>
      <c r="O71" s="507"/>
      <c r="P71" s="679"/>
      <c r="Q71" s="680"/>
      <c r="R71" s="681"/>
      <c r="S71" s="837"/>
    </row>
    <row r="72" spans="1:19" x14ac:dyDescent="0.35">
      <c r="A72" s="71"/>
      <c r="B72" s="72"/>
      <c r="C72" s="74"/>
      <c r="D72" s="96"/>
      <c r="E72" s="96"/>
      <c r="F72" s="96"/>
      <c r="G72" s="96"/>
      <c r="H72" s="73"/>
      <c r="I72" s="72"/>
      <c r="J72" s="75"/>
      <c r="K72" s="75"/>
      <c r="L72" s="75"/>
      <c r="M72" s="72"/>
      <c r="N72" s="217"/>
      <c r="O72" s="72"/>
      <c r="P72" s="74"/>
      <c r="Q72" s="74"/>
      <c r="R72" s="75"/>
    </row>
    <row r="73" spans="1:19" ht="29" thickBot="1" x14ac:dyDescent="0.4">
      <c r="A73" s="71"/>
      <c r="B73" s="72"/>
      <c r="C73" s="74"/>
      <c r="D73" s="96"/>
      <c r="E73" s="96"/>
      <c r="F73" s="96"/>
      <c r="G73" s="96"/>
      <c r="H73" s="73"/>
      <c r="I73" s="72"/>
      <c r="J73" s="75"/>
      <c r="K73" s="75"/>
      <c r="L73" s="75"/>
      <c r="M73" s="72"/>
      <c r="N73" s="217"/>
      <c r="O73" s="72"/>
      <c r="P73" s="74"/>
      <c r="Q73" s="74"/>
      <c r="R73" s="75"/>
    </row>
    <row r="74" spans="1:19" ht="45.75" customHeight="1" thickBot="1" x14ac:dyDescent="0.4">
      <c r="B74" s="878" t="s">
        <v>242</v>
      </c>
      <c r="C74" s="879"/>
      <c r="D74" s="879"/>
      <c r="E74" s="879"/>
      <c r="F74" s="879"/>
      <c r="G74" s="879"/>
      <c r="H74" s="879"/>
      <c r="I74" s="879"/>
      <c r="J74" s="879"/>
      <c r="K74" s="879"/>
      <c r="L74" s="879"/>
      <c r="M74" s="879"/>
      <c r="N74" s="879"/>
      <c r="O74" s="879"/>
      <c r="P74" s="879"/>
      <c r="Q74" s="879"/>
      <c r="R74" s="879"/>
      <c r="S74" s="880"/>
    </row>
    <row r="75" spans="1:19" ht="50.25" customHeight="1" x14ac:dyDescent="0.35">
      <c r="B75" s="728" t="s">
        <v>244</v>
      </c>
      <c r="C75" s="551"/>
      <c r="D75" s="551" t="s">
        <v>237</v>
      </c>
      <c r="E75" s="551"/>
      <c r="F75" s="1024" t="s">
        <v>250</v>
      </c>
      <c r="G75" s="1025"/>
      <c r="H75" s="1200" t="s">
        <v>143</v>
      </c>
      <c r="I75" s="550" t="s">
        <v>103</v>
      </c>
      <c r="J75" s="935" t="s">
        <v>231</v>
      </c>
      <c r="K75" s="943"/>
      <c r="L75" s="943"/>
      <c r="M75" s="943"/>
      <c r="N75" s="943"/>
      <c r="O75" s="936"/>
      <c r="P75" s="876" t="s">
        <v>251</v>
      </c>
      <c r="Q75" s="876"/>
      <c r="R75" s="876"/>
      <c r="S75" s="874" t="s">
        <v>103</v>
      </c>
    </row>
    <row r="76" spans="1:19" ht="67.5" customHeight="1" thickBot="1" x14ac:dyDescent="0.4">
      <c r="B76" s="154" t="s">
        <v>243</v>
      </c>
      <c r="C76" s="83" t="s">
        <v>140</v>
      </c>
      <c r="D76" s="552"/>
      <c r="E76" s="552"/>
      <c r="F76" s="314" t="s">
        <v>141</v>
      </c>
      <c r="G76" s="314" t="s">
        <v>142</v>
      </c>
      <c r="H76" s="1201"/>
      <c r="I76" s="554"/>
      <c r="J76" s="1021"/>
      <c r="K76" s="1022"/>
      <c r="L76" s="1022"/>
      <c r="M76" s="1022"/>
      <c r="N76" s="1022"/>
      <c r="O76" s="1023"/>
      <c r="P76" s="877"/>
      <c r="Q76" s="877"/>
      <c r="R76" s="877"/>
      <c r="S76" s="875"/>
    </row>
    <row r="77" spans="1:19" ht="392.25" customHeight="1" x14ac:dyDescent="0.35">
      <c r="B77" s="1163" t="s">
        <v>134</v>
      </c>
      <c r="C77" s="1166" t="s">
        <v>134</v>
      </c>
      <c r="D77" s="1169" t="s">
        <v>330</v>
      </c>
      <c r="E77" s="1170"/>
      <c r="F77" s="1173" t="s">
        <v>134</v>
      </c>
      <c r="G77" s="1173" t="s">
        <v>134</v>
      </c>
      <c r="H77" s="1166" t="s">
        <v>134</v>
      </c>
      <c r="I77" s="1166" t="s">
        <v>134</v>
      </c>
      <c r="J77" s="1180" t="s">
        <v>505</v>
      </c>
      <c r="K77" s="1180"/>
      <c r="L77" s="1180"/>
      <c r="M77" s="1180"/>
      <c r="N77" s="1180"/>
      <c r="O77" s="1180"/>
      <c r="P77" s="1043" t="s">
        <v>204</v>
      </c>
      <c r="Q77" s="1043"/>
      <c r="R77" s="1043"/>
      <c r="S77" s="93" t="s">
        <v>494</v>
      </c>
    </row>
    <row r="78" spans="1:19" ht="129.75" customHeight="1" x14ac:dyDescent="0.35">
      <c r="B78" s="1164"/>
      <c r="C78" s="1167"/>
      <c r="D78" s="676"/>
      <c r="E78" s="1171"/>
      <c r="F78" s="1174"/>
      <c r="G78" s="1174"/>
      <c r="H78" s="1167"/>
      <c r="I78" s="1167"/>
      <c r="J78" s="620" t="s">
        <v>382</v>
      </c>
      <c r="K78" s="620"/>
      <c r="L78" s="620"/>
      <c r="M78" s="620"/>
      <c r="N78" s="620"/>
      <c r="O78" s="620" t="s">
        <v>215</v>
      </c>
      <c r="P78" s="1044"/>
      <c r="Q78" s="1044"/>
      <c r="R78" s="1044"/>
      <c r="S78" s="313" t="s">
        <v>493</v>
      </c>
    </row>
    <row r="79" spans="1:19" ht="102" customHeight="1" thickBot="1" x14ac:dyDescent="0.4">
      <c r="B79" s="1165"/>
      <c r="C79" s="1168"/>
      <c r="D79" s="679"/>
      <c r="E79" s="1172"/>
      <c r="F79" s="1175"/>
      <c r="G79" s="1175"/>
      <c r="H79" s="1168"/>
      <c r="I79" s="1168"/>
      <c r="J79" s="1028" t="s">
        <v>391</v>
      </c>
      <c r="K79" s="1028"/>
      <c r="L79" s="1028"/>
      <c r="M79" s="1028"/>
      <c r="N79" s="1028"/>
      <c r="O79" s="1028" t="s">
        <v>216</v>
      </c>
      <c r="P79" s="1045"/>
      <c r="Q79" s="1045"/>
      <c r="R79" s="1045"/>
      <c r="S79" s="390" t="s">
        <v>492</v>
      </c>
    </row>
    <row r="80" spans="1:19" ht="218.25" customHeight="1" x14ac:dyDescent="0.35">
      <c r="B80" s="1300" t="s">
        <v>134</v>
      </c>
      <c r="C80" s="1169" t="s">
        <v>134</v>
      </c>
      <c r="D80" s="1169" t="s">
        <v>330</v>
      </c>
      <c r="E80" s="1170"/>
      <c r="F80" s="1303" t="s">
        <v>134</v>
      </c>
      <c r="G80" s="1303" t="s">
        <v>134</v>
      </c>
      <c r="H80" s="1166" t="s">
        <v>134</v>
      </c>
      <c r="I80" s="1306"/>
      <c r="J80" s="1027" t="s">
        <v>383</v>
      </c>
      <c r="K80" s="1027"/>
      <c r="L80" s="1027"/>
      <c r="M80" s="1027"/>
      <c r="N80" s="1027"/>
      <c r="O80" s="1027"/>
      <c r="P80" s="1047" t="s">
        <v>204</v>
      </c>
      <c r="Q80" s="1047"/>
      <c r="R80" s="1047"/>
      <c r="S80" s="392" t="s">
        <v>491</v>
      </c>
    </row>
    <row r="81" spans="2:19" ht="201.75" customHeight="1" x14ac:dyDescent="0.35">
      <c r="B81" s="1301"/>
      <c r="C81" s="676"/>
      <c r="D81" s="676"/>
      <c r="E81" s="1171"/>
      <c r="F81" s="1304"/>
      <c r="G81" s="1304"/>
      <c r="H81" s="1167"/>
      <c r="I81" s="1307"/>
      <c r="J81" s="1026" t="s">
        <v>504</v>
      </c>
      <c r="K81" s="1026"/>
      <c r="L81" s="1026"/>
      <c r="M81" s="1026"/>
      <c r="N81" s="1026"/>
      <c r="O81" s="1026"/>
      <c r="P81" s="1048"/>
      <c r="Q81" s="1048"/>
      <c r="R81" s="1048"/>
      <c r="S81" s="248" t="s">
        <v>490</v>
      </c>
    </row>
    <row r="82" spans="2:19" ht="257.25" customHeight="1" thickBot="1" x14ac:dyDescent="0.4">
      <c r="B82" s="1302"/>
      <c r="C82" s="679"/>
      <c r="D82" s="679"/>
      <c r="E82" s="1172"/>
      <c r="F82" s="1305"/>
      <c r="G82" s="1305"/>
      <c r="H82" s="1168"/>
      <c r="I82" s="1295"/>
      <c r="J82" s="827" t="s">
        <v>210</v>
      </c>
      <c r="K82" s="1179"/>
      <c r="L82" s="1179"/>
      <c r="M82" s="1179"/>
      <c r="N82" s="1179"/>
      <c r="O82" s="828"/>
      <c r="P82" s="1046" t="s">
        <v>205</v>
      </c>
      <c r="Q82" s="833"/>
      <c r="R82" s="834"/>
      <c r="S82" s="315" t="s">
        <v>489</v>
      </c>
    </row>
    <row r="83" spans="2:19" ht="150" customHeight="1" x14ac:dyDescent="0.35">
      <c r="B83" s="1187" t="s">
        <v>134</v>
      </c>
      <c r="C83" s="1190" t="s">
        <v>134</v>
      </c>
      <c r="D83" s="1190" t="s">
        <v>330</v>
      </c>
      <c r="E83" s="1190"/>
      <c r="F83" s="1193" t="s">
        <v>134</v>
      </c>
      <c r="G83" s="1193" t="s">
        <v>134</v>
      </c>
      <c r="H83" s="1190" t="s">
        <v>134</v>
      </c>
      <c r="I83" s="1190" t="s">
        <v>134</v>
      </c>
      <c r="J83" s="881" t="s">
        <v>211</v>
      </c>
      <c r="K83" s="882"/>
      <c r="L83" s="882"/>
      <c r="M83" s="882"/>
      <c r="N83" s="882"/>
      <c r="O83" s="883"/>
      <c r="P83" s="1154" t="s">
        <v>205</v>
      </c>
      <c r="Q83" s="1155"/>
      <c r="R83" s="1156"/>
      <c r="S83" s="1151" t="s">
        <v>488</v>
      </c>
    </row>
    <row r="84" spans="2:19" ht="172.5" customHeight="1" x14ac:dyDescent="0.35">
      <c r="B84" s="1188"/>
      <c r="C84" s="1191"/>
      <c r="D84" s="1191"/>
      <c r="E84" s="1191"/>
      <c r="F84" s="1194"/>
      <c r="G84" s="1194"/>
      <c r="H84" s="1191"/>
      <c r="I84" s="1191"/>
      <c r="J84" s="884" t="s">
        <v>392</v>
      </c>
      <c r="K84" s="885"/>
      <c r="L84" s="885"/>
      <c r="M84" s="885"/>
      <c r="N84" s="885"/>
      <c r="O84" s="886"/>
      <c r="P84" s="1157"/>
      <c r="Q84" s="1158"/>
      <c r="R84" s="1159"/>
      <c r="S84" s="1152"/>
    </row>
    <row r="85" spans="2:19" ht="130.5" customHeight="1" x14ac:dyDescent="0.35">
      <c r="B85" s="1188"/>
      <c r="C85" s="1191"/>
      <c r="D85" s="1191"/>
      <c r="E85" s="1191"/>
      <c r="F85" s="1194"/>
      <c r="G85" s="1194"/>
      <c r="H85" s="1191"/>
      <c r="I85" s="1191"/>
      <c r="J85" s="884" t="s">
        <v>212</v>
      </c>
      <c r="K85" s="885"/>
      <c r="L85" s="885"/>
      <c r="M85" s="885"/>
      <c r="N85" s="885"/>
      <c r="O85" s="886"/>
      <c r="P85" s="1157"/>
      <c r="Q85" s="1158"/>
      <c r="R85" s="1159"/>
      <c r="S85" s="1152"/>
    </row>
    <row r="86" spans="2:19" ht="190.5" customHeight="1" x14ac:dyDescent="0.35">
      <c r="B86" s="1188"/>
      <c r="C86" s="1191"/>
      <c r="D86" s="1191"/>
      <c r="E86" s="1191"/>
      <c r="F86" s="1194"/>
      <c r="G86" s="1194"/>
      <c r="H86" s="1191"/>
      <c r="I86" s="1191"/>
      <c r="J86" s="884" t="s">
        <v>393</v>
      </c>
      <c r="K86" s="885"/>
      <c r="L86" s="885"/>
      <c r="M86" s="885"/>
      <c r="N86" s="885"/>
      <c r="O86" s="886"/>
      <c r="P86" s="1157"/>
      <c r="Q86" s="1158"/>
      <c r="R86" s="1159"/>
      <c r="S86" s="1152"/>
    </row>
    <row r="87" spans="2:19" ht="177.75" customHeight="1" thickBot="1" x14ac:dyDescent="0.4">
      <c r="B87" s="1189"/>
      <c r="C87" s="1192"/>
      <c r="D87" s="1192"/>
      <c r="E87" s="1192"/>
      <c r="F87" s="1195"/>
      <c r="G87" s="1195"/>
      <c r="H87" s="1192"/>
      <c r="I87" s="1192"/>
      <c r="J87" s="1176" t="s">
        <v>213</v>
      </c>
      <c r="K87" s="1177"/>
      <c r="L87" s="1177"/>
      <c r="M87" s="1177"/>
      <c r="N87" s="1177"/>
      <c r="O87" s="1178"/>
      <c r="P87" s="1160"/>
      <c r="Q87" s="1161"/>
      <c r="R87" s="1162"/>
      <c r="S87" s="1153"/>
    </row>
    <row r="88" spans="2:19" ht="388.5" customHeight="1" thickBot="1" x14ac:dyDescent="0.4">
      <c r="B88" s="357" t="s">
        <v>134</v>
      </c>
      <c r="C88" s="358" t="s">
        <v>134</v>
      </c>
      <c r="D88" s="861" t="s">
        <v>330</v>
      </c>
      <c r="E88" s="861"/>
      <c r="F88" s="359" t="s">
        <v>134</v>
      </c>
      <c r="G88" s="359" t="s">
        <v>134</v>
      </c>
      <c r="H88" s="360" t="s">
        <v>134</v>
      </c>
      <c r="I88" s="361" t="s">
        <v>134</v>
      </c>
      <c r="J88" s="1040" t="s">
        <v>206</v>
      </c>
      <c r="K88" s="1040"/>
      <c r="L88" s="1040"/>
      <c r="M88" s="1040"/>
      <c r="N88" s="1040"/>
      <c r="O88" s="1041"/>
      <c r="P88" s="1037" t="s">
        <v>207</v>
      </c>
      <c r="Q88" s="1038"/>
      <c r="R88" s="1039"/>
      <c r="S88" s="362" t="s">
        <v>487</v>
      </c>
    </row>
    <row r="89" spans="2:19" ht="409.5" customHeight="1" thickBot="1" x14ac:dyDescent="0.4">
      <c r="B89" s="357" t="s">
        <v>134</v>
      </c>
      <c r="C89" s="358" t="s">
        <v>134</v>
      </c>
      <c r="D89" s="861" t="s">
        <v>330</v>
      </c>
      <c r="E89" s="861"/>
      <c r="F89" s="359" t="s">
        <v>134</v>
      </c>
      <c r="G89" s="359" t="s">
        <v>134</v>
      </c>
      <c r="H89" s="360" t="s">
        <v>134</v>
      </c>
      <c r="I89" s="361" t="s">
        <v>134</v>
      </c>
      <c r="J89" s="1042" t="s">
        <v>214</v>
      </c>
      <c r="K89" s="1040"/>
      <c r="L89" s="1040"/>
      <c r="M89" s="1040"/>
      <c r="N89" s="1040"/>
      <c r="O89" s="1041"/>
      <c r="P89" s="838" t="s">
        <v>148</v>
      </c>
      <c r="Q89" s="839"/>
      <c r="R89" s="840"/>
      <c r="S89" s="362" t="s">
        <v>486</v>
      </c>
    </row>
    <row r="90" spans="2:19" ht="409.6" customHeight="1" thickBot="1" x14ac:dyDescent="0.4">
      <c r="B90" s="357" t="s">
        <v>134</v>
      </c>
      <c r="C90" s="358" t="s">
        <v>134</v>
      </c>
      <c r="D90" s="861" t="s">
        <v>330</v>
      </c>
      <c r="E90" s="861"/>
      <c r="F90" s="359" t="s">
        <v>134</v>
      </c>
      <c r="G90" s="359" t="s">
        <v>134</v>
      </c>
      <c r="H90" s="360" t="s">
        <v>134</v>
      </c>
      <c r="I90" s="361" t="s">
        <v>134</v>
      </c>
      <c r="J90" s="1042" t="s">
        <v>446</v>
      </c>
      <c r="K90" s="1040"/>
      <c r="L90" s="1040"/>
      <c r="M90" s="1040"/>
      <c r="N90" s="1040"/>
      <c r="O90" s="1041"/>
      <c r="P90" s="841" t="s">
        <v>148</v>
      </c>
      <c r="Q90" s="842"/>
      <c r="R90" s="843"/>
      <c r="S90" s="391" t="s">
        <v>445</v>
      </c>
    </row>
    <row r="91" spans="2:19" ht="42.75" customHeight="1" x14ac:dyDescent="0.35"/>
  </sheetData>
  <sheetProtection selectLockedCells="1" selectUnlockedCells="1"/>
  <mergeCells count="336">
    <mergeCell ref="S48:S50"/>
    <mergeCell ref="M51:M52"/>
    <mergeCell ref="N51:N52"/>
    <mergeCell ref="P51:P52"/>
    <mergeCell ref="Q51:Q52"/>
    <mergeCell ref="R51:R52"/>
    <mergeCell ref="J51:J52"/>
    <mergeCell ref="K51:K52"/>
    <mergeCell ref="L51:L52"/>
    <mergeCell ref="S51:S54"/>
    <mergeCell ref="S45:S47"/>
    <mergeCell ref="B45:B47"/>
    <mergeCell ref="C45:C47"/>
    <mergeCell ref="D45:F47"/>
    <mergeCell ref="G45:H47"/>
    <mergeCell ref="I45:I47"/>
    <mergeCell ref="J45:J47"/>
    <mergeCell ref="K45:K47"/>
    <mergeCell ref="L45:L47"/>
    <mergeCell ref="P45:P47"/>
    <mergeCell ref="Q45:Q47"/>
    <mergeCell ref="R45:R47"/>
    <mergeCell ref="M47:O47"/>
    <mergeCell ref="D88:E88"/>
    <mergeCell ref="M45:M46"/>
    <mergeCell ref="M48:M49"/>
    <mergeCell ref="G48:H50"/>
    <mergeCell ref="I48:I50"/>
    <mergeCell ref="G51:H52"/>
    <mergeCell ref="D51:F52"/>
    <mergeCell ref="M57:O57"/>
    <mergeCell ref="M60:O60"/>
    <mergeCell ref="B63:E63"/>
    <mergeCell ref="F63:L63"/>
    <mergeCell ref="M63:O64"/>
    <mergeCell ref="B64:E64"/>
    <mergeCell ref="F64:L64"/>
    <mergeCell ref="M61:M62"/>
    <mergeCell ref="M58:M59"/>
    <mergeCell ref="B80:B82"/>
    <mergeCell ref="C80:C82"/>
    <mergeCell ref="D80:E82"/>
    <mergeCell ref="F80:F82"/>
    <mergeCell ref="G80:G82"/>
    <mergeCell ref="H80:H82"/>
    <mergeCell ref="I80:I82"/>
    <mergeCell ref="L65:L67"/>
    <mergeCell ref="B53:E53"/>
    <mergeCell ref="F53:L53"/>
    <mergeCell ref="M53:O54"/>
    <mergeCell ref="P53:R54"/>
    <mergeCell ref="B54:E54"/>
    <mergeCell ref="F54:L54"/>
    <mergeCell ref="N45:N46"/>
    <mergeCell ref="N48:N49"/>
    <mergeCell ref="R48:R49"/>
    <mergeCell ref="M50:R50"/>
    <mergeCell ref="B51:B52"/>
    <mergeCell ref="I51:I52"/>
    <mergeCell ref="C51:C52"/>
    <mergeCell ref="P48:P49"/>
    <mergeCell ref="Q48:Q49"/>
    <mergeCell ref="S35:S37"/>
    <mergeCell ref="M41:M42"/>
    <mergeCell ref="B35:B37"/>
    <mergeCell ref="C35:C37"/>
    <mergeCell ref="D35:F37"/>
    <mergeCell ref="G35:H37"/>
    <mergeCell ref="I35:I37"/>
    <mergeCell ref="J35:J37"/>
    <mergeCell ref="K35:K37"/>
    <mergeCell ref="L35:L37"/>
    <mergeCell ref="S38:S40"/>
    <mergeCell ref="B41:B42"/>
    <mergeCell ref="C41:C42"/>
    <mergeCell ref="D41:F42"/>
    <mergeCell ref="G41:H42"/>
    <mergeCell ref="I41:I42"/>
    <mergeCell ref="J41:J42"/>
    <mergeCell ref="K41:K42"/>
    <mergeCell ref="L41:L42"/>
    <mergeCell ref="S41:S44"/>
    <mergeCell ref="N41:N42"/>
    <mergeCell ref="P41:P42"/>
    <mergeCell ref="Q41:Q42"/>
    <mergeCell ref="R41:R42"/>
    <mergeCell ref="R30:R32"/>
    <mergeCell ref="P33:P34"/>
    <mergeCell ref="Q33:Q34"/>
    <mergeCell ref="R33:R34"/>
    <mergeCell ref="J33:J34"/>
    <mergeCell ref="K33:K34"/>
    <mergeCell ref="L33:L34"/>
    <mergeCell ref="B33:B34"/>
    <mergeCell ref="C33:C34"/>
    <mergeCell ref="D33:F34"/>
    <mergeCell ref="G33:H34"/>
    <mergeCell ref="I33:I34"/>
    <mergeCell ref="J30:J32"/>
    <mergeCell ref="K30:K32"/>
    <mergeCell ref="M34:O34"/>
    <mergeCell ref="C30:C32"/>
    <mergeCell ref="B30:B32"/>
    <mergeCell ref="P30:P32"/>
    <mergeCell ref="Q30:Q32"/>
    <mergeCell ref="G30:H32"/>
    <mergeCell ref="I30:I32"/>
    <mergeCell ref="M37:O37"/>
    <mergeCell ref="M40:O40"/>
    <mergeCell ref="B43:E43"/>
    <mergeCell ref="F43:L43"/>
    <mergeCell ref="M43:O44"/>
    <mergeCell ref="P43:R44"/>
    <mergeCell ref="B44:E44"/>
    <mergeCell ref="F44:L44"/>
    <mergeCell ref="B83:B87"/>
    <mergeCell ref="C83:C87"/>
    <mergeCell ref="D83:E87"/>
    <mergeCell ref="F83:F87"/>
    <mergeCell ref="G83:G87"/>
    <mergeCell ref="H83:H87"/>
    <mergeCell ref="I83:I87"/>
    <mergeCell ref="P63:R64"/>
    <mergeCell ref="M55:M56"/>
    <mergeCell ref="M66:O66"/>
    <mergeCell ref="B75:C75"/>
    <mergeCell ref="D75:E76"/>
    <mergeCell ref="H75:H76"/>
    <mergeCell ref="B55:B57"/>
    <mergeCell ref="G55:H57"/>
    <mergeCell ref="D55:F57"/>
    <mergeCell ref="S83:S87"/>
    <mergeCell ref="P83:R87"/>
    <mergeCell ref="B77:B79"/>
    <mergeCell ref="C77:C79"/>
    <mergeCell ref="D77:E79"/>
    <mergeCell ref="F77:F79"/>
    <mergeCell ref="G77:G79"/>
    <mergeCell ref="H77:H79"/>
    <mergeCell ref="I77:I79"/>
    <mergeCell ref="J87:O87"/>
    <mergeCell ref="J82:O82"/>
    <mergeCell ref="J77:O77"/>
    <mergeCell ref="C55:C57"/>
    <mergeCell ref="B65:B67"/>
    <mergeCell ref="J65:J67"/>
    <mergeCell ref="K65:K67"/>
    <mergeCell ref="P58:P60"/>
    <mergeCell ref="Q58:Q60"/>
    <mergeCell ref="R58:R60"/>
    <mergeCell ref="N61:N62"/>
    <mergeCell ref="B27:B29"/>
    <mergeCell ref="J27:J29"/>
    <mergeCell ref="K27:K29"/>
    <mergeCell ref="L27:L29"/>
    <mergeCell ref="P27:P29"/>
    <mergeCell ref="Q27:Q29"/>
    <mergeCell ref="M32:O32"/>
    <mergeCell ref="M29:O29"/>
    <mergeCell ref="G27:H29"/>
    <mergeCell ref="I27:I29"/>
    <mergeCell ref="D27:F29"/>
    <mergeCell ref="C27:C29"/>
    <mergeCell ref="M30:M31"/>
    <mergeCell ref="N30:N31"/>
    <mergeCell ref="L30:L32"/>
    <mergeCell ref="D30:F32"/>
    <mergeCell ref="L18:L19"/>
    <mergeCell ref="P18:P19"/>
    <mergeCell ref="Q18:Q19"/>
    <mergeCell ref="R18:R19"/>
    <mergeCell ref="S20:S22"/>
    <mergeCell ref="B23:B24"/>
    <mergeCell ref="C23:C24"/>
    <mergeCell ref="D23:F24"/>
    <mergeCell ref="G23:H24"/>
    <mergeCell ref="I23:I24"/>
    <mergeCell ref="S23:S26"/>
    <mergeCell ref="M23:M24"/>
    <mergeCell ref="O23:O24"/>
    <mergeCell ref="N23:N24"/>
    <mergeCell ref="J23:J24"/>
    <mergeCell ref="K23:K24"/>
    <mergeCell ref="I15:I17"/>
    <mergeCell ref="B25:E25"/>
    <mergeCell ref="B26:E26"/>
    <mergeCell ref="F25:L25"/>
    <mergeCell ref="F26:L26"/>
    <mergeCell ref="M14:O14"/>
    <mergeCell ref="M17:O17"/>
    <mergeCell ref="M19:O19"/>
    <mergeCell ref="M22:O22"/>
    <mergeCell ref="M25:O26"/>
    <mergeCell ref="D12:F14"/>
    <mergeCell ref="C12:C14"/>
    <mergeCell ref="B12:B14"/>
    <mergeCell ref="G12:H14"/>
    <mergeCell ref="I12:I14"/>
    <mergeCell ref="J12:J14"/>
    <mergeCell ref="K12:K14"/>
    <mergeCell ref="L12:L14"/>
    <mergeCell ref="G15:H17"/>
    <mergeCell ref="N20:N21"/>
    <mergeCell ref="M20:M21"/>
    <mergeCell ref="L23:L24"/>
    <mergeCell ref="J18:J19"/>
    <mergeCell ref="K18:K19"/>
    <mergeCell ref="P88:R88"/>
    <mergeCell ref="J88:O88"/>
    <mergeCell ref="J85:O85"/>
    <mergeCell ref="J86:O86"/>
    <mergeCell ref="J89:O89"/>
    <mergeCell ref="J90:O90"/>
    <mergeCell ref="P77:R79"/>
    <mergeCell ref="P82:R82"/>
    <mergeCell ref="P80:R81"/>
    <mergeCell ref="S61:S64"/>
    <mergeCell ref="S55:S57"/>
    <mergeCell ref="S58:S60"/>
    <mergeCell ref="P70:R71"/>
    <mergeCell ref="S65:S66"/>
    <mergeCell ref="J75:O76"/>
    <mergeCell ref="F75:G75"/>
    <mergeCell ref="J81:O81"/>
    <mergeCell ref="J80:O80"/>
    <mergeCell ref="J79:O79"/>
    <mergeCell ref="J78:O78"/>
    <mergeCell ref="F70:L70"/>
    <mergeCell ref="M70:O71"/>
    <mergeCell ref="F71:L71"/>
    <mergeCell ref="K58:K60"/>
    <mergeCell ref="L58:L60"/>
    <mergeCell ref="N55:N56"/>
    <mergeCell ref="J55:J57"/>
    <mergeCell ref="K55:K57"/>
    <mergeCell ref="L55:L57"/>
    <mergeCell ref="P55:P57"/>
    <mergeCell ref="Q55:Q57"/>
    <mergeCell ref="R55:R57"/>
    <mergeCell ref="I55:I57"/>
    <mergeCell ref="S15:S16"/>
    <mergeCell ref="M9:O10"/>
    <mergeCell ref="P9:R9"/>
    <mergeCell ref="M38:M39"/>
    <mergeCell ref="N38:N39"/>
    <mergeCell ref="M35:M36"/>
    <mergeCell ref="N35:N36"/>
    <mergeCell ref="M12:M13"/>
    <mergeCell ref="N12:N13"/>
    <mergeCell ref="S12:S14"/>
    <mergeCell ref="P12:P14"/>
    <mergeCell ref="Q12:Q14"/>
    <mergeCell ref="R12:R14"/>
    <mergeCell ref="M27:M28"/>
    <mergeCell ref="N27:N28"/>
    <mergeCell ref="P23:P24"/>
    <mergeCell ref="Q23:Q24"/>
    <mergeCell ref="R23:R24"/>
    <mergeCell ref="S18:S19"/>
    <mergeCell ref="P25:R26"/>
    <mergeCell ref="R27:R29"/>
    <mergeCell ref="S27:S29"/>
    <mergeCell ref="S33:S34"/>
    <mergeCell ref="S30:S32"/>
    <mergeCell ref="K61:K62"/>
    <mergeCell ref="Q61:Q62"/>
    <mergeCell ref="A2:R2"/>
    <mergeCell ref="G9:H11"/>
    <mergeCell ref="B8:I8"/>
    <mergeCell ref="J8:R8"/>
    <mergeCell ref="B9:B11"/>
    <mergeCell ref="C9:F11"/>
    <mergeCell ref="I9:I11"/>
    <mergeCell ref="J9:L9"/>
    <mergeCell ref="J10:J11"/>
    <mergeCell ref="Q10:Q11"/>
    <mergeCell ref="L10:L11"/>
    <mergeCell ref="R10:R11"/>
    <mergeCell ref="B4:D4"/>
    <mergeCell ref="B5:D5"/>
    <mergeCell ref="B6:D6"/>
    <mergeCell ref="E4:S4"/>
    <mergeCell ref="E6:S6"/>
    <mergeCell ref="P5:S5"/>
    <mergeCell ref="E5:N5"/>
    <mergeCell ref="S9:S11"/>
    <mergeCell ref="K10:K11"/>
    <mergeCell ref="P10:P11"/>
    <mergeCell ref="R61:R62"/>
    <mergeCell ref="N58:N59"/>
    <mergeCell ref="B58:B60"/>
    <mergeCell ref="C58:C60"/>
    <mergeCell ref="D58:F60"/>
    <mergeCell ref="G58:H60"/>
    <mergeCell ref="I58:I60"/>
    <mergeCell ref="J58:J60"/>
    <mergeCell ref="B68:B69"/>
    <mergeCell ref="J68:J69"/>
    <mergeCell ref="K68:K69"/>
    <mergeCell ref="L68:L69"/>
    <mergeCell ref="M68:M69"/>
    <mergeCell ref="N68:N69"/>
    <mergeCell ref="P68:P69"/>
    <mergeCell ref="Q68:Q69"/>
    <mergeCell ref="R68:R69"/>
    <mergeCell ref="B61:B62"/>
    <mergeCell ref="C61:C62"/>
    <mergeCell ref="D61:F62"/>
    <mergeCell ref="G61:H62"/>
    <mergeCell ref="I61:I62"/>
    <mergeCell ref="J61:J62"/>
    <mergeCell ref="L61:L62"/>
    <mergeCell ref="S68:S71"/>
    <mergeCell ref="P89:R89"/>
    <mergeCell ref="P90:R90"/>
    <mergeCell ref="P65:P67"/>
    <mergeCell ref="Q65:Q67"/>
    <mergeCell ref="R65:R67"/>
    <mergeCell ref="G68:H69"/>
    <mergeCell ref="C68:C69"/>
    <mergeCell ref="D68:F69"/>
    <mergeCell ref="I68:I69"/>
    <mergeCell ref="D89:E89"/>
    <mergeCell ref="D90:E90"/>
    <mergeCell ref="I65:I67"/>
    <mergeCell ref="G65:H67"/>
    <mergeCell ref="D65:F67"/>
    <mergeCell ref="C65:C67"/>
    <mergeCell ref="S75:S76"/>
    <mergeCell ref="P75:R76"/>
    <mergeCell ref="I75:I76"/>
    <mergeCell ref="B74:S74"/>
    <mergeCell ref="B70:E70"/>
    <mergeCell ref="B71:E71"/>
    <mergeCell ref="J83:O83"/>
    <mergeCell ref="J84:O84"/>
  </mergeCells>
  <phoneticPr fontId="44" type="noConversion"/>
  <printOptions horizontalCentered="1"/>
  <pageMargins left="0" right="0.11811023622047245" top="0" bottom="0" header="0" footer="0"/>
  <pageSetup paperSize="5" scale="39" orientation="landscape" r:id="rId1"/>
  <headerFooter>
    <oddFooter>&amp;L&amp;P</oddFooter>
  </headerFooter>
  <rowBreaks count="14" manualBreakCount="14">
    <brk id="17" max="18" man="1"/>
    <brk id="19" max="18" man="1"/>
    <brk id="22" max="18" man="1"/>
    <brk id="26" max="16383" man="1"/>
    <brk id="32" max="18" man="1"/>
    <brk id="37" max="18" man="1"/>
    <brk id="40" max="18" man="1"/>
    <brk id="50" max="18" man="1"/>
    <brk id="54" max="18" man="1"/>
    <brk id="60" max="18" man="1"/>
    <brk id="64" max="16383" man="1"/>
    <brk id="71" max="16383" man="1"/>
    <brk id="79" max="18" man="1"/>
    <brk id="82" max="18" man="1"/>
  </rowBreaks>
  <drawing r:id="rId2"/>
  <extLst>
    <ext xmlns:x14="http://schemas.microsoft.com/office/spreadsheetml/2009/9/main" uri="{78C0D931-6437-407d-A8EE-F0AAD7539E65}">
      <x14:conditionalFormattings>
        <x14:conditionalFormatting xmlns:xm="http://schemas.microsoft.com/office/excel/2006/main">
          <x14:cfRule type="cellIs" priority="37" operator="between" id="{C00F8BC9-BC42-4623-858A-7DF3C7340E29}">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38" operator="between" id="{B215A433-F5EB-4C35-AED8-6136D9D99886}">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39" operator="between" id="{756559BF-F762-41A8-BE1D-F1210DCDD5E4}">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40" operator="between" id="{3A5DCAC1-4925-4205-AF92-A1B26AD02B1D}">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M12 M18 M15 M20</xm:sqref>
        </x14:conditionalFormatting>
        <x14:conditionalFormatting xmlns:xm="http://schemas.microsoft.com/office/excel/2006/main">
          <x14:cfRule type="cellIs" priority="21" operator="between" id="{A8A1F526-2CFF-4BB1-8646-B42908A9E553}">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22" operator="between" id="{0E7FA317-9862-44FD-8193-AA0FAFD5A3FD}">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23" operator="between" id="{503AD4A5-B766-44F5-9732-10F2C51F7F84}">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24" operator="between" id="{48FB48FE-AFA8-4FDD-B245-8E42C6B7A787}">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M25</xm:sqref>
        </x14:conditionalFormatting>
        <x14:conditionalFormatting xmlns:xm="http://schemas.microsoft.com/office/excel/2006/main">
          <x14:cfRule type="cellIs" priority="17" operator="between" id="{B2E1FAA1-B30B-4B86-BF57-350F46C5A860}">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18" operator="between" id="{73DDE4A7-D13A-4E0E-ADE0-E4FA20F5D3C1}">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19" operator="between" id="{F1C61EDA-18EE-40F6-8004-3FE86EAB0D55}">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20" operator="between" id="{F24CBAEF-7036-44FC-AB9C-6FE8849F8116}">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M43</xm:sqref>
        </x14:conditionalFormatting>
        <x14:conditionalFormatting xmlns:xm="http://schemas.microsoft.com/office/excel/2006/main">
          <x14:cfRule type="cellIs" priority="13" operator="between" id="{F565AC78-5EE9-4A8C-9953-783F9CAA45C7}">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14" operator="between" id="{936D8F87-D7A2-4443-BDEB-E1491D8DB1D8}">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15" operator="between" id="{B1A16875-3E1D-4B4B-900B-E08044BD8531}">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16" operator="between" id="{2D6BCFCE-7D1B-4EBD-8F37-2B97C4764319}">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M53</xm:sqref>
        </x14:conditionalFormatting>
        <x14:conditionalFormatting xmlns:xm="http://schemas.microsoft.com/office/excel/2006/main">
          <x14:cfRule type="cellIs" priority="9" operator="between" id="{F90DEFA0-C153-4275-A892-A93427E4B1B8}">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10" operator="between" id="{4DE26CA4-C116-4008-BF83-90912D1E4C51}">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11" operator="between" id="{DF2BA32C-60D6-4C03-BD88-BD328A0A87FB}">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12" operator="between" id="{368FD56A-2F8F-49DD-9517-BE8DFF39ED9B}">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M63</xm:sqref>
        </x14:conditionalFormatting>
        <x14:conditionalFormatting xmlns:xm="http://schemas.microsoft.com/office/excel/2006/main">
          <x14:cfRule type="cellIs" priority="5" operator="between" id="{8D5F0617-A086-4D03-8F3C-8659B144F794}">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6" operator="between" id="{8CB053C7-7AC2-4A61-A643-32273AE6AA14}">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7" operator="between" id="{B38350B1-FDD9-4B9D-A44E-3811F1925AC8}">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8" operator="between" id="{E7F90423-ED0D-4B46-BFDB-9F99CC7C7E46}">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M70</xm:sqref>
        </x14:conditionalFormatting>
        <x14:conditionalFormatting xmlns:xm="http://schemas.microsoft.com/office/excel/2006/main">
          <x14:cfRule type="cellIs" priority="1" operator="between" id="{86E75841-F603-45D2-9C85-816BDEBCD9EA}">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2" operator="between" id="{71CB79B5-CB4C-4752-B55D-36A05F1A500B}">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3" operator="between" id="{6D83FD3D-5FFE-468F-8D6F-B0F33CB8C362}">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4" operator="between" id="{028CAB4A-8EDB-4A59-81E3-046059A0F143}">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M16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C5F6F17-8E8C-45C4-B79F-B35CC5BC166A}">
          <x14:formula1>
            <xm:f>'U:\Oficina de Planeación\7. SISTEMA INTEGRADO DE GESTIÓN ETOM\3. Riesgos\2017\Archivos de trabajo\[5. Riesgos Corrupción Rendición de Cuentas.xlsx]Inicial'!#REF!</xm:f>
          </x14:formula1>
          <xm:sqref>I8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A2:AB22"/>
  <sheetViews>
    <sheetView view="pageBreakPreview" topLeftCell="A5" zoomScale="50" zoomScaleNormal="50" zoomScaleSheetLayoutView="50" workbookViewId="0">
      <selection activeCell="K12" sqref="K12"/>
    </sheetView>
  </sheetViews>
  <sheetFormatPr baseColWidth="10" defaultColWidth="11.453125" defaultRowHeight="14.5" x14ac:dyDescent="0.35"/>
  <cols>
    <col min="1" max="1" width="6" style="2" customWidth="1"/>
    <col min="2" max="2" width="37.54296875" style="3" customWidth="1"/>
    <col min="3" max="3" width="19.54296875" style="3" customWidth="1"/>
    <col min="4" max="4" width="7.54296875" style="46" customWidth="1"/>
    <col min="5" max="5" width="8.81640625" style="3" customWidth="1"/>
    <col min="6" max="6" width="56.7265625" style="46" customWidth="1"/>
    <col min="7" max="7" width="30.7265625" style="3" customWidth="1"/>
    <col min="8" max="8" width="4.81640625" style="3" customWidth="1"/>
    <col min="9" max="9" width="3.7265625" style="3" customWidth="1"/>
    <col min="10" max="10" width="6.26953125" style="3" customWidth="1"/>
    <col min="11" max="11" width="48.7265625" style="3" customWidth="1"/>
    <col min="12" max="12" width="11.453125" style="3"/>
    <col min="13" max="13" width="66.81640625" style="46" customWidth="1"/>
    <col min="14" max="14" width="5.26953125" style="3" customWidth="1"/>
    <col min="15" max="15" width="4.453125" style="3" customWidth="1"/>
    <col min="16" max="16" width="6.1796875" style="3" customWidth="1"/>
    <col min="17" max="17" width="34.26953125" style="3" customWidth="1"/>
    <col min="18" max="18" width="10.7265625" style="3" customWidth="1"/>
    <col min="19" max="19" width="11.81640625" style="3" customWidth="1"/>
    <col min="20" max="20" width="14.26953125" style="3" customWidth="1"/>
    <col min="21" max="21" width="7.1796875" style="1" customWidth="1"/>
    <col min="22" max="22" width="13.453125" style="3" customWidth="1"/>
    <col min="23" max="23" width="18.1796875" style="46" customWidth="1"/>
    <col min="24" max="24" width="15.54296875" style="46" customWidth="1"/>
    <col min="25" max="25" width="11.453125" style="3" customWidth="1"/>
    <col min="26" max="26" width="16.7265625" style="46" customWidth="1"/>
    <col min="27" max="27" width="17" style="45" customWidth="1"/>
    <col min="28" max="28" width="11.26953125" style="3" customWidth="1"/>
    <col min="29" max="16384" width="11.453125" style="1"/>
  </cols>
  <sheetData>
    <row r="2" spans="1:28" ht="36" customHeight="1" x14ac:dyDescent="0.35">
      <c r="A2" s="444" t="s">
        <v>230</v>
      </c>
      <c r="B2" s="444"/>
      <c r="C2" s="444"/>
      <c r="D2" s="444"/>
      <c r="E2" s="444"/>
      <c r="F2" s="444"/>
      <c r="G2" s="444"/>
      <c r="H2" s="444"/>
      <c r="I2" s="444"/>
      <c r="J2" s="444"/>
      <c r="K2" s="444"/>
      <c r="L2" s="444"/>
      <c r="M2" s="444"/>
      <c r="N2" s="444"/>
      <c r="O2" s="444"/>
      <c r="P2" s="444"/>
      <c r="Q2" s="444"/>
      <c r="R2" s="444"/>
      <c r="S2" s="55"/>
      <c r="T2" s="55"/>
      <c r="U2" s="55"/>
      <c r="V2" s="55"/>
      <c r="W2" s="55"/>
      <c r="X2" s="55"/>
      <c r="Y2" s="55"/>
      <c r="Z2" s="55"/>
      <c r="AA2" s="55"/>
      <c r="AB2" s="55"/>
    </row>
    <row r="3" spans="1:28" ht="19.5" customHeight="1" thickBot="1" x14ac:dyDescent="0.4">
      <c r="A3" s="26"/>
      <c r="B3" s="26"/>
      <c r="C3" s="26"/>
      <c r="D3" s="44"/>
      <c r="E3" s="26"/>
      <c r="F3" s="44"/>
      <c r="G3" s="26"/>
      <c r="H3" s="26"/>
      <c r="I3" s="26"/>
      <c r="J3" s="26"/>
      <c r="K3" s="26"/>
      <c r="L3" s="26"/>
      <c r="M3" s="44"/>
      <c r="N3" s="26"/>
      <c r="O3" s="26"/>
      <c r="P3" s="26"/>
      <c r="Q3" s="26"/>
      <c r="R3" s="26"/>
      <c r="S3" s="26"/>
      <c r="T3" s="26"/>
      <c r="U3" s="26"/>
    </row>
    <row r="4" spans="1:28" ht="36" customHeight="1" x14ac:dyDescent="0.35">
      <c r="A4" s="88"/>
      <c r="B4" s="1382" t="s">
        <v>0</v>
      </c>
      <c r="C4" s="1383"/>
      <c r="D4" s="1383"/>
      <c r="E4" s="1384" t="s">
        <v>311</v>
      </c>
      <c r="F4" s="1384"/>
      <c r="G4" s="1384"/>
      <c r="H4" s="1384"/>
      <c r="I4" s="1384"/>
      <c r="J4" s="1384"/>
      <c r="K4" s="1384"/>
      <c r="L4" s="1384"/>
      <c r="M4" s="1384"/>
      <c r="N4" s="1384"/>
      <c r="O4" s="1384"/>
      <c r="P4" s="1384"/>
      <c r="Q4" s="1385"/>
    </row>
    <row r="5" spans="1:28" ht="70.5" customHeight="1" x14ac:dyDescent="0.35">
      <c r="A5" s="88"/>
      <c r="B5" s="628" t="s">
        <v>255</v>
      </c>
      <c r="C5" s="629"/>
      <c r="D5" s="629"/>
      <c r="E5" s="769" t="s">
        <v>291</v>
      </c>
      <c r="F5" s="769"/>
      <c r="G5" s="769"/>
      <c r="H5" s="769"/>
      <c r="I5" s="769"/>
      <c r="J5" s="769"/>
      <c r="K5" s="769"/>
      <c r="L5" s="779" t="s">
        <v>254</v>
      </c>
      <c r="M5" s="780"/>
      <c r="N5" s="753" t="s">
        <v>290</v>
      </c>
      <c r="O5" s="754"/>
      <c r="P5" s="754"/>
      <c r="Q5" s="755"/>
    </row>
    <row r="6" spans="1:28" ht="70.5" customHeight="1" thickBot="1" x14ac:dyDescent="0.4">
      <c r="A6" s="56"/>
      <c r="B6" s="1428" t="s">
        <v>1</v>
      </c>
      <c r="C6" s="1429"/>
      <c r="D6" s="1429"/>
      <c r="E6" s="1433" t="s">
        <v>190</v>
      </c>
      <c r="F6" s="1433"/>
      <c r="G6" s="1433"/>
      <c r="H6" s="1433"/>
      <c r="I6" s="1433"/>
      <c r="J6" s="1433"/>
      <c r="K6" s="1433"/>
      <c r="L6" s="1433"/>
      <c r="M6" s="1433"/>
      <c r="N6" s="1433"/>
      <c r="O6" s="1433"/>
      <c r="P6" s="1433"/>
      <c r="Q6" s="1434"/>
    </row>
    <row r="7" spans="1:28" ht="16" thickBot="1" x14ac:dyDescent="0.4">
      <c r="A7" s="56"/>
      <c r="B7" s="57"/>
      <c r="C7" s="58"/>
      <c r="D7" s="58"/>
      <c r="E7" s="58"/>
      <c r="F7" s="58"/>
      <c r="G7" s="58"/>
      <c r="H7" s="58"/>
      <c r="I7" s="58"/>
      <c r="J7" s="58"/>
      <c r="K7" s="58"/>
      <c r="L7" s="58"/>
      <c r="M7" s="58"/>
      <c r="N7" s="58"/>
      <c r="O7" s="58"/>
      <c r="P7" s="58"/>
    </row>
    <row r="8" spans="1:28" ht="66.75" customHeight="1" thickBot="1" x14ac:dyDescent="0.4">
      <c r="B8" s="1354" t="s">
        <v>133</v>
      </c>
      <c r="C8" s="1355"/>
      <c r="D8" s="1355"/>
      <c r="E8" s="1355"/>
      <c r="F8" s="1355"/>
      <c r="G8" s="1356"/>
      <c r="H8" s="1357" t="s">
        <v>102</v>
      </c>
      <c r="I8" s="1357"/>
      <c r="J8" s="1357"/>
      <c r="K8" s="1357"/>
      <c r="L8" s="1357"/>
      <c r="M8" s="1357"/>
      <c r="N8" s="1357"/>
      <c r="O8" s="1357"/>
      <c r="P8" s="1357"/>
      <c r="Q8" s="79" t="s">
        <v>153</v>
      </c>
    </row>
    <row r="9" spans="1:28" ht="30.75" customHeight="1" x14ac:dyDescent="0.35">
      <c r="A9" s="43"/>
      <c r="B9" s="1358" t="s">
        <v>2</v>
      </c>
      <c r="C9" s="1360" t="s">
        <v>135</v>
      </c>
      <c r="D9" s="1360"/>
      <c r="E9" s="1361"/>
      <c r="F9" s="1364" t="s">
        <v>136</v>
      </c>
      <c r="G9" s="1366" t="s">
        <v>4</v>
      </c>
      <c r="H9" s="1368" t="s">
        <v>90</v>
      </c>
      <c r="I9" s="1369"/>
      <c r="J9" s="1370"/>
      <c r="K9" s="1371" t="s">
        <v>70</v>
      </c>
      <c r="L9" s="1372"/>
      <c r="M9" s="449"/>
      <c r="N9" s="610" t="s">
        <v>91</v>
      </c>
      <c r="O9" s="608"/>
      <c r="P9" s="609"/>
      <c r="Q9" s="1351" t="s">
        <v>154</v>
      </c>
    </row>
    <row r="10" spans="1:28" ht="41.25" customHeight="1" x14ac:dyDescent="0.35">
      <c r="A10" s="47"/>
      <c r="B10" s="1359"/>
      <c r="C10" s="1362"/>
      <c r="D10" s="1362"/>
      <c r="E10" s="1363"/>
      <c r="F10" s="1365"/>
      <c r="G10" s="1367"/>
      <c r="H10" s="1375" t="s">
        <v>22</v>
      </c>
      <c r="I10" s="1377" t="s">
        <v>29</v>
      </c>
      <c r="J10" s="1437" t="s">
        <v>132</v>
      </c>
      <c r="K10" s="1373"/>
      <c r="L10" s="1374"/>
      <c r="M10" s="451"/>
      <c r="N10" s="1379" t="s">
        <v>22</v>
      </c>
      <c r="O10" s="1378" t="s">
        <v>29</v>
      </c>
      <c r="P10" s="1435" t="s">
        <v>132</v>
      </c>
      <c r="Q10" s="1352"/>
    </row>
    <row r="11" spans="1:28" ht="75.75" customHeight="1" thickBot="1" x14ac:dyDescent="0.4">
      <c r="A11" s="47"/>
      <c r="B11" s="1359"/>
      <c r="C11" s="1362"/>
      <c r="D11" s="1362"/>
      <c r="E11" s="1363"/>
      <c r="F11" s="1365"/>
      <c r="G11" s="1367"/>
      <c r="H11" s="1376"/>
      <c r="I11" s="1378"/>
      <c r="J11" s="1438"/>
      <c r="K11" s="220" t="s">
        <v>137</v>
      </c>
      <c r="L11" s="221" t="s">
        <v>138</v>
      </c>
      <c r="M11" s="222" t="s">
        <v>139</v>
      </c>
      <c r="N11" s="1380"/>
      <c r="O11" s="1381"/>
      <c r="P11" s="1436"/>
      <c r="Q11" s="1353"/>
    </row>
    <row r="12" spans="1:28" ht="387" customHeight="1" x14ac:dyDescent="0.35">
      <c r="A12" s="43"/>
      <c r="B12" s="1407" t="s">
        <v>193</v>
      </c>
      <c r="C12" s="1410" t="s">
        <v>312</v>
      </c>
      <c r="D12" s="1410"/>
      <c r="E12" s="1410"/>
      <c r="F12" s="1413" t="s">
        <v>191</v>
      </c>
      <c r="G12" s="1416" t="s">
        <v>192</v>
      </c>
      <c r="H12" s="1419" t="s">
        <v>279</v>
      </c>
      <c r="I12" s="1422" t="s">
        <v>99</v>
      </c>
      <c r="J12" s="1425" t="s">
        <v>68</v>
      </c>
      <c r="K12" s="225" t="s">
        <v>318</v>
      </c>
      <c r="L12" s="218" t="s">
        <v>147</v>
      </c>
      <c r="M12" s="119" t="s">
        <v>314</v>
      </c>
      <c r="N12" s="1419" t="s">
        <v>313</v>
      </c>
      <c r="O12" s="1422" t="s">
        <v>99</v>
      </c>
      <c r="P12" s="1446" t="s">
        <v>68</v>
      </c>
      <c r="Q12" s="1455" t="s">
        <v>171</v>
      </c>
    </row>
    <row r="13" spans="1:28" ht="25.5" customHeight="1" x14ac:dyDescent="0.35">
      <c r="A13" s="43"/>
      <c r="B13" s="1408"/>
      <c r="C13" s="1411"/>
      <c r="D13" s="1411"/>
      <c r="E13" s="1411"/>
      <c r="F13" s="1414"/>
      <c r="G13" s="1417"/>
      <c r="H13" s="1420"/>
      <c r="I13" s="1423"/>
      <c r="J13" s="1426"/>
      <c r="K13" s="1449" t="s">
        <v>243</v>
      </c>
      <c r="L13" s="1450"/>
      <c r="M13" s="193" t="s">
        <v>117</v>
      </c>
      <c r="N13" s="1420"/>
      <c r="O13" s="1423"/>
      <c r="P13" s="1447"/>
      <c r="Q13" s="1456"/>
    </row>
    <row r="14" spans="1:28" ht="304.5" customHeight="1" thickBot="1" x14ac:dyDescent="0.4">
      <c r="A14" s="48"/>
      <c r="B14" s="1409"/>
      <c r="C14" s="1412"/>
      <c r="D14" s="1412"/>
      <c r="E14" s="1412"/>
      <c r="F14" s="1415"/>
      <c r="G14" s="1418"/>
      <c r="H14" s="1421"/>
      <c r="I14" s="1424"/>
      <c r="J14" s="1427"/>
      <c r="K14" s="91" t="s">
        <v>319</v>
      </c>
      <c r="L14" s="224" t="s">
        <v>145</v>
      </c>
      <c r="M14" s="226" t="s">
        <v>316</v>
      </c>
      <c r="N14" s="1421"/>
      <c r="O14" s="1424"/>
      <c r="P14" s="1448"/>
      <c r="Q14" s="1443" t="s">
        <v>159</v>
      </c>
    </row>
    <row r="15" spans="1:28" ht="18" customHeight="1" x14ac:dyDescent="0.35">
      <c r="A15" s="48"/>
      <c r="B15" s="499" t="s">
        <v>245</v>
      </c>
      <c r="C15" s="500"/>
      <c r="D15" s="500"/>
      <c r="E15" s="501"/>
      <c r="F15" s="1029" t="s">
        <v>317</v>
      </c>
      <c r="G15" s="1029"/>
      <c r="H15" s="1029"/>
      <c r="I15" s="1029"/>
      <c r="J15" s="1430"/>
      <c r="K15" s="1451" t="s">
        <v>243</v>
      </c>
      <c r="L15" s="1452"/>
      <c r="M15" s="1457" t="s">
        <v>117</v>
      </c>
      <c r="N15" s="1445"/>
      <c r="O15" s="1445"/>
      <c r="P15" s="1445"/>
      <c r="Q15" s="1443"/>
    </row>
    <row r="16" spans="1:28" ht="18" customHeight="1" thickBot="1" x14ac:dyDescent="0.4">
      <c r="A16" s="48"/>
      <c r="B16" s="480" t="s">
        <v>246</v>
      </c>
      <c r="C16" s="481"/>
      <c r="D16" s="481"/>
      <c r="E16" s="482"/>
      <c r="F16" s="1431" t="s">
        <v>267</v>
      </c>
      <c r="G16" s="1431"/>
      <c r="H16" s="1431"/>
      <c r="I16" s="1431"/>
      <c r="J16" s="1432"/>
      <c r="K16" s="1453"/>
      <c r="L16" s="1454"/>
      <c r="M16" s="807"/>
      <c r="N16" s="697"/>
      <c r="O16" s="697"/>
      <c r="P16" s="697"/>
      <c r="Q16" s="1444"/>
    </row>
    <row r="17" spans="1:17" ht="27" customHeight="1" thickBot="1" x14ac:dyDescent="0.4">
      <c r="A17" s="48"/>
      <c r="B17" s="51"/>
      <c r="C17" s="53"/>
      <c r="D17" s="53"/>
      <c r="E17" s="53"/>
      <c r="F17" s="54"/>
      <c r="G17" s="51"/>
      <c r="H17" s="50"/>
      <c r="I17" s="50"/>
      <c r="J17" s="50"/>
      <c r="K17" s="51"/>
      <c r="L17" s="51"/>
      <c r="M17" s="51"/>
      <c r="N17" s="50"/>
      <c r="O17" s="50"/>
      <c r="P17" s="50"/>
    </row>
    <row r="18" spans="1:17" ht="21.75" customHeight="1" thickBot="1" x14ac:dyDescent="0.4">
      <c r="B18" s="1404" t="s">
        <v>242</v>
      </c>
      <c r="C18" s="1405"/>
      <c r="D18" s="1405"/>
      <c r="E18" s="1405"/>
      <c r="F18" s="1405"/>
      <c r="G18" s="1405"/>
      <c r="H18" s="1405"/>
      <c r="I18" s="1405"/>
      <c r="J18" s="1405"/>
      <c r="K18" s="1405"/>
      <c r="L18" s="1405"/>
      <c r="M18" s="1405"/>
      <c r="N18" s="1405"/>
      <c r="O18" s="1405"/>
      <c r="P18" s="1405"/>
      <c r="Q18" s="1406"/>
    </row>
    <row r="19" spans="1:17" ht="49.5" customHeight="1" x14ac:dyDescent="0.35">
      <c r="B19" s="728" t="s">
        <v>244</v>
      </c>
      <c r="C19" s="551"/>
      <c r="D19" s="824" t="s">
        <v>237</v>
      </c>
      <c r="E19" s="824"/>
      <c r="F19" s="551" t="s">
        <v>250</v>
      </c>
      <c r="G19" s="551"/>
      <c r="H19" s="1392" t="s">
        <v>143</v>
      </c>
      <c r="I19" s="1393"/>
      <c r="J19" s="1394"/>
      <c r="K19" s="1342" t="s">
        <v>103</v>
      </c>
      <c r="L19" s="1458" t="s">
        <v>231</v>
      </c>
      <c r="M19" s="1459"/>
      <c r="N19" s="1388" t="s">
        <v>251</v>
      </c>
      <c r="O19" s="1388"/>
      <c r="P19" s="1388"/>
      <c r="Q19" s="739" t="s">
        <v>103</v>
      </c>
    </row>
    <row r="20" spans="1:17" ht="45" customHeight="1" thickBot="1" x14ac:dyDescent="0.4">
      <c r="B20" s="185" t="s">
        <v>243</v>
      </c>
      <c r="C20" s="106" t="s">
        <v>140</v>
      </c>
      <c r="D20" s="1346"/>
      <c r="E20" s="1346"/>
      <c r="F20" s="223" t="s">
        <v>141</v>
      </c>
      <c r="G20" s="223" t="s">
        <v>142</v>
      </c>
      <c r="H20" s="1395"/>
      <c r="I20" s="1396"/>
      <c r="J20" s="1397"/>
      <c r="K20" s="1343"/>
      <c r="L20" s="1460"/>
      <c r="M20" s="1461"/>
      <c r="N20" s="1389"/>
      <c r="O20" s="1389"/>
      <c r="P20" s="1389"/>
      <c r="Q20" s="740"/>
    </row>
    <row r="21" spans="1:17" ht="165" customHeight="1" x14ac:dyDescent="0.35">
      <c r="B21" s="1338" t="s">
        <v>134</v>
      </c>
      <c r="C21" s="1339"/>
      <c r="D21" s="1347" t="s">
        <v>249</v>
      </c>
      <c r="E21" s="1348"/>
      <c r="F21" s="1344" t="s">
        <v>134</v>
      </c>
      <c r="G21" s="1344" t="s">
        <v>134</v>
      </c>
      <c r="H21" s="1398" t="s">
        <v>134</v>
      </c>
      <c r="I21" s="1399"/>
      <c r="J21" s="1400"/>
      <c r="K21" s="1390" t="s">
        <v>134</v>
      </c>
      <c r="L21" s="1462" t="s">
        <v>315</v>
      </c>
      <c r="M21" s="1463"/>
      <c r="N21" s="1386" t="s">
        <v>152</v>
      </c>
      <c r="O21" s="1386"/>
      <c r="P21" s="1386"/>
      <c r="Q21" s="1441" t="s">
        <v>471</v>
      </c>
    </row>
    <row r="22" spans="1:17" ht="173.25" customHeight="1" thickBot="1" x14ac:dyDescent="0.4">
      <c r="B22" s="1340"/>
      <c r="C22" s="1341"/>
      <c r="D22" s="1349"/>
      <c r="E22" s="1350"/>
      <c r="F22" s="1345"/>
      <c r="G22" s="1345"/>
      <c r="H22" s="1401"/>
      <c r="I22" s="1402"/>
      <c r="J22" s="1403"/>
      <c r="K22" s="1391"/>
      <c r="L22" s="1439" t="s">
        <v>194</v>
      </c>
      <c r="M22" s="1440"/>
      <c r="N22" s="1387"/>
      <c r="O22" s="1387"/>
      <c r="P22" s="1387"/>
      <c r="Q22" s="1442"/>
    </row>
  </sheetData>
  <sheetProtection selectLockedCells="1" selectUnlockedCells="1"/>
  <mergeCells count="64">
    <mergeCell ref="L22:M22"/>
    <mergeCell ref="Q21:Q22"/>
    <mergeCell ref="Q14:Q16"/>
    <mergeCell ref="N15:P16"/>
    <mergeCell ref="N12:N14"/>
    <mergeCell ref="O12:O14"/>
    <mergeCell ref="P12:P14"/>
    <mergeCell ref="K13:L13"/>
    <mergeCell ref="K15:L16"/>
    <mergeCell ref="Q12:Q13"/>
    <mergeCell ref="M15:M16"/>
    <mergeCell ref="L19:M20"/>
    <mergeCell ref="L21:M21"/>
    <mergeCell ref="B5:D5"/>
    <mergeCell ref="B15:E15"/>
    <mergeCell ref="B16:E16"/>
    <mergeCell ref="F15:J15"/>
    <mergeCell ref="F16:J16"/>
    <mergeCell ref="E5:K5"/>
    <mergeCell ref="E6:Q6"/>
    <mergeCell ref="P10:P11"/>
    <mergeCell ref="J10:J11"/>
    <mergeCell ref="L5:M5"/>
    <mergeCell ref="N5:Q5"/>
    <mergeCell ref="E4:Q4"/>
    <mergeCell ref="N21:P22"/>
    <mergeCell ref="N19:P20"/>
    <mergeCell ref="Q19:Q20"/>
    <mergeCell ref="K21:K22"/>
    <mergeCell ref="H19:J20"/>
    <mergeCell ref="H21:J22"/>
    <mergeCell ref="B18:Q18"/>
    <mergeCell ref="B12:B14"/>
    <mergeCell ref="C12:E14"/>
    <mergeCell ref="F12:F14"/>
    <mergeCell ref="G12:G14"/>
    <mergeCell ref="H12:H14"/>
    <mergeCell ref="I12:I14"/>
    <mergeCell ref="J12:J14"/>
    <mergeCell ref="B6:D6"/>
    <mergeCell ref="A2:R2"/>
    <mergeCell ref="Q9:Q11"/>
    <mergeCell ref="B8:G8"/>
    <mergeCell ref="H8:P8"/>
    <mergeCell ref="B9:B11"/>
    <mergeCell ref="C9:E11"/>
    <mergeCell ref="F9:F11"/>
    <mergeCell ref="G9:G11"/>
    <mergeCell ref="H9:J9"/>
    <mergeCell ref="K9:M10"/>
    <mergeCell ref="N9:P9"/>
    <mergeCell ref="H10:H11"/>
    <mergeCell ref="I10:I11"/>
    <mergeCell ref="N10:N11"/>
    <mergeCell ref="O10:O11"/>
    <mergeCell ref="B4:D4"/>
    <mergeCell ref="B19:C19"/>
    <mergeCell ref="B21:C22"/>
    <mergeCell ref="F19:G19"/>
    <mergeCell ref="K19:K20"/>
    <mergeCell ref="F21:F22"/>
    <mergeCell ref="G21:G22"/>
    <mergeCell ref="D19:E20"/>
    <mergeCell ref="D21:E22"/>
  </mergeCells>
  <printOptions horizontalCentered="1"/>
  <pageMargins left="0.11811023622047245" right="0.11811023622047245" top="0.15748031496062992" bottom="0.15748031496062992" header="0" footer="0"/>
  <pageSetup paperSize="5" scale="42" orientation="landscape" r:id="rId1"/>
  <headerFooter>
    <oddFooter>&amp;L&amp;P</oddFooter>
  </headerFooter>
  <rowBreaks count="1" manualBreakCount="1">
    <brk id="16" max="18" man="1"/>
  </rowBreaks>
  <colBreaks count="1" manualBreakCount="1">
    <brk id="17" max="20" man="1"/>
  </colBreaks>
  <drawing r:id="rId2"/>
  <extLst>
    <ext xmlns:x14="http://schemas.microsoft.com/office/spreadsheetml/2009/9/main" uri="{78C0D931-6437-407d-A8EE-F0AAD7539E65}">
      <x14:conditionalFormattings>
        <x14:conditionalFormatting xmlns:xm="http://schemas.microsoft.com/office/excel/2006/main">
          <x14:cfRule type="cellIs" priority="9" operator="between" id="{83E8DB4A-73D8-4AEB-BB04-143C85734E5B}">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10" operator="between" id="{F3B4C0FC-A810-4AAE-A3A4-10168C952C15}">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11" operator="between" id="{2C16743A-16DF-44AB-8FEC-78ECD4BF351C}">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12" operator="between" id="{3242DE35-296D-4C80-AA9E-CE993414A1DF}">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K12:K13</xm:sqref>
        </x14:conditionalFormatting>
        <x14:conditionalFormatting xmlns:xm="http://schemas.microsoft.com/office/excel/2006/main">
          <x14:cfRule type="cellIs" priority="1" operator="between" id="{5F4A77D0-3C47-4E8A-B753-00540DEA034F}">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2" operator="between" id="{5A21A34C-9766-40E9-93E8-D7224E667B07}">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3" operator="between" id="{31BC460A-443D-4A62-8F16-D310F7369382}">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4" operator="between" id="{C18F25B5-557A-4CC7-914A-F9E76B62A279}">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K15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C09B416-10F5-47F3-9969-1E63EBA04B2D}">
          <x14:formula1>
            <xm:f>'U:\Oficina de Planeación\7. SISTEMA INTEGRADO DE GESTIÓN ETOM\3. Riesgos\2017\Archivos de trabajo\[5. Riesgos Corrupción Rendición de Cuentas.xlsx]Inicial'!#REF!</xm:f>
          </x14:formula1>
          <xm:sqref>G8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A2:AB28"/>
  <sheetViews>
    <sheetView view="pageBreakPreview" topLeftCell="B21" zoomScale="40" zoomScaleNormal="40" zoomScaleSheetLayoutView="40" workbookViewId="0">
      <selection activeCell="C13" sqref="C13:E17"/>
    </sheetView>
  </sheetViews>
  <sheetFormatPr baseColWidth="10" defaultColWidth="11.453125" defaultRowHeight="14.5" x14ac:dyDescent="0.35"/>
  <cols>
    <col min="1" max="1" width="6" style="63" customWidth="1"/>
    <col min="2" max="2" width="41.54296875" style="60" customWidth="1"/>
    <col min="3" max="3" width="21" style="60" customWidth="1"/>
    <col min="4" max="4" width="9.81640625" style="45" customWidth="1"/>
    <col min="5" max="5" width="9.54296875" style="60" customWidth="1"/>
    <col min="6" max="6" width="59.54296875" style="45" customWidth="1"/>
    <col min="7" max="7" width="33.81640625" style="60" customWidth="1"/>
    <col min="8" max="8" width="6.453125" style="60" bestFit="1" customWidth="1"/>
    <col min="9" max="9" width="4.81640625" style="60" customWidth="1"/>
    <col min="10" max="10" width="7.54296875" style="60" customWidth="1"/>
    <col min="11" max="11" width="41.1796875" style="60" customWidth="1"/>
    <col min="12" max="12" width="10.26953125" style="60" customWidth="1"/>
    <col min="13" max="13" width="139.453125" style="45" customWidth="1"/>
    <col min="14" max="14" width="6.7265625" style="60" customWidth="1"/>
    <col min="15" max="15" width="5" style="60" customWidth="1"/>
    <col min="16" max="16" width="6.26953125" style="60" customWidth="1"/>
    <col min="17" max="17" width="36.54296875" style="60" customWidth="1"/>
    <col min="18" max="18" width="4.7265625" style="60" hidden="1" customWidth="1"/>
    <col min="19" max="19" width="5.453125" style="60" customWidth="1"/>
    <col min="20" max="20" width="14.26953125" style="60" customWidth="1"/>
    <col min="21" max="21" width="7.1796875" style="62" bestFit="1" customWidth="1"/>
    <col min="22" max="22" width="13.453125" style="60" customWidth="1"/>
    <col min="23" max="23" width="36.453125" style="45" customWidth="1"/>
    <col min="24" max="24" width="18.81640625" style="45" customWidth="1"/>
    <col min="25" max="25" width="11.453125" style="60"/>
    <col min="26" max="26" width="45.54296875" style="45" customWidth="1"/>
    <col min="27" max="27" width="27" style="45" customWidth="1"/>
    <col min="28" max="28" width="14.453125" style="60" customWidth="1"/>
    <col min="29" max="16384" width="11.453125" style="62"/>
  </cols>
  <sheetData>
    <row r="2" spans="1:28" ht="36" customHeight="1" x14ac:dyDescent="0.35">
      <c r="A2" s="582" t="s">
        <v>230</v>
      </c>
      <c r="B2" s="582"/>
      <c r="C2" s="582"/>
      <c r="D2" s="582"/>
      <c r="E2" s="582"/>
      <c r="F2" s="582"/>
      <c r="G2" s="582"/>
      <c r="H2" s="582"/>
      <c r="I2" s="582"/>
      <c r="J2" s="582"/>
      <c r="K2" s="582"/>
      <c r="L2" s="582"/>
      <c r="M2" s="582"/>
      <c r="N2" s="582"/>
      <c r="O2" s="582"/>
      <c r="P2" s="582"/>
      <c r="Q2" s="582"/>
      <c r="R2" s="582"/>
      <c r="S2" s="61"/>
      <c r="T2" s="61"/>
      <c r="U2" s="61"/>
      <c r="V2" s="61"/>
      <c r="W2" s="61"/>
      <c r="X2" s="61"/>
      <c r="Y2" s="61"/>
      <c r="Z2" s="61"/>
      <c r="AA2" s="61"/>
      <c r="AB2" s="61"/>
    </row>
    <row r="3" spans="1:28" ht="15" thickBot="1" x14ac:dyDescent="0.4"/>
    <row r="4" spans="1:28" ht="40.5" customHeight="1" x14ac:dyDescent="0.35">
      <c r="A4" s="87"/>
      <c r="B4" s="1519" t="s">
        <v>0</v>
      </c>
      <c r="C4" s="1520"/>
      <c r="D4" s="1521"/>
      <c r="E4" s="1523" t="s">
        <v>447</v>
      </c>
      <c r="F4" s="1524"/>
      <c r="G4" s="1524"/>
      <c r="H4" s="1524"/>
      <c r="I4" s="1524"/>
      <c r="J4" s="1524"/>
      <c r="K4" s="1524"/>
      <c r="L4" s="1524"/>
      <c r="M4" s="1524"/>
      <c r="N4" s="1524"/>
      <c r="O4" s="1524"/>
      <c r="P4" s="1524"/>
      <c r="Q4" s="1525"/>
    </row>
    <row r="5" spans="1:28" ht="78" customHeight="1" x14ac:dyDescent="0.35">
      <c r="A5" s="87"/>
      <c r="B5" s="628" t="s">
        <v>255</v>
      </c>
      <c r="C5" s="629"/>
      <c r="D5" s="1530"/>
      <c r="E5" s="1529" t="s">
        <v>291</v>
      </c>
      <c r="F5" s="885"/>
      <c r="G5" s="885"/>
      <c r="H5" s="885"/>
      <c r="I5" s="885"/>
      <c r="J5" s="885"/>
      <c r="K5" s="885"/>
      <c r="L5" s="886"/>
      <c r="M5" s="165" t="s">
        <v>254</v>
      </c>
      <c r="N5" s="621" t="s">
        <v>290</v>
      </c>
      <c r="O5" s="622"/>
      <c r="P5" s="622"/>
      <c r="Q5" s="623"/>
    </row>
    <row r="6" spans="1:28" ht="58.5" customHeight="1" thickBot="1" x14ac:dyDescent="0.4">
      <c r="A6" s="56"/>
      <c r="B6" s="614" t="s">
        <v>1</v>
      </c>
      <c r="C6" s="615"/>
      <c r="D6" s="1522"/>
      <c r="E6" s="1526" t="s">
        <v>186</v>
      </c>
      <c r="F6" s="1527"/>
      <c r="G6" s="1527"/>
      <c r="H6" s="1527"/>
      <c r="I6" s="1527"/>
      <c r="J6" s="1527"/>
      <c r="K6" s="1527"/>
      <c r="L6" s="1527"/>
      <c r="M6" s="1527"/>
      <c r="N6" s="1527"/>
      <c r="O6" s="1527"/>
      <c r="P6" s="1527"/>
      <c r="Q6" s="1528"/>
    </row>
    <row r="7" spans="1:28" ht="8.25" customHeight="1" x14ac:dyDescent="0.35">
      <c r="A7" s="56"/>
      <c r="B7" s="76"/>
      <c r="C7" s="66"/>
      <c r="D7" s="66"/>
      <c r="E7" s="66"/>
      <c r="F7" s="66"/>
      <c r="G7" s="66"/>
      <c r="H7" s="66"/>
      <c r="I7" s="66"/>
      <c r="J7" s="66"/>
      <c r="K7" s="66"/>
      <c r="L7" s="66"/>
      <c r="M7" s="66"/>
      <c r="N7" s="66"/>
      <c r="O7" s="66"/>
      <c r="P7" s="66"/>
    </row>
    <row r="8" spans="1:28" ht="16" thickBot="1" x14ac:dyDescent="0.4">
      <c r="A8" s="56"/>
      <c r="B8" s="65"/>
      <c r="C8" s="712"/>
      <c r="D8" s="712"/>
      <c r="E8" s="712"/>
      <c r="F8" s="712"/>
      <c r="G8" s="712"/>
      <c r="H8" s="712"/>
      <c r="I8" s="712"/>
      <c r="J8" s="712"/>
      <c r="K8" s="712"/>
      <c r="L8" s="712"/>
      <c r="M8" s="712"/>
      <c r="N8" s="712"/>
      <c r="O8" s="712"/>
      <c r="P8" s="712"/>
    </row>
    <row r="9" spans="1:28" ht="75.75" customHeight="1" thickBot="1" x14ac:dyDescent="0.4">
      <c r="B9" s="590" t="s">
        <v>133</v>
      </c>
      <c r="C9" s="591"/>
      <c r="D9" s="591"/>
      <c r="E9" s="591"/>
      <c r="F9" s="591"/>
      <c r="G9" s="592"/>
      <c r="H9" s="606" t="s">
        <v>102</v>
      </c>
      <c r="I9" s="606"/>
      <c r="J9" s="606"/>
      <c r="K9" s="606"/>
      <c r="L9" s="606"/>
      <c r="M9" s="606"/>
      <c r="N9" s="606"/>
      <c r="O9" s="606"/>
      <c r="P9" s="606"/>
      <c r="Q9" s="84" t="s">
        <v>153</v>
      </c>
    </row>
    <row r="10" spans="1:28" ht="33.75" customHeight="1" thickBot="1" x14ac:dyDescent="0.4">
      <c r="A10" s="69"/>
      <c r="B10" s="716" t="s">
        <v>2</v>
      </c>
      <c r="C10" s="596" t="s">
        <v>135</v>
      </c>
      <c r="D10" s="596"/>
      <c r="E10" s="718"/>
      <c r="F10" s="809" t="s">
        <v>136</v>
      </c>
      <c r="G10" s="1511" t="s">
        <v>4</v>
      </c>
      <c r="H10" s="1514" t="s">
        <v>90</v>
      </c>
      <c r="I10" s="1515"/>
      <c r="J10" s="1515"/>
      <c r="K10" s="943" t="s">
        <v>70</v>
      </c>
      <c r="L10" s="943"/>
      <c r="M10" s="1516"/>
      <c r="N10" s="1531" t="s">
        <v>91</v>
      </c>
      <c r="O10" s="1515"/>
      <c r="P10" s="1515"/>
      <c r="Q10" s="734" t="s">
        <v>154</v>
      </c>
    </row>
    <row r="11" spans="1:28" ht="49.5" customHeight="1" x14ac:dyDescent="0.35">
      <c r="A11" s="70"/>
      <c r="B11" s="717"/>
      <c r="C11" s="719"/>
      <c r="D11" s="719"/>
      <c r="E11" s="720"/>
      <c r="F11" s="810"/>
      <c r="G11" s="1512"/>
      <c r="H11" s="1532" t="s">
        <v>22</v>
      </c>
      <c r="I11" s="1534" t="s">
        <v>29</v>
      </c>
      <c r="J11" s="1484" t="s">
        <v>132</v>
      </c>
      <c r="K11" s="1517"/>
      <c r="L11" s="1517"/>
      <c r="M11" s="1518"/>
      <c r="N11" s="1536" t="s">
        <v>22</v>
      </c>
      <c r="O11" s="1538" t="s">
        <v>29</v>
      </c>
      <c r="P11" s="1540" t="s">
        <v>132</v>
      </c>
      <c r="Q11" s="735"/>
    </row>
    <row r="12" spans="1:28" ht="68.25" customHeight="1" thickBot="1" x14ac:dyDescent="0.4">
      <c r="A12" s="70"/>
      <c r="B12" s="1545"/>
      <c r="C12" s="1551"/>
      <c r="D12" s="1551"/>
      <c r="E12" s="1552"/>
      <c r="F12" s="1553"/>
      <c r="G12" s="1513"/>
      <c r="H12" s="1533"/>
      <c r="I12" s="1535"/>
      <c r="J12" s="1485"/>
      <c r="K12" s="270" t="s">
        <v>137</v>
      </c>
      <c r="L12" s="101" t="s">
        <v>138</v>
      </c>
      <c r="M12" s="271" t="s">
        <v>139</v>
      </c>
      <c r="N12" s="1537"/>
      <c r="O12" s="1539"/>
      <c r="P12" s="726"/>
      <c r="Q12" s="1464"/>
    </row>
    <row r="13" spans="1:28" ht="334.5" customHeight="1" x14ac:dyDescent="0.35">
      <c r="A13" s="69"/>
      <c r="B13" s="1508" t="s">
        <v>474</v>
      </c>
      <c r="C13" s="1472" t="s">
        <v>448</v>
      </c>
      <c r="D13" s="1473"/>
      <c r="E13" s="1474"/>
      <c r="F13" s="1481" t="s">
        <v>371</v>
      </c>
      <c r="G13" s="1486" t="s">
        <v>187</v>
      </c>
      <c r="H13" s="1084" t="s">
        <v>262</v>
      </c>
      <c r="I13" s="1086" t="s">
        <v>99</v>
      </c>
      <c r="J13" s="516" t="s">
        <v>68</v>
      </c>
      <c r="K13" s="1503" t="s">
        <v>459</v>
      </c>
      <c r="L13" s="1506" t="s">
        <v>189</v>
      </c>
      <c r="M13" s="1575" t="s">
        <v>460</v>
      </c>
      <c r="N13" s="672" t="s">
        <v>272</v>
      </c>
      <c r="O13" s="1086" t="s">
        <v>99</v>
      </c>
      <c r="P13" s="516" t="s">
        <v>68</v>
      </c>
      <c r="Q13" s="654" t="s">
        <v>368</v>
      </c>
    </row>
    <row r="14" spans="1:28" ht="251.25" customHeight="1" x14ac:dyDescent="0.35">
      <c r="A14" s="69"/>
      <c r="B14" s="1509"/>
      <c r="C14" s="1475"/>
      <c r="D14" s="1476"/>
      <c r="E14" s="1477"/>
      <c r="F14" s="1482"/>
      <c r="G14" s="1487"/>
      <c r="H14" s="1489"/>
      <c r="I14" s="1470"/>
      <c r="J14" s="1469"/>
      <c r="K14" s="1504"/>
      <c r="L14" s="1506"/>
      <c r="M14" s="1576"/>
      <c r="N14" s="1471"/>
      <c r="O14" s="1470"/>
      <c r="P14" s="1469"/>
      <c r="Q14" s="1554"/>
    </row>
    <row r="15" spans="1:28" ht="20.25" customHeight="1" thickBot="1" x14ac:dyDescent="0.4">
      <c r="A15" s="69"/>
      <c r="B15" s="1509"/>
      <c r="C15" s="1475"/>
      <c r="D15" s="1476"/>
      <c r="E15" s="1477"/>
      <c r="F15" s="1482"/>
      <c r="G15" s="1487"/>
      <c r="H15" s="1489"/>
      <c r="I15" s="1470"/>
      <c r="J15" s="1469"/>
      <c r="K15" s="1504"/>
      <c r="L15" s="1506"/>
      <c r="M15" s="1576"/>
      <c r="N15" s="1471"/>
      <c r="O15" s="1470"/>
      <c r="P15" s="1469"/>
      <c r="Q15" s="655"/>
    </row>
    <row r="16" spans="1:28" ht="270.75" customHeight="1" x14ac:dyDescent="0.35">
      <c r="A16" s="69"/>
      <c r="B16" s="1509"/>
      <c r="C16" s="1475"/>
      <c r="D16" s="1476"/>
      <c r="E16" s="1477"/>
      <c r="F16" s="1482"/>
      <c r="G16" s="1487"/>
      <c r="H16" s="1489"/>
      <c r="I16" s="1470"/>
      <c r="J16" s="1469"/>
      <c r="K16" s="1505"/>
      <c r="L16" s="1506"/>
      <c r="M16" s="1577"/>
      <c r="N16" s="1471"/>
      <c r="O16" s="1470"/>
      <c r="P16" s="1469"/>
      <c r="Q16" s="244" t="s">
        <v>188</v>
      </c>
    </row>
    <row r="17" spans="1:17" ht="19.5" customHeight="1" thickBot="1" x14ac:dyDescent="0.4">
      <c r="A17" s="69"/>
      <c r="B17" s="1509"/>
      <c r="C17" s="1478"/>
      <c r="D17" s="1479"/>
      <c r="E17" s="1480"/>
      <c r="F17" s="1483"/>
      <c r="G17" s="1488"/>
      <c r="H17" s="1085"/>
      <c r="I17" s="1087"/>
      <c r="J17" s="517"/>
      <c r="K17" s="1490" t="s">
        <v>369</v>
      </c>
      <c r="L17" s="1491"/>
      <c r="M17" s="1492"/>
      <c r="N17" s="673"/>
      <c r="O17" s="1087"/>
      <c r="P17" s="517"/>
      <c r="Q17" s="249"/>
    </row>
    <row r="18" spans="1:17" ht="408.75" customHeight="1" x14ac:dyDescent="0.35">
      <c r="A18" s="71"/>
      <c r="B18" s="1509"/>
      <c r="C18" s="1555"/>
      <c r="D18" s="1556"/>
      <c r="E18" s="1557"/>
      <c r="F18" s="1564" t="s">
        <v>372</v>
      </c>
      <c r="G18" s="1567"/>
      <c r="H18" s="1084"/>
      <c r="I18" s="1086"/>
      <c r="J18" s="1570"/>
      <c r="K18" s="1578" t="s">
        <v>472</v>
      </c>
      <c r="L18" s="1507" t="s">
        <v>475</v>
      </c>
      <c r="M18" s="764" t="s">
        <v>473</v>
      </c>
      <c r="N18" s="1084"/>
      <c r="O18" s="1086"/>
      <c r="P18" s="516"/>
      <c r="Q18" s="654" t="s">
        <v>160</v>
      </c>
    </row>
    <row r="19" spans="1:17" ht="18" customHeight="1" thickBot="1" x14ac:dyDescent="0.4">
      <c r="A19" s="71"/>
      <c r="B19" s="1509"/>
      <c r="C19" s="1558"/>
      <c r="D19" s="1559"/>
      <c r="E19" s="1560"/>
      <c r="F19" s="1565"/>
      <c r="G19" s="1568"/>
      <c r="H19" s="1489"/>
      <c r="I19" s="1470"/>
      <c r="J19" s="1571"/>
      <c r="K19" s="1578"/>
      <c r="L19" s="1507"/>
      <c r="M19" s="764"/>
      <c r="N19" s="1489"/>
      <c r="O19" s="1470"/>
      <c r="P19" s="1469"/>
      <c r="Q19" s="655"/>
    </row>
    <row r="20" spans="1:17" ht="409.6" customHeight="1" thickBot="1" x14ac:dyDescent="0.4">
      <c r="A20" s="71"/>
      <c r="B20" s="1510"/>
      <c r="C20" s="1561"/>
      <c r="D20" s="1562"/>
      <c r="E20" s="1563"/>
      <c r="F20" s="1566"/>
      <c r="G20" s="1569"/>
      <c r="H20" s="1085"/>
      <c r="I20" s="1087"/>
      <c r="J20" s="1572"/>
      <c r="K20" s="1578"/>
      <c r="L20" s="1507"/>
      <c r="M20" s="764"/>
      <c r="N20" s="1085"/>
      <c r="O20" s="1087"/>
      <c r="P20" s="517"/>
      <c r="Q20" s="654" t="s">
        <v>176</v>
      </c>
    </row>
    <row r="21" spans="1:17" ht="30" customHeight="1" x14ac:dyDescent="0.35">
      <c r="A21" s="71"/>
      <c r="B21" s="477" t="s">
        <v>245</v>
      </c>
      <c r="C21" s="478"/>
      <c r="D21" s="478"/>
      <c r="E21" s="479"/>
      <c r="F21" s="1573" t="s">
        <v>366</v>
      </c>
      <c r="G21" s="1573"/>
      <c r="H21" s="1573"/>
      <c r="I21" s="1573"/>
      <c r="J21" s="1574"/>
      <c r="K21" s="1493" t="s">
        <v>369</v>
      </c>
      <c r="L21" s="1494"/>
      <c r="M21" s="1494"/>
      <c r="N21" s="1495"/>
      <c r="O21" s="1495"/>
      <c r="P21" s="1496"/>
      <c r="Q21" s="1554"/>
    </row>
    <row r="22" spans="1:17" ht="30" customHeight="1" thickBot="1" x14ac:dyDescent="0.4">
      <c r="A22" s="71"/>
      <c r="B22" s="480" t="s">
        <v>246</v>
      </c>
      <c r="C22" s="481"/>
      <c r="D22" s="481"/>
      <c r="E22" s="482"/>
      <c r="F22" s="757" t="s">
        <v>367</v>
      </c>
      <c r="G22" s="757"/>
      <c r="H22" s="757"/>
      <c r="I22" s="757"/>
      <c r="J22" s="758"/>
      <c r="K22" s="1497"/>
      <c r="L22" s="1498"/>
      <c r="M22" s="1498"/>
      <c r="N22" s="1498"/>
      <c r="O22" s="1498"/>
      <c r="P22" s="1499"/>
      <c r="Q22" s="655"/>
    </row>
    <row r="23" spans="1:17" ht="35.25" customHeight="1" thickBot="1" x14ac:dyDescent="0.4">
      <c r="A23" s="71"/>
      <c r="B23" s="72"/>
      <c r="C23" s="96"/>
      <c r="D23" s="96"/>
      <c r="E23" s="96"/>
      <c r="F23" s="73"/>
      <c r="G23" s="72"/>
      <c r="H23" s="74"/>
      <c r="I23" s="74"/>
      <c r="J23" s="74"/>
      <c r="K23" s="72"/>
      <c r="L23" s="72"/>
      <c r="M23" s="72"/>
      <c r="N23" s="74"/>
      <c r="O23" s="74"/>
      <c r="P23" s="74"/>
    </row>
    <row r="24" spans="1:17" ht="21.75" customHeight="1" thickBot="1" x14ac:dyDescent="0.4">
      <c r="B24" s="736" t="s">
        <v>242</v>
      </c>
      <c r="C24" s="737"/>
      <c r="D24" s="737"/>
      <c r="E24" s="737"/>
      <c r="F24" s="737"/>
      <c r="G24" s="737"/>
      <c r="H24" s="737"/>
      <c r="I24" s="737"/>
      <c r="J24" s="737"/>
      <c r="K24" s="737"/>
      <c r="L24" s="737"/>
      <c r="M24" s="737"/>
      <c r="N24" s="737"/>
      <c r="O24" s="737"/>
      <c r="P24" s="737"/>
      <c r="Q24" s="738"/>
    </row>
    <row r="25" spans="1:17" ht="46.5" customHeight="1" x14ac:dyDescent="0.35">
      <c r="B25" s="728" t="s">
        <v>244</v>
      </c>
      <c r="C25" s="551"/>
      <c r="D25" s="824" t="s">
        <v>237</v>
      </c>
      <c r="E25" s="824"/>
      <c r="F25" s="551" t="s">
        <v>250</v>
      </c>
      <c r="G25" s="551"/>
      <c r="H25" s="1546" t="s">
        <v>143</v>
      </c>
      <c r="I25" s="1546"/>
      <c r="J25" s="1546"/>
      <c r="K25" s="551" t="s">
        <v>103</v>
      </c>
      <c r="L25" s="559" t="s">
        <v>231</v>
      </c>
      <c r="M25" s="561"/>
      <c r="N25" s="789" t="s">
        <v>251</v>
      </c>
      <c r="O25" s="790"/>
      <c r="P25" s="791"/>
      <c r="Q25" s="1549" t="s">
        <v>103</v>
      </c>
    </row>
    <row r="26" spans="1:17" ht="55.5" customHeight="1" thickBot="1" x14ac:dyDescent="0.4">
      <c r="B26" s="154" t="s">
        <v>243</v>
      </c>
      <c r="C26" s="155" t="s">
        <v>140</v>
      </c>
      <c r="D26" s="1548"/>
      <c r="E26" s="1548"/>
      <c r="F26" s="196" t="s">
        <v>141</v>
      </c>
      <c r="G26" s="196" t="s">
        <v>142</v>
      </c>
      <c r="H26" s="1547"/>
      <c r="I26" s="1547"/>
      <c r="J26" s="1547"/>
      <c r="K26" s="552"/>
      <c r="L26" s="562"/>
      <c r="M26" s="564"/>
      <c r="N26" s="792"/>
      <c r="O26" s="793"/>
      <c r="P26" s="794"/>
      <c r="Q26" s="1550"/>
    </row>
    <row r="27" spans="1:17" ht="223.5" customHeight="1" x14ac:dyDescent="0.35">
      <c r="A27" s="89"/>
      <c r="B27" s="1467" t="s">
        <v>134</v>
      </c>
      <c r="C27" s="1465" t="s">
        <v>134</v>
      </c>
      <c r="D27" s="1500" t="s">
        <v>330</v>
      </c>
      <c r="E27" s="1500"/>
      <c r="F27" s="1465" t="s">
        <v>134</v>
      </c>
      <c r="G27" s="1465" t="s">
        <v>134</v>
      </c>
      <c r="H27" s="1465" t="s">
        <v>134</v>
      </c>
      <c r="I27" s="1465"/>
      <c r="J27" s="1465"/>
      <c r="K27" s="1465" t="s">
        <v>134</v>
      </c>
      <c r="L27" s="1543" t="s">
        <v>370</v>
      </c>
      <c r="M27" s="1543"/>
      <c r="N27" s="1501" t="s">
        <v>148</v>
      </c>
      <c r="O27" s="1501"/>
      <c r="P27" s="1501"/>
      <c r="Q27" s="1541" t="s">
        <v>345</v>
      </c>
    </row>
    <row r="28" spans="1:17" ht="312" customHeight="1" x14ac:dyDescent="0.35">
      <c r="A28" s="89"/>
      <c r="B28" s="1468"/>
      <c r="C28" s="1466"/>
      <c r="D28" s="525"/>
      <c r="E28" s="525"/>
      <c r="F28" s="1466"/>
      <c r="G28" s="1466"/>
      <c r="H28" s="1466"/>
      <c r="I28" s="1466"/>
      <c r="J28" s="1466"/>
      <c r="K28" s="1466"/>
      <c r="L28" s="1544" t="s">
        <v>495</v>
      </c>
      <c r="M28" s="1544"/>
      <c r="N28" s="1502"/>
      <c r="O28" s="1502"/>
      <c r="P28" s="1502"/>
      <c r="Q28" s="1542"/>
    </row>
  </sheetData>
  <sheetProtection selectLockedCells="1" selectUnlockedCells="1"/>
  <mergeCells count="79">
    <mergeCell ref="Q13:Q15"/>
    <mergeCell ref="C18:E20"/>
    <mergeCell ref="F18:F20"/>
    <mergeCell ref="G18:G20"/>
    <mergeCell ref="H18:H20"/>
    <mergeCell ref="I18:I20"/>
    <mergeCell ref="J18:J20"/>
    <mergeCell ref="N18:N20"/>
    <mergeCell ref="O18:O20"/>
    <mergeCell ref="P18:P20"/>
    <mergeCell ref="Q20:Q22"/>
    <mergeCell ref="Q18:Q19"/>
    <mergeCell ref="B21:E21"/>
    <mergeCell ref="F21:J21"/>
    <mergeCell ref="M13:M16"/>
    <mergeCell ref="K18:K20"/>
    <mergeCell ref="Q27:Q28"/>
    <mergeCell ref="L27:M27"/>
    <mergeCell ref="L28:M28"/>
    <mergeCell ref="C8:P8"/>
    <mergeCell ref="B9:G9"/>
    <mergeCell ref="H9:P9"/>
    <mergeCell ref="B10:B12"/>
    <mergeCell ref="H25:J26"/>
    <mergeCell ref="D25:E26"/>
    <mergeCell ref="N25:P26"/>
    <mergeCell ref="L25:M26"/>
    <mergeCell ref="B24:Q24"/>
    <mergeCell ref="B25:C25"/>
    <mergeCell ref="Q25:Q26"/>
    <mergeCell ref="C10:E12"/>
    <mergeCell ref="F10:F12"/>
    <mergeCell ref="G10:G12"/>
    <mergeCell ref="H10:J10"/>
    <mergeCell ref="K10:M11"/>
    <mergeCell ref="B4:D4"/>
    <mergeCell ref="B6:D6"/>
    <mergeCell ref="E4:Q4"/>
    <mergeCell ref="E6:Q6"/>
    <mergeCell ref="N5:Q5"/>
    <mergeCell ref="E5:L5"/>
    <mergeCell ref="B5:D5"/>
    <mergeCell ref="N10:P10"/>
    <mergeCell ref="H11:H12"/>
    <mergeCell ref="I11:I12"/>
    <mergeCell ref="N11:N12"/>
    <mergeCell ref="O11:O12"/>
    <mergeCell ref="P11:P12"/>
    <mergeCell ref="C27:C28"/>
    <mergeCell ref="G13:G17"/>
    <mergeCell ref="H13:H17"/>
    <mergeCell ref="K17:M17"/>
    <mergeCell ref="B22:E22"/>
    <mergeCell ref="F22:J22"/>
    <mergeCell ref="K21:P22"/>
    <mergeCell ref="H27:J28"/>
    <mergeCell ref="D27:E28"/>
    <mergeCell ref="N27:P28"/>
    <mergeCell ref="K13:K16"/>
    <mergeCell ref="L13:L16"/>
    <mergeCell ref="L18:L20"/>
    <mergeCell ref="M18:M20"/>
    <mergeCell ref="B13:B20"/>
    <mergeCell ref="A2:R2"/>
    <mergeCell ref="Q10:Q12"/>
    <mergeCell ref="K27:K28"/>
    <mergeCell ref="B27:B28"/>
    <mergeCell ref="F27:F28"/>
    <mergeCell ref="G27:G28"/>
    <mergeCell ref="P13:P17"/>
    <mergeCell ref="F25:G25"/>
    <mergeCell ref="K25:K26"/>
    <mergeCell ref="I13:I17"/>
    <mergeCell ref="J13:J17"/>
    <mergeCell ref="N13:N17"/>
    <mergeCell ref="O13:O17"/>
    <mergeCell ref="C13:E17"/>
    <mergeCell ref="F13:F17"/>
    <mergeCell ref="J11:J12"/>
  </mergeCells>
  <printOptions horizontalCentered="1"/>
  <pageMargins left="0" right="0" top="0" bottom="0" header="0" footer="0"/>
  <pageSetup paperSize="5" scale="40" orientation="landscape" r:id="rId1"/>
  <headerFooter>
    <oddFooter>&amp;L&amp;P</oddFooter>
  </headerFooter>
  <rowBreaks count="1" manualBreakCount="1">
    <brk id="22" max="16383" man="1"/>
  </rowBreaks>
  <drawing r:id="rId2"/>
  <extLst>
    <ext xmlns:x14="http://schemas.microsoft.com/office/spreadsheetml/2009/9/main" uri="{78C0D931-6437-407d-A8EE-F0AAD7539E65}">
      <x14:conditionalFormattings>
        <x14:conditionalFormatting xmlns:xm="http://schemas.microsoft.com/office/excel/2006/main">
          <x14:cfRule type="cellIs" priority="9" operator="between" id="{363CDA77-0804-4934-B590-A1C8325365A8}">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rgb="FFFF0000"/>
                </patternFill>
              </fill>
            </x14:dxf>
          </x14:cfRule>
          <x14:cfRule type="cellIs" priority="10" operator="between" id="{07B543EA-EB37-44D2-90FD-FEB5A579510F}">
            <xm:f>'\ypenaloza\Descargas\[4.  Matriz Riesgos Corrupción Planeacion, planeacion financiera y Gproyectos.xlsx]Inicial'!#REF!</xm:f>
            <xm:f>'\ypenaloza\Descargas\[4.  Matriz Riesgos Corrupción Planeacion, planeacion financiera y Gproyectos.xlsx]Inicial'!#REF!</xm:f>
            <x14:dxf>
              <font>
                <b/>
                <i val="0"/>
                <color auto="1"/>
              </font>
              <fill>
                <patternFill>
                  <bgColor rgb="FFFFFF00"/>
                </patternFill>
              </fill>
            </x14:dxf>
          </x14:cfRule>
          <x14:cfRule type="cellIs" priority="11" operator="between" id="{F8120763-569C-48FE-8E93-A1EB7377ABF9}">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5" tint="-0.24994659260841701"/>
                </patternFill>
              </fill>
            </x14:dxf>
          </x14:cfRule>
          <x14:cfRule type="cellIs" priority="12" operator="between" id="{2CCAC0D3-218D-4E7F-9C41-58ED07C068B9}">
            <xm:f>'\ypenaloza\Descargas\[4.  Matriz Riesgos Corrupción Planeacion, planeacion financiera y Gproyectos.xlsx]Inicial'!#REF!</xm:f>
            <xm:f>'\ypenaloza\Descargas\[4.  Matriz Riesgos Corrupción Planeacion, planeacion financiera y Gproyectos.xlsx]Inicial'!#REF!</xm:f>
            <x14:dxf>
              <font>
                <b/>
                <i val="0"/>
                <color theme="0"/>
              </font>
              <fill>
                <patternFill>
                  <bgColor theme="9"/>
                </patternFill>
              </fill>
            </x14:dxf>
          </x14:cfRule>
          <xm:sqref>K13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B3A3C03-EBA2-4F29-9E30-2618C1DC79E0}">
          <x14:formula1>
            <xm:f>'U:\Oficina de Planeación\7. SISTEMA INTEGRADO DE GESTIÓN ETOM\3. Riesgos\2017\Archivos de trabajo\[5. Riesgos Corrupción Rendición de Cuentas.xlsx]Inicial'!#REF!</xm:f>
          </x14:formula1>
          <xm:sqref>G9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1A5E2-4ECB-40D4-8D63-9AA418AE4C02}">
  <sheetPr codeName="Hoja19"/>
  <dimension ref="A2:AB37"/>
  <sheetViews>
    <sheetView view="pageBreakPreview" topLeftCell="C36" zoomScale="50" zoomScaleNormal="60" zoomScaleSheetLayoutView="50" workbookViewId="0">
      <selection activeCell="G12" sqref="G12:G16"/>
    </sheetView>
  </sheetViews>
  <sheetFormatPr baseColWidth="10" defaultColWidth="11.453125" defaultRowHeight="14.5" x14ac:dyDescent="0.35"/>
  <cols>
    <col min="1" max="1" width="5.453125" style="63" customWidth="1"/>
    <col min="2" max="2" width="31.81640625" style="60" customWidth="1"/>
    <col min="3" max="3" width="20.54296875" style="60" customWidth="1"/>
    <col min="4" max="4" width="6.453125" style="45" customWidth="1"/>
    <col min="5" max="5" width="6.453125" style="60" customWidth="1"/>
    <col min="6" max="6" width="59.7265625" style="45" customWidth="1"/>
    <col min="7" max="7" width="38" style="60" customWidth="1"/>
    <col min="8" max="8" width="6.453125" style="60" bestFit="1" customWidth="1"/>
    <col min="9" max="9" width="4.453125" style="60" customWidth="1"/>
    <col min="10" max="10" width="7.54296875" style="60" customWidth="1"/>
    <col min="11" max="11" width="42.26953125" style="60" customWidth="1"/>
    <col min="12" max="12" width="9.1796875" style="60" customWidth="1"/>
    <col min="13" max="13" width="147.81640625" style="45" customWidth="1"/>
    <col min="14" max="14" width="6" style="60" customWidth="1"/>
    <col min="15" max="15" width="5.1796875" style="60" customWidth="1"/>
    <col min="16" max="16" width="5.81640625" style="60" customWidth="1"/>
    <col min="17" max="17" width="41.54296875" style="60" customWidth="1"/>
    <col min="18" max="18" width="10.7265625" style="60" hidden="1" customWidth="1"/>
    <col min="19" max="19" width="5.453125" style="60" customWidth="1"/>
    <col min="20" max="20" width="14.26953125" style="60" customWidth="1"/>
    <col min="21" max="21" width="7.1796875" style="62" bestFit="1" customWidth="1"/>
    <col min="22" max="22" width="13.453125" style="60" customWidth="1"/>
    <col min="23" max="23" width="36.453125" style="45" customWidth="1"/>
    <col min="24" max="24" width="18.81640625" style="45" customWidth="1"/>
    <col min="25" max="25" width="11.453125" style="60"/>
    <col min="26" max="26" width="45.54296875" style="45" customWidth="1"/>
    <col min="27" max="27" width="27" style="45" customWidth="1"/>
    <col min="28" max="28" width="14.453125" style="60" customWidth="1"/>
    <col min="29" max="16384" width="11.453125" style="62"/>
  </cols>
  <sheetData>
    <row r="2" spans="1:28" ht="36" customHeight="1" thickBot="1" x14ac:dyDescent="0.4">
      <c r="A2" s="582" t="s">
        <v>230</v>
      </c>
      <c r="B2" s="582"/>
      <c r="C2" s="582"/>
      <c r="D2" s="582"/>
      <c r="E2" s="582"/>
      <c r="F2" s="582"/>
      <c r="G2" s="582"/>
      <c r="H2" s="582"/>
      <c r="I2" s="582"/>
      <c r="J2" s="582"/>
      <c r="K2" s="582"/>
      <c r="L2" s="582"/>
      <c r="M2" s="582"/>
      <c r="N2" s="582"/>
      <c r="O2" s="582"/>
      <c r="P2" s="582"/>
      <c r="Q2" s="582"/>
      <c r="R2" s="582"/>
      <c r="S2" s="61"/>
      <c r="T2" s="61"/>
      <c r="U2" s="61"/>
      <c r="V2" s="61"/>
      <c r="W2" s="61"/>
      <c r="X2" s="61"/>
      <c r="Y2" s="61"/>
      <c r="Z2" s="61"/>
      <c r="AA2" s="61"/>
      <c r="AB2" s="61"/>
    </row>
    <row r="3" spans="1:28" ht="42" customHeight="1" x14ac:dyDescent="0.35">
      <c r="A3" s="87"/>
      <c r="B3" s="1519" t="s">
        <v>0</v>
      </c>
      <c r="C3" s="1520"/>
      <c r="D3" s="1520"/>
      <c r="E3" s="1720" t="s">
        <v>458</v>
      </c>
      <c r="F3" s="1720"/>
      <c r="G3" s="1720"/>
      <c r="H3" s="1720"/>
      <c r="I3" s="1720"/>
      <c r="J3" s="1720"/>
      <c r="K3" s="1720"/>
      <c r="L3" s="1720"/>
      <c r="M3" s="1720"/>
      <c r="N3" s="1720"/>
      <c r="O3" s="1720"/>
      <c r="P3" s="1720"/>
      <c r="Q3" s="1721"/>
    </row>
    <row r="4" spans="1:28" ht="66" customHeight="1" x14ac:dyDescent="0.35">
      <c r="A4" s="87"/>
      <c r="B4" s="628" t="s">
        <v>255</v>
      </c>
      <c r="C4" s="629"/>
      <c r="D4" s="629"/>
      <c r="E4" s="620" t="s">
        <v>291</v>
      </c>
      <c r="F4" s="620"/>
      <c r="G4" s="620"/>
      <c r="H4" s="620"/>
      <c r="I4" s="620"/>
      <c r="J4" s="620"/>
      <c r="K4" s="620"/>
      <c r="L4" s="620"/>
      <c r="M4" s="165" t="s">
        <v>254</v>
      </c>
      <c r="N4" s="1544" t="s">
        <v>290</v>
      </c>
      <c r="O4" s="1544"/>
      <c r="P4" s="1544"/>
      <c r="Q4" s="1722"/>
    </row>
    <row r="5" spans="1:28" ht="63.75" customHeight="1" thickBot="1" x14ac:dyDescent="0.4">
      <c r="A5" s="56"/>
      <c r="B5" s="1723" t="s">
        <v>1</v>
      </c>
      <c r="C5" s="1724"/>
      <c r="D5" s="1724"/>
      <c r="E5" s="1725" t="s">
        <v>195</v>
      </c>
      <c r="F5" s="1725"/>
      <c r="G5" s="1725"/>
      <c r="H5" s="1725"/>
      <c r="I5" s="1725"/>
      <c r="J5" s="1725"/>
      <c r="K5" s="1725"/>
      <c r="L5" s="1725"/>
      <c r="M5" s="1725"/>
      <c r="N5" s="1725"/>
      <c r="O5" s="1725"/>
      <c r="P5" s="1725"/>
      <c r="Q5" s="1726"/>
    </row>
    <row r="6" spans="1:28" ht="15.5" x14ac:dyDescent="0.35">
      <c r="A6" s="56"/>
      <c r="B6" s="76"/>
      <c r="C6" s="66"/>
      <c r="D6" s="66"/>
      <c r="E6" s="66"/>
      <c r="F6" s="66"/>
      <c r="G6" s="66"/>
      <c r="H6" s="66"/>
      <c r="I6" s="66"/>
      <c r="J6" s="66"/>
      <c r="K6" s="66"/>
      <c r="L6" s="66"/>
      <c r="M6" s="66"/>
      <c r="N6" s="66"/>
      <c r="O6" s="66"/>
      <c r="P6" s="66"/>
    </row>
    <row r="7" spans="1:28" ht="16" thickBot="1" x14ac:dyDescent="0.4">
      <c r="A7" s="56"/>
      <c r="B7" s="65"/>
      <c r="C7" s="712"/>
      <c r="D7" s="712"/>
      <c r="E7" s="712"/>
      <c r="F7" s="712"/>
      <c r="G7" s="712"/>
      <c r="H7" s="712"/>
      <c r="I7" s="712"/>
      <c r="J7" s="712"/>
      <c r="K7" s="712"/>
      <c r="L7" s="712"/>
      <c r="M7" s="712"/>
      <c r="N7" s="712"/>
      <c r="O7" s="712"/>
      <c r="P7" s="712"/>
    </row>
    <row r="8" spans="1:28" ht="41.25" customHeight="1" thickBot="1" x14ac:dyDescent="0.4">
      <c r="B8" s="590" t="s">
        <v>133</v>
      </c>
      <c r="C8" s="591"/>
      <c r="D8" s="591"/>
      <c r="E8" s="591"/>
      <c r="F8" s="591"/>
      <c r="G8" s="592"/>
      <c r="H8" s="606" t="s">
        <v>102</v>
      </c>
      <c r="I8" s="606"/>
      <c r="J8" s="606"/>
      <c r="K8" s="606"/>
      <c r="L8" s="606"/>
      <c r="M8" s="606"/>
      <c r="N8" s="606"/>
      <c r="O8" s="606"/>
      <c r="P8" s="606"/>
      <c r="Q8" s="236" t="s">
        <v>153</v>
      </c>
    </row>
    <row r="9" spans="1:28" ht="29.25" customHeight="1" x14ac:dyDescent="0.35">
      <c r="A9" s="69"/>
      <c r="B9" s="716" t="s">
        <v>2</v>
      </c>
      <c r="C9" s="596" t="s">
        <v>135</v>
      </c>
      <c r="D9" s="596"/>
      <c r="E9" s="718"/>
      <c r="F9" s="809" t="s">
        <v>136</v>
      </c>
      <c r="G9" s="721" t="s">
        <v>4</v>
      </c>
      <c r="H9" s="607" t="s">
        <v>90</v>
      </c>
      <c r="I9" s="608"/>
      <c r="J9" s="609"/>
      <c r="K9" s="595" t="s">
        <v>70</v>
      </c>
      <c r="L9" s="596"/>
      <c r="M9" s="597"/>
      <c r="N9" s="610" t="s">
        <v>91</v>
      </c>
      <c r="O9" s="608"/>
      <c r="P9" s="608"/>
      <c r="Q9" s="1698" t="s">
        <v>154</v>
      </c>
    </row>
    <row r="10" spans="1:28" ht="33.75" customHeight="1" x14ac:dyDescent="0.35">
      <c r="A10" s="70"/>
      <c r="B10" s="717"/>
      <c r="C10" s="719"/>
      <c r="D10" s="719"/>
      <c r="E10" s="720"/>
      <c r="F10" s="810"/>
      <c r="G10" s="722"/>
      <c r="H10" s="1701" t="s">
        <v>22</v>
      </c>
      <c r="I10" s="797" t="s">
        <v>29</v>
      </c>
      <c r="J10" s="602" t="s">
        <v>132</v>
      </c>
      <c r="K10" s="598"/>
      <c r="L10" s="599"/>
      <c r="M10" s="600"/>
      <c r="N10" s="1703" t="s">
        <v>22</v>
      </c>
      <c r="O10" s="798" t="s">
        <v>29</v>
      </c>
      <c r="P10" s="593" t="s">
        <v>132</v>
      </c>
      <c r="Q10" s="1699"/>
    </row>
    <row r="11" spans="1:28" ht="60.75" customHeight="1" thickBot="1" x14ac:dyDescent="0.4">
      <c r="A11" s="70"/>
      <c r="B11" s="717"/>
      <c r="C11" s="719"/>
      <c r="D11" s="719"/>
      <c r="E11" s="720"/>
      <c r="F11" s="810"/>
      <c r="G11" s="722"/>
      <c r="H11" s="1702"/>
      <c r="I11" s="798"/>
      <c r="J11" s="603"/>
      <c r="K11" s="232" t="s">
        <v>137</v>
      </c>
      <c r="L11" s="83" t="s">
        <v>138</v>
      </c>
      <c r="M11" s="95" t="s">
        <v>139</v>
      </c>
      <c r="N11" s="1704"/>
      <c r="O11" s="801"/>
      <c r="P11" s="594"/>
      <c r="Q11" s="1700"/>
    </row>
    <row r="12" spans="1:28" ht="286.5" customHeight="1" x14ac:dyDescent="0.35">
      <c r="A12" s="73"/>
      <c r="B12" s="1709" t="s">
        <v>196</v>
      </c>
      <c r="C12" s="1711" t="s">
        <v>328</v>
      </c>
      <c r="D12" s="1712"/>
      <c r="E12" s="1713"/>
      <c r="F12" s="1717" t="s">
        <v>322</v>
      </c>
      <c r="G12" s="1719" t="s">
        <v>320</v>
      </c>
      <c r="H12" s="1684" t="s">
        <v>262</v>
      </c>
      <c r="I12" s="1688" t="s">
        <v>99</v>
      </c>
      <c r="J12" s="1678" t="s">
        <v>68</v>
      </c>
      <c r="K12" s="1679" t="s">
        <v>321</v>
      </c>
      <c r="L12" s="1682" t="s">
        <v>227</v>
      </c>
      <c r="M12" s="247" t="s">
        <v>340</v>
      </c>
      <c r="N12" s="1684" t="s">
        <v>272</v>
      </c>
      <c r="O12" s="1688" t="s">
        <v>99</v>
      </c>
      <c r="P12" s="1678" t="s">
        <v>68</v>
      </c>
      <c r="Q12" s="802" t="s">
        <v>197</v>
      </c>
    </row>
    <row r="13" spans="1:28" ht="247.5" customHeight="1" x14ac:dyDescent="0.35">
      <c r="A13" s="73"/>
      <c r="B13" s="1710"/>
      <c r="C13" s="1714"/>
      <c r="D13" s="1715"/>
      <c r="E13" s="1716"/>
      <c r="F13" s="1718"/>
      <c r="G13" s="1647"/>
      <c r="H13" s="1685"/>
      <c r="I13" s="1689"/>
      <c r="J13" s="1663"/>
      <c r="K13" s="1680"/>
      <c r="L13" s="1683"/>
      <c r="M13" s="219" t="s">
        <v>341</v>
      </c>
      <c r="N13" s="1685"/>
      <c r="O13" s="1689"/>
      <c r="P13" s="1663"/>
      <c r="Q13" s="803"/>
    </row>
    <row r="14" spans="1:28" ht="24" customHeight="1" x14ac:dyDescent="0.35">
      <c r="A14" s="73"/>
      <c r="B14" s="1710"/>
      <c r="C14" s="1714"/>
      <c r="D14" s="1715"/>
      <c r="E14" s="1716"/>
      <c r="F14" s="1718"/>
      <c r="G14" s="1647"/>
      <c r="H14" s="1685"/>
      <c r="I14" s="1689"/>
      <c r="J14" s="1663"/>
      <c r="K14" s="1680"/>
      <c r="L14" s="1705" t="s">
        <v>496</v>
      </c>
      <c r="M14" s="1706"/>
      <c r="N14" s="1686"/>
      <c r="O14" s="1689"/>
      <c r="P14" s="1663"/>
      <c r="Q14" s="803"/>
    </row>
    <row r="15" spans="1:28" ht="248.25" customHeight="1" x14ac:dyDescent="0.35">
      <c r="A15" s="73"/>
      <c r="B15" s="1710"/>
      <c r="C15" s="1714"/>
      <c r="D15" s="1715"/>
      <c r="E15" s="1716"/>
      <c r="F15" s="1718"/>
      <c r="G15" s="1647"/>
      <c r="H15" s="1685"/>
      <c r="I15" s="1689"/>
      <c r="J15" s="1663"/>
      <c r="K15" s="1680"/>
      <c r="L15" s="1707" t="s">
        <v>147</v>
      </c>
      <c r="M15" s="423" t="s">
        <v>343</v>
      </c>
      <c r="N15" s="1686"/>
      <c r="O15" s="1689"/>
      <c r="P15" s="1663"/>
      <c r="Q15" s="803"/>
    </row>
    <row r="16" spans="1:28" ht="243" customHeight="1" x14ac:dyDescent="0.35">
      <c r="A16" s="73"/>
      <c r="B16" s="1710"/>
      <c r="C16" s="1714"/>
      <c r="D16" s="1715"/>
      <c r="E16" s="1716"/>
      <c r="F16" s="1718"/>
      <c r="G16" s="1647"/>
      <c r="H16" s="1685"/>
      <c r="I16" s="1689"/>
      <c r="J16" s="1663"/>
      <c r="K16" s="1680"/>
      <c r="L16" s="1708"/>
      <c r="M16" s="423" t="s">
        <v>342</v>
      </c>
      <c r="N16" s="1687"/>
      <c r="O16" s="1690"/>
      <c r="P16" s="1691"/>
      <c r="Q16" s="803"/>
    </row>
    <row r="17" spans="1:17" ht="18.75" customHeight="1" thickBot="1" x14ac:dyDescent="0.4">
      <c r="A17" s="73"/>
      <c r="B17" s="435"/>
      <c r="C17" s="188"/>
      <c r="D17" s="421"/>
      <c r="E17" s="189"/>
      <c r="F17" s="227"/>
      <c r="G17" s="229"/>
      <c r="H17" s="230"/>
      <c r="I17" s="184"/>
      <c r="J17" s="432"/>
      <c r="K17" s="1681"/>
      <c r="L17" s="1632" t="s">
        <v>496</v>
      </c>
      <c r="M17" s="1665"/>
      <c r="N17" s="231"/>
      <c r="O17" s="231"/>
      <c r="P17" s="231"/>
      <c r="Q17" s="92"/>
    </row>
    <row r="18" spans="1:17" ht="402" customHeight="1" x14ac:dyDescent="0.35">
      <c r="A18" s="73"/>
      <c r="B18" s="426"/>
      <c r="C18" s="1666" t="s">
        <v>344</v>
      </c>
      <c r="D18" s="1667"/>
      <c r="E18" s="1668"/>
      <c r="F18" s="424"/>
      <c r="G18" s="424"/>
      <c r="H18" s="234"/>
      <c r="I18" s="235"/>
      <c r="J18" s="428"/>
      <c r="K18" s="238"/>
      <c r="L18" s="434" t="s">
        <v>149</v>
      </c>
      <c r="M18" s="237" t="s">
        <v>323</v>
      </c>
      <c r="N18" s="234"/>
      <c r="O18" s="235"/>
      <c r="P18" s="233"/>
      <c r="Q18" s="183"/>
    </row>
    <row r="19" spans="1:17" ht="21" customHeight="1" thickBot="1" x14ac:dyDescent="0.4">
      <c r="A19" s="73"/>
      <c r="B19" s="427"/>
      <c r="C19" s="1669"/>
      <c r="D19" s="1670"/>
      <c r="E19" s="1671"/>
      <c r="F19" s="425"/>
      <c r="G19" s="425"/>
      <c r="H19" s="430"/>
      <c r="I19" s="431"/>
      <c r="J19" s="429"/>
      <c r="K19" s="241"/>
      <c r="L19" s="1675" t="s">
        <v>496</v>
      </c>
      <c r="M19" s="1676"/>
      <c r="N19" s="430"/>
      <c r="O19" s="431"/>
      <c r="P19" s="433"/>
      <c r="Q19" s="239"/>
    </row>
    <row r="20" spans="1:17" ht="244.5" customHeight="1" x14ac:dyDescent="0.35">
      <c r="A20" s="77"/>
      <c r="B20" s="1657"/>
      <c r="C20" s="1669"/>
      <c r="D20" s="1670"/>
      <c r="E20" s="1671"/>
      <c r="F20" s="1608"/>
      <c r="G20" s="1608"/>
      <c r="H20" s="1659"/>
      <c r="I20" s="1661"/>
      <c r="J20" s="1663"/>
      <c r="K20" s="97" t="s">
        <v>326</v>
      </c>
      <c r="L20" s="434" t="s">
        <v>144</v>
      </c>
      <c r="M20" s="237" t="s">
        <v>324</v>
      </c>
      <c r="N20" s="1659"/>
      <c r="O20" s="1661"/>
      <c r="P20" s="1585"/>
      <c r="Q20" s="244" t="s">
        <v>158</v>
      </c>
    </row>
    <row r="21" spans="1:17" ht="21.75" customHeight="1" thickBot="1" x14ac:dyDescent="0.4">
      <c r="A21" s="77"/>
      <c r="B21" s="1657"/>
      <c r="C21" s="1669"/>
      <c r="D21" s="1670"/>
      <c r="E21" s="1671"/>
      <c r="F21" s="1608"/>
      <c r="G21" s="1608"/>
      <c r="H21" s="1659"/>
      <c r="I21" s="1661"/>
      <c r="J21" s="1663"/>
      <c r="K21" s="82"/>
      <c r="L21" s="1632" t="s">
        <v>496</v>
      </c>
      <c r="M21" s="1633"/>
      <c r="N21" s="1659"/>
      <c r="O21" s="1661"/>
      <c r="P21" s="1585"/>
      <c r="Q21" s="242"/>
    </row>
    <row r="22" spans="1:17" ht="266.25" customHeight="1" thickBot="1" x14ac:dyDescent="0.4">
      <c r="A22" s="71"/>
      <c r="B22" s="1658"/>
      <c r="C22" s="1672"/>
      <c r="D22" s="1673"/>
      <c r="E22" s="1674"/>
      <c r="F22" s="1611"/>
      <c r="G22" s="1611"/>
      <c r="H22" s="1660"/>
      <c r="I22" s="1662"/>
      <c r="J22" s="1664"/>
      <c r="K22" s="1692" t="s">
        <v>325</v>
      </c>
      <c r="L22" s="1695" t="s">
        <v>145</v>
      </c>
      <c r="M22" s="243" t="s">
        <v>228</v>
      </c>
      <c r="N22" s="1677"/>
      <c r="O22" s="1661"/>
      <c r="P22" s="1585"/>
      <c r="Q22" s="1650" t="s">
        <v>336</v>
      </c>
    </row>
    <row r="23" spans="1:17" ht="24" customHeight="1" x14ac:dyDescent="0.35">
      <c r="A23" s="71"/>
      <c r="B23" s="499" t="s">
        <v>245</v>
      </c>
      <c r="C23" s="500"/>
      <c r="D23" s="500"/>
      <c r="E23" s="501"/>
      <c r="F23" s="1621" t="s">
        <v>329</v>
      </c>
      <c r="G23" s="1621"/>
      <c r="H23" s="1621"/>
      <c r="I23" s="1621"/>
      <c r="J23" s="1622"/>
      <c r="K23" s="1693"/>
      <c r="L23" s="1696"/>
      <c r="M23" s="1653" t="s">
        <v>496</v>
      </c>
      <c r="N23" s="1654"/>
      <c r="O23" s="1654"/>
      <c r="P23" s="1655"/>
      <c r="Q23" s="1651"/>
    </row>
    <row r="24" spans="1:17" ht="24.75" customHeight="1" thickBot="1" x14ac:dyDescent="0.4">
      <c r="A24" s="71"/>
      <c r="B24" s="480" t="s">
        <v>246</v>
      </c>
      <c r="C24" s="481"/>
      <c r="D24" s="481"/>
      <c r="E24" s="482"/>
      <c r="F24" s="757" t="s">
        <v>327</v>
      </c>
      <c r="G24" s="757"/>
      <c r="H24" s="757"/>
      <c r="I24" s="757"/>
      <c r="J24" s="758"/>
      <c r="K24" s="1694"/>
      <c r="L24" s="1697"/>
      <c r="M24" s="1625"/>
      <c r="N24" s="1626"/>
      <c r="O24" s="1626"/>
      <c r="P24" s="1656"/>
      <c r="Q24" s="1652"/>
    </row>
    <row r="25" spans="1:17" ht="334.5" customHeight="1" x14ac:dyDescent="0.35">
      <c r="A25" s="71"/>
      <c r="B25" s="1638" t="s">
        <v>331</v>
      </c>
      <c r="C25" s="1641" t="s">
        <v>457</v>
      </c>
      <c r="D25" s="1641"/>
      <c r="E25" s="1642"/>
      <c r="F25" s="1027" t="s">
        <v>333</v>
      </c>
      <c r="G25" s="1648" t="s">
        <v>332</v>
      </c>
      <c r="H25" s="1627" t="s">
        <v>279</v>
      </c>
      <c r="I25" s="1086" t="s">
        <v>99</v>
      </c>
      <c r="J25" s="516" t="s">
        <v>68</v>
      </c>
      <c r="K25" s="90" t="s">
        <v>198</v>
      </c>
      <c r="L25" s="148" t="s">
        <v>145</v>
      </c>
      <c r="M25" s="245" t="s">
        <v>334</v>
      </c>
      <c r="N25" s="1627" t="s">
        <v>236</v>
      </c>
      <c r="O25" s="1086" t="s">
        <v>99</v>
      </c>
      <c r="P25" s="1630" t="s">
        <v>68</v>
      </c>
      <c r="Q25" s="86" t="s">
        <v>157</v>
      </c>
    </row>
    <row r="26" spans="1:17" ht="27" customHeight="1" thickBot="1" x14ac:dyDescent="0.4">
      <c r="A26" s="71"/>
      <c r="B26" s="1639"/>
      <c r="C26" s="1643"/>
      <c r="D26" s="1643"/>
      <c r="E26" s="1644"/>
      <c r="F26" s="1647"/>
      <c r="G26" s="1649"/>
      <c r="H26" s="1628"/>
      <c r="I26" s="1470"/>
      <c r="J26" s="1469"/>
      <c r="K26" s="82"/>
      <c r="L26" s="1632" t="s">
        <v>496</v>
      </c>
      <c r="M26" s="1633"/>
      <c r="N26" s="1628"/>
      <c r="O26" s="1470"/>
      <c r="P26" s="1631"/>
      <c r="Q26" s="240"/>
    </row>
    <row r="27" spans="1:17" ht="357.75" customHeight="1" thickBot="1" x14ac:dyDescent="0.4">
      <c r="A27" s="71"/>
      <c r="B27" s="1640"/>
      <c r="C27" s="1645"/>
      <c r="D27" s="1645"/>
      <c r="E27" s="1646"/>
      <c r="F27" s="1028"/>
      <c r="G27" s="619"/>
      <c r="H27" s="1629"/>
      <c r="I27" s="1087"/>
      <c r="J27" s="517"/>
      <c r="K27" s="1634" t="s">
        <v>199</v>
      </c>
      <c r="L27" s="1636" t="s">
        <v>145</v>
      </c>
      <c r="M27" s="246" t="s">
        <v>335</v>
      </c>
      <c r="N27" s="1629"/>
      <c r="O27" s="1087"/>
      <c r="P27" s="1572"/>
      <c r="Q27" s="1618" t="s">
        <v>158</v>
      </c>
    </row>
    <row r="28" spans="1:17" ht="26" x14ac:dyDescent="0.35">
      <c r="A28" s="71"/>
      <c r="B28" s="499" t="s">
        <v>245</v>
      </c>
      <c r="C28" s="500"/>
      <c r="D28" s="500"/>
      <c r="E28" s="501"/>
      <c r="F28" s="1621" t="s">
        <v>329</v>
      </c>
      <c r="G28" s="1621"/>
      <c r="H28" s="1621"/>
      <c r="I28" s="1621"/>
      <c r="J28" s="1622"/>
      <c r="K28" s="1634"/>
      <c r="L28" s="1636"/>
      <c r="M28" s="1623" t="s">
        <v>497</v>
      </c>
      <c r="N28" s="1624"/>
      <c r="O28" s="1624"/>
      <c r="P28" s="1624"/>
      <c r="Q28" s="1619"/>
    </row>
    <row r="29" spans="1:17" ht="29.25" customHeight="1" thickBot="1" x14ac:dyDescent="0.4">
      <c r="A29" s="71"/>
      <c r="B29" s="480" t="s">
        <v>246</v>
      </c>
      <c r="C29" s="481"/>
      <c r="D29" s="481"/>
      <c r="E29" s="482"/>
      <c r="F29" s="757" t="s">
        <v>327</v>
      </c>
      <c r="G29" s="757"/>
      <c r="H29" s="757"/>
      <c r="I29" s="757"/>
      <c r="J29" s="758"/>
      <c r="K29" s="1635"/>
      <c r="L29" s="1637"/>
      <c r="M29" s="1625"/>
      <c r="N29" s="1626"/>
      <c r="O29" s="1626"/>
      <c r="P29" s="1626"/>
      <c r="Q29" s="1620"/>
    </row>
    <row r="30" spans="1:17" ht="21" customHeight="1" thickBot="1" x14ac:dyDescent="0.4">
      <c r="A30" s="71"/>
      <c r="B30" s="72"/>
      <c r="C30" s="96"/>
      <c r="D30" s="96"/>
      <c r="E30" s="96"/>
      <c r="F30" s="73"/>
      <c r="G30" s="72"/>
      <c r="H30" s="74"/>
      <c r="I30" s="74"/>
      <c r="J30" s="74"/>
      <c r="K30" s="72"/>
      <c r="L30" s="72"/>
      <c r="M30" s="72"/>
      <c r="N30" s="74"/>
      <c r="O30" s="74"/>
      <c r="P30" s="74"/>
    </row>
    <row r="31" spans="1:17" ht="21.75" customHeight="1" thickBot="1" x14ac:dyDescent="0.4">
      <c r="B31" s="736" t="s">
        <v>242</v>
      </c>
      <c r="C31" s="737"/>
      <c r="D31" s="737"/>
      <c r="E31" s="737"/>
      <c r="F31" s="737"/>
      <c r="G31" s="737"/>
      <c r="H31" s="737"/>
      <c r="I31" s="737"/>
      <c r="J31" s="737"/>
      <c r="K31" s="737"/>
      <c r="L31" s="737"/>
      <c r="M31" s="737"/>
      <c r="N31" s="737"/>
      <c r="O31" s="737"/>
      <c r="P31" s="737"/>
      <c r="Q31" s="738"/>
    </row>
    <row r="32" spans="1:17" ht="49.5" customHeight="1" x14ac:dyDescent="0.35">
      <c r="B32" s="728" t="s">
        <v>244</v>
      </c>
      <c r="C32" s="551"/>
      <c r="D32" s="824" t="s">
        <v>237</v>
      </c>
      <c r="E32" s="824"/>
      <c r="F32" s="551" t="s">
        <v>250</v>
      </c>
      <c r="G32" s="551"/>
      <c r="H32" s="1546" t="s">
        <v>143</v>
      </c>
      <c r="I32" s="1546"/>
      <c r="J32" s="1546"/>
      <c r="K32" s="551" t="s">
        <v>103</v>
      </c>
      <c r="L32" s="1614" t="s">
        <v>231</v>
      </c>
      <c r="M32" s="1614"/>
      <c r="N32" s="1388" t="s">
        <v>251</v>
      </c>
      <c r="O32" s="1388"/>
      <c r="P32" s="1388"/>
      <c r="Q32" s="739" t="s">
        <v>103</v>
      </c>
    </row>
    <row r="33" spans="2:17" ht="78" customHeight="1" thickBot="1" x14ac:dyDescent="0.4">
      <c r="B33" s="154" t="s">
        <v>243</v>
      </c>
      <c r="C33" s="155" t="s">
        <v>140</v>
      </c>
      <c r="D33" s="1548"/>
      <c r="E33" s="1548"/>
      <c r="F33" s="196" t="s">
        <v>141</v>
      </c>
      <c r="G33" s="196" t="s">
        <v>142</v>
      </c>
      <c r="H33" s="1547"/>
      <c r="I33" s="1547"/>
      <c r="J33" s="1547"/>
      <c r="K33" s="552"/>
      <c r="L33" s="1615"/>
      <c r="M33" s="1615"/>
      <c r="N33" s="1616"/>
      <c r="O33" s="1616"/>
      <c r="P33" s="1616"/>
      <c r="Q33" s="1617"/>
    </row>
    <row r="34" spans="2:17" ht="189.75" customHeight="1" x14ac:dyDescent="0.35">
      <c r="B34" s="1597" t="s">
        <v>134</v>
      </c>
      <c r="C34" s="1597" t="s">
        <v>134</v>
      </c>
      <c r="D34" s="1599" t="s">
        <v>330</v>
      </c>
      <c r="E34" s="1600"/>
      <c r="F34" s="1579" t="s">
        <v>134</v>
      </c>
      <c r="G34" s="1579" t="s">
        <v>134</v>
      </c>
      <c r="H34" s="1605" t="s">
        <v>134</v>
      </c>
      <c r="I34" s="1606"/>
      <c r="J34" s="1607"/>
      <c r="K34" s="1579" t="s">
        <v>134</v>
      </c>
      <c r="L34" s="1581" t="s">
        <v>337</v>
      </c>
      <c r="M34" s="1582"/>
      <c r="N34" s="1585" t="s">
        <v>151</v>
      </c>
      <c r="O34" s="1586"/>
      <c r="P34" s="1587"/>
      <c r="Q34" s="1591" t="s">
        <v>498</v>
      </c>
    </row>
    <row r="35" spans="2:17" ht="116.25" customHeight="1" x14ac:dyDescent="0.35">
      <c r="B35" s="1468"/>
      <c r="C35" s="1468"/>
      <c r="D35" s="1601"/>
      <c r="E35" s="1602"/>
      <c r="F35" s="1466"/>
      <c r="G35" s="1466"/>
      <c r="H35" s="1608"/>
      <c r="I35" s="1609"/>
      <c r="J35" s="1610"/>
      <c r="K35" s="1466"/>
      <c r="L35" s="1583"/>
      <c r="M35" s="1584"/>
      <c r="N35" s="1585"/>
      <c r="O35" s="1586"/>
      <c r="P35" s="1587"/>
      <c r="Q35" s="1592"/>
    </row>
    <row r="36" spans="2:17" ht="132.75" customHeight="1" x14ac:dyDescent="0.35">
      <c r="B36" s="1468"/>
      <c r="C36" s="1468"/>
      <c r="D36" s="1601"/>
      <c r="E36" s="1602"/>
      <c r="F36" s="1466"/>
      <c r="G36" s="1466"/>
      <c r="H36" s="1608"/>
      <c r="I36" s="1609"/>
      <c r="J36" s="1610"/>
      <c r="K36" s="1466"/>
      <c r="L36" s="1594" t="s">
        <v>338</v>
      </c>
      <c r="M36" s="1595"/>
      <c r="N36" s="1585"/>
      <c r="O36" s="1586"/>
      <c r="P36" s="1587"/>
      <c r="Q36" s="1592"/>
    </row>
    <row r="37" spans="2:17" ht="147.75" customHeight="1" thickBot="1" x14ac:dyDescent="0.4">
      <c r="B37" s="1598"/>
      <c r="C37" s="1598"/>
      <c r="D37" s="1603"/>
      <c r="E37" s="1604"/>
      <c r="F37" s="1580"/>
      <c r="G37" s="1580"/>
      <c r="H37" s="1611"/>
      <c r="I37" s="1612"/>
      <c r="J37" s="1613"/>
      <c r="K37" s="1580"/>
      <c r="L37" s="685" t="s">
        <v>339</v>
      </c>
      <c r="M37" s="1596"/>
      <c r="N37" s="1588"/>
      <c r="O37" s="1589"/>
      <c r="P37" s="1590"/>
      <c r="Q37" s="1593"/>
    </row>
  </sheetData>
  <sheetProtection selectLockedCells="1" selectUnlockedCells="1"/>
  <mergeCells count="101">
    <mergeCell ref="A2:R2"/>
    <mergeCell ref="B3:D3"/>
    <mergeCell ref="E3:Q3"/>
    <mergeCell ref="B4:D4"/>
    <mergeCell ref="E4:L4"/>
    <mergeCell ref="N4:Q4"/>
    <mergeCell ref="B5:D5"/>
    <mergeCell ref="E5:Q5"/>
    <mergeCell ref="C7:P7"/>
    <mergeCell ref="B8:G8"/>
    <mergeCell ref="H8:P8"/>
    <mergeCell ref="B9:B11"/>
    <mergeCell ref="C9:E11"/>
    <mergeCell ref="F9:F11"/>
    <mergeCell ref="G9:G11"/>
    <mergeCell ref="H9:J9"/>
    <mergeCell ref="B12:B16"/>
    <mergeCell ref="C12:E16"/>
    <mergeCell ref="F12:F16"/>
    <mergeCell ref="G12:G16"/>
    <mergeCell ref="H12:H16"/>
    <mergeCell ref="I12:I16"/>
    <mergeCell ref="K9:M10"/>
    <mergeCell ref="N9:P9"/>
    <mergeCell ref="Q9:Q11"/>
    <mergeCell ref="H10:H11"/>
    <mergeCell ref="I10:I11"/>
    <mergeCell ref="J10:J11"/>
    <mergeCell ref="N10:N11"/>
    <mergeCell ref="O10:O11"/>
    <mergeCell ref="P10:P11"/>
    <mergeCell ref="Q12:Q16"/>
    <mergeCell ref="L14:M14"/>
    <mergeCell ref="L15:L16"/>
    <mergeCell ref="L17:M17"/>
    <mergeCell ref="C18:E22"/>
    <mergeCell ref="L19:M19"/>
    <mergeCell ref="N20:N22"/>
    <mergeCell ref="O20:O22"/>
    <mergeCell ref="P20:P22"/>
    <mergeCell ref="L21:M21"/>
    <mergeCell ref="J12:J16"/>
    <mergeCell ref="K12:K17"/>
    <mergeCell ref="L12:L13"/>
    <mergeCell ref="N12:N16"/>
    <mergeCell ref="O12:O16"/>
    <mergeCell ref="P12:P16"/>
    <mergeCell ref="K22:K24"/>
    <mergeCell ref="L22:L24"/>
    <mergeCell ref="Q22:Q24"/>
    <mergeCell ref="B23:E23"/>
    <mergeCell ref="F23:J23"/>
    <mergeCell ref="M23:P24"/>
    <mergeCell ref="B24:E24"/>
    <mergeCell ref="F24:J24"/>
    <mergeCell ref="B20:B22"/>
    <mergeCell ref="F20:F22"/>
    <mergeCell ref="G20:G22"/>
    <mergeCell ref="H20:H22"/>
    <mergeCell ref="I20:I22"/>
    <mergeCell ref="J20:J22"/>
    <mergeCell ref="Q27:Q29"/>
    <mergeCell ref="B28:E28"/>
    <mergeCell ref="F28:J28"/>
    <mergeCell ref="M28:P29"/>
    <mergeCell ref="B29:E29"/>
    <mergeCell ref="F29:J29"/>
    <mergeCell ref="J25:J27"/>
    <mergeCell ref="N25:N27"/>
    <mergeCell ref="O25:O27"/>
    <mergeCell ref="P25:P27"/>
    <mergeCell ref="L26:M26"/>
    <mergeCell ref="K27:K29"/>
    <mergeCell ref="L27:L29"/>
    <mergeCell ref="B25:B27"/>
    <mergeCell ref="C25:E27"/>
    <mergeCell ref="F25:F27"/>
    <mergeCell ref="G25:G27"/>
    <mergeCell ref="H25:H27"/>
    <mergeCell ref="I25:I27"/>
    <mergeCell ref="B31:Q31"/>
    <mergeCell ref="B32:C32"/>
    <mergeCell ref="D32:E33"/>
    <mergeCell ref="F32:G32"/>
    <mergeCell ref="H32:J33"/>
    <mergeCell ref="K32:K33"/>
    <mergeCell ref="L32:M33"/>
    <mergeCell ref="N32:P33"/>
    <mergeCell ref="Q32:Q33"/>
    <mergeCell ref="K34:K37"/>
    <mergeCell ref="L34:M35"/>
    <mergeCell ref="N34:P37"/>
    <mergeCell ref="Q34:Q37"/>
    <mergeCell ref="L36:M36"/>
    <mergeCell ref="L37:M37"/>
    <mergeCell ref="B34:B37"/>
    <mergeCell ref="C34:C37"/>
    <mergeCell ref="D34:E37"/>
    <mergeCell ref="F34:F37"/>
    <mergeCell ref="G34:G37"/>
    <mergeCell ref="H34:J37"/>
  </mergeCells>
  <printOptions horizontalCentered="1"/>
  <pageMargins left="0" right="0" top="0" bottom="0" header="0" footer="0"/>
  <pageSetup paperSize="5" scale="40" orientation="landscape" r:id="rId1"/>
  <headerFooter>
    <oddFooter>&amp;L&amp;P</oddFooter>
  </headerFooter>
  <rowBreaks count="3" manualBreakCount="3">
    <brk id="17" max="18" man="1"/>
    <brk id="24" max="16" man="1"/>
    <brk id="2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14</vt:i4>
      </vt:variant>
    </vt:vector>
  </HeadingPairs>
  <TitlesOfParts>
    <vt:vector size="32" baseType="lpstr">
      <vt:lpstr>Inicial</vt:lpstr>
      <vt:lpstr>Identificación</vt:lpstr>
      <vt:lpstr>Direccionamiento estrategico y </vt:lpstr>
      <vt:lpstr>Gestión de infraestruct</vt:lpstr>
      <vt:lpstr>Gestión de infraestru física</vt:lpstr>
      <vt:lpstr>Aprovisionamiento</vt:lpstr>
      <vt:lpstr>Gestion juridica</vt:lpstr>
      <vt:lpstr>Gestión documental</vt:lpstr>
      <vt:lpstr>Gestion de proveedoresfn</vt:lpstr>
      <vt:lpstr>G. Financiera ,RGP FN</vt:lpstr>
      <vt:lpstr>Control Internofn</vt:lpstr>
      <vt:lpstr>Impacto</vt:lpstr>
      <vt:lpstr>ContRiesgo1</vt:lpstr>
      <vt:lpstr>ContRiesgo2</vt:lpstr>
      <vt:lpstr>ContRiesgo3</vt:lpstr>
      <vt:lpstr>ContRiesgo4</vt:lpstr>
      <vt:lpstr>ContRiesgo5</vt:lpstr>
      <vt:lpstr>ContRiesgo6</vt:lpstr>
      <vt:lpstr>Aprovisionamiento!Área_de_impresión</vt:lpstr>
      <vt:lpstr>'Control Internofn'!Área_de_impresión</vt:lpstr>
      <vt:lpstr>'Direccionamiento estrategico y '!Área_de_impresión</vt:lpstr>
      <vt:lpstr>'G. Financiera ,RGP FN'!Área_de_impresión</vt:lpstr>
      <vt:lpstr>'Gestión de infraestru física'!Área_de_impresión</vt:lpstr>
      <vt:lpstr>'Gestion de proveedoresfn'!Área_de_impresión</vt:lpstr>
      <vt:lpstr>'Gestion juridica'!Área_de_impresión</vt:lpstr>
      <vt:lpstr>Aprovisionamiento!Títulos_a_imprimir</vt:lpstr>
      <vt:lpstr>'Direccionamiento estrategico y '!Títulos_a_imprimir</vt:lpstr>
      <vt:lpstr>'G. Financiera ,RGP FN'!Títulos_a_imprimir</vt:lpstr>
      <vt:lpstr>'Gestión de infraestruct'!Títulos_a_imprimir</vt:lpstr>
      <vt:lpstr>'Gestion de proveedoresfn'!Títulos_a_imprimir</vt:lpstr>
      <vt:lpstr>'Gestión documental'!Títulos_a_imprimir</vt:lpstr>
      <vt:lpstr>'Gestion juridica'!Títulos_a_imprimir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Nathalia Palacios Escarraga</dc:creator>
  <cp:lastModifiedBy>rtvcusuario71</cp:lastModifiedBy>
  <cp:lastPrinted>2022-06-28T21:33:29Z</cp:lastPrinted>
  <dcterms:created xsi:type="dcterms:W3CDTF">2016-03-08T16:19:39Z</dcterms:created>
  <dcterms:modified xsi:type="dcterms:W3CDTF">2024-08-08T16:00:41Z</dcterms:modified>
</cp:coreProperties>
</file>