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SRAMIREZ\Desktop\"/>
    </mc:Choice>
  </mc:AlternateContent>
  <bookViews>
    <workbookView xWindow="0" yWindow="0" windowWidth="28800" windowHeight="12300" tabRatio="790"/>
  </bookViews>
  <sheets>
    <sheet name="RESUMEN" sheetId="72" r:id="rId1"/>
    <sheet name=" EXP PROPONENTE VALORES" sheetId="41" r:id="rId2"/>
    <sheet name="TRANSMISORES TDT" sheetId="44" r:id="rId3"/>
    <sheet name="GPS EXTERNOS" sheetId="45" r:id="rId4"/>
    <sheet name="FILTROS" sheetId="46" r:id="rId5"/>
    <sheet name="CONMUTADORES COAX DE TX (CCT)" sheetId="73" r:id="rId6"/>
    <sheet name="COMBINADORES" sheetId="48" r:id="rId7"/>
    <sheet name="ANTENAS PANEL" sheetId="57" r:id="rId8"/>
    <sheet name="CUADROS CONMUT ANTENAS CCA" sheetId="47" r:id="rId9"/>
    <sheet name="IRD O Rx SAT PROFESIONALES" sheetId="58" r:id="rId10"/>
    <sheet name="TVRO" sheetId="60" r:id="rId11"/>
    <sheet name="TRANSFORMADORES MT-BT" sheetId="61" r:id="rId12"/>
    <sheet name="UPS" sheetId="63" r:id="rId13"/>
    <sheet name="PLANTAS DE EMERGENCIA" sheetId="62" r:id="rId14"/>
    <sheet name="TRANSFERENCIAS AUTOMÁTICAS" sheetId="35" r:id="rId15"/>
    <sheet name="FACTORES PONDERABLES" sheetId="70" r:id="rId16"/>
  </sheets>
  <definedNames>
    <definedName name="_Hlk515555418" localSheetId="10">TVRO!$A$16</definedName>
    <definedName name="_xlnm.Print_Area" localSheetId="1">' EXP PROPONENTE VALORES'!$B$1:$AF$29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41" l="1"/>
  <c r="D11" i="41"/>
  <c r="T24" i="41"/>
  <c r="AC22" i="41"/>
  <c r="AC23" i="41"/>
  <c r="AA22" i="41"/>
  <c r="T22" i="41"/>
  <c r="AB22" i="41"/>
  <c r="AD22" i="41"/>
  <c r="AA23" i="41"/>
  <c r="T23" i="41"/>
  <c r="AB23" i="41"/>
  <c r="AD23" i="41"/>
  <c r="AA24" i="41"/>
  <c r="AA21" i="41"/>
  <c r="T21" i="41"/>
  <c r="AA20" i="41"/>
  <c r="T20" i="41"/>
  <c r="AB20" i="41"/>
  <c r="AC20" i="41"/>
  <c r="N11" i="41"/>
  <c r="AD20" i="41"/>
  <c r="G15" i="70"/>
  <c r="G30" i="72"/>
  <c r="AC24" i="41"/>
  <c r="AC21" i="41"/>
  <c r="L11" i="41"/>
  <c r="L12" i="41"/>
  <c r="M11" i="41"/>
  <c r="M12" i="41"/>
  <c r="N12" i="41"/>
  <c r="D10" i="41"/>
  <c r="H12" i="41"/>
  <c r="AB24" i="41"/>
  <c r="AD24" i="41"/>
  <c r="AB21" i="41"/>
  <c r="AD21" i="41"/>
  <c r="D12" i="41"/>
</calcChain>
</file>

<file path=xl/sharedStrings.xml><?xml version="1.0" encoding="utf-8"?>
<sst xmlns="http://schemas.openxmlformats.org/spreadsheetml/2006/main" count="747" uniqueCount="408">
  <si>
    <t>FOLIO</t>
  </si>
  <si>
    <t>Configuración</t>
  </si>
  <si>
    <t>PUNTAJE</t>
  </si>
  <si>
    <t>No. Certificación</t>
  </si>
  <si>
    <t>OBSERVACIONES</t>
  </si>
  <si>
    <t>UPS</t>
  </si>
  <si>
    <t>FACTORES PONDERABLES</t>
  </si>
  <si>
    <t>PUNTAJE ASIGNADO</t>
  </si>
  <si>
    <t xml:space="preserve">PUNTAJE TOTAL </t>
  </si>
  <si>
    <t>NOMBRE DEL CONTRATANTE</t>
  </si>
  <si>
    <t>NOMBRE DEL CONTRATISTA</t>
  </si>
  <si>
    <t>VERIFICACIÓN DE LA EXPERIENCIA DEL PROPONENTE</t>
  </si>
  <si>
    <t>FOLIO DE LA CERTIFICACIÓN</t>
  </si>
  <si>
    <t>FECHA DE INICIO (DIA/MES/AÑO)</t>
  </si>
  <si>
    <t>FECHA TERMINACION (DIA/MES/AÑO)</t>
  </si>
  <si>
    <t>CONTRATO TERMINADO O LIQUIDADO (SI/NO)</t>
  </si>
  <si>
    <t>Estándar</t>
  </si>
  <si>
    <t>Modo PLP</t>
  </si>
  <si>
    <t>Ancho de banda de canal</t>
  </si>
  <si>
    <t>Impedancia</t>
  </si>
  <si>
    <t xml:space="preserve">Potencia de transmisión </t>
  </si>
  <si>
    <t>Corrección</t>
  </si>
  <si>
    <t>Corrección Digital Adaptativa (ADC)</t>
  </si>
  <si>
    <t>Alimentación</t>
  </si>
  <si>
    <t>Estabilidad en frecuencia</t>
  </si>
  <si>
    <t>GPS EXTERNO</t>
  </si>
  <si>
    <t>ROE</t>
  </si>
  <si>
    <t>Pérdidas de inserción entre entrada y salida:</t>
  </si>
  <si>
    <t>Conectores de entrada y salida</t>
  </si>
  <si>
    <t>Generales</t>
  </si>
  <si>
    <t>Distribuidor</t>
  </si>
  <si>
    <t>Precisión de la fase de las salidas</t>
  </si>
  <si>
    <t>Ganancia</t>
  </si>
  <si>
    <t>Relación lóbulo principal a lóbulos secundarios</t>
  </si>
  <si>
    <t>Relación lóbulo principal a lóbulo posterior</t>
  </si>
  <si>
    <t>Dimensiones de los Conectores de entrada</t>
  </si>
  <si>
    <t>Pérdidas de inserción</t>
  </si>
  <si>
    <t>Gestión</t>
  </si>
  <si>
    <t>General</t>
  </si>
  <si>
    <t>GARANTIA ADICIONAL MINIMA</t>
  </si>
  <si>
    <t>ÍTEM</t>
  </si>
  <si>
    <t>COMBINADORES</t>
  </si>
  <si>
    <t>VALOR SALARIO MÍNIMO</t>
  </si>
  <si>
    <t>NÚMERO               SMMLV</t>
  </si>
  <si>
    <t>Polarización</t>
  </si>
  <si>
    <t xml:space="preserve">FACTORES VERIFICACIÓN </t>
  </si>
  <si>
    <t>≥ 35 dB</t>
  </si>
  <si>
    <t>Frecuencia: 60 Hz ± 5%</t>
  </si>
  <si>
    <t>Factor de Potencia ≥ 0.9</t>
  </si>
  <si>
    <t>MARCA:</t>
  </si>
  <si>
    <t>MODELO:</t>
  </si>
  <si>
    <t>REFERENCIA:</t>
  </si>
  <si>
    <t>IRD o RECEPTORES SATELITALES PROFESIONALES</t>
  </si>
  <si>
    <t>Ángulo de apertura</t>
  </si>
  <si>
    <t>Descripción</t>
  </si>
  <si>
    <t>TRANSMISORES DE TELEVISIÓN DIGITAL DVB-T2</t>
  </si>
  <si>
    <t>Características de Obligatorio Cumplimiento</t>
  </si>
  <si>
    <t>DVB-T2: ETSI EN 302 755 V1.3.1</t>
  </si>
  <si>
    <t>Redundancia</t>
  </si>
  <si>
    <t>Banda de operación</t>
  </si>
  <si>
    <r>
      <t>Modulation Error Ratio</t>
    </r>
    <r>
      <rPr>
        <sz val="10"/>
        <color theme="1"/>
        <rFont val="Arial Narrow"/>
        <family val="2"/>
      </rPr>
      <t xml:space="preserve"> MER</t>
    </r>
  </si>
  <si>
    <r>
      <t xml:space="preserve">"Shoulders" </t>
    </r>
    <r>
      <rPr>
        <sz val="10"/>
        <color theme="1"/>
        <rFont val="Arial Narrow"/>
        <family val="2"/>
      </rPr>
      <t>antes del filtro de máscara crítica</t>
    </r>
  </si>
  <si>
    <r>
      <t xml:space="preserve">Entradas de </t>
    </r>
    <r>
      <rPr>
        <i/>
        <sz val="10"/>
        <color theme="1"/>
        <rFont val="Arial Narrow"/>
        <family val="2"/>
      </rPr>
      <t>Transport Stream</t>
    </r>
    <r>
      <rPr>
        <sz val="10"/>
        <color theme="1"/>
        <rFont val="Arial Narrow"/>
        <family val="2"/>
      </rPr>
      <t xml:space="preserve"> por excitador</t>
    </r>
  </si>
  <si>
    <t>Conectores de salida</t>
  </si>
  <si>
    <t>Eficiencia</t>
  </si>
  <si>
    <t xml:space="preserve">Entradas de reloj por excitador para sincronismo </t>
  </si>
  <si>
    <t>Rizado (correspondiente al retardo de grupo)</t>
  </si>
  <si>
    <t>Single Frequency Network SFN</t>
  </si>
  <si>
    <t>Modos de prueba o test</t>
  </si>
  <si>
    <t>Etapa de amplificación</t>
  </si>
  <si>
    <t>Interfaz de red Ethernet (10/100BaseT)</t>
  </si>
  <si>
    <t>Protocolo de comunicaciones SNMP V2 *</t>
  </si>
  <si>
    <t>Interface de referencia señal de 10 MHz</t>
  </si>
  <si>
    <t>Interface de referencia señal de 1 pps</t>
  </si>
  <si>
    <t>Error en fase</t>
  </si>
  <si>
    <t>≤ 1,5 µs (con GPS desenganchado) *</t>
  </si>
  <si>
    <t>Error en frecuencia</t>
  </si>
  <si>
    <t>Conmutación de salidas de referencia</t>
  </si>
  <si>
    <r>
      <t xml:space="preserve">holdover </t>
    </r>
    <r>
      <rPr>
        <sz val="10"/>
        <color rgb="FF000000"/>
        <rFont val="Arial Narrow"/>
        <family val="2"/>
      </rPr>
      <t>mínimo</t>
    </r>
  </si>
  <si>
    <t>FILTROS EXTERNOS</t>
  </si>
  <si>
    <t>Tipo</t>
  </si>
  <si>
    <t xml:space="preserve">Pérdidas de inserción para las entradas de banda estrecha </t>
  </si>
  <si>
    <t>Pérdidas de inserción para las entradas de banda ancha</t>
  </si>
  <si>
    <t>Aislamiento entre entradas</t>
  </si>
  <si>
    <t>Sondas para mediciones</t>
  </si>
  <si>
    <t>CARGAS FANTASMA</t>
  </si>
  <si>
    <t>ANTENAS PÁNEL</t>
  </si>
  <si>
    <t>Desencripción</t>
  </si>
  <si>
    <t>Soportar acceso condicional IRDETO</t>
  </si>
  <si>
    <t>Salidas</t>
  </si>
  <si>
    <t xml:space="preserve">Common Interface Slot </t>
  </si>
  <si>
    <t>Operación</t>
  </si>
  <si>
    <t>Banda C</t>
  </si>
  <si>
    <t>Diámetro</t>
  </si>
  <si>
    <t>Condiciones físicas</t>
  </si>
  <si>
    <t xml:space="preserve">Soportar viento en operación mínimo de 70 km/hora </t>
  </si>
  <si>
    <t xml:space="preserve">Ancho de haz @ -3 dB </t>
  </si>
  <si>
    <t>Ajuste fino</t>
  </si>
  <si>
    <t>Feed</t>
  </si>
  <si>
    <t>Polarización circular banda C *</t>
  </si>
  <si>
    <t>Aislamiento circular ≥ 17dB *</t>
  </si>
  <si>
    <t>TRANSFORMADORES</t>
  </si>
  <si>
    <t>Conmutador derivaciones</t>
  </si>
  <si>
    <t>Tensión de cortocircuito</t>
  </si>
  <si>
    <t>Niveles de temperatura de acuerdo con normas NEMA, ANSI y/o IEEE o equivalentes IEC *</t>
  </si>
  <si>
    <t>CUMPLE</t>
  </si>
  <si>
    <t>NO CUMPLE</t>
  </si>
  <si>
    <t>TRANSMISORES TDT</t>
  </si>
  <si>
    <t>EJECUCIÓN</t>
  </si>
  <si>
    <t>Forma de Ejecución</t>
  </si>
  <si>
    <t>Participación Porcentual del Proponente</t>
  </si>
  <si>
    <t>Tipo de Moneda</t>
  </si>
  <si>
    <t>Individual</t>
  </si>
  <si>
    <t>Consorcio</t>
  </si>
  <si>
    <t>Unión Temporal</t>
  </si>
  <si>
    <t>SI</t>
  </si>
  <si>
    <t>NO</t>
  </si>
  <si>
    <t>Tasa de Cambio
Moneda extranjera a Dólar</t>
  </si>
  <si>
    <t>Tasa de Cambio
TRM</t>
  </si>
  <si>
    <t>Valor en Pesos Colombianos</t>
  </si>
  <si>
    <t>SISTEMAS RADIANTES PARA TELEVISIÓN</t>
  </si>
  <si>
    <t>Presupuesto Oficial del Contrato</t>
  </si>
  <si>
    <t>Concepto</t>
  </si>
  <si>
    <t>Valor  Mínimo a Acreditar por el Proponente en SMMLV</t>
  </si>
  <si>
    <t>Valor Acreditado por el Proponete en SMMLV</t>
  </si>
  <si>
    <t>EXPERIENCIA DEL PROPONENTE EN VALORES</t>
  </si>
  <si>
    <t xml:space="preserve">Incluye Instalación o Puesta en Funcionamiento? </t>
  </si>
  <si>
    <t>EXPERIENCIA DEL PROPONENTE EN CANTIDADES</t>
  </si>
  <si>
    <t>Número a Acreditar</t>
  </si>
  <si>
    <t>Número Acreditado por el Proponente</t>
  </si>
  <si>
    <t>Criterio</t>
  </si>
  <si>
    <t>EXPERIENCIA DEL PROPONENTE VENTA Y/O SUMINISTRO Y/O INSTALACIÓN</t>
  </si>
  <si>
    <t>Mínima Requerida</t>
  </si>
  <si>
    <t>EXPERIENCIA DEL PROPONENTE EN SUMINISTRO DE TRANSMISORES DE TDT</t>
  </si>
  <si>
    <t>NOMBRE DEL PROPONENTE</t>
  </si>
  <si>
    <t>CONCEPTO</t>
  </si>
  <si>
    <t>NA</t>
  </si>
  <si>
    <t>Potencia Tx Refrigerados por Aire</t>
  </si>
  <si>
    <t>Número Tx Refrigerados por Aire</t>
  </si>
  <si>
    <t>Potencia Tx Refrigerados por Líquido</t>
  </si>
  <si>
    <t>Número Tx Refrigerados por Líquido</t>
  </si>
  <si>
    <t>Folio</t>
  </si>
  <si>
    <t>≥ 6 PLP (modos A y B).</t>
  </si>
  <si>
    <t xml:space="preserve">Perfil </t>
  </si>
  <si>
    <t xml:space="preserve">Soportar DVB-T2 base + Lite en simultaneo. </t>
  </si>
  <si>
    <t>470 MHz a 698 MHz.</t>
  </si>
  <si>
    <t>6 MHz.</t>
  </si>
  <si>
    <t>≥ 35 dB.</t>
  </si>
  <si>
    <t>≥ 36 dB.</t>
  </si>
  <si>
    <t>≥ 2 entradas ASI BNC hembra (75 Ω).</t>
  </si>
  <si>
    <t>≥ 2 entrada IP.</t>
  </si>
  <si>
    <t>Mejor o igual que ± 1 Hz.</t>
  </si>
  <si>
    <t>Norma EIA, IEC o DIN. *</t>
  </si>
  <si>
    <t>Pérdida de potencia por daño en cualquier transistor del módulo amplificador</t>
  </si>
  <si>
    <t>≥ 1 entrada de referencia de frecuencia de 10 MHz. *</t>
  </si>
  <si>
    <t>≥ 1 entrada de referencia de tiempo de 1 pps. *</t>
  </si>
  <si>
    <t>≤ 1 dB pico a pico. *</t>
  </si>
  <si>
    <t>Soportar retardos de la red de transporte mayores o iguales a 700 ms. *</t>
  </si>
  <si>
    <t>Soportar la configuración de adelantos o retardos en el intervalo ± 3 ms para el sincronismo de redes SFN. *</t>
  </si>
  <si>
    <r>
      <t>LDPC-BCH (</t>
    </r>
    <r>
      <rPr>
        <i/>
        <sz val="10"/>
        <color theme="1"/>
        <rFont val="Arial Narrow"/>
        <family val="2"/>
      </rPr>
      <t>Low Density Parity Check-Bose Chaudhuri Hocquenghem</t>
    </r>
    <r>
      <rPr>
        <sz val="10"/>
        <color theme="1"/>
        <rFont val="Arial Narrow"/>
        <family val="2"/>
      </rPr>
      <t>).</t>
    </r>
  </si>
  <si>
    <r>
      <t>PRBS (</t>
    </r>
    <r>
      <rPr>
        <i/>
        <sz val="10"/>
        <color theme="1"/>
        <rFont val="Arial Narrow"/>
        <family val="2"/>
      </rPr>
      <t>Pseudo-Random Binary Sequence</t>
    </r>
    <r>
      <rPr>
        <sz val="10"/>
        <color theme="1"/>
        <rFont val="Arial Narrow"/>
        <family val="2"/>
      </rPr>
      <t>).</t>
    </r>
  </si>
  <si>
    <t>Soportar la corrección digital adaptativa de forma continua y por demanda, y almacenar automáticamente los parámetros de optimización para la pre-corrección. *</t>
  </si>
  <si>
    <t>Tecnología de estado sólido.</t>
  </si>
  <si>
    <t>Protecciones independientes por módulo de amplificación. *</t>
  </si>
  <si>
    <t>Módulos amplificadores con dos o más fuentes de alimentación. *</t>
  </si>
  <si>
    <t>Convección y/o aire forzado. *</t>
  </si>
  <si>
    <t>Filtros y cámaras de control para la pureza del aire, humedad y temperatura. *</t>
  </si>
  <si>
    <t>Integración en rack con capacidad de entrada de aire por la parte inferior, superior o trasera/delantera del rack. *</t>
  </si>
  <si>
    <t>Sistema de protecciones por pérdida de presión de aire o sobretemperatura. *</t>
  </si>
  <si>
    <t>Contar con perfiles de usuario para el acceso seguro a través de contraseña. *</t>
  </si>
  <si>
    <t>Operación local</t>
  </si>
  <si>
    <t>Verificación</t>
  </si>
  <si>
    <t>1+1 en GPS, fuentes y antenas. *</t>
  </si>
  <si>
    <t>≥ 3 salidas de referencia de señales de 10 MHz.</t>
  </si>
  <si>
    <t>≥ 3 salidas de referencia de señales de 1 pps.</t>
  </si>
  <si>
    <t>Conector BNC.</t>
  </si>
  <si>
    <t>Impedancia 50 Ω.</t>
  </si>
  <si>
    <t>Señal senoidal.</t>
  </si>
  <si>
    <t>Nivel de señal ≥ 7 dBm.</t>
  </si>
  <si>
    <t>Ruido de fase ≤ -90 dBc/Hz @ 10 Hz.</t>
  </si>
  <si>
    <t>Ruido de fase ≤ -115 dBc/Hz @ 100 Hz.</t>
  </si>
  <si>
    <t>Ruido de fase ≤ -135 dBc/Hz @ 1 kHz.</t>
  </si>
  <si>
    <t>Nivel de armónicos ≤ -40 dBc.</t>
  </si>
  <si>
    <t>Señal TTL.</t>
  </si>
  <si>
    <t>Automática (en caso de falla) y manual.</t>
  </si>
  <si>
    <t>12 µs en un día. *</t>
  </si>
  <si>
    <t>Interfaz de red Ethernet (10/100BaseT).</t>
  </si>
  <si>
    <t>Soportar el protocolo de comunicaciones SNMP V2. *</t>
  </si>
  <si>
    <t>Indicadores frontales de visualización de estado.</t>
  </si>
  <si>
    <t>≤ 8 x 10⁻¹¹  (con GPS enganchado) *</t>
  </si>
  <si>
    <t>≤ 5 x 10⁻⁸ @ 5°C a 50°C (con GPS desenganchado) *</t>
  </si>
  <si>
    <t>Ocho (8) cavidades (máscara crítica).</t>
  </si>
  <si>
    <t>Sintonizables en la banda de frecuencias 470 MHz a 698 MHz.</t>
  </si>
  <si>
    <t>ROE ≤ 1,1.</t>
  </si>
  <si>
    <t>Sondas calibradas a la salida. *</t>
  </si>
  <si>
    <t>Secos o refrigerados por líquido. *</t>
  </si>
  <si>
    <t>Tipo CIB (impedancia constante).</t>
  </si>
  <si>
    <t>ROE ≤ 1,1 para las entradas de banda ancha y banda estrecha.</t>
  </si>
  <si>
    <t>Ocho (8) cavidades (máscara crítica) para el filtro correspondiente a la entrada de banda estrecha.</t>
  </si>
  <si>
    <t>≤ 0,2 dB</t>
  </si>
  <si>
    <t>50 Ω.</t>
  </si>
  <si>
    <t>≤ 1,1.</t>
  </si>
  <si>
    <t xml:space="preserve">Horizontal. </t>
  </si>
  <si>
    <t>≥ 11 dBd.</t>
  </si>
  <si>
    <t>≥ 12 dB. *</t>
  </si>
  <si>
    <t>≥ 15 dB. *</t>
  </si>
  <si>
    <t>A -3 dB plano E: entre ± 30° y ± 35°. *</t>
  </si>
  <si>
    <t>A -3 dB plano H: entre ± 9° y ± 13°. *</t>
  </si>
  <si>
    <t>EIA, IEC o DIN. *</t>
  </si>
  <si>
    <t>Demodulación DVB-S/DVB-S2</t>
  </si>
  <si>
    <t xml:space="preserve">DVB-S: QPSK y DVB-S2: QPSK, 8PSK </t>
  </si>
  <si>
    <t>Rango de Frecuencia: 950 a 1750 MHz</t>
  </si>
  <si>
    <t>Factores de Roll Off: 0,35; 0,25; 0,20; 0,05. *</t>
  </si>
  <si>
    <t>PCMCIA/CAM. *</t>
  </si>
  <si>
    <t xml:space="preserve">≥ 2 ASI para cada receptor </t>
  </si>
  <si>
    <t>Disponibilidad para descarga en archivo plano del Log de Eventos. *</t>
  </si>
  <si>
    <t>2+1 con unidad de control automática para conmutación y configuración. *</t>
  </si>
  <si>
    <t>Display</t>
  </si>
  <si>
    <t>Debe incluir un indicador "display" que permita acciones de configuración. *</t>
  </si>
  <si>
    <t>TVRO (TELEVISION RECEIVE ONLY)</t>
  </si>
  <si>
    <t>≥ 4,2 m</t>
  </si>
  <si>
    <t>≥ 42 dBi</t>
  </si>
  <si>
    <t>Reflector tipo sólido. *</t>
  </si>
  <si>
    <t>≤ 0,25 dB. *</t>
  </si>
  <si>
    <t>≤ 1,3°. *</t>
  </si>
  <si>
    <t>10° ≤ ajuste fino ángulo de elevación continuo ≤ 70°. *</t>
  </si>
  <si>
    <t>0° ≤ Ajuste fino ángulo de azimut ≤ 180°. *</t>
  </si>
  <si>
    <t>Partes Metálicas</t>
  </si>
  <si>
    <t>De acero galvanizado en caliente. *</t>
  </si>
  <si>
    <t>±2 x 2,5%. *</t>
  </si>
  <si>
    <t>Según Norma NTC 819. *</t>
  </si>
  <si>
    <t>Cumplimiento Normas NTC para Transformadores. *</t>
  </si>
  <si>
    <t>Refrigeración Natural ONAN. *</t>
  </si>
  <si>
    <t>Voltaje primario (MT) y secundario (BT) según cada estación. *</t>
  </si>
  <si>
    <r>
      <t xml:space="preserve">Motor </t>
    </r>
    <r>
      <rPr>
        <i/>
        <sz val="10"/>
        <color rgb="FF000000"/>
        <rFont val="Arial Narrow"/>
        <family val="2"/>
      </rPr>
      <t xml:space="preserve">Diesel </t>
    </r>
    <r>
      <rPr>
        <sz val="10"/>
        <color rgb="FF000000"/>
        <rFont val="Arial Narrow"/>
        <family val="2"/>
      </rPr>
      <t>de cuatro tiempos, velocidad 1800 rpm 60Hz. *</t>
    </r>
  </si>
  <si>
    <t>Precalentador si es requerido acorde a las condiciones de operación del equipo y climáticas de la estación. *</t>
  </si>
  <si>
    <t>Gobernador electrónico o manual. *</t>
  </si>
  <si>
    <t>Lubricación por aceite con filtro desmontable. *</t>
  </si>
  <si>
    <t>Alternador de carga de baterías. *</t>
  </si>
  <si>
    <t>Interruptor de protección de sobrecargas. *</t>
  </si>
  <si>
    <t>AVR regulador automático de voltaje. *</t>
  </si>
  <si>
    <t>Acoplamiento de disco flexible. *</t>
  </si>
  <si>
    <t>Arranque eléctrico. *</t>
  </si>
  <si>
    <t>Refrigeración por líquido con radiador. *</t>
  </si>
  <si>
    <t>La regulación de frecuencia no debe exceder ±0,25 %. *</t>
  </si>
  <si>
    <t>Aislamiento de acuerdo con las normas NEMA MG1 o equivalente IEC. *</t>
  </si>
  <si>
    <r>
      <t>Debe incluir un indicador "</t>
    </r>
    <r>
      <rPr>
        <i/>
        <sz val="10"/>
        <color rgb="FF000000"/>
        <rFont val="Arial Narrow"/>
        <family val="2"/>
      </rPr>
      <t>display</t>
    </r>
    <r>
      <rPr>
        <sz val="10"/>
        <color rgb="FF000000"/>
        <rFont val="Arial Narrow"/>
        <family val="2"/>
      </rPr>
      <t>" para operación. *</t>
    </r>
  </si>
  <si>
    <t>Interfaz de red Ethernet (10/100BaseT). *</t>
  </si>
  <si>
    <t>Tanque de reserva externo</t>
  </si>
  <si>
    <t>Capacidad según requerimiento de cada estación. *</t>
  </si>
  <si>
    <t>Operación: automática y manual; Tipo: sencilla (red-planta). *</t>
  </si>
  <si>
    <t>Corriente de corto circuito de 10 kA. *</t>
  </si>
  <si>
    <t>El circuito de control deberá estas protegido contra corto circuito por medio de interruptores termo-magnéticos - minibreakers - mono polares y sistema dps. *</t>
  </si>
  <si>
    <t>Los contactores deben poseer bloqueo mecánico cuando aplique según potencia. *</t>
  </si>
  <si>
    <t>Bypass para mantenimiento. *</t>
  </si>
  <si>
    <t xml:space="preserve">El armario debe ser de lámina de aluminio calibre 18 y debe poseer certificado de producto expedido por un ente certificado avalado por la ONAC. * </t>
  </si>
  <si>
    <t xml:space="preserve">El barraje debe ser de cobre y soportar la corriente nominal que circula por la acometida. * </t>
  </si>
  <si>
    <t>Tipo: "True On Line". *</t>
  </si>
  <si>
    <t xml:space="preserve">Regulación de voltaje de salida máximo 1%. * </t>
  </si>
  <si>
    <t>Regulación de frecuencia máximo 0,1% en “free running”. *</t>
  </si>
  <si>
    <t xml:space="preserve">Conversión AC/DC/AC. * </t>
  </si>
  <si>
    <t xml:space="preserve">Eficiencia AC/AC en doble conversión al 100% de la carga mínimo de 91%. * </t>
  </si>
  <si>
    <t>Protección de baterías contra descargas profundas. *</t>
  </si>
  <si>
    <t>Inicio de operación de forma automática “On Line” después de un corte de energía.*</t>
  </si>
  <si>
    <t xml:space="preserve">Tecnología PWM con IGBT tanto en el rectificador como en el inversor. * </t>
  </si>
  <si>
    <t xml:space="preserve">THD en la corriente de entrada no mayor a 5% a plena carga. * </t>
  </si>
  <si>
    <t xml:space="preserve">Nivel de ruido no mayor a 69 dBA a 1 metro de distancia. * </t>
  </si>
  <si>
    <t xml:space="preserve">“Bypass” de mantenimiento interno y externo.. * </t>
  </si>
  <si>
    <t xml:space="preserve">Banco de baterías tipo sellada, libre de mantenimiento, con un tiempo mínimo de autonomía de siete (7) minutos a plena carga calculada a un factor de potencia de 0,9. * </t>
  </si>
  <si>
    <t>Debe incluir un indicador "display" para operación. *</t>
  </si>
  <si>
    <t>OFRECIMIENTO</t>
  </si>
  <si>
    <t>RTVC</t>
  </si>
  <si>
    <t>COP</t>
  </si>
  <si>
    <t>EUROS</t>
  </si>
  <si>
    <t>X</t>
  </si>
  <si>
    <t>SPINNER</t>
  </si>
  <si>
    <t>RYMSA</t>
  </si>
  <si>
    <t>AT15-250</t>
  </si>
  <si>
    <t>C-Band Circular</t>
  </si>
  <si>
    <t>x</t>
  </si>
  <si>
    <t>MAGNETRON</t>
  </si>
  <si>
    <t>EATON</t>
  </si>
  <si>
    <t>VERIFICACIÓN TÉCNICA</t>
  </si>
  <si>
    <t>FACTORES HABILITANTES</t>
  </si>
  <si>
    <t>FACTORES DE VERIFICACIÓN TÉCNICA</t>
  </si>
  <si>
    <t>EXPERIENCIA DEL PROPONENTE</t>
  </si>
  <si>
    <t>FACTORES PONDERABLES TÉCNICOS</t>
  </si>
  <si>
    <t>EVALUACIÓN DE LA PROPUESTA</t>
  </si>
  <si>
    <t>GARANTIA ADICIONAL A LA MINIMA</t>
  </si>
  <si>
    <t>FILTROS</t>
  </si>
  <si>
    <t>TRANSFORMADORES MT-BT</t>
  </si>
  <si>
    <t xml:space="preserve">CERTIFICACIÓN FABRICANTE SOBRE CUMPLIMIENTO </t>
  </si>
  <si>
    <t>IA 17 DE 2019</t>
  </si>
  <si>
    <t>TRANSMISOR</t>
  </si>
  <si>
    <t>GPS EXTERNOS AL TRANSMISOR</t>
  </si>
  <si>
    <t>CONMUTADORES COAXIALES DE TRANSMISORES - CCT</t>
  </si>
  <si>
    <t>DISTRIBUIDORES</t>
  </si>
  <si>
    <t>TVRO</t>
  </si>
  <si>
    <t>ANEXO EQUIPOS Y ELEMENTOS OFERTADOS</t>
  </si>
  <si>
    <t>PLANTAS ELÉCTRICAS DE EMERGENCIA</t>
  </si>
  <si>
    <t>CONFIGURACIÓN DE SEMI-ANTENAS PARA LOS SISTEMAS RADIANTES</t>
  </si>
  <si>
    <t>PUNTAJE TOTAL</t>
  </si>
  <si>
    <t>HASTA 180 PUNTOS</t>
  </si>
  <si>
    <t>HASTA 120 PUNTOS</t>
  </si>
  <si>
    <t>HASTA 150 PUNTOS</t>
  </si>
  <si>
    <t>≥ 4</t>
  </si>
  <si>
    <r>
      <t xml:space="preserve">Suministrio de Tranmisores de TDT Refrigerados por Aire (500 </t>
    </r>
    <r>
      <rPr>
        <b/>
        <sz val="11"/>
        <color theme="0"/>
        <rFont val="Calibri"/>
        <family val="2"/>
      </rPr>
      <t>≤ Potencia de Tx &lt;</t>
    </r>
    <r>
      <rPr>
        <b/>
        <sz val="11"/>
        <color theme="0"/>
        <rFont val="Calibri"/>
        <family val="2"/>
        <scheme val="minor"/>
      </rPr>
      <t xml:space="preserve"> 2000 Wrms)</t>
    </r>
  </si>
  <si>
    <t>Numero de Certificaciones</t>
  </si>
  <si>
    <t>Numero de Certificaciones Acreditadas por el Proponente</t>
  </si>
  <si>
    <t>Instalación de Transmisores de TDT</t>
  </si>
  <si>
    <t>≥ 27</t>
  </si>
  <si>
    <t>≥ 9</t>
  </si>
  <si>
    <t>Suministro de Sistemas Radiantes para TV</t>
  </si>
  <si>
    <t>Instalación de Sistemas Radiantes para TV</t>
  </si>
  <si>
    <t>Valor certificado experiencias válidas (Moneda Original)</t>
  </si>
  <si>
    <t>VALOR TOTAL ACREDITADO POR EL PROPONENTE EN PESOS COLOMBIANOS</t>
  </si>
  <si>
    <t>Transmisores con excitador único en configuración 2+1 *</t>
  </si>
  <si>
    <t>Seamless switching entre todas las entradas ASI e IP que permita la conmutación automática y manual, de forma local y remotamente *</t>
  </si>
  <si>
    <t>≥ 500 Wrms a la salida del transmisor *</t>
  </si>
  <si>
    <t>Potencia nominal de operación</t>
  </si>
  <si>
    <t>500 Wrms a la salida del transmisor *</t>
  </si>
  <si>
    <t>≥ 30% con un valor de MER ≥ 35 dB medida a la potencia nominal de operación</t>
  </si>
  <si>
    <t>≤ 1,6 dB</t>
  </si>
  <si>
    <t xml:space="preserve">Sistema de refrigeración por aire </t>
  </si>
  <si>
    <t>Tensión AC: Vac ± 15%, según voltajes secundarios en cada estación *</t>
  </si>
  <si>
    <t>Monitoreo y ajuste de parámetros principales a través de “Display” con sus correspondientes unidades de medida tal como: Potencia de salida y reflejada en vatios rms, fuentes de alimentación (voltios y amperios), entre otros *</t>
  </si>
  <si>
    <t>Contar con perfiles de usuario para el acceso seguro a través de contraseña *</t>
  </si>
  <si>
    <t xml:space="preserve">≤ 0,8 dB </t>
  </si>
  <si>
    <t xml:space="preserve">≤ 1 dB </t>
  </si>
  <si>
    <t>Soportes de sujeción</t>
  </si>
  <si>
    <t>Deben permitir la ubicación de las antenas de acuerdo a las distancias indicadas en el diseño del SSRR *</t>
  </si>
  <si>
    <t>Estructura en acero galvanizado *</t>
  </si>
  <si>
    <t>CUADROS DE CONMUTACIÓN DE ANTENAS (CCA) – MANUAL (EN CASO DE SER OFERTADO EL PONDERABLE TÉCNICO)</t>
  </si>
  <si>
    <t>Manuales *</t>
  </si>
  <si>
    <t>470 MHz a 698 MHz *</t>
  </si>
  <si>
    <t>50 Ω *</t>
  </si>
  <si>
    <t>≤ 1,1 *</t>
  </si>
  <si>
    <t>Simétrico de 2 vías *</t>
  </si>
  <si>
    <t>≤ 2º *</t>
  </si>
  <si>
    <t>≤ 0,15 dB por vía *</t>
  </si>
  <si>
    <t>Norma EIA, IEC o DIN  *</t>
  </si>
  <si>
    <t>Sondas calibradas a la salida  *</t>
  </si>
  <si>
    <t>Convencional, dieléctrico aceite.</t>
  </si>
  <si>
    <t>Tensión de Salida AC: según cada estación *</t>
  </si>
  <si>
    <t>Trifásica en DYN5 o bifásica o monofásica, según requerimientos de cada estación *</t>
  </si>
  <si>
    <t xml:space="preserve">Tensión de entrada nominal: VAC ±15% al 100% de la carga (según cada estación) * </t>
  </si>
  <si>
    <t>PLANTAS DE EMERGENCIA
(EN CASO DE SER OFERTADO EL PONDERABLE TÉCNICO)</t>
  </si>
  <si>
    <t>Cargador de baterías al voltaje AC de la estación *</t>
  </si>
  <si>
    <t>Generador con tensiones normalizadas VAC a 60 Hz según voltaje de cada estación *</t>
  </si>
  <si>
    <t>PMG (“Permanent Magnet Generator”) o Regulador de Voltaje Externo *</t>
  </si>
  <si>
    <t>Generador trifásico en conexión estrella y neutro accesible, o bifásico y neutro accesible, o monofásico y neutro accesible *</t>
  </si>
  <si>
    <t>Regulador de tensión electrónico. Nivel de tensión de ±1,5% *</t>
  </si>
  <si>
    <t>Depósito y filtro de combustible (tanque base para autonomía mínima de 8 Horas) *</t>
  </si>
  <si>
    <t>TRANSFERENCIAS AUTOMÁTICAS
(EN CASO DE SER OFERTADO EL PONDERABLE TÉCNICO DE PLANTAS ELÉCTRICAS DE EMERGENCIA)</t>
  </si>
  <si>
    <t>Los interruptores termo-magnéticos deben ser tipo industrial de caja moldeada para la cantidad de fases según estación *</t>
  </si>
  <si>
    <t>Automática (ATS) fases según estación *</t>
  </si>
  <si>
    <t>Tensión VAC según estación *</t>
  </si>
  <si>
    <t>Sensado de voltaje en caso de: Bajo voltaje, Alto voltaje, Falta o inversión de fase *</t>
  </si>
  <si>
    <t>CHÁMEZA 1</t>
  </si>
  <si>
    <t>CHÁMEZA 2</t>
  </si>
  <si>
    <t>NUNCHÍA</t>
  </si>
  <si>
    <t>Hasta 450 Puntos</t>
  </si>
  <si>
    <t>HASTA 450 PUNTOS</t>
  </si>
  <si>
    <t>1 AÑO ADICIONAL</t>
  </si>
  <si>
    <t>2 AÑO ADICIONAL</t>
  </si>
  <si>
    <t>3 AÑO ADICIONAL</t>
  </si>
  <si>
    <t xml:space="preserve">BTESA (BROAD TELECOM S.A.) </t>
  </si>
  <si>
    <t>BTESA</t>
  </si>
  <si>
    <t>Número de Experiencias Relacionadas en Suministro de TX TDT de aire entre 500W y 2000W</t>
  </si>
  <si>
    <t>Número de SSRR de TV suministrados</t>
  </si>
  <si>
    <t>Número de SSRR de TV instalados</t>
  </si>
  <si>
    <t xml:space="preserve">100 W, 500 W, 1000 W </t>
  </si>
  <si>
    <t>171 - 173</t>
  </si>
  <si>
    <t>174 - 176</t>
  </si>
  <si>
    <t>TELECOM CASTILLA LA MANCHA S.A.</t>
  </si>
  <si>
    <t>125 W, 500 W, 1000W</t>
  </si>
  <si>
    <t>100 W, 500 W</t>
  </si>
  <si>
    <t>177 - 178</t>
  </si>
  <si>
    <t>179 - 180</t>
  </si>
  <si>
    <t>181 - 185</t>
  </si>
  <si>
    <t>ZIL TELECOM INTERNATIONAL S.A.</t>
  </si>
  <si>
    <t>100 W, 500 W, 1000 W, 2000W</t>
  </si>
  <si>
    <t>TTD591</t>
  </si>
  <si>
    <t>SFN20</t>
  </si>
  <si>
    <t>SFN20R20</t>
  </si>
  <si>
    <t>BN574944</t>
  </si>
  <si>
    <t>BN616403</t>
  </si>
  <si>
    <t>A4867</t>
  </si>
  <si>
    <t>SAPEC</t>
  </si>
  <si>
    <t>GREDOS</t>
  </si>
  <si>
    <t>GGR1000</t>
  </si>
  <si>
    <t>GENERAL DYNAMICS SATCOM</t>
  </si>
  <si>
    <t>AEM</t>
  </si>
  <si>
    <t>CONMUTADORES COAXIALES DE TRANSMISORES (CCT)</t>
  </si>
  <si>
    <t>BN 512690</t>
  </si>
  <si>
    <t>Motorizados</t>
  </si>
  <si>
    <t>Por lo menos en todo el rango 470 MHz a 698 MHz</t>
  </si>
  <si>
    <t xml:space="preserve">50 Ω </t>
  </si>
  <si>
    <t>≤ 1,1</t>
  </si>
  <si>
    <t>≤ 0,15 dB</t>
  </si>
  <si>
    <t>Norma EIA, IEC o DIN *</t>
  </si>
  <si>
    <t xml:space="preserve">100 W, 500 W, 1500 W </t>
  </si>
  <si>
    <t>3600 W</t>
  </si>
  <si>
    <t>Los valores desagregados de suministro e instalación de Transmisores TDT y Sistemas Radiantes para Televisión fueron extraidos de la verificación interna que realizó la Entidad sobre la real ejecución del contrato extraida del formato del control de ingreso de activos.</t>
  </si>
  <si>
    <t xml:space="preserve">AVAL TÉCNICO GENERAL </t>
  </si>
  <si>
    <t>AVAL TÉCNICO TORRES</t>
  </si>
  <si>
    <t>Se requirió Copia del Contrato con Entidad Privada y el Proponente argumentó que se trataba de una empresa pública.</t>
  </si>
  <si>
    <t>CUMPLE. El Proponente sustentó mediante respuesta a reuerimiento, la certificación aportada en la propuesta.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</si>
</sst>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  <numFmt numFmtId="167" formatCode="[$€-2]\ #,##0.00;[Red]\-[$€-2]\ #,##0.00"/>
    <numFmt numFmtId="168" formatCode="&quot;$&quot;#,##0.00"/>
    <numFmt numFmtId="169" formatCode="#,##0_ ;\-#,##0\ "/>
    <numFmt numFmtId="170" formatCode="&quot;$&quot;#,##0"/>
    <numFmt numFmtId="171" formatCode="_(* #,##0.00000_);_(* \(#,##0.00000\);_(* &quot;-&quot;??_);_(@_)"/>
    <numFmt numFmtId="172" formatCode="_(* #,##0_);_(* \(#,##0\);_(* &quot;-&quot;??_);_(@_)"/>
    <numFmt numFmtId="173" formatCode="&quot;$&quot;\ 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rgb="FFFFFFFF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rgb="FF000000"/>
      <name val="Arial Narrow"/>
      <family val="2"/>
    </font>
    <font>
      <i/>
      <sz val="10"/>
      <color rgb="FF000000"/>
      <name val="Arial Narrow"/>
      <family val="2"/>
    </font>
    <font>
      <b/>
      <sz val="10"/>
      <color theme="0"/>
      <name val="Arial Narrow"/>
      <family val="2"/>
    </font>
    <font>
      <u/>
      <sz val="11"/>
      <color theme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  <scheme val="minor"/>
    </font>
    <font>
      <sz val="10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name val="Arial Narrow"/>
      <family val="2"/>
    </font>
    <font>
      <b/>
      <sz val="16"/>
      <name val="Calibri"/>
      <family val="2"/>
      <scheme val="minor"/>
    </font>
    <font>
      <sz val="10"/>
      <name val="Arial Narrow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22A35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72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0" fillId="0" borderId="1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 wrapText="1"/>
    </xf>
    <xf numFmtId="0" fontId="0" fillId="0" borderId="0" xfId="0" applyFont="1"/>
    <xf numFmtId="14" fontId="0" fillId="0" borderId="1" xfId="0" applyNumberFormat="1" applyFont="1" applyFill="1" applyBorder="1" applyAlignment="1">
      <alignment horizontal="center" vertical="center"/>
    </xf>
    <xf numFmtId="166" fontId="0" fillId="2" borderId="0" xfId="1" applyNumberFormat="1" applyFont="1" applyFill="1" applyBorder="1" applyAlignment="1">
      <alignment horizontal="center" vertical="center"/>
    </xf>
    <xf numFmtId="37" fontId="0" fillId="2" borderId="1" xfId="0" applyNumberFormat="1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1" fontId="6" fillId="2" borderId="0" xfId="0" applyNumberFormat="1" applyFont="1" applyFill="1" applyAlignment="1">
      <alignment horizontal="center" vertical="center"/>
    </xf>
    <xf numFmtId="0" fontId="5" fillId="0" borderId="0" xfId="0" applyFont="1"/>
    <xf numFmtId="0" fontId="5" fillId="2" borderId="0" xfId="0" applyFont="1" applyFill="1" applyAlignment="1">
      <alignment horizontal="left" vertical="center"/>
    </xf>
    <xf numFmtId="1" fontId="5" fillId="2" borderId="0" xfId="0" applyNumberFormat="1" applyFont="1" applyFill="1" applyAlignment="1">
      <alignment horizontal="center" vertical="center"/>
    </xf>
    <xf numFmtId="0" fontId="0" fillId="2" borderId="0" xfId="0" applyFill="1"/>
    <xf numFmtId="0" fontId="0" fillId="2" borderId="0" xfId="0" applyNumberFormat="1" applyFont="1" applyFill="1"/>
    <xf numFmtId="165" fontId="0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8" fontId="0" fillId="2" borderId="1" xfId="0" applyNumberFormat="1" applyFont="1" applyFill="1" applyBorder="1" applyAlignment="1">
      <alignment horizontal="center" vertical="center"/>
    </xf>
    <xf numFmtId="168" fontId="0" fillId="2" borderId="22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vertical="center" wrapText="1"/>
    </xf>
    <xf numFmtId="166" fontId="0" fillId="2" borderId="0" xfId="1" applyNumberFormat="1" applyFont="1" applyFill="1" applyBorder="1" applyAlignment="1">
      <alignment vertical="center"/>
    </xf>
    <xf numFmtId="168" fontId="0" fillId="2" borderId="1" xfId="0" applyNumberFormat="1" applyFont="1" applyFill="1" applyBorder="1" applyAlignment="1">
      <alignment vertical="center"/>
    </xf>
    <xf numFmtId="4" fontId="0" fillId="2" borderId="1" xfId="0" applyNumberFormat="1" applyFont="1" applyFill="1" applyBorder="1" applyAlignment="1">
      <alignment vertical="center"/>
    </xf>
    <xf numFmtId="3" fontId="0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/>
    <xf numFmtId="0" fontId="17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wrapText="1"/>
    </xf>
    <xf numFmtId="0" fontId="17" fillId="2" borderId="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0" fillId="8" borderId="1" xfId="0" applyNumberFormat="1" applyFont="1" applyFill="1" applyBorder="1" applyAlignment="1">
      <alignment vertical="center"/>
    </xf>
    <xf numFmtId="169" fontId="0" fillId="8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4" xfId="0" applyFont="1" applyFill="1" applyBorder="1" applyAlignment="1">
      <alignment vertical="center"/>
    </xf>
    <xf numFmtId="0" fontId="16" fillId="6" borderId="4" xfId="0" applyFont="1" applyFill="1" applyBorder="1" applyAlignment="1">
      <alignment horizontal="center" vertical="center"/>
    </xf>
    <xf numFmtId="1" fontId="16" fillId="6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65" fontId="6" fillId="2" borderId="4" xfId="0" applyNumberFormat="1" applyFont="1" applyFill="1" applyBorder="1" applyAlignment="1">
      <alignment horizontal="center" vertical="center" wrapText="1"/>
    </xf>
    <xf numFmtId="165" fontId="5" fillId="2" borderId="4" xfId="0" applyNumberFormat="1" applyFont="1" applyFill="1" applyBorder="1" applyAlignment="1"/>
    <xf numFmtId="3" fontId="6" fillId="2" borderId="4" xfId="0" applyNumberFormat="1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170" fontId="0" fillId="2" borderId="1" xfId="0" applyNumberFormat="1" applyFont="1" applyFill="1" applyBorder="1" applyAlignment="1">
      <alignment horizontal="center" vertical="center"/>
    </xf>
    <xf numFmtId="2" fontId="0" fillId="0" borderId="1" xfId="1" applyNumberFormat="1" applyFont="1" applyFill="1" applyBorder="1" applyAlignment="1">
      <alignment horizontal="center" vertical="center" wrapText="1"/>
    </xf>
    <xf numFmtId="171" fontId="0" fillId="2" borderId="1" xfId="0" applyNumberFormat="1" applyFont="1" applyFill="1" applyBorder="1" applyAlignment="1">
      <alignment horizontal="center" vertical="center"/>
    </xf>
    <xf numFmtId="169" fontId="0" fillId="0" borderId="1" xfId="1" applyNumberFormat="1" applyFont="1" applyFill="1" applyBorder="1" applyAlignment="1">
      <alignment horizontal="center" vertical="center" wrapText="1"/>
    </xf>
    <xf numFmtId="165" fontId="0" fillId="2" borderId="25" xfId="0" applyNumberFormat="1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37" fontId="0" fillId="0" borderId="1" xfId="0" applyNumberFormat="1" applyFont="1" applyFill="1" applyBorder="1" applyAlignment="1">
      <alignment horizontal="center" vertical="center" wrapText="1"/>
    </xf>
    <xf numFmtId="37" fontId="0" fillId="0" borderId="1" xfId="0" applyNumberFormat="1" applyFill="1" applyBorder="1" applyAlignment="1">
      <alignment horizontal="center" vertical="center" wrapText="1"/>
    </xf>
    <xf numFmtId="172" fontId="0" fillId="2" borderId="1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vertical="center"/>
    </xf>
    <xf numFmtId="1" fontId="0" fillId="2" borderId="0" xfId="0" applyNumberFormat="1" applyFont="1" applyFill="1" applyAlignment="1">
      <alignment vertical="center"/>
    </xf>
    <xf numFmtId="1" fontId="25" fillId="9" borderId="29" xfId="0" applyNumberFormat="1" applyFont="1" applyFill="1" applyBorder="1" applyAlignment="1">
      <alignment horizontal="center" vertical="center"/>
    </xf>
    <xf numFmtId="1" fontId="25" fillId="2" borderId="29" xfId="0" applyNumberFormat="1" applyFont="1" applyFill="1" applyBorder="1" applyAlignment="1">
      <alignment horizontal="center" vertical="center"/>
    </xf>
    <xf numFmtId="1" fontId="25" fillId="2" borderId="30" xfId="0" applyNumberFormat="1" applyFont="1" applyFill="1" applyBorder="1" applyAlignment="1">
      <alignment horizontal="center" vertical="center"/>
    </xf>
    <xf numFmtId="1" fontId="2" fillId="2" borderId="29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 wrapText="1"/>
    </xf>
    <xf numFmtId="1" fontId="2" fillId="9" borderId="37" xfId="0" applyNumberFormat="1" applyFont="1" applyFill="1" applyBorder="1" applyAlignment="1">
      <alignment horizontal="center" vertical="center" wrapText="1"/>
    </xf>
    <xf numFmtId="1" fontId="25" fillId="9" borderId="1" xfId="0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 vertical="center"/>
    </xf>
    <xf numFmtId="0" fontId="15" fillId="6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9" fillId="0" borderId="43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0" fontId="11" fillId="0" borderId="43" xfId="0" applyFont="1" applyBorder="1" applyAlignment="1">
      <alignment vertical="center" wrapText="1"/>
    </xf>
    <xf numFmtId="173" fontId="0" fillId="2" borderId="1" xfId="0" applyNumberFormat="1" applyFont="1" applyFill="1" applyBorder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171" fontId="0" fillId="2" borderId="1" xfId="0" applyNumberFormat="1" applyFont="1" applyFill="1" applyBorder="1" applyAlignment="1">
      <alignment vertical="center"/>
    </xf>
    <xf numFmtId="165" fontId="0" fillId="2" borderId="1" xfId="0" applyNumberFormat="1" applyFont="1" applyFill="1" applyBorder="1" applyAlignment="1">
      <alignment vertical="center"/>
    </xf>
    <xf numFmtId="4" fontId="0" fillId="2" borderId="1" xfId="0" applyNumberFormat="1" applyFont="1" applyFill="1" applyBorder="1" applyAlignment="1">
      <alignment horizontal="right" vertical="center"/>
    </xf>
    <xf numFmtId="1" fontId="25" fillId="2" borderId="0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vertical="center"/>
    </xf>
    <xf numFmtId="1" fontId="0" fillId="2" borderId="0" xfId="0" applyNumberFormat="1" applyFont="1" applyFill="1" applyBorder="1" applyAlignment="1">
      <alignment vertical="center"/>
    </xf>
    <xf numFmtId="0" fontId="26" fillId="2" borderId="0" xfId="0" applyFont="1" applyFill="1" applyBorder="1" applyAlignment="1">
      <alignment horizontal="left" vertical="center" wrapText="1"/>
    </xf>
    <xf numFmtId="37" fontId="0" fillId="2" borderId="1" xfId="0" applyNumberFormat="1" applyFont="1" applyFill="1" applyBorder="1" applyAlignment="1">
      <alignment horizontal="justify" vertical="center" wrapText="1"/>
    </xf>
    <xf numFmtId="37" fontId="0" fillId="0" borderId="1" xfId="0" applyNumberFormat="1" applyFont="1" applyFill="1" applyBorder="1" applyAlignment="1">
      <alignment horizontal="justify" vertical="center" wrapText="1"/>
    </xf>
    <xf numFmtId="1" fontId="0" fillId="2" borderId="0" xfId="0" applyNumberFormat="1" applyFill="1" applyBorder="1" applyAlignment="1">
      <alignment horizontal="center" vertical="center" wrapText="1"/>
    </xf>
    <xf numFmtId="1" fontId="0" fillId="0" borderId="12" xfId="0" applyNumberFormat="1" applyFill="1" applyBorder="1" applyAlignment="1">
      <alignment horizontal="center" vertical="center" wrapText="1"/>
    </xf>
    <xf numFmtId="1" fontId="0" fillId="0" borderId="38" xfId="0" applyNumberFormat="1" applyFill="1" applyBorder="1" applyAlignment="1">
      <alignment horizontal="center" vertical="center" wrapText="1"/>
    </xf>
    <xf numFmtId="1" fontId="26" fillId="0" borderId="12" xfId="0" applyNumberFormat="1" applyFont="1" applyFill="1" applyBorder="1" applyAlignment="1">
      <alignment horizontal="center" vertical="center" wrapText="1"/>
    </xf>
    <xf numFmtId="1" fontId="26" fillId="0" borderId="38" xfId="0" applyNumberFormat="1" applyFont="1" applyFill="1" applyBorder="1" applyAlignment="1">
      <alignment horizontal="center" vertical="center" wrapText="1"/>
    </xf>
    <xf numFmtId="1" fontId="0" fillId="2" borderId="12" xfId="0" applyNumberFormat="1" applyFill="1" applyBorder="1" applyAlignment="1">
      <alignment horizontal="center" vertical="center"/>
    </xf>
    <xf numFmtId="1" fontId="0" fillId="2" borderId="21" xfId="0" applyNumberFormat="1" applyFill="1" applyBorder="1" applyAlignment="1">
      <alignment horizontal="center" vertical="center"/>
    </xf>
    <xf numFmtId="0" fontId="26" fillId="2" borderId="21" xfId="0" applyFont="1" applyFill="1" applyBorder="1" applyAlignment="1">
      <alignment horizontal="left" vertical="center" wrapText="1"/>
    </xf>
    <xf numFmtId="0" fontId="26" fillId="2" borderId="22" xfId="0" applyFont="1" applyFill="1" applyBorder="1" applyAlignment="1">
      <alignment horizontal="left" vertical="center" wrapText="1"/>
    </xf>
    <xf numFmtId="1" fontId="25" fillId="9" borderId="12" xfId="0" applyNumberFormat="1" applyFont="1" applyFill="1" applyBorder="1" applyAlignment="1">
      <alignment horizontal="center" vertical="center" wrapText="1"/>
    </xf>
    <xf numFmtId="1" fontId="25" fillId="9" borderId="38" xfId="0" applyNumberFormat="1" applyFont="1" applyFill="1" applyBorder="1" applyAlignment="1">
      <alignment horizontal="center" vertical="center" wrapText="1"/>
    </xf>
    <xf numFmtId="1" fontId="0" fillId="2" borderId="38" xfId="0" applyNumberForma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" fontId="25" fillId="9" borderId="26" xfId="0" applyNumberFormat="1" applyFont="1" applyFill="1" applyBorder="1" applyAlignment="1">
      <alignment horizontal="center" vertical="center"/>
    </xf>
    <xf numFmtId="1" fontId="25" fillId="9" borderId="27" xfId="0" applyNumberFormat="1" applyFont="1" applyFill="1" applyBorder="1" applyAlignment="1">
      <alignment horizontal="center" vertical="center"/>
    </xf>
    <xf numFmtId="1" fontId="25" fillId="9" borderId="39" xfId="0" applyNumberFormat="1" applyFont="1" applyFill="1" applyBorder="1" applyAlignment="1">
      <alignment horizontal="center" vertical="center"/>
    </xf>
    <xf numFmtId="1" fontId="25" fillId="9" borderId="28" xfId="0" applyNumberFormat="1" applyFont="1" applyFill="1" applyBorder="1" applyAlignment="1">
      <alignment horizontal="center" vertical="center"/>
    </xf>
    <xf numFmtId="1" fontId="25" fillId="9" borderId="12" xfId="0" applyNumberFormat="1" applyFont="1" applyFill="1" applyBorder="1" applyAlignment="1">
      <alignment horizontal="center" vertical="center"/>
    </xf>
    <xf numFmtId="1" fontId="25" fillId="9" borderId="21" xfId="0" applyNumberFormat="1" applyFont="1" applyFill="1" applyBorder="1" applyAlignment="1">
      <alignment horizontal="center" vertical="center"/>
    </xf>
    <xf numFmtId="1" fontId="25" fillId="9" borderId="22" xfId="0" applyNumberFormat="1" applyFont="1" applyFill="1" applyBorder="1" applyAlignment="1">
      <alignment horizontal="center" vertical="center"/>
    </xf>
    <xf numFmtId="1" fontId="0" fillId="2" borderId="12" xfId="0" applyNumberFormat="1" applyFill="1" applyBorder="1" applyAlignment="1">
      <alignment horizontal="left" vertical="center"/>
    </xf>
    <xf numFmtId="1" fontId="0" fillId="2" borderId="21" xfId="0" applyNumberFormat="1" applyFill="1" applyBorder="1" applyAlignment="1">
      <alignment horizontal="left" vertical="center"/>
    </xf>
    <xf numFmtId="1" fontId="0" fillId="2" borderId="22" xfId="0" applyNumberFormat="1" applyFill="1" applyBorder="1" applyAlignment="1">
      <alignment horizontal="left" vertical="center"/>
    </xf>
    <xf numFmtId="1" fontId="25" fillId="9" borderId="34" xfId="0" applyNumberFormat="1" applyFont="1" applyFill="1" applyBorder="1" applyAlignment="1">
      <alignment horizontal="center" vertical="center"/>
    </xf>
    <xf numFmtId="1" fontId="25" fillId="9" borderId="35" xfId="0" applyNumberFormat="1" applyFont="1" applyFill="1" applyBorder="1" applyAlignment="1">
      <alignment horizontal="center" vertical="center"/>
    </xf>
    <xf numFmtId="1" fontId="25" fillId="9" borderId="36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justify" vertical="center" wrapText="1"/>
    </xf>
    <xf numFmtId="1" fontId="0" fillId="2" borderId="31" xfId="0" applyNumberFormat="1" applyFill="1" applyBorder="1" applyAlignment="1">
      <alignment horizontal="left" vertical="center"/>
    </xf>
    <xf numFmtId="1" fontId="0" fillId="2" borderId="32" xfId="0" applyNumberFormat="1" applyFill="1" applyBorder="1" applyAlignment="1">
      <alignment horizontal="left" vertical="center"/>
    </xf>
    <xf numFmtId="0" fontId="26" fillId="2" borderId="32" xfId="0" applyFont="1" applyFill="1" applyBorder="1" applyAlignment="1">
      <alignment horizontal="left" vertical="center" wrapText="1"/>
    </xf>
    <xf numFmtId="0" fontId="26" fillId="2" borderId="33" xfId="0" applyFont="1" applyFill="1" applyBorder="1" applyAlignment="1">
      <alignment horizontal="left" vertical="center" wrapText="1"/>
    </xf>
    <xf numFmtId="1" fontId="0" fillId="0" borderId="31" xfId="0" applyNumberFormat="1" applyFill="1" applyBorder="1" applyAlignment="1">
      <alignment horizontal="center" vertical="center" wrapText="1"/>
    </xf>
    <xf numFmtId="1" fontId="0" fillId="0" borderId="41" xfId="0" applyNumberFormat="1" applyFill="1" applyBorder="1" applyAlignment="1">
      <alignment horizontal="center" vertical="center" wrapText="1"/>
    </xf>
    <xf numFmtId="0" fontId="27" fillId="2" borderId="0" xfId="0" applyFont="1" applyFill="1" applyAlignment="1">
      <alignment horizontal="left" vertical="center"/>
    </xf>
    <xf numFmtId="1" fontId="2" fillId="9" borderId="14" xfId="0" applyNumberFormat="1" applyFont="1" applyFill="1" applyBorder="1" applyAlignment="1">
      <alignment horizontal="center" vertical="center"/>
    </xf>
    <xf numFmtId="1" fontId="2" fillId="9" borderId="5" xfId="0" applyNumberFormat="1" applyFont="1" applyFill="1" applyBorder="1" applyAlignment="1">
      <alignment horizontal="center" vertical="center"/>
    </xf>
    <xf numFmtId="1" fontId="2" fillId="9" borderId="42" xfId="0" applyNumberFormat="1" applyFont="1" applyFill="1" applyBorder="1" applyAlignment="1">
      <alignment horizontal="center" vertical="center"/>
    </xf>
    <xf numFmtId="1" fontId="0" fillId="0" borderId="12" xfId="0" applyNumberFormat="1" applyFont="1" applyFill="1" applyBorder="1" applyAlignment="1">
      <alignment horizontal="center" vertical="center"/>
    </xf>
    <xf numFmtId="1" fontId="0" fillId="0" borderId="38" xfId="0" applyNumberFormat="1" applyFont="1" applyFill="1" applyBorder="1" applyAlignment="1">
      <alignment horizontal="center" vertical="center"/>
    </xf>
    <xf numFmtId="1" fontId="0" fillId="9" borderId="40" xfId="0" applyNumberFormat="1" applyFont="1" applyFill="1" applyBorder="1" applyAlignment="1">
      <alignment horizontal="center" vertical="center"/>
    </xf>
    <xf numFmtId="1" fontId="0" fillId="9" borderId="6" xfId="0" applyNumberFormat="1" applyFont="1" applyFill="1" applyBorder="1" applyAlignment="1">
      <alignment horizontal="center" vertical="center"/>
    </xf>
    <xf numFmtId="1" fontId="25" fillId="9" borderId="1" xfId="0" applyNumberFormat="1" applyFont="1" applyFill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/>
    </xf>
    <xf numFmtId="0" fontId="21" fillId="6" borderId="18" xfId="0" applyFont="1" applyFill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 wrapText="1"/>
    </xf>
    <xf numFmtId="0" fontId="15" fillId="6" borderId="23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3" fontId="0" fillId="8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 wrapText="1"/>
    </xf>
    <xf numFmtId="0" fontId="15" fillId="6" borderId="22" xfId="0" applyFont="1" applyFill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5" borderId="14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5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vertical="center" wrapText="1"/>
    </xf>
    <xf numFmtId="0" fontId="11" fillId="5" borderId="6" xfId="0" applyFont="1" applyFill="1" applyBorder="1" applyAlignment="1">
      <alignment vertical="center" wrapText="1"/>
    </xf>
    <xf numFmtId="0" fontId="11" fillId="5" borderId="16" xfId="0" applyFont="1" applyFill="1" applyBorder="1" applyAlignment="1">
      <alignment vertical="center" wrapText="1"/>
    </xf>
    <xf numFmtId="0" fontId="11" fillId="5" borderId="17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justify" vertical="center" wrapText="1"/>
    </xf>
    <xf numFmtId="0" fontId="8" fillId="3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7" borderId="4" xfId="0" applyNumberFormat="1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5" fillId="2" borderId="0" xfId="0" applyNumberFormat="1" applyFont="1" applyFill="1" applyAlignment="1">
      <alignment horizontal="justify" vertical="top" wrapText="1"/>
    </xf>
    <xf numFmtId="0" fontId="19" fillId="6" borderId="14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</cellXfs>
  <cellStyles count="14"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Millares 2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1"/>
  <sheetViews>
    <sheetView tabSelected="1" zoomScale="85" zoomScaleNormal="85" workbookViewId="0"/>
  </sheetViews>
  <sheetFormatPr baseColWidth="10" defaultColWidth="11.42578125" defaultRowHeight="15" x14ac:dyDescent="0.25"/>
  <cols>
    <col min="1" max="1" width="11.42578125" style="80"/>
    <col min="2" max="2" width="7.5703125" style="80" customWidth="1"/>
    <col min="3" max="3" width="19.85546875" style="80" customWidth="1"/>
    <col min="4" max="4" width="28.42578125" style="80" customWidth="1"/>
    <col min="5" max="5" width="51.42578125" style="80" customWidth="1"/>
    <col min="6" max="6" width="19.28515625" style="80" bestFit="1" customWidth="1"/>
    <col min="7" max="8" width="14.140625" style="80" customWidth="1"/>
    <col min="9" max="16384" width="11.42578125" style="80"/>
  </cols>
  <sheetData>
    <row r="2" spans="2:12" x14ac:dyDescent="0.25">
      <c r="B2" s="131" t="s">
        <v>282</v>
      </c>
      <c r="C2" s="131"/>
      <c r="D2" s="131"/>
      <c r="E2" s="131"/>
      <c r="F2" s="131"/>
      <c r="G2" s="131"/>
      <c r="H2" s="131"/>
      <c r="I2" s="79"/>
      <c r="J2" s="79"/>
      <c r="K2" s="79"/>
      <c r="L2" s="79"/>
    </row>
    <row r="3" spans="2:12" x14ac:dyDescent="0.25">
      <c r="B3" s="131" t="s">
        <v>292</v>
      </c>
      <c r="C3" s="131"/>
      <c r="D3" s="131"/>
      <c r="E3" s="131"/>
      <c r="F3" s="131"/>
      <c r="G3" s="131"/>
      <c r="H3" s="131"/>
      <c r="I3" s="79"/>
      <c r="J3" s="79"/>
      <c r="K3" s="79"/>
      <c r="L3" s="79"/>
    </row>
    <row r="4" spans="2:12" ht="15.75" thickBot="1" x14ac:dyDescent="0.3"/>
    <row r="5" spans="2:12" x14ac:dyDescent="0.25">
      <c r="B5" s="132" t="s">
        <v>283</v>
      </c>
      <c r="C5" s="133"/>
      <c r="D5" s="133"/>
      <c r="E5" s="133"/>
      <c r="F5" s="133"/>
      <c r="G5" s="134"/>
      <c r="H5" s="135"/>
    </row>
    <row r="6" spans="2:12" ht="48.75" customHeight="1" x14ac:dyDescent="0.25">
      <c r="B6" s="81" t="s">
        <v>40</v>
      </c>
      <c r="C6" s="136" t="s">
        <v>284</v>
      </c>
      <c r="D6" s="137"/>
      <c r="E6" s="137"/>
      <c r="F6" s="138"/>
      <c r="G6" s="128" t="s">
        <v>367</v>
      </c>
      <c r="H6" s="129"/>
    </row>
    <row r="7" spans="2:12" x14ac:dyDescent="0.25">
      <c r="B7" s="82">
        <v>1</v>
      </c>
      <c r="C7" s="139" t="s">
        <v>285</v>
      </c>
      <c r="D7" s="140"/>
      <c r="E7" s="140"/>
      <c r="F7" s="141"/>
      <c r="G7" s="124" t="s">
        <v>105</v>
      </c>
      <c r="H7" s="130"/>
    </row>
    <row r="8" spans="2:12" x14ac:dyDescent="0.25">
      <c r="B8" s="82">
        <v>2</v>
      </c>
      <c r="C8" s="124" t="s">
        <v>291</v>
      </c>
      <c r="D8" s="125"/>
      <c r="E8" s="126" t="s">
        <v>293</v>
      </c>
      <c r="F8" s="127"/>
      <c r="G8" s="120" t="s">
        <v>105</v>
      </c>
      <c r="H8" s="121"/>
    </row>
    <row r="9" spans="2:12" x14ac:dyDescent="0.25">
      <c r="B9" s="82">
        <v>3</v>
      </c>
      <c r="C9" s="124" t="s">
        <v>291</v>
      </c>
      <c r="D9" s="125"/>
      <c r="E9" s="126" t="s">
        <v>294</v>
      </c>
      <c r="F9" s="127"/>
      <c r="G9" s="120" t="s">
        <v>105</v>
      </c>
      <c r="H9" s="121"/>
    </row>
    <row r="10" spans="2:12" x14ac:dyDescent="0.25">
      <c r="B10" s="82">
        <v>4</v>
      </c>
      <c r="C10" s="124" t="s">
        <v>291</v>
      </c>
      <c r="D10" s="125"/>
      <c r="E10" s="126" t="s">
        <v>289</v>
      </c>
      <c r="F10" s="127"/>
      <c r="G10" s="120" t="s">
        <v>105</v>
      </c>
      <c r="H10" s="121"/>
    </row>
    <row r="11" spans="2:12" x14ac:dyDescent="0.25">
      <c r="B11" s="82">
        <v>5</v>
      </c>
      <c r="C11" s="124" t="s">
        <v>291</v>
      </c>
      <c r="D11" s="125"/>
      <c r="E11" s="126" t="s">
        <v>41</v>
      </c>
      <c r="F11" s="127"/>
      <c r="G11" s="120" t="s">
        <v>105</v>
      </c>
      <c r="H11" s="121"/>
    </row>
    <row r="12" spans="2:12" x14ac:dyDescent="0.25">
      <c r="B12" s="82">
        <v>6</v>
      </c>
      <c r="C12" s="124" t="s">
        <v>291</v>
      </c>
      <c r="D12" s="125"/>
      <c r="E12" s="126" t="s">
        <v>295</v>
      </c>
      <c r="F12" s="127"/>
      <c r="G12" s="120" t="s">
        <v>105</v>
      </c>
      <c r="H12" s="121"/>
    </row>
    <row r="13" spans="2:12" x14ac:dyDescent="0.25">
      <c r="B13" s="82">
        <v>7</v>
      </c>
      <c r="C13" s="124" t="s">
        <v>291</v>
      </c>
      <c r="D13" s="125"/>
      <c r="E13" s="126" t="s">
        <v>85</v>
      </c>
      <c r="F13" s="127"/>
      <c r="G13" s="120" t="s">
        <v>105</v>
      </c>
      <c r="H13" s="121"/>
    </row>
    <row r="14" spans="2:12" x14ac:dyDescent="0.25">
      <c r="B14" s="82">
        <v>8</v>
      </c>
      <c r="C14" s="124" t="s">
        <v>291</v>
      </c>
      <c r="D14" s="125"/>
      <c r="E14" s="126" t="s">
        <v>296</v>
      </c>
      <c r="F14" s="127"/>
      <c r="G14" s="120" t="s">
        <v>105</v>
      </c>
      <c r="H14" s="121"/>
    </row>
    <row r="15" spans="2:12" x14ac:dyDescent="0.25">
      <c r="B15" s="82">
        <v>9</v>
      </c>
      <c r="C15" s="124" t="s">
        <v>291</v>
      </c>
      <c r="D15" s="125"/>
      <c r="E15" s="126" t="s">
        <v>86</v>
      </c>
      <c r="F15" s="127"/>
      <c r="G15" s="120" t="s">
        <v>105</v>
      </c>
      <c r="H15" s="121"/>
    </row>
    <row r="16" spans="2:12" x14ac:dyDescent="0.25">
      <c r="B16" s="82">
        <v>10</v>
      </c>
      <c r="C16" s="124" t="s">
        <v>291</v>
      </c>
      <c r="D16" s="125"/>
      <c r="E16" s="126" t="s">
        <v>52</v>
      </c>
      <c r="F16" s="127"/>
      <c r="G16" s="120" t="s">
        <v>105</v>
      </c>
      <c r="H16" s="121"/>
    </row>
    <row r="17" spans="2:8" ht="78.75" customHeight="1" x14ac:dyDescent="0.25">
      <c r="B17" s="82">
        <v>11</v>
      </c>
      <c r="C17" s="124" t="s">
        <v>291</v>
      </c>
      <c r="D17" s="125"/>
      <c r="E17" s="126" t="s">
        <v>297</v>
      </c>
      <c r="F17" s="127"/>
      <c r="G17" s="122" t="s">
        <v>407</v>
      </c>
      <c r="H17" s="123"/>
    </row>
    <row r="18" spans="2:8" x14ac:dyDescent="0.25">
      <c r="B18" s="82">
        <v>12</v>
      </c>
      <c r="C18" s="124" t="s">
        <v>291</v>
      </c>
      <c r="D18" s="125"/>
      <c r="E18" s="126" t="s">
        <v>290</v>
      </c>
      <c r="F18" s="127"/>
      <c r="G18" s="120" t="s">
        <v>105</v>
      </c>
      <c r="H18" s="121"/>
    </row>
    <row r="19" spans="2:8" x14ac:dyDescent="0.25">
      <c r="B19" s="82">
        <v>13</v>
      </c>
      <c r="C19" s="124" t="s">
        <v>291</v>
      </c>
      <c r="D19" s="125"/>
      <c r="E19" s="126" t="s">
        <v>5</v>
      </c>
      <c r="F19" s="127"/>
      <c r="G19" s="120" t="s">
        <v>105</v>
      </c>
      <c r="H19" s="121"/>
    </row>
    <row r="20" spans="2:8" x14ac:dyDescent="0.25">
      <c r="B20" s="82">
        <v>14</v>
      </c>
      <c r="C20" s="139" t="s">
        <v>298</v>
      </c>
      <c r="D20" s="140"/>
      <c r="E20" s="126"/>
      <c r="F20" s="127"/>
      <c r="G20" s="120" t="s">
        <v>105</v>
      </c>
      <c r="H20" s="121"/>
    </row>
    <row r="21" spans="2:8" x14ac:dyDescent="0.25">
      <c r="B21" s="82">
        <v>15</v>
      </c>
      <c r="C21" s="139" t="s">
        <v>404</v>
      </c>
      <c r="D21" s="140"/>
      <c r="E21" s="126"/>
      <c r="F21" s="127"/>
      <c r="G21" s="120" t="s">
        <v>105</v>
      </c>
      <c r="H21" s="121"/>
    </row>
    <row r="22" spans="2:8" ht="15.75" thickBot="1" x14ac:dyDescent="0.3">
      <c r="B22" s="83">
        <v>16</v>
      </c>
      <c r="C22" s="146" t="s">
        <v>405</v>
      </c>
      <c r="D22" s="147"/>
      <c r="E22" s="148"/>
      <c r="F22" s="149"/>
      <c r="G22" s="150" t="s">
        <v>105</v>
      </c>
      <c r="H22" s="151"/>
    </row>
    <row r="23" spans="2:8" x14ac:dyDescent="0.25">
      <c r="B23" s="113"/>
      <c r="C23" s="114"/>
      <c r="D23" s="115"/>
      <c r="E23" s="116"/>
      <c r="F23" s="116"/>
      <c r="G23" s="119"/>
      <c r="H23" s="119"/>
    </row>
    <row r="24" spans="2:8" ht="15.75" thickBot="1" x14ac:dyDescent="0.3"/>
    <row r="25" spans="2:8" ht="21.75" customHeight="1" x14ac:dyDescent="0.25">
      <c r="B25" s="142" t="s">
        <v>286</v>
      </c>
      <c r="C25" s="143"/>
      <c r="D25" s="143"/>
      <c r="E25" s="143"/>
      <c r="F25" s="143"/>
      <c r="G25" s="143"/>
      <c r="H25" s="144"/>
    </row>
    <row r="26" spans="2:8" ht="51" customHeight="1" x14ac:dyDescent="0.25">
      <c r="B26" s="81" t="s">
        <v>40</v>
      </c>
      <c r="C26" s="160" t="s">
        <v>287</v>
      </c>
      <c r="D26" s="160"/>
      <c r="E26" s="160"/>
      <c r="F26" s="87" t="s">
        <v>2</v>
      </c>
      <c r="G26" s="128" t="s">
        <v>367</v>
      </c>
      <c r="H26" s="129"/>
    </row>
    <row r="27" spans="2:8" ht="20.100000000000001" customHeight="1" x14ac:dyDescent="0.25">
      <c r="B27" s="84">
        <v>1</v>
      </c>
      <c r="C27" s="145" t="s">
        <v>299</v>
      </c>
      <c r="D27" s="145"/>
      <c r="E27" s="145"/>
      <c r="F27" s="85" t="s">
        <v>302</v>
      </c>
      <c r="G27" s="120">
        <v>180</v>
      </c>
      <c r="H27" s="121"/>
    </row>
    <row r="28" spans="2:8" ht="20.100000000000001" customHeight="1" x14ac:dyDescent="0.25">
      <c r="B28" s="84">
        <v>2</v>
      </c>
      <c r="C28" s="145" t="s">
        <v>300</v>
      </c>
      <c r="D28" s="145"/>
      <c r="E28" s="145"/>
      <c r="F28" s="85" t="s">
        <v>303</v>
      </c>
      <c r="G28" s="156">
        <v>120</v>
      </c>
      <c r="H28" s="157"/>
    </row>
    <row r="29" spans="2:8" ht="20.100000000000001" customHeight="1" thickBot="1" x14ac:dyDescent="0.3">
      <c r="B29" s="84">
        <v>3</v>
      </c>
      <c r="C29" s="145" t="s">
        <v>288</v>
      </c>
      <c r="D29" s="145"/>
      <c r="E29" s="145"/>
      <c r="F29" s="85" t="s">
        <v>304</v>
      </c>
      <c r="G29" s="156">
        <v>150</v>
      </c>
      <c r="H29" s="157"/>
    </row>
    <row r="30" spans="2:8" ht="20.100000000000001" customHeight="1" thickBot="1" x14ac:dyDescent="0.3">
      <c r="B30" s="153" t="s">
        <v>301</v>
      </c>
      <c r="C30" s="154"/>
      <c r="D30" s="154"/>
      <c r="E30" s="155"/>
      <c r="F30" s="86" t="s">
        <v>362</v>
      </c>
      <c r="G30" s="158">
        <f>SUM(G27:H29)</f>
        <v>450</v>
      </c>
      <c r="H30" s="159"/>
    </row>
    <row r="31" spans="2:8" x14ac:dyDescent="0.25">
      <c r="B31" s="152"/>
      <c r="C31" s="152"/>
      <c r="D31" s="152"/>
      <c r="E31" s="152"/>
      <c r="F31" s="152"/>
      <c r="G31" s="88"/>
    </row>
  </sheetData>
  <mergeCells count="64">
    <mergeCell ref="B31:F31"/>
    <mergeCell ref="B30:E30"/>
    <mergeCell ref="G26:H26"/>
    <mergeCell ref="G27:H27"/>
    <mergeCell ref="G28:H28"/>
    <mergeCell ref="G29:H29"/>
    <mergeCell ref="G30:H30"/>
    <mergeCell ref="C26:E26"/>
    <mergeCell ref="C27:E27"/>
    <mergeCell ref="B25:H25"/>
    <mergeCell ref="C28:E28"/>
    <mergeCell ref="C29:E29"/>
    <mergeCell ref="G18:H18"/>
    <mergeCell ref="G19:H19"/>
    <mergeCell ref="C19:D19"/>
    <mergeCell ref="E18:F18"/>
    <mergeCell ref="E19:F19"/>
    <mergeCell ref="C20:D20"/>
    <mergeCell ref="C21:D21"/>
    <mergeCell ref="E21:F21"/>
    <mergeCell ref="G21:H21"/>
    <mergeCell ref="C22:D22"/>
    <mergeCell ref="E22:F22"/>
    <mergeCell ref="G22:H22"/>
    <mergeCell ref="E9:F9"/>
    <mergeCell ref="G20:H20"/>
    <mergeCell ref="E20:F20"/>
    <mergeCell ref="B2:H2"/>
    <mergeCell ref="B3:H3"/>
    <mergeCell ref="B5:H5"/>
    <mergeCell ref="C6:F6"/>
    <mergeCell ref="C7:F7"/>
    <mergeCell ref="C15:D15"/>
    <mergeCell ref="C16:D16"/>
    <mergeCell ref="C17:D17"/>
    <mergeCell ref="C8:D8"/>
    <mergeCell ref="C9:D9"/>
    <mergeCell ref="C10:D10"/>
    <mergeCell ref="C11:D11"/>
    <mergeCell ref="C18:D18"/>
    <mergeCell ref="G13:H13"/>
    <mergeCell ref="G14:H14"/>
    <mergeCell ref="G15:H15"/>
    <mergeCell ref="G6:H6"/>
    <mergeCell ref="G7:H7"/>
    <mergeCell ref="G8:H8"/>
    <mergeCell ref="G9:H9"/>
    <mergeCell ref="G10:H10"/>
    <mergeCell ref="G16:H16"/>
    <mergeCell ref="G17:H17"/>
    <mergeCell ref="C13:D13"/>
    <mergeCell ref="E8:F8"/>
    <mergeCell ref="C14:D14"/>
    <mergeCell ref="E10:F10"/>
    <mergeCell ref="E11:F11"/>
    <mergeCell ref="E12:F12"/>
    <mergeCell ref="E13:F13"/>
    <mergeCell ref="E14:F14"/>
    <mergeCell ref="C12:D12"/>
    <mergeCell ref="E15:F15"/>
    <mergeCell ref="E16:F16"/>
    <mergeCell ref="E17:F17"/>
    <mergeCell ref="G11:H11"/>
    <mergeCell ref="G12:H1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110" zoomScaleNormal="110" workbookViewId="0">
      <selection sqref="A1:G1"/>
    </sheetView>
  </sheetViews>
  <sheetFormatPr baseColWidth="10" defaultColWidth="11.42578125" defaultRowHeight="12.75" x14ac:dyDescent="0.2"/>
  <cols>
    <col min="1" max="1" width="11.42578125" style="12"/>
    <col min="2" max="2" width="27.85546875" style="12" customWidth="1"/>
    <col min="3" max="4" width="28.140625" style="12" customWidth="1"/>
    <col min="5" max="16384" width="11.42578125" style="12"/>
  </cols>
  <sheetData>
    <row r="1" spans="1:7" ht="13.5" customHeight="1" thickBot="1" x14ac:dyDescent="0.25">
      <c r="A1" s="203" t="s">
        <v>52</v>
      </c>
      <c r="B1" s="203"/>
      <c r="C1" s="203"/>
      <c r="D1" s="203"/>
      <c r="E1" s="203"/>
      <c r="F1" s="203"/>
      <c r="G1" s="203"/>
    </row>
    <row r="2" spans="1:7" ht="13.5" thickBot="1" x14ac:dyDescent="0.25">
      <c r="A2" s="202" t="s">
        <v>49</v>
      </c>
      <c r="B2" s="202"/>
      <c r="C2" s="202"/>
      <c r="D2" s="73" t="s">
        <v>388</v>
      </c>
      <c r="E2" s="203" t="s">
        <v>171</v>
      </c>
      <c r="F2" s="203"/>
      <c r="G2" s="203"/>
    </row>
    <row r="3" spans="1:7" ht="13.5" thickBot="1" x14ac:dyDescent="0.25">
      <c r="A3" s="202" t="s">
        <v>50</v>
      </c>
      <c r="B3" s="202"/>
      <c r="C3" s="202"/>
      <c r="D3" s="73" t="s">
        <v>389</v>
      </c>
      <c r="E3" s="203"/>
      <c r="F3" s="203"/>
      <c r="G3" s="203"/>
    </row>
    <row r="4" spans="1:7" ht="13.5" thickBot="1" x14ac:dyDescent="0.25">
      <c r="A4" s="202" t="s">
        <v>51</v>
      </c>
      <c r="B4" s="202"/>
      <c r="C4" s="202"/>
      <c r="D4" s="101" t="s">
        <v>390</v>
      </c>
      <c r="E4" s="203"/>
      <c r="F4" s="203"/>
      <c r="G4" s="203"/>
    </row>
    <row r="5" spans="1:7" ht="25.5" customHeight="1" thickBot="1" x14ac:dyDescent="0.25">
      <c r="A5" s="203" t="s">
        <v>54</v>
      </c>
      <c r="B5" s="203"/>
      <c r="C5" s="203" t="s">
        <v>56</v>
      </c>
      <c r="D5" s="203"/>
      <c r="E5" s="22" t="s">
        <v>105</v>
      </c>
      <c r="F5" s="22" t="s">
        <v>106</v>
      </c>
      <c r="G5" s="22" t="s">
        <v>0</v>
      </c>
    </row>
    <row r="6" spans="1:7" ht="13.5" thickBot="1" x14ac:dyDescent="0.25">
      <c r="A6" s="231">
        <v>1</v>
      </c>
      <c r="B6" s="209" t="s">
        <v>209</v>
      </c>
      <c r="C6" s="209" t="s">
        <v>210</v>
      </c>
      <c r="D6" s="209"/>
      <c r="E6" s="56" t="s">
        <v>274</v>
      </c>
      <c r="F6" s="56"/>
      <c r="G6" s="56">
        <v>162</v>
      </c>
    </row>
    <row r="7" spans="1:7" ht="13.5" thickBot="1" x14ac:dyDescent="0.25">
      <c r="A7" s="231"/>
      <c r="B7" s="209"/>
      <c r="C7" s="209" t="s">
        <v>211</v>
      </c>
      <c r="D7" s="209"/>
      <c r="E7" s="56" t="s">
        <v>274</v>
      </c>
      <c r="F7" s="56"/>
      <c r="G7" s="56">
        <v>162</v>
      </c>
    </row>
    <row r="8" spans="1:7" ht="15.75" customHeight="1" thickBot="1" x14ac:dyDescent="0.25">
      <c r="A8" s="231"/>
      <c r="B8" s="209"/>
      <c r="C8" s="232" t="s">
        <v>212</v>
      </c>
      <c r="D8" s="232"/>
      <c r="E8" s="216" t="s">
        <v>136</v>
      </c>
      <c r="F8" s="217"/>
      <c r="G8" s="218"/>
    </row>
    <row r="9" spans="1:7" ht="15.75" customHeight="1" thickBot="1" x14ac:dyDescent="0.25">
      <c r="A9" s="29">
        <v>2</v>
      </c>
      <c r="B9" s="23" t="s">
        <v>90</v>
      </c>
      <c r="C9" s="232" t="s">
        <v>213</v>
      </c>
      <c r="D9" s="232"/>
      <c r="E9" s="222"/>
      <c r="F9" s="223"/>
      <c r="G9" s="224"/>
    </row>
    <row r="10" spans="1:7" ht="13.5" thickBot="1" x14ac:dyDescent="0.25">
      <c r="A10" s="29">
        <v>3</v>
      </c>
      <c r="B10" s="27" t="s">
        <v>87</v>
      </c>
      <c r="C10" s="209" t="s">
        <v>88</v>
      </c>
      <c r="D10" s="209"/>
      <c r="E10" s="56" t="s">
        <v>274</v>
      </c>
      <c r="F10" s="56"/>
      <c r="G10" s="56">
        <v>162</v>
      </c>
    </row>
    <row r="11" spans="1:7" ht="15.75" customHeight="1" thickBot="1" x14ac:dyDescent="0.25">
      <c r="A11" s="29">
        <v>4</v>
      </c>
      <c r="B11" s="27" t="s">
        <v>89</v>
      </c>
      <c r="C11" s="232" t="s">
        <v>214</v>
      </c>
      <c r="D11" s="232"/>
      <c r="E11" s="216" t="s">
        <v>136</v>
      </c>
      <c r="F11" s="217"/>
      <c r="G11" s="218"/>
    </row>
    <row r="12" spans="1:7" ht="15.75" customHeight="1" thickBot="1" x14ac:dyDescent="0.25">
      <c r="A12" s="231">
        <v>5</v>
      </c>
      <c r="B12" s="209" t="s">
        <v>37</v>
      </c>
      <c r="C12" s="232" t="s">
        <v>215</v>
      </c>
      <c r="D12" s="232"/>
      <c r="E12" s="222"/>
      <c r="F12" s="223"/>
      <c r="G12" s="224"/>
    </row>
    <row r="13" spans="1:7" ht="13.5" thickBot="1" x14ac:dyDescent="0.25">
      <c r="A13" s="231"/>
      <c r="B13" s="209"/>
      <c r="C13" s="209" t="s">
        <v>186</v>
      </c>
      <c r="D13" s="209"/>
      <c r="E13" s="56" t="s">
        <v>274</v>
      </c>
      <c r="F13" s="56"/>
      <c r="G13" s="56">
        <v>162</v>
      </c>
    </row>
    <row r="14" spans="1:7" ht="15.75" customHeight="1" thickBot="1" x14ac:dyDescent="0.25">
      <c r="A14" s="231"/>
      <c r="B14" s="209"/>
      <c r="C14" s="232" t="s">
        <v>187</v>
      </c>
      <c r="D14" s="232"/>
      <c r="E14" s="216" t="s">
        <v>136</v>
      </c>
      <c r="F14" s="217"/>
      <c r="G14" s="218"/>
    </row>
    <row r="15" spans="1:7" ht="15.75" customHeight="1" thickBot="1" x14ac:dyDescent="0.25">
      <c r="A15" s="29">
        <v>6</v>
      </c>
      <c r="B15" s="27" t="s">
        <v>58</v>
      </c>
      <c r="C15" s="232" t="s">
        <v>216</v>
      </c>
      <c r="D15" s="232"/>
      <c r="E15" s="219"/>
      <c r="F15" s="220"/>
      <c r="G15" s="221"/>
    </row>
    <row r="16" spans="1:7" ht="15.75" customHeight="1" thickBot="1" x14ac:dyDescent="0.25">
      <c r="A16" s="29">
        <v>7</v>
      </c>
      <c r="B16" s="27" t="s">
        <v>217</v>
      </c>
      <c r="C16" s="232" t="s">
        <v>218</v>
      </c>
      <c r="D16" s="232"/>
      <c r="E16" s="222"/>
      <c r="F16" s="223"/>
      <c r="G16" s="224"/>
    </row>
  </sheetData>
  <mergeCells count="25">
    <mergeCell ref="C15:D15"/>
    <mergeCell ref="C16:D16"/>
    <mergeCell ref="E2:G4"/>
    <mergeCell ref="A1:G1"/>
    <mergeCell ref="E8:G9"/>
    <mergeCell ref="E11:G12"/>
    <mergeCell ref="E14:G16"/>
    <mergeCell ref="A2:C2"/>
    <mergeCell ref="A3:C3"/>
    <mergeCell ref="C7:D7"/>
    <mergeCell ref="A4:C4"/>
    <mergeCell ref="A5:B5"/>
    <mergeCell ref="C5:D5"/>
    <mergeCell ref="C6:D6"/>
    <mergeCell ref="A6:A8"/>
    <mergeCell ref="B6:B8"/>
    <mergeCell ref="A12:A14"/>
    <mergeCell ref="B12:B14"/>
    <mergeCell ref="C12:D12"/>
    <mergeCell ref="C14:D14"/>
    <mergeCell ref="C8:D8"/>
    <mergeCell ref="C13:D13"/>
    <mergeCell ref="C9:D9"/>
    <mergeCell ref="C10:D10"/>
    <mergeCell ref="C11:D1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zoomScaleNormal="100" workbookViewId="0">
      <selection sqref="A1:G1"/>
    </sheetView>
  </sheetViews>
  <sheetFormatPr baseColWidth="10" defaultColWidth="11.42578125" defaultRowHeight="12.75" x14ac:dyDescent="0.2"/>
  <cols>
    <col min="1" max="1" width="5.28515625" style="12" customWidth="1"/>
    <col min="2" max="2" width="19.28515625" style="12" customWidth="1"/>
    <col min="3" max="3" width="21.7109375" style="12" customWidth="1"/>
    <col min="4" max="4" width="24.5703125" style="12" bestFit="1" customWidth="1"/>
    <col min="5" max="17" width="11.42578125" style="12"/>
    <col min="18" max="16384" width="11.42578125" style="14"/>
  </cols>
  <sheetData>
    <row r="1" spans="1:7" s="12" customFormat="1" ht="13.5" customHeight="1" thickBot="1" x14ac:dyDescent="0.25">
      <c r="A1" s="203" t="s">
        <v>219</v>
      </c>
      <c r="B1" s="203"/>
      <c r="C1" s="203"/>
      <c r="D1" s="203"/>
      <c r="E1" s="203"/>
      <c r="F1" s="203"/>
      <c r="G1" s="203"/>
    </row>
    <row r="2" spans="1:7" s="12" customFormat="1" ht="13.5" thickBot="1" x14ac:dyDescent="0.25">
      <c r="A2" s="202" t="s">
        <v>49</v>
      </c>
      <c r="B2" s="202"/>
      <c r="C2" s="202"/>
      <c r="D2" s="73" t="s">
        <v>391</v>
      </c>
      <c r="E2" s="203" t="s">
        <v>171</v>
      </c>
      <c r="F2" s="203"/>
      <c r="G2" s="203"/>
    </row>
    <row r="3" spans="1:7" s="12" customFormat="1" ht="13.5" thickBot="1" x14ac:dyDescent="0.25">
      <c r="A3" s="202" t="s">
        <v>50</v>
      </c>
      <c r="B3" s="202"/>
      <c r="C3" s="202"/>
      <c r="D3" s="73">
        <v>1451</v>
      </c>
      <c r="E3" s="203"/>
      <c r="F3" s="203"/>
      <c r="G3" s="203"/>
    </row>
    <row r="4" spans="1:7" s="12" customFormat="1" ht="13.5" thickBot="1" x14ac:dyDescent="0.25">
      <c r="A4" s="202" t="s">
        <v>51</v>
      </c>
      <c r="B4" s="202"/>
      <c r="C4" s="202"/>
      <c r="D4" s="73" t="s">
        <v>278</v>
      </c>
      <c r="E4" s="203"/>
      <c r="F4" s="203"/>
      <c r="G4" s="203"/>
    </row>
    <row r="5" spans="1:7" s="12" customFormat="1" ht="25.5" customHeight="1" thickBot="1" x14ac:dyDescent="0.25">
      <c r="A5" s="203" t="s">
        <v>54</v>
      </c>
      <c r="B5" s="203"/>
      <c r="C5" s="203" t="s">
        <v>56</v>
      </c>
      <c r="D5" s="203"/>
      <c r="E5" s="22" t="s">
        <v>105</v>
      </c>
      <c r="F5" s="22" t="s">
        <v>106</v>
      </c>
      <c r="G5" s="22" t="s">
        <v>0</v>
      </c>
    </row>
    <row r="6" spans="1:7" s="12" customFormat="1" ht="13.5" thickBot="1" x14ac:dyDescent="0.25">
      <c r="A6" s="29">
        <v>1</v>
      </c>
      <c r="B6" s="27" t="s">
        <v>91</v>
      </c>
      <c r="C6" s="209" t="s">
        <v>92</v>
      </c>
      <c r="D6" s="209"/>
      <c r="E6" s="75" t="s">
        <v>279</v>
      </c>
      <c r="F6" s="75"/>
      <c r="G6" s="75">
        <v>163</v>
      </c>
    </row>
    <row r="7" spans="1:7" s="12" customFormat="1" ht="13.5" thickBot="1" x14ac:dyDescent="0.25">
      <c r="A7" s="29">
        <v>2</v>
      </c>
      <c r="B7" s="27" t="s">
        <v>93</v>
      </c>
      <c r="C7" s="209" t="s">
        <v>220</v>
      </c>
      <c r="D7" s="209"/>
      <c r="E7" s="75" t="s">
        <v>279</v>
      </c>
      <c r="F7" s="75"/>
      <c r="G7" s="75">
        <v>163</v>
      </c>
    </row>
    <row r="8" spans="1:7" s="12" customFormat="1" ht="13.5" thickBot="1" x14ac:dyDescent="0.25">
      <c r="A8" s="29">
        <v>3</v>
      </c>
      <c r="B8" s="27" t="s">
        <v>32</v>
      </c>
      <c r="C8" s="209" t="s">
        <v>221</v>
      </c>
      <c r="D8" s="209"/>
      <c r="E8" s="75" t="s">
        <v>279</v>
      </c>
      <c r="F8" s="75"/>
      <c r="G8" s="75">
        <v>163</v>
      </c>
    </row>
    <row r="9" spans="1:7" s="12" customFormat="1" ht="13.5" thickBot="1" x14ac:dyDescent="0.25">
      <c r="A9" s="231">
        <v>4</v>
      </c>
      <c r="B9" s="209" t="s">
        <v>94</v>
      </c>
      <c r="C9" s="209" t="s">
        <v>95</v>
      </c>
      <c r="D9" s="209"/>
      <c r="E9" s="75" t="s">
        <v>279</v>
      </c>
      <c r="F9" s="75"/>
      <c r="G9" s="75">
        <v>163</v>
      </c>
    </row>
    <row r="10" spans="1:7" s="12" customFormat="1" ht="15.75" customHeight="1" thickBot="1" x14ac:dyDescent="0.25">
      <c r="A10" s="231"/>
      <c r="B10" s="209"/>
      <c r="C10" s="232" t="s">
        <v>222</v>
      </c>
      <c r="D10" s="232"/>
      <c r="E10" s="245" t="s">
        <v>136</v>
      </c>
      <c r="F10" s="246"/>
      <c r="G10" s="247"/>
    </row>
    <row r="11" spans="1:7" ht="15.75" customHeight="1" thickBot="1" x14ac:dyDescent="0.25">
      <c r="A11" s="29">
        <v>5</v>
      </c>
      <c r="B11" s="27" t="s">
        <v>36</v>
      </c>
      <c r="C11" s="232" t="s">
        <v>223</v>
      </c>
      <c r="D11" s="232"/>
      <c r="E11" s="248"/>
      <c r="F11" s="249"/>
      <c r="G11" s="250"/>
    </row>
    <row r="12" spans="1:7" ht="15.75" customHeight="1" thickBot="1" x14ac:dyDescent="0.25">
      <c r="A12" s="29">
        <v>6</v>
      </c>
      <c r="B12" s="27" t="s">
        <v>96</v>
      </c>
      <c r="C12" s="232" t="s">
        <v>224</v>
      </c>
      <c r="D12" s="232"/>
      <c r="E12" s="248"/>
      <c r="F12" s="249"/>
      <c r="G12" s="250"/>
    </row>
    <row r="13" spans="1:7" ht="13.5" thickBot="1" x14ac:dyDescent="0.25">
      <c r="A13" s="231">
        <v>7</v>
      </c>
      <c r="B13" s="209" t="s">
        <v>97</v>
      </c>
      <c r="C13" s="232" t="s">
        <v>225</v>
      </c>
      <c r="D13" s="232"/>
      <c r="E13" s="248"/>
      <c r="F13" s="249"/>
      <c r="G13" s="250"/>
    </row>
    <row r="14" spans="1:7" ht="15.75" customHeight="1" thickBot="1" x14ac:dyDescent="0.25">
      <c r="A14" s="231"/>
      <c r="B14" s="209"/>
      <c r="C14" s="232" t="s">
        <v>226</v>
      </c>
      <c r="D14" s="232"/>
      <c r="E14" s="248"/>
      <c r="F14" s="249"/>
      <c r="G14" s="250"/>
    </row>
    <row r="15" spans="1:7" ht="13.5" thickBot="1" x14ac:dyDescent="0.25">
      <c r="A15" s="29">
        <v>8</v>
      </c>
      <c r="B15" s="27" t="s">
        <v>227</v>
      </c>
      <c r="C15" s="232" t="s">
        <v>228</v>
      </c>
      <c r="D15" s="232"/>
      <c r="E15" s="248"/>
      <c r="F15" s="249"/>
      <c r="G15" s="250"/>
    </row>
    <row r="16" spans="1:7" ht="13.5" thickBot="1" x14ac:dyDescent="0.25">
      <c r="A16" s="231">
        <v>9</v>
      </c>
      <c r="B16" s="209" t="s">
        <v>98</v>
      </c>
      <c r="C16" s="232" t="s">
        <v>99</v>
      </c>
      <c r="D16" s="232"/>
      <c r="E16" s="248"/>
      <c r="F16" s="249"/>
      <c r="G16" s="250"/>
    </row>
    <row r="17" spans="1:7" ht="13.5" thickBot="1" x14ac:dyDescent="0.25">
      <c r="A17" s="231"/>
      <c r="B17" s="209"/>
      <c r="C17" s="232" t="s">
        <v>100</v>
      </c>
      <c r="D17" s="232"/>
      <c r="E17" s="251"/>
      <c r="F17" s="252"/>
      <c r="G17" s="253"/>
    </row>
  </sheetData>
  <mergeCells count="26">
    <mergeCell ref="B13:B14"/>
    <mergeCell ref="C17:D17"/>
    <mergeCell ref="E2:G4"/>
    <mergeCell ref="C12:D12"/>
    <mergeCell ref="C13:D13"/>
    <mergeCell ref="C14:D14"/>
    <mergeCell ref="C15:D15"/>
    <mergeCell ref="C16:D16"/>
    <mergeCell ref="C10:D10"/>
    <mergeCell ref="C11:D11"/>
    <mergeCell ref="A1:G1"/>
    <mergeCell ref="E10:G17"/>
    <mergeCell ref="A2:C2"/>
    <mergeCell ref="A3:C3"/>
    <mergeCell ref="A4:C4"/>
    <mergeCell ref="C6:D6"/>
    <mergeCell ref="C7:D7"/>
    <mergeCell ref="C8:D8"/>
    <mergeCell ref="C9:D9"/>
    <mergeCell ref="A5:B5"/>
    <mergeCell ref="C5:D5"/>
    <mergeCell ref="A9:A10"/>
    <mergeCell ref="B9:B10"/>
    <mergeCell ref="A16:A17"/>
    <mergeCell ref="B16:B17"/>
    <mergeCell ref="A13:A14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zoomScaleNormal="100" workbookViewId="0">
      <selection sqref="A1:G1"/>
    </sheetView>
  </sheetViews>
  <sheetFormatPr baseColWidth="10" defaultColWidth="11.42578125" defaultRowHeight="12.75" x14ac:dyDescent="0.2"/>
  <cols>
    <col min="1" max="1" width="11.42578125" style="12"/>
    <col min="2" max="2" width="23.140625" style="12" customWidth="1"/>
    <col min="3" max="4" width="23.28515625" style="12" customWidth="1"/>
    <col min="5" max="18" width="11.42578125" style="12"/>
    <col min="19" max="16384" width="11.42578125" style="14"/>
  </cols>
  <sheetData>
    <row r="1" spans="1:7" ht="13.5" customHeight="1" thickBot="1" x14ac:dyDescent="0.25">
      <c r="A1" s="203" t="s">
        <v>101</v>
      </c>
      <c r="B1" s="203"/>
      <c r="C1" s="203"/>
      <c r="D1" s="203"/>
      <c r="E1" s="203"/>
      <c r="F1" s="203"/>
      <c r="G1" s="203"/>
    </row>
    <row r="2" spans="1:7" ht="13.5" thickBot="1" x14ac:dyDescent="0.25">
      <c r="A2" s="202" t="s">
        <v>49</v>
      </c>
      <c r="B2" s="202"/>
      <c r="C2" s="202"/>
      <c r="D2" s="73" t="s">
        <v>280</v>
      </c>
      <c r="E2" s="203" t="s">
        <v>171</v>
      </c>
      <c r="F2" s="203"/>
      <c r="G2" s="203"/>
    </row>
    <row r="3" spans="1:7" ht="25.5" customHeight="1" thickBot="1" x14ac:dyDescent="0.25">
      <c r="A3" s="203" t="s">
        <v>54</v>
      </c>
      <c r="B3" s="203"/>
      <c r="C3" s="203" t="s">
        <v>56</v>
      </c>
      <c r="D3" s="203"/>
      <c r="E3" s="22" t="s">
        <v>105</v>
      </c>
      <c r="F3" s="22" t="s">
        <v>106</v>
      </c>
      <c r="G3" s="22" t="s">
        <v>0</v>
      </c>
    </row>
    <row r="4" spans="1:7" ht="13.5" thickBot="1" x14ac:dyDescent="0.25">
      <c r="A4" s="29">
        <v>1</v>
      </c>
      <c r="B4" s="27" t="s">
        <v>80</v>
      </c>
      <c r="C4" s="254" t="s">
        <v>342</v>
      </c>
      <c r="D4" s="254"/>
      <c r="E4" s="75" t="s">
        <v>274</v>
      </c>
      <c r="F4" s="98"/>
      <c r="G4" s="96">
        <v>167</v>
      </c>
    </row>
    <row r="5" spans="1:7" ht="28.5" customHeight="1" thickBot="1" x14ac:dyDescent="0.25">
      <c r="A5" s="29">
        <v>2</v>
      </c>
      <c r="B5" s="27" t="s">
        <v>1</v>
      </c>
      <c r="C5" s="232" t="s">
        <v>344</v>
      </c>
      <c r="D5" s="232"/>
      <c r="E5" s="245" t="s">
        <v>136</v>
      </c>
      <c r="F5" s="246"/>
      <c r="G5" s="247"/>
    </row>
    <row r="6" spans="1:7" ht="15.75" customHeight="1" thickBot="1" x14ac:dyDescent="0.25">
      <c r="A6" s="29">
        <v>3</v>
      </c>
      <c r="B6" s="27" t="s">
        <v>102</v>
      </c>
      <c r="C6" s="232" t="s">
        <v>229</v>
      </c>
      <c r="D6" s="232"/>
      <c r="E6" s="248"/>
      <c r="F6" s="249"/>
      <c r="G6" s="250"/>
    </row>
    <row r="7" spans="1:7" ht="15.75" customHeight="1" thickBot="1" x14ac:dyDescent="0.25">
      <c r="A7" s="29">
        <v>4</v>
      </c>
      <c r="B7" s="27" t="s">
        <v>103</v>
      </c>
      <c r="C7" s="232" t="s">
        <v>230</v>
      </c>
      <c r="D7" s="232"/>
      <c r="E7" s="248"/>
      <c r="F7" s="249"/>
      <c r="G7" s="250"/>
    </row>
    <row r="8" spans="1:7" ht="15.75" customHeight="1" thickBot="1" x14ac:dyDescent="0.25">
      <c r="A8" s="231">
        <v>5</v>
      </c>
      <c r="B8" s="209" t="s">
        <v>38</v>
      </c>
      <c r="C8" s="232" t="s">
        <v>231</v>
      </c>
      <c r="D8" s="232"/>
      <c r="E8" s="248"/>
      <c r="F8" s="249"/>
      <c r="G8" s="250"/>
    </row>
    <row r="9" spans="1:7" ht="15.75" customHeight="1" thickBot="1" x14ac:dyDescent="0.25">
      <c r="A9" s="231"/>
      <c r="B9" s="209"/>
      <c r="C9" s="232" t="s">
        <v>232</v>
      </c>
      <c r="D9" s="232"/>
      <c r="E9" s="248"/>
      <c r="F9" s="249"/>
      <c r="G9" s="250"/>
    </row>
    <row r="10" spans="1:7" ht="15.75" customHeight="1" thickBot="1" x14ac:dyDescent="0.25">
      <c r="A10" s="231"/>
      <c r="B10" s="209"/>
      <c r="C10" s="232" t="s">
        <v>233</v>
      </c>
      <c r="D10" s="232"/>
      <c r="E10" s="251"/>
      <c r="F10" s="252"/>
      <c r="G10" s="253"/>
    </row>
  </sheetData>
  <mergeCells count="15">
    <mergeCell ref="A1:G1"/>
    <mergeCell ref="C5:D5"/>
    <mergeCell ref="C6:D6"/>
    <mergeCell ref="C7:D7"/>
    <mergeCell ref="A2:C2"/>
    <mergeCell ref="A3:B3"/>
    <mergeCell ref="C3:D3"/>
    <mergeCell ref="C4:D4"/>
    <mergeCell ref="E2:G2"/>
    <mergeCell ref="E5:G10"/>
    <mergeCell ref="A8:A10"/>
    <mergeCell ref="C8:D8"/>
    <mergeCell ref="C9:D9"/>
    <mergeCell ref="B8:B10"/>
    <mergeCell ref="C10:D10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workbookViewId="0">
      <selection sqref="A1:G1"/>
    </sheetView>
  </sheetViews>
  <sheetFormatPr baseColWidth="10" defaultColWidth="11.42578125" defaultRowHeight="12.75" x14ac:dyDescent="0.2"/>
  <cols>
    <col min="1" max="1" width="11.42578125" style="12"/>
    <col min="2" max="2" width="24" style="12" customWidth="1"/>
    <col min="3" max="4" width="28.140625" style="12" customWidth="1"/>
    <col min="5" max="16384" width="11.42578125" style="12"/>
  </cols>
  <sheetData>
    <row r="1" spans="1:7" ht="13.5" customHeight="1" thickBot="1" x14ac:dyDescent="0.25">
      <c r="A1" s="203" t="s">
        <v>5</v>
      </c>
      <c r="B1" s="203"/>
      <c r="C1" s="203"/>
      <c r="D1" s="203"/>
      <c r="E1" s="203"/>
      <c r="F1" s="203"/>
      <c r="G1" s="203"/>
    </row>
    <row r="2" spans="1:7" ht="13.5" customHeight="1" thickBot="1" x14ac:dyDescent="0.25">
      <c r="A2" s="202" t="s">
        <v>49</v>
      </c>
      <c r="B2" s="202"/>
      <c r="C2" s="202"/>
      <c r="D2" s="73" t="s">
        <v>281</v>
      </c>
      <c r="E2" s="203" t="s">
        <v>171</v>
      </c>
      <c r="F2" s="203"/>
      <c r="G2" s="203"/>
    </row>
    <row r="3" spans="1:7" ht="25.5" customHeight="1" thickBot="1" x14ac:dyDescent="0.25">
      <c r="A3" s="203" t="s">
        <v>54</v>
      </c>
      <c r="B3" s="203"/>
      <c r="C3" s="203" t="s">
        <v>56</v>
      </c>
      <c r="D3" s="203"/>
      <c r="E3" s="22" t="s">
        <v>105</v>
      </c>
      <c r="F3" s="22" t="s">
        <v>106</v>
      </c>
      <c r="G3" s="22" t="s">
        <v>0</v>
      </c>
    </row>
    <row r="4" spans="1:7" ht="13.5" thickBot="1" x14ac:dyDescent="0.25">
      <c r="A4" s="231">
        <v>1</v>
      </c>
      <c r="B4" s="209" t="s">
        <v>38</v>
      </c>
      <c r="C4" s="254" t="s">
        <v>257</v>
      </c>
      <c r="D4" s="254"/>
      <c r="E4" s="96" t="s">
        <v>274</v>
      </c>
      <c r="F4" s="96"/>
      <c r="G4" s="99">
        <v>168</v>
      </c>
    </row>
    <row r="5" spans="1:7" ht="15.75" customHeight="1" thickBot="1" x14ac:dyDescent="0.25">
      <c r="A5" s="231"/>
      <c r="B5" s="209"/>
      <c r="C5" s="232" t="s">
        <v>343</v>
      </c>
      <c r="D5" s="232"/>
      <c r="E5" s="248" t="s">
        <v>136</v>
      </c>
      <c r="F5" s="249"/>
      <c r="G5" s="250"/>
    </row>
    <row r="6" spans="1:7" ht="15.75" customHeight="1" thickBot="1" x14ac:dyDescent="0.25">
      <c r="A6" s="231"/>
      <c r="B6" s="209"/>
      <c r="C6" s="232" t="s">
        <v>258</v>
      </c>
      <c r="D6" s="232"/>
      <c r="E6" s="248"/>
      <c r="F6" s="249"/>
      <c r="G6" s="250"/>
    </row>
    <row r="7" spans="1:7" ht="15.75" customHeight="1" thickBot="1" x14ac:dyDescent="0.25">
      <c r="A7" s="231"/>
      <c r="B7" s="209"/>
      <c r="C7" s="232" t="s">
        <v>259</v>
      </c>
      <c r="D7" s="232"/>
      <c r="E7" s="248"/>
      <c r="F7" s="249"/>
      <c r="G7" s="250"/>
    </row>
    <row r="8" spans="1:7" ht="15.75" customHeight="1" thickBot="1" x14ac:dyDescent="0.25">
      <c r="A8" s="231"/>
      <c r="B8" s="209"/>
      <c r="C8" s="232" t="s">
        <v>260</v>
      </c>
      <c r="D8" s="232"/>
      <c r="E8" s="248"/>
      <c r="F8" s="249"/>
      <c r="G8" s="250"/>
    </row>
    <row r="9" spans="1:7" ht="15.75" customHeight="1" thickBot="1" x14ac:dyDescent="0.25">
      <c r="A9" s="231"/>
      <c r="B9" s="209"/>
      <c r="C9" s="232" t="s">
        <v>261</v>
      </c>
      <c r="D9" s="232"/>
      <c r="E9" s="248"/>
      <c r="F9" s="249"/>
      <c r="G9" s="250"/>
    </row>
    <row r="10" spans="1:7" ht="15.75" customHeight="1" thickBot="1" x14ac:dyDescent="0.25">
      <c r="A10" s="231"/>
      <c r="B10" s="209"/>
      <c r="C10" s="232" t="s">
        <v>262</v>
      </c>
      <c r="D10" s="232"/>
      <c r="E10" s="248"/>
      <c r="F10" s="249"/>
      <c r="G10" s="250"/>
    </row>
    <row r="11" spans="1:7" ht="28.5" customHeight="1" thickBot="1" x14ac:dyDescent="0.25">
      <c r="A11" s="231"/>
      <c r="B11" s="209"/>
      <c r="C11" s="255" t="s">
        <v>263</v>
      </c>
      <c r="D11" s="255"/>
      <c r="E11" s="248"/>
      <c r="F11" s="249"/>
      <c r="G11" s="250"/>
    </row>
    <row r="12" spans="1:7" ht="15.75" customHeight="1" thickBot="1" x14ac:dyDescent="0.25">
      <c r="A12" s="231"/>
      <c r="B12" s="209"/>
      <c r="C12" s="232" t="s">
        <v>264</v>
      </c>
      <c r="D12" s="232"/>
      <c r="E12" s="248"/>
      <c r="F12" s="249"/>
      <c r="G12" s="250"/>
    </row>
    <row r="13" spans="1:7" ht="15.75" customHeight="1" thickBot="1" x14ac:dyDescent="0.25">
      <c r="A13" s="231"/>
      <c r="B13" s="209"/>
      <c r="C13" s="232" t="s">
        <v>265</v>
      </c>
      <c r="D13" s="232"/>
      <c r="E13" s="248"/>
      <c r="F13" s="249"/>
      <c r="G13" s="250"/>
    </row>
    <row r="14" spans="1:7" ht="15.75" customHeight="1" thickBot="1" x14ac:dyDescent="0.25">
      <c r="A14" s="231"/>
      <c r="B14" s="209"/>
      <c r="C14" s="232" t="s">
        <v>266</v>
      </c>
      <c r="D14" s="232"/>
      <c r="E14" s="248"/>
      <c r="F14" s="249"/>
      <c r="G14" s="250"/>
    </row>
    <row r="15" spans="1:7" ht="15.75" customHeight="1" thickBot="1" x14ac:dyDescent="0.25">
      <c r="A15" s="231"/>
      <c r="B15" s="209"/>
      <c r="C15" s="232" t="s">
        <v>267</v>
      </c>
      <c r="D15" s="232"/>
      <c r="E15" s="248"/>
      <c r="F15" s="249"/>
      <c r="G15" s="250"/>
    </row>
    <row r="16" spans="1:7" ht="27" customHeight="1" thickBot="1" x14ac:dyDescent="0.25">
      <c r="A16" s="231"/>
      <c r="B16" s="209"/>
      <c r="C16" s="232" t="s">
        <v>345</v>
      </c>
      <c r="D16" s="232"/>
      <c r="E16" s="248"/>
      <c r="F16" s="249"/>
      <c r="G16" s="250"/>
    </row>
    <row r="17" spans="1:7" ht="41.25" customHeight="1" thickBot="1" x14ac:dyDescent="0.25">
      <c r="A17" s="231"/>
      <c r="B17" s="209"/>
      <c r="C17" s="232" t="s">
        <v>268</v>
      </c>
      <c r="D17" s="232"/>
      <c r="E17" s="248"/>
      <c r="F17" s="249"/>
      <c r="G17" s="250"/>
    </row>
    <row r="18" spans="1:7" ht="15.75" customHeight="1" thickBot="1" x14ac:dyDescent="0.25">
      <c r="A18" s="231"/>
      <c r="B18" s="209"/>
      <c r="C18" s="232" t="s">
        <v>269</v>
      </c>
      <c r="D18" s="232"/>
      <c r="E18" s="248"/>
      <c r="F18" s="249"/>
      <c r="G18" s="250"/>
    </row>
    <row r="19" spans="1:7" ht="15.75" customHeight="1" thickBot="1" x14ac:dyDescent="0.25">
      <c r="A19" s="231">
        <v>2</v>
      </c>
      <c r="B19" s="209" t="s">
        <v>37</v>
      </c>
      <c r="C19" s="232" t="s">
        <v>247</v>
      </c>
      <c r="D19" s="232"/>
      <c r="E19" s="248"/>
      <c r="F19" s="249"/>
      <c r="G19" s="250"/>
    </row>
    <row r="20" spans="1:7" ht="15.75" customHeight="1" thickBot="1" x14ac:dyDescent="0.25">
      <c r="A20" s="231"/>
      <c r="B20" s="209"/>
      <c r="C20" s="232" t="s">
        <v>187</v>
      </c>
      <c r="D20" s="232"/>
      <c r="E20" s="251"/>
      <c r="F20" s="252"/>
      <c r="G20" s="253"/>
    </row>
  </sheetData>
  <mergeCells count="27">
    <mergeCell ref="C18:D18"/>
    <mergeCell ref="A2:C2"/>
    <mergeCell ref="A3:B3"/>
    <mergeCell ref="A4:A18"/>
    <mergeCell ref="B4:B18"/>
    <mergeCell ref="C9:D9"/>
    <mergeCell ref="C15:D15"/>
    <mergeCell ref="C16:D16"/>
    <mergeCell ref="C17:D17"/>
    <mergeCell ref="C4:D4"/>
    <mergeCell ref="C5:D5"/>
    <mergeCell ref="A1:G1"/>
    <mergeCell ref="C7:D7"/>
    <mergeCell ref="C8:D8"/>
    <mergeCell ref="C3:D3"/>
    <mergeCell ref="E5:G20"/>
    <mergeCell ref="C10:D10"/>
    <mergeCell ref="C11:D11"/>
    <mergeCell ref="C12:D12"/>
    <mergeCell ref="C13:D13"/>
    <mergeCell ref="C6:D6"/>
    <mergeCell ref="A19:A20"/>
    <mergeCell ref="B19:B20"/>
    <mergeCell ref="C19:D19"/>
    <mergeCell ref="C20:D20"/>
    <mergeCell ref="E2:G2"/>
    <mergeCell ref="C14:D1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Normal="100" workbookViewId="0">
      <selection sqref="A1:G1"/>
    </sheetView>
  </sheetViews>
  <sheetFormatPr baseColWidth="10" defaultColWidth="11.42578125" defaultRowHeight="12.75" x14ac:dyDescent="0.2"/>
  <cols>
    <col min="1" max="1" width="11.42578125" style="12"/>
    <col min="2" max="2" width="31.28515625" style="12" customWidth="1"/>
    <col min="3" max="4" width="27" style="12" customWidth="1"/>
    <col min="5" max="16384" width="11.42578125" style="12"/>
  </cols>
  <sheetData>
    <row r="1" spans="1:7" ht="27" customHeight="1" thickBot="1" x14ac:dyDescent="0.25">
      <c r="A1" s="203" t="s">
        <v>346</v>
      </c>
      <c r="B1" s="203"/>
      <c r="C1" s="203"/>
      <c r="D1" s="203"/>
      <c r="E1" s="203"/>
      <c r="F1" s="203"/>
      <c r="G1" s="203"/>
    </row>
    <row r="2" spans="1:7" ht="13.5" thickBot="1" x14ac:dyDescent="0.25">
      <c r="A2" s="202" t="s">
        <v>49</v>
      </c>
      <c r="B2" s="202"/>
      <c r="C2" s="202"/>
      <c r="D2" s="73" t="s">
        <v>392</v>
      </c>
      <c r="E2" s="203" t="s">
        <v>171</v>
      </c>
      <c r="F2" s="203"/>
      <c r="G2" s="203"/>
    </row>
    <row r="3" spans="1:7" ht="25.5" customHeight="1" thickBot="1" x14ac:dyDescent="0.25">
      <c r="A3" s="203" t="s">
        <v>54</v>
      </c>
      <c r="B3" s="203"/>
      <c r="C3" s="256" t="s">
        <v>56</v>
      </c>
      <c r="D3" s="256"/>
      <c r="E3" s="22" t="s">
        <v>105</v>
      </c>
      <c r="F3" s="22" t="s">
        <v>106</v>
      </c>
      <c r="G3" s="22" t="s">
        <v>0</v>
      </c>
    </row>
    <row r="4" spans="1:7" ht="15.75" customHeight="1" thickBot="1" x14ac:dyDescent="0.25">
      <c r="A4" s="231">
        <v>1</v>
      </c>
      <c r="B4" s="209" t="s">
        <v>29</v>
      </c>
      <c r="C4" s="232" t="s">
        <v>234</v>
      </c>
      <c r="D4" s="232"/>
      <c r="E4" s="225" t="s">
        <v>136</v>
      </c>
      <c r="F4" s="226"/>
      <c r="G4" s="227"/>
    </row>
    <row r="5" spans="1:7" ht="31.5" customHeight="1" thickBot="1" x14ac:dyDescent="0.25">
      <c r="A5" s="231"/>
      <c r="B5" s="209"/>
      <c r="C5" s="232" t="s">
        <v>235</v>
      </c>
      <c r="D5" s="232"/>
      <c r="E5" s="238"/>
      <c r="F5" s="239"/>
      <c r="G5" s="240"/>
    </row>
    <row r="6" spans="1:7" ht="15.75" customHeight="1" thickBot="1" x14ac:dyDescent="0.25">
      <c r="A6" s="231"/>
      <c r="B6" s="209"/>
      <c r="C6" s="232" t="s">
        <v>236</v>
      </c>
      <c r="D6" s="232"/>
      <c r="E6" s="238"/>
      <c r="F6" s="239"/>
      <c r="G6" s="240"/>
    </row>
    <row r="7" spans="1:7" ht="15.75" customHeight="1" thickBot="1" x14ac:dyDescent="0.25">
      <c r="A7" s="231"/>
      <c r="B7" s="209"/>
      <c r="C7" s="232" t="s">
        <v>237</v>
      </c>
      <c r="D7" s="232"/>
      <c r="E7" s="238"/>
      <c r="F7" s="239"/>
      <c r="G7" s="240"/>
    </row>
    <row r="8" spans="1:7" ht="15.75" customHeight="1" thickBot="1" x14ac:dyDescent="0.25">
      <c r="A8" s="231"/>
      <c r="B8" s="209"/>
      <c r="C8" s="232" t="s">
        <v>238</v>
      </c>
      <c r="D8" s="232"/>
      <c r="E8" s="238"/>
      <c r="F8" s="239"/>
      <c r="G8" s="240"/>
    </row>
    <row r="9" spans="1:7" ht="15.75" customHeight="1" thickBot="1" x14ac:dyDescent="0.25">
      <c r="A9" s="231"/>
      <c r="B9" s="209"/>
      <c r="C9" s="232" t="s">
        <v>347</v>
      </c>
      <c r="D9" s="232"/>
      <c r="E9" s="238"/>
      <c r="F9" s="239"/>
      <c r="G9" s="240"/>
    </row>
    <row r="10" spans="1:7" ht="27" customHeight="1" thickBot="1" x14ac:dyDescent="0.25">
      <c r="A10" s="231"/>
      <c r="B10" s="209"/>
      <c r="C10" s="232" t="s">
        <v>348</v>
      </c>
      <c r="D10" s="232"/>
      <c r="E10" s="238"/>
      <c r="F10" s="239"/>
      <c r="G10" s="240"/>
    </row>
    <row r="11" spans="1:7" ht="15.75" customHeight="1" thickBot="1" x14ac:dyDescent="0.25">
      <c r="A11" s="231"/>
      <c r="B11" s="209"/>
      <c r="C11" s="232" t="s">
        <v>239</v>
      </c>
      <c r="D11" s="232"/>
      <c r="E11" s="238"/>
      <c r="F11" s="239"/>
      <c r="G11" s="240"/>
    </row>
    <row r="12" spans="1:7" ht="15.75" customHeight="1" thickBot="1" x14ac:dyDescent="0.25">
      <c r="A12" s="231"/>
      <c r="B12" s="209"/>
      <c r="C12" s="232" t="s">
        <v>240</v>
      </c>
      <c r="D12" s="232"/>
      <c r="E12" s="238"/>
      <c r="F12" s="239"/>
      <c r="G12" s="240"/>
    </row>
    <row r="13" spans="1:7" ht="15.75" customHeight="1" thickBot="1" x14ac:dyDescent="0.25">
      <c r="A13" s="231"/>
      <c r="B13" s="209"/>
      <c r="C13" s="232" t="s">
        <v>241</v>
      </c>
      <c r="D13" s="232"/>
      <c r="E13" s="238"/>
      <c r="F13" s="239"/>
      <c r="G13" s="240"/>
    </row>
    <row r="14" spans="1:7" ht="15.75" customHeight="1" thickBot="1" x14ac:dyDescent="0.25">
      <c r="A14" s="231"/>
      <c r="B14" s="209"/>
      <c r="C14" s="232" t="s">
        <v>349</v>
      </c>
      <c r="D14" s="232"/>
      <c r="E14" s="238"/>
      <c r="F14" s="239"/>
      <c r="G14" s="240"/>
    </row>
    <row r="15" spans="1:7" ht="15.75" customHeight="1" thickBot="1" x14ac:dyDescent="0.25">
      <c r="A15" s="231"/>
      <c r="B15" s="209"/>
      <c r="C15" s="232" t="s">
        <v>242</v>
      </c>
      <c r="D15" s="232"/>
      <c r="E15" s="238"/>
      <c r="F15" s="239"/>
      <c r="G15" s="240"/>
    </row>
    <row r="16" spans="1:7" ht="27" customHeight="1" thickBot="1" x14ac:dyDescent="0.25">
      <c r="A16" s="231"/>
      <c r="B16" s="209"/>
      <c r="C16" s="232" t="s">
        <v>350</v>
      </c>
      <c r="D16" s="232"/>
      <c r="E16" s="238"/>
      <c r="F16" s="239"/>
      <c r="G16" s="240"/>
    </row>
    <row r="17" spans="1:7" ht="15.75" customHeight="1" thickBot="1" x14ac:dyDescent="0.25">
      <c r="A17" s="231"/>
      <c r="B17" s="209"/>
      <c r="C17" s="232" t="s">
        <v>243</v>
      </c>
      <c r="D17" s="232"/>
      <c r="E17" s="238"/>
      <c r="F17" s="239"/>
      <c r="G17" s="240"/>
    </row>
    <row r="18" spans="1:7" ht="15.75" customHeight="1" thickBot="1" x14ac:dyDescent="0.25">
      <c r="A18" s="231"/>
      <c r="B18" s="209"/>
      <c r="C18" s="232" t="s">
        <v>351</v>
      </c>
      <c r="D18" s="232"/>
      <c r="E18" s="238"/>
      <c r="F18" s="239"/>
      <c r="G18" s="240"/>
    </row>
    <row r="19" spans="1:7" ht="15.75" customHeight="1" thickBot="1" x14ac:dyDescent="0.25">
      <c r="A19" s="231"/>
      <c r="B19" s="209"/>
      <c r="C19" s="232" t="s">
        <v>244</v>
      </c>
      <c r="D19" s="232"/>
      <c r="E19" s="238"/>
      <c r="F19" s="239"/>
      <c r="G19" s="240"/>
    </row>
    <row r="20" spans="1:7" ht="15.75" customHeight="1" thickBot="1" x14ac:dyDescent="0.25">
      <c r="A20" s="231"/>
      <c r="B20" s="209"/>
      <c r="C20" s="232" t="s">
        <v>245</v>
      </c>
      <c r="D20" s="232"/>
      <c r="E20" s="238"/>
      <c r="F20" s="239"/>
      <c r="G20" s="240"/>
    </row>
    <row r="21" spans="1:7" ht="26.25" customHeight="1" thickBot="1" x14ac:dyDescent="0.25">
      <c r="A21" s="231"/>
      <c r="B21" s="209"/>
      <c r="C21" s="232" t="s">
        <v>104</v>
      </c>
      <c r="D21" s="232"/>
      <c r="E21" s="238"/>
      <c r="F21" s="239"/>
      <c r="G21" s="240"/>
    </row>
    <row r="22" spans="1:7" ht="26.25" customHeight="1" thickBot="1" x14ac:dyDescent="0.25">
      <c r="A22" s="231"/>
      <c r="B22" s="209"/>
      <c r="C22" s="232" t="s">
        <v>352</v>
      </c>
      <c r="D22" s="232"/>
      <c r="E22" s="238"/>
      <c r="F22" s="239"/>
      <c r="G22" s="240"/>
    </row>
    <row r="23" spans="1:7" ht="15.75" customHeight="1" thickBot="1" x14ac:dyDescent="0.25">
      <c r="A23" s="231"/>
      <c r="B23" s="209"/>
      <c r="C23" s="232" t="s">
        <v>246</v>
      </c>
      <c r="D23" s="232"/>
      <c r="E23" s="238"/>
      <c r="F23" s="239"/>
      <c r="G23" s="240"/>
    </row>
    <row r="24" spans="1:7" ht="15.75" customHeight="1" thickBot="1" x14ac:dyDescent="0.25">
      <c r="A24" s="231">
        <v>2</v>
      </c>
      <c r="B24" s="209" t="s">
        <v>37</v>
      </c>
      <c r="C24" s="232" t="s">
        <v>247</v>
      </c>
      <c r="D24" s="232"/>
      <c r="E24" s="238"/>
      <c r="F24" s="239"/>
      <c r="G24" s="240"/>
    </row>
    <row r="25" spans="1:7" ht="15.75" customHeight="1" thickBot="1" x14ac:dyDescent="0.25">
      <c r="A25" s="231"/>
      <c r="B25" s="209"/>
      <c r="C25" s="232" t="s">
        <v>187</v>
      </c>
      <c r="D25" s="232"/>
      <c r="E25" s="238"/>
      <c r="F25" s="239"/>
      <c r="G25" s="240"/>
    </row>
    <row r="26" spans="1:7" ht="15.75" customHeight="1" thickBot="1" x14ac:dyDescent="0.25">
      <c r="A26" s="29">
        <v>3</v>
      </c>
      <c r="B26" s="27" t="s">
        <v>248</v>
      </c>
      <c r="C26" s="232" t="s">
        <v>249</v>
      </c>
      <c r="D26" s="232"/>
      <c r="E26" s="228"/>
      <c r="F26" s="229"/>
      <c r="G26" s="230"/>
    </row>
  </sheetData>
  <mergeCells count="33">
    <mergeCell ref="A2:C2"/>
    <mergeCell ref="C4:D4"/>
    <mergeCell ref="B24:B25"/>
    <mergeCell ref="C23:D23"/>
    <mergeCell ref="A3:B3"/>
    <mergeCell ref="C3:D3"/>
    <mergeCell ref="C24:D24"/>
    <mergeCell ref="C18:D18"/>
    <mergeCell ref="C19:D19"/>
    <mergeCell ref="C20:D20"/>
    <mergeCell ref="C21:D21"/>
    <mergeCell ref="C22:D22"/>
    <mergeCell ref="C26:D26"/>
    <mergeCell ref="B4:B23"/>
    <mergeCell ref="A4:A23"/>
    <mergeCell ref="C25:D25"/>
    <mergeCell ref="A24:A25"/>
    <mergeCell ref="E2:G2"/>
    <mergeCell ref="C15:D15"/>
    <mergeCell ref="A1:G1"/>
    <mergeCell ref="C17:D17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E4:G26"/>
    <mergeCell ref="C16:D1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G16"/>
  <sheetViews>
    <sheetView zoomScaleNormal="100" zoomScalePageLayoutView="80" workbookViewId="0">
      <selection sqref="A1:G1"/>
    </sheetView>
  </sheetViews>
  <sheetFormatPr baseColWidth="10" defaultColWidth="11.42578125" defaultRowHeight="12.75" x14ac:dyDescent="0.2"/>
  <cols>
    <col min="1" max="1" width="11.42578125" style="12"/>
    <col min="2" max="2" width="18.7109375" style="12" customWidth="1"/>
    <col min="3" max="4" width="23.42578125" style="12" customWidth="1"/>
    <col min="5" max="16384" width="11.42578125" style="12"/>
  </cols>
  <sheetData>
    <row r="1" spans="1:7" ht="30" customHeight="1" thickBot="1" x14ac:dyDescent="0.25">
      <c r="A1" s="203" t="s">
        <v>353</v>
      </c>
      <c r="B1" s="203"/>
      <c r="C1" s="203"/>
      <c r="D1" s="203"/>
      <c r="E1" s="203"/>
      <c r="F1" s="203"/>
      <c r="G1" s="203"/>
    </row>
    <row r="2" spans="1:7" ht="15.75" customHeight="1" thickBot="1" x14ac:dyDescent="0.25">
      <c r="A2" s="202" t="s">
        <v>49</v>
      </c>
      <c r="B2" s="202"/>
      <c r="C2" s="202"/>
      <c r="D2" s="73" t="s">
        <v>392</v>
      </c>
      <c r="E2" s="203" t="s">
        <v>171</v>
      </c>
      <c r="F2" s="203"/>
      <c r="G2" s="203"/>
    </row>
    <row r="3" spans="1:7" ht="25.5" customHeight="1" thickBot="1" x14ac:dyDescent="0.25">
      <c r="A3" s="203" t="s">
        <v>54</v>
      </c>
      <c r="B3" s="203"/>
      <c r="C3" s="256" t="s">
        <v>56</v>
      </c>
      <c r="D3" s="256"/>
      <c r="E3" s="22" t="s">
        <v>105</v>
      </c>
      <c r="F3" s="22" t="s">
        <v>106</v>
      </c>
      <c r="G3" s="22" t="s">
        <v>0</v>
      </c>
    </row>
    <row r="4" spans="1:7" ht="29.25" customHeight="1" thickBot="1" x14ac:dyDescent="0.25">
      <c r="A4" s="257">
        <v>1</v>
      </c>
      <c r="B4" s="209" t="s">
        <v>38</v>
      </c>
      <c r="C4" s="232" t="s">
        <v>354</v>
      </c>
      <c r="D4" s="232"/>
      <c r="E4" s="245" t="s">
        <v>136</v>
      </c>
      <c r="F4" s="246"/>
      <c r="G4" s="247"/>
    </row>
    <row r="5" spans="1:7" ht="15.75" customHeight="1" thickBot="1" x14ac:dyDescent="0.25">
      <c r="A5" s="257"/>
      <c r="B5" s="209"/>
      <c r="C5" s="232" t="s">
        <v>355</v>
      </c>
      <c r="D5" s="232"/>
      <c r="E5" s="248"/>
      <c r="F5" s="249"/>
      <c r="G5" s="250"/>
    </row>
    <row r="6" spans="1:7" ht="15.75" customHeight="1" thickBot="1" x14ac:dyDescent="0.25">
      <c r="A6" s="257"/>
      <c r="B6" s="209"/>
      <c r="C6" s="232" t="s">
        <v>356</v>
      </c>
      <c r="D6" s="232"/>
      <c r="E6" s="248"/>
      <c r="F6" s="249"/>
      <c r="G6" s="250"/>
    </row>
    <row r="7" spans="1:7" ht="24" customHeight="1" thickBot="1" x14ac:dyDescent="0.25">
      <c r="A7" s="257"/>
      <c r="B7" s="209"/>
      <c r="C7" s="232" t="s">
        <v>357</v>
      </c>
      <c r="D7" s="232"/>
      <c r="E7" s="248"/>
      <c r="F7" s="249"/>
      <c r="G7" s="250"/>
    </row>
    <row r="8" spans="1:7" ht="15.75" customHeight="1" thickBot="1" x14ac:dyDescent="0.25">
      <c r="A8" s="257"/>
      <c r="B8" s="209"/>
      <c r="C8" s="232" t="s">
        <v>250</v>
      </c>
      <c r="D8" s="232"/>
      <c r="E8" s="248"/>
      <c r="F8" s="249"/>
      <c r="G8" s="250"/>
    </row>
    <row r="9" spans="1:7" ht="15.75" customHeight="1" thickBot="1" x14ac:dyDescent="0.25">
      <c r="A9" s="257"/>
      <c r="B9" s="209"/>
      <c r="C9" s="232" t="s">
        <v>251</v>
      </c>
      <c r="D9" s="232"/>
      <c r="E9" s="248"/>
      <c r="F9" s="249"/>
      <c r="G9" s="250"/>
    </row>
    <row r="10" spans="1:7" ht="39.75" customHeight="1" thickBot="1" x14ac:dyDescent="0.25">
      <c r="A10" s="257"/>
      <c r="B10" s="209"/>
      <c r="C10" s="232" t="s">
        <v>252</v>
      </c>
      <c r="D10" s="232"/>
      <c r="E10" s="248"/>
      <c r="F10" s="249"/>
      <c r="G10" s="250"/>
    </row>
    <row r="11" spans="1:7" ht="28.5" customHeight="1" thickBot="1" x14ac:dyDescent="0.25">
      <c r="A11" s="257"/>
      <c r="B11" s="209"/>
      <c r="C11" s="232" t="s">
        <v>253</v>
      </c>
      <c r="D11" s="232"/>
      <c r="E11" s="248"/>
      <c r="F11" s="249"/>
      <c r="G11" s="250"/>
    </row>
    <row r="12" spans="1:7" ht="15.75" customHeight="1" thickBot="1" x14ac:dyDescent="0.25">
      <c r="A12" s="257"/>
      <c r="B12" s="209"/>
      <c r="C12" s="232" t="s">
        <v>254</v>
      </c>
      <c r="D12" s="232"/>
      <c r="E12" s="248"/>
      <c r="F12" s="249"/>
      <c r="G12" s="250"/>
    </row>
    <row r="13" spans="1:7" ht="42" customHeight="1" thickBot="1" x14ac:dyDescent="0.25">
      <c r="A13" s="257"/>
      <c r="B13" s="209"/>
      <c r="C13" s="232" t="s">
        <v>255</v>
      </c>
      <c r="D13" s="232"/>
      <c r="E13" s="248"/>
      <c r="F13" s="249"/>
      <c r="G13" s="250"/>
    </row>
    <row r="14" spans="1:7" ht="27" customHeight="1" thickBot="1" x14ac:dyDescent="0.25">
      <c r="A14" s="257"/>
      <c r="B14" s="209"/>
      <c r="C14" s="232" t="s">
        <v>256</v>
      </c>
      <c r="D14" s="232"/>
      <c r="E14" s="248"/>
      <c r="F14" s="249"/>
      <c r="G14" s="250"/>
    </row>
    <row r="15" spans="1:7" ht="15.75" customHeight="1" thickBot="1" x14ac:dyDescent="0.25">
      <c r="A15" s="231">
        <v>2</v>
      </c>
      <c r="B15" s="209" t="s">
        <v>37</v>
      </c>
      <c r="C15" s="232" t="s">
        <v>247</v>
      </c>
      <c r="D15" s="232"/>
      <c r="E15" s="248"/>
      <c r="F15" s="249"/>
      <c r="G15" s="250"/>
    </row>
    <row r="16" spans="1:7" ht="15.75" customHeight="1" thickBot="1" x14ac:dyDescent="0.25">
      <c r="A16" s="231"/>
      <c r="B16" s="209"/>
      <c r="C16" s="232" t="s">
        <v>187</v>
      </c>
      <c r="D16" s="232"/>
      <c r="E16" s="251"/>
      <c r="F16" s="252"/>
      <c r="G16" s="253"/>
    </row>
  </sheetData>
  <mergeCells count="23">
    <mergeCell ref="A15:A16"/>
    <mergeCell ref="B15:B16"/>
    <mergeCell ref="C15:D15"/>
    <mergeCell ref="C16:D16"/>
    <mergeCell ref="E2:G2"/>
    <mergeCell ref="E4:G16"/>
    <mergeCell ref="C4:D4"/>
    <mergeCell ref="A1:G1"/>
    <mergeCell ref="C10:D10"/>
    <mergeCell ref="C8:D8"/>
    <mergeCell ref="A4:A14"/>
    <mergeCell ref="B4:B14"/>
    <mergeCell ref="C12:D12"/>
    <mergeCell ref="C13:D13"/>
    <mergeCell ref="C14:D14"/>
    <mergeCell ref="A2:C2"/>
    <mergeCell ref="A3:B3"/>
    <mergeCell ref="C3:D3"/>
    <mergeCell ref="C7:D7"/>
    <mergeCell ref="C9:D9"/>
    <mergeCell ref="C11:D11"/>
    <mergeCell ref="C5:D5"/>
    <mergeCell ref="C6:D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zoomScaleNormal="100" zoomScalePageLayoutView="80" workbookViewId="0">
      <selection sqref="A1:I1"/>
    </sheetView>
  </sheetViews>
  <sheetFormatPr baseColWidth="10" defaultColWidth="11.42578125" defaultRowHeight="12.75" x14ac:dyDescent="0.2"/>
  <cols>
    <col min="1" max="1" width="4.7109375" style="12" customWidth="1"/>
    <col min="2" max="2" width="17.28515625" style="12" customWidth="1"/>
    <col min="3" max="3" width="41" style="12" customWidth="1"/>
    <col min="4" max="4" width="14.28515625" style="12" customWidth="1"/>
    <col min="5" max="6" width="15.85546875" style="12" customWidth="1"/>
    <col min="7" max="8" width="15.85546875" style="13" customWidth="1"/>
    <col min="9" max="9" width="20.85546875" style="16" customWidth="1"/>
    <col min="10" max="15" width="16.7109375" style="15" customWidth="1"/>
    <col min="16" max="16384" width="11.42578125" style="12"/>
  </cols>
  <sheetData>
    <row r="1" spans="1:9" ht="27" customHeight="1" thickBot="1" x14ac:dyDescent="0.25">
      <c r="A1" s="266" t="s">
        <v>6</v>
      </c>
      <c r="B1" s="266"/>
      <c r="C1" s="266"/>
      <c r="D1" s="266"/>
      <c r="E1" s="266"/>
      <c r="F1" s="266"/>
      <c r="G1" s="266"/>
      <c r="H1" s="266"/>
      <c r="I1" s="266"/>
    </row>
    <row r="2" spans="1:9" ht="50.25" customHeight="1" thickBot="1" x14ac:dyDescent="0.25">
      <c r="A2" s="266" t="s">
        <v>40</v>
      </c>
      <c r="B2" s="266"/>
      <c r="C2" s="60" t="s">
        <v>45</v>
      </c>
      <c r="D2" s="266" t="s">
        <v>2</v>
      </c>
      <c r="E2" s="266"/>
      <c r="F2" s="51" t="s">
        <v>270</v>
      </c>
      <c r="G2" s="61" t="s">
        <v>7</v>
      </c>
      <c r="H2" s="61" t="s">
        <v>135</v>
      </c>
      <c r="I2" s="61" t="s">
        <v>0</v>
      </c>
    </row>
    <row r="3" spans="1:9" ht="18" customHeight="1" thickBot="1" x14ac:dyDescent="0.25">
      <c r="A3" s="258">
        <v>1</v>
      </c>
      <c r="B3" s="259" t="s">
        <v>299</v>
      </c>
      <c r="C3" s="260" t="s">
        <v>302</v>
      </c>
      <c r="D3" s="261"/>
      <c r="E3" s="261"/>
      <c r="F3" s="261"/>
      <c r="G3" s="261"/>
      <c r="H3" s="261"/>
      <c r="I3" s="262"/>
    </row>
    <row r="4" spans="1:9" ht="15" customHeight="1" thickBot="1" x14ac:dyDescent="0.25">
      <c r="A4" s="258"/>
      <c r="B4" s="259"/>
      <c r="C4" s="67" t="s">
        <v>358</v>
      </c>
      <c r="D4" s="263">
        <v>60</v>
      </c>
      <c r="E4" s="263"/>
      <c r="F4" s="63" t="s">
        <v>115</v>
      </c>
      <c r="G4" s="264">
        <v>180</v>
      </c>
      <c r="H4" s="264" t="s">
        <v>105</v>
      </c>
      <c r="I4" s="265">
        <v>186</v>
      </c>
    </row>
    <row r="5" spans="1:9" ht="15" customHeight="1" thickBot="1" x14ac:dyDescent="0.25">
      <c r="A5" s="258"/>
      <c r="B5" s="259"/>
      <c r="C5" s="67" t="s">
        <v>359</v>
      </c>
      <c r="D5" s="263">
        <v>60</v>
      </c>
      <c r="E5" s="263"/>
      <c r="F5" s="63" t="s">
        <v>115</v>
      </c>
      <c r="G5" s="264"/>
      <c r="H5" s="264"/>
      <c r="I5" s="265"/>
    </row>
    <row r="6" spans="1:9" ht="15" customHeight="1" thickBot="1" x14ac:dyDescent="0.25">
      <c r="A6" s="258"/>
      <c r="B6" s="259"/>
      <c r="C6" s="62" t="s">
        <v>360</v>
      </c>
      <c r="D6" s="263">
        <v>60</v>
      </c>
      <c r="E6" s="263"/>
      <c r="F6" s="63" t="s">
        <v>115</v>
      </c>
      <c r="G6" s="264"/>
      <c r="H6" s="264"/>
      <c r="I6" s="265"/>
    </row>
    <row r="7" spans="1:9" ht="16.5" customHeight="1" thickBot="1" x14ac:dyDescent="0.25">
      <c r="A7" s="258">
        <v>1</v>
      </c>
      <c r="B7" s="259" t="s">
        <v>300</v>
      </c>
      <c r="C7" s="260" t="s">
        <v>303</v>
      </c>
      <c r="D7" s="261"/>
      <c r="E7" s="261"/>
      <c r="F7" s="261"/>
      <c r="G7" s="261"/>
      <c r="H7" s="261"/>
      <c r="I7" s="262"/>
    </row>
    <row r="8" spans="1:9" ht="16.5" customHeight="1" thickBot="1" x14ac:dyDescent="0.25">
      <c r="A8" s="258"/>
      <c r="B8" s="259"/>
      <c r="C8" s="67" t="s">
        <v>358</v>
      </c>
      <c r="D8" s="263">
        <v>40</v>
      </c>
      <c r="E8" s="263"/>
      <c r="F8" s="63" t="s">
        <v>115</v>
      </c>
      <c r="G8" s="264">
        <v>120</v>
      </c>
      <c r="H8" s="264" t="s">
        <v>105</v>
      </c>
      <c r="I8" s="265">
        <v>187</v>
      </c>
    </row>
    <row r="9" spans="1:9" ht="16.5" customHeight="1" thickBot="1" x14ac:dyDescent="0.25">
      <c r="A9" s="258"/>
      <c r="B9" s="259"/>
      <c r="C9" s="67" t="s">
        <v>359</v>
      </c>
      <c r="D9" s="263">
        <v>40</v>
      </c>
      <c r="E9" s="263"/>
      <c r="F9" s="63" t="s">
        <v>115</v>
      </c>
      <c r="G9" s="264"/>
      <c r="H9" s="264"/>
      <c r="I9" s="265"/>
    </row>
    <row r="10" spans="1:9" ht="16.5" customHeight="1" thickBot="1" x14ac:dyDescent="0.25">
      <c r="A10" s="258"/>
      <c r="B10" s="259"/>
      <c r="C10" s="96" t="s">
        <v>360</v>
      </c>
      <c r="D10" s="263">
        <v>40</v>
      </c>
      <c r="E10" s="263"/>
      <c r="F10" s="63" t="s">
        <v>115</v>
      </c>
      <c r="G10" s="264"/>
      <c r="H10" s="264"/>
      <c r="I10" s="265"/>
    </row>
    <row r="11" spans="1:9" ht="18" customHeight="1" thickBot="1" x14ac:dyDescent="0.25">
      <c r="A11" s="258">
        <v>2</v>
      </c>
      <c r="B11" s="259" t="s">
        <v>39</v>
      </c>
      <c r="C11" s="260" t="s">
        <v>304</v>
      </c>
      <c r="D11" s="261"/>
      <c r="E11" s="261"/>
      <c r="F11" s="261"/>
      <c r="G11" s="261"/>
      <c r="H11" s="261"/>
      <c r="I11" s="262"/>
    </row>
    <row r="12" spans="1:9" ht="15" customHeight="1" thickBot="1" x14ac:dyDescent="0.25">
      <c r="A12" s="258"/>
      <c r="B12" s="259"/>
      <c r="C12" s="62" t="s">
        <v>363</v>
      </c>
      <c r="D12" s="270">
        <v>50</v>
      </c>
      <c r="E12" s="271"/>
      <c r="F12" s="63"/>
      <c r="G12" s="264">
        <v>150</v>
      </c>
      <c r="H12" s="264" t="s">
        <v>105</v>
      </c>
      <c r="I12" s="265">
        <v>188</v>
      </c>
    </row>
    <row r="13" spans="1:9" ht="15" customHeight="1" thickBot="1" x14ac:dyDescent="0.25">
      <c r="A13" s="258"/>
      <c r="B13" s="259"/>
      <c r="C13" s="96" t="s">
        <v>364</v>
      </c>
      <c r="D13" s="270">
        <v>100</v>
      </c>
      <c r="E13" s="271"/>
      <c r="F13" s="63"/>
      <c r="G13" s="264"/>
      <c r="H13" s="264"/>
      <c r="I13" s="265"/>
    </row>
    <row r="14" spans="1:9" ht="15" customHeight="1" thickBot="1" x14ac:dyDescent="0.25">
      <c r="A14" s="258"/>
      <c r="B14" s="259"/>
      <c r="C14" s="96" t="s">
        <v>365</v>
      </c>
      <c r="D14" s="263">
        <v>150</v>
      </c>
      <c r="E14" s="263"/>
      <c r="F14" s="63" t="s">
        <v>115</v>
      </c>
      <c r="G14" s="264"/>
      <c r="H14" s="264"/>
      <c r="I14" s="265"/>
    </row>
    <row r="15" spans="1:9" ht="13.5" thickBot="1" x14ac:dyDescent="0.25">
      <c r="A15" s="267" t="s">
        <v>8</v>
      </c>
      <c r="B15" s="267"/>
      <c r="C15" s="267"/>
      <c r="D15" s="268" t="s">
        <v>361</v>
      </c>
      <c r="E15" s="268"/>
      <c r="F15" s="64"/>
      <c r="G15" s="65">
        <f>SUM(G4,G12,G8)</f>
        <v>450</v>
      </c>
      <c r="H15" s="65"/>
      <c r="I15" s="66"/>
    </row>
    <row r="16" spans="1:9" x14ac:dyDescent="0.2">
      <c r="A16" s="269"/>
      <c r="B16" s="269"/>
      <c r="C16" s="269"/>
      <c r="D16" s="269"/>
      <c r="E16" s="269"/>
      <c r="F16" s="269"/>
      <c r="G16" s="269"/>
      <c r="H16" s="269"/>
      <c r="I16" s="269"/>
    </row>
    <row r="17" spans="1:9" x14ac:dyDescent="0.2">
      <c r="A17" s="269"/>
      <c r="B17" s="269"/>
      <c r="C17" s="269"/>
      <c r="D17" s="269"/>
      <c r="E17" s="269"/>
      <c r="F17" s="269"/>
      <c r="G17" s="269"/>
      <c r="H17" s="269"/>
      <c r="I17" s="269"/>
    </row>
  </sheetData>
  <mergeCells count="33">
    <mergeCell ref="A15:C15"/>
    <mergeCell ref="D15:E15"/>
    <mergeCell ref="A16:I17"/>
    <mergeCell ref="A11:A14"/>
    <mergeCell ref="B11:B14"/>
    <mergeCell ref="C11:I11"/>
    <mergeCell ref="D12:E12"/>
    <mergeCell ref="G12:G14"/>
    <mergeCell ref="H12:H14"/>
    <mergeCell ref="I12:I14"/>
    <mergeCell ref="D13:E13"/>
    <mergeCell ref="D14:E14"/>
    <mergeCell ref="A1:I1"/>
    <mergeCell ref="A2:B2"/>
    <mergeCell ref="D2:E2"/>
    <mergeCell ref="A3:A6"/>
    <mergeCell ref="B3:B6"/>
    <mergeCell ref="D4:E4"/>
    <mergeCell ref="G4:G6"/>
    <mergeCell ref="H4:H6"/>
    <mergeCell ref="I4:I6"/>
    <mergeCell ref="D5:E5"/>
    <mergeCell ref="D6:E6"/>
    <mergeCell ref="C3:I3"/>
    <mergeCell ref="A7:A10"/>
    <mergeCell ref="B7:B10"/>
    <mergeCell ref="C7:I7"/>
    <mergeCell ref="D8:E8"/>
    <mergeCell ref="G8:G10"/>
    <mergeCell ref="H8:H10"/>
    <mergeCell ref="I8:I10"/>
    <mergeCell ref="D9:E9"/>
    <mergeCell ref="D10:E10"/>
  </mergeCells>
  <pageMargins left="0.7" right="0.7" top="0.75" bottom="0.75" header="0.3" footer="0.3"/>
  <pageSetup paperSize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42"/>
  <sheetViews>
    <sheetView zoomScale="85" zoomScaleNormal="85" zoomScalePageLayoutView="90" workbookViewId="0"/>
  </sheetViews>
  <sheetFormatPr baseColWidth="10" defaultColWidth="11.42578125" defaultRowHeight="15" x14ac:dyDescent="0.25"/>
  <cols>
    <col min="1" max="1" width="3.42578125" style="1" customWidth="1"/>
    <col min="2" max="2" width="15.42578125" style="6" customWidth="1"/>
    <col min="3" max="3" width="19.140625" style="6" customWidth="1"/>
    <col min="4" max="4" width="18.7109375" style="6" customWidth="1"/>
    <col min="5" max="5" width="20.7109375" style="6" customWidth="1"/>
    <col min="6" max="6" width="23.28515625" style="6" customWidth="1"/>
    <col min="7" max="7" width="13.5703125" style="6" customWidth="1"/>
    <col min="8" max="9" width="16.5703125" style="6" customWidth="1"/>
    <col min="10" max="10" width="13" style="6" customWidth="1"/>
    <col min="11" max="11" width="19.140625" style="6" customWidth="1"/>
    <col min="12" max="12" width="19.28515625" style="6" customWidth="1"/>
    <col min="13" max="13" width="21.5703125" style="6" customWidth="1"/>
    <col min="14" max="14" width="28.85546875" style="6" customWidth="1"/>
    <col min="15" max="15" width="24.85546875" style="6" customWidth="1"/>
    <col min="16" max="16" width="22" style="6" customWidth="1"/>
    <col min="17" max="19" width="19.7109375" style="6" customWidth="1"/>
    <col min="20" max="20" width="21.28515625" style="6" customWidth="1"/>
    <col min="21" max="26" width="28.42578125" style="6" customWidth="1"/>
    <col min="27" max="27" width="21.7109375" style="6" bestFit="1" customWidth="1"/>
    <col min="28" max="28" width="21.42578125" style="6" customWidth="1"/>
    <col min="29" max="29" width="16.28515625" style="6" customWidth="1"/>
    <col min="30" max="30" width="16.85546875" style="6" customWidth="1"/>
    <col min="31" max="31" width="14.7109375" style="6" customWidth="1"/>
    <col min="32" max="32" width="55.7109375" style="6" customWidth="1"/>
    <col min="33" max="34" width="11.42578125" style="17"/>
    <col min="35" max="35" width="11.42578125" style="1" customWidth="1"/>
    <col min="36" max="37" width="11.42578125" style="6" hidden="1" customWidth="1"/>
    <col min="38" max="38" width="11.42578125" style="1" customWidth="1"/>
    <col min="39" max="54" width="11.42578125" style="1"/>
    <col min="55" max="16384" width="11.42578125" style="6"/>
  </cols>
  <sheetData>
    <row r="1" spans="2:37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1"/>
      <c r="AJ1" s="1" t="s">
        <v>112</v>
      </c>
      <c r="AK1" s="1">
        <v>0</v>
      </c>
    </row>
    <row r="2" spans="2:37" x14ac:dyDescent="0.25">
      <c r="B2" s="161" t="s">
        <v>11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J2" s="1" t="s">
        <v>113</v>
      </c>
      <c r="AK2" s="1">
        <v>1</v>
      </c>
    </row>
    <row r="3" spans="2:37" x14ac:dyDescent="0.25">
      <c r="B3" s="163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J3" s="1" t="s">
        <v>114</v>
      </c>
      <c r="AK3" s="1">
        <v>2</v>
      </c>
    </row>
    <row r="4" spans="2:37" ht="21" x14ac:dyDescent="0.25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J4" s="1"/>
      <c r="AK4" s="1"/>
    </row>
    <row r="5" spans="2:37" ht="21" x14ac:dyDescent="0.25">
      <c r="B5" s="165" t="s">
        <v>134</v>
      </c>
      <c r="C5" s="165"/>
      <c r="D5" s="168" t="s">
        <v>366</v>
      </c>
      <c r="E5" s="169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J5" s="1"/>
      <c r="AK5" s="1"/>
    </row>
    <row r="6" spans="2:37" s="1" customFormat="1" ht="21" x14ac:dyDescent="0.25">
      <c r="B6" s="46"/>
      <c r="C6" s="46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2:3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J7" s="1" t="s">
        <v>115</v>
      </c>
      <c r="AK7" s="1">
        <v>3</v>
      </c>
    </row>
    <row r="8" spans="2:37" ht="27.6" customHeight="1" x14ac:dyDescent="0.25">
      <c r="B8" s="166" t="s">
        <v>125</v>
      </c>
      <c r="C8" s="166"/>
      <c r="D8" s="166"/>
      <c r="E8" s="20"/>
      <c r="F8" s="166" t="s">
        <v>133</v>
      </c>
      <c r="G8" s="166"/>
      <c r="H8" s="166"/>
      <c r="I8" s="166"/>
      <c r="J8" s="20"/>
      <c r="K8" s="166" t="s">
        <v>127</v>
      </c>
      <c r="L8" s="166"/>
      <c r="M8" s="166"/>
      <c r="N8" s="166"/>
      <c r="O8" s="3"/>
      <c r="P8" s="1"/>
      <c r="Q8" s="1"/>
      <c r="R8" s="1"/>
      <c r="S8" s="1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J8" s="1" t="s">
        <v>116</v>
      </c>
      <c r="AK8" s="1">
        <v>4</v>
      </c>
    </row>
    <row r="9" spans="2:37" ht="66.75" customHeight="1" x14ac:dyDescent="0.25">
      <c r="B9" s="178" t="s">
        <v>121</v>
      </c>
      <c r="C9" s="178"/>
      <c r="D9" s="35">
        <v>3608839195</v>
      </c>
      <c r="E9" s="3"/>
      <c r="F9" s="170" t="s">
        <v>132</v>
      </c>
      <c r="G9" s="170"/>
      <c r="H9" s="170" t="s">
        <v>306</v>
      </c>
      <c r="I9" s="170"/>
      <c r="J9" s="38"/>
      <c r="K9" s="21" t="s">
        <v>130</v>
      </c>
      <c r="L9" s="24" t="s">
        <v>309</v>
      </c>
      <c r="M9" s="89" t="s">
        <v>312</v>
      </c>
      <c r="N9" s="21" t="s">
        <v>313</v>
      </c>
      <c r="O9" s="1"/>
      <c r="P9" s="1"/>
      <c r="Q9" s="1"/>
      <c r="R9" s="1"/>
      <c r="S9" s="1"/>
      <c r="T9" s="38"/>
      <c r="U9" s="38"/>
      <c r="V9" s="38"/>
      <c r="W9" s="39"/>
      <c r="X9" s="39"/>
      <c r="Y9" s="39"/>
      <c r="Z9" s="39"/>
      <c r="AA9" s="3"/>
      <c r="AB9" s="3"/>
      <c r="AC9" s="3"/>
      <c r="AD9" s="3"/>
      <c r="AE9" s="3"/>
      <c r="AF9" s="3"/>
      <c r="AJ9" s="1"/>
      <c r="AK9" s="1">
        <v>5</v>
      </c>
    </row>
    <row r="10" spans="2:37" ht="27" customHeight="1" x14ac:dyDescent="0.25">
      <c r="B10" s="167" t="s">
        <v>123</v>
      </c>
      <c r="C10" s="167"/>
      <c r="D10" s="36">
        <f>D9*100%/AJ21</f>
        <v>4357.8909174560085</v>
      </c>
      <c r="E10" s="3"/>
      <c r="F10" s="167" t="s">
        <v>307</v>
      </c>
      <c r="G10" s="167"/>
      <c r="H10" s="179" t="s">
        <v>305</v>
      </c>
      <c r="I10" s="179"/>
      <c r="J10" s="34"/>
      <c r="K10" s="33" t="s">
        <v>128</v>
      </c>
      <c r="L10" s="47" t="s">
        <v>310</v>
      </c>
      <c r="M10" s="32" t="s">
        <v>311</v>
      </c>
      <c r="N10" s="32" t="s">
        <v>311</v>
      </c>
      <c r="O10" s="1"/>
      <c r="P10" s="1"/>
      <c r="Q10" s="1"/>
      <c r="R10" s="1"/>
      <c r="S10" s="1"/>
      <c r="T10" s="34"/>
      <c r="U10" s="34"/>
      <c r="V10" s="34"/>
      <c r="W10" s="8"/>
      <c r="X10" s="8"/>
      <c r="Y10" s="8"/>
      <c r="Z10" s="8"/>
      <c r="AA10" s="3"/>
      <c r="AB10" s="3"/>
      <c r="AC10" s="3"/>
      <c r="AD10" s="3"/>
      <c r="AE10" s="3"/>
      <c r="AF10" s="3"/>
      <c r="AJ10" s="30">
        <v>461500</v>
      </c>
      <c r="AK10" s="1">
        <v>2008</v>
      </c>
    </row>
    <row r="11" spans="2:37" ht="32.25" customHeight="1" x14ac:dyDescent="0.25">
      <c r="B11" s="167" t="s">
        <v>124</v>
      </c>
      <c r="C11" s="167"/>
      <c r="D11" s="48">
        <f>SUM(AD20:AD29)</f>
        <v>80309.282605784072</v>
      </c>
      <c r="E11" s="5"/>
      <c r="F11" s="167" t="s">
        <v>308</v>
      </c>
      <c r="G11" s="167"/>
      <c r="H11" s="180">
        <f>SUM(P20:P29)</f>
        <v>5</v>
      </c>
      <c r="I11" s="180"/>
      <c r="J11" s="5"/>
      <c r="K11" s="33" t="s">
        <v>129</v>
      </c>
      <c r="L11" s="49">
        <f>SUMIF($O$20:$O$29,"SI",$K$20:$K$29)+SUMIF($O$20:$O$29,"SI",$M$20:$M$29)</f>
        <v>188</v>
      </c>
      <c r="M11" s="49">
        <f>SUM($U$20:$U$29)</f>
        <v>100</v>
      </c>
      <c r="N11" s="49">
        <f>SUM($V$20:$V$29)</f>
        <v>100</v>
      </c>
      <c r="O11" s="1"/>
      <c r="P11" s="1"/>
      <c r="Q11" s="1"/>
      <c r="R11" s="1"/>
      <c r="S11" s="1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8"/>
      <c r="AJ11" s="30">
        <v>496900</v>
      </c>
      <c r="AK11" s="1">
        <v>2009</v>
      </c>
    </row>
    <row r="12" spans="2:37" ht="27" customHeight="1" x14ac:dyDescent="0.25">
      <c r="B12" s="167" t="s">
        <v>122</v>
      </c>
      <c r="C12" s="167"/>
      <c r="D12" s="42" t="str">
        <f>IF(D11&gt;=D10,"CUMPLE","NO CUMPLE")</f>
        <v>CUMPLE</v>
      </c>
      <c r="E12" s="5"/>
      <c r="F12" s="167" t="s">
        <v>122</v>
      </c>
      <c r="G12" s="167"/>
      <c r="H12" s="181" t="str">
        <f>IF(H11&gt;=4,"CUMPLE","NO CUMPLE")</f>
        <v>CUMPLE</v>
      </c>
      <c r="I12" s="181"/>
      <c r="J12" s="40"/>
      <c r="K12" s="43" t="s">
        <v>122</v>
      </c>
      <c r="L12" s="42" t="str">
        <f>IF(L11&gt;=27,"CUMPLE","NO CUMPLE")</f>
        <v>CUMPLE</v>
      </c>
      <c r="M12" s="42" t="str">
        <f>IF(M11&gt;=9,"CUMPLE","NO CUMPLE")</f>
        <v>CUMPLE</v>
      </c>
      <c r="N12" s="42" t="str">
        <f>IF(N11&gt;=9,"CUMPLE","NO CUMPLE")</f>
        <v>CUMPLE</v>
      </c>
      <c r="O12" s="40"/>
      <c r="P12" s="1"/>
      <c r="Q12" s="1"/>
      <c r="R12" s="1"/>
      <c r="S12" s="1"/>
      <c r="T12" s="40"/>
      <c r="U12" s="40"/>
      <c r="V12" s="40"/>
      <c r="W12" s="41"/>
      <c r="X12" s="41"/>
      <c r="Y12" s="41"/>
      <c r="Z12" s="41"/>
      <c r="AA12" s="5"/>
      <c r="AB12" s="5"/>
      <c r="AC12" s="5"/>
      <c r="AD12" s="5"/>
      <c r="AE12" s="5"/>
      <c r="AF12" s="8"/>
      <c r="AJ12" s="30">
        <v>515000</v>
      </c>
      <c r="AK12" s="1">
        <v>2010</v>
      </c>
    </row>
    <row r="13" spans="2:37" x14ac:dyDescent="0.25">
      <c r="B13" s="5"/>
      <c r="C13" s="5"/>
      <c r="D13" s="5"/>
      <c r="E13" s="5"/>
      <c r="F13" s="5"/>
      <c r="G13" s="5"/>
      <c r="H13" s="5"/>
      <c r="I13" s="5"/>
      <c r="J13" s="34"/>
      <c r="K13" s="1"/>
      <c r="L13" s="1"/>
      <c r="M13" s="1"/>
      <c r="N13" s="1"/>
      <c r="O13" s="34"/>
      <c r="P13" s="34"/>
      <c r="Q13" s="34"/>
      <c r="R13" s="34"/>
      <c r="S13" s="34"/>
      <c r="T13" s="34"/>
      <c r="U13" s="34"/>
      <c r="V13" s="34"/>
      <c r="W13" s="8"/>
      <c r="X13" s="8"/>
      <c r="Y13" s="8"/>
      <c r="Z13" s="8"/>
      <c r="AA13" s="5"/>
      <c r="AB13" s="5"/>
      <c r="AC13" s="5"/>
      <c r="AD13" s="5"/>
      <c r="AE13" s="5"/>
      <c r="AF13" s="8"/>
      <c r="AJ13" s="30">
        <v>535600</v>
      </c>
      <c r="AK13" s="1">
        <v>2011</v>
      </c>
    </row>
    <row r="14" spans="2:37" x14ac:dyDescent="0.25">
      <c r="B14" s="5"/>
      <c r="C14" s="5"/>
      <c r="D14" s="5"/>
      <c r="E14" s="5"/>
      <c r="F14" s="5"/>
      <c r="G14" s="5"/>
      <c r="H14" s="5"/>
      <c r="I14" s="5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8"/>
      <c r="X14" s="8"/>
      <c r="Y14" s="8"/>
      <c r="Z14" s="8"/>
      <c r="AA14" s="5"/>
      <c r="AB14" s="5"/>
      <c r="AC14" s="5"/>
      <c r="AD14" s="5"/>
      <c r="AE14" s="5"/>
      <c r="AF14" s="8"/>
      <c r="AJ14" s="31">
        <v>566700</v>
      </c>
      <c r="AK14" s="1">
        <v>2012</v>
      </c>
    </row>
    <row r="15" spans="2:37" x14ac:dyDescent="0.25">
      <c r="B15" s="5"/>
      <c r="C15" s="5"/>
      <c r="D15" s="5"/>
      <c r="E15" s="5"/>
      <c r="F15" s="5"/>
      <c r="G15" s="5"/>
      <c r="H15" s="5"/>
      <c r="I15" s="5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8"/>
      <c r="X15" s="8"/>
      <c r="Y15" s="8"/>
      <c r="Z15" s="8"/>
      <c r="AA15" s="5"/>
      <c r="AB15" s="5"/>
      <c r="AC15" s="5"/>
      <c r="AD15" s="5"/>
      <c r="AE15" s="5"/>
      <c r="AF15" s="8"/>
      <c r="AJ15" s="31">
        <v>589500</v>
      </c>
      <c r="AK15" s="1">
        <v>2013</v>
      </c>
    </row>
    <row r="16" spans="2:37" ht="18.75" x14ac:dyDescent="0.25">
      <c r="B16" s="185" t="s">
        <v>131</v>
      </c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J16" s="31">
        <v>616000</v>
      </c>
      <c r="AK16" s="1">
        <v>2014</v>
      </c>
    </row>
    <row r="17" spans="2:37" s="1" customFormat="1" ht="21" x14ac:dyDescent="0.25">
      <c r="B17" s="171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J17" s="31">
        <v>644350</v>
      </c>
      <c r="AK17" s="1">
        <v>2015</v>
      </c>
    </row>
    <row r="18" spans="2:37" ht="48.6" customHeight="1" x14ac:dyDescent="0.25">
      <c r="B18" s="176" t="s">
        <v>3</v>
      </c>
      <c r="C18" s="176" t="s">
        <v>9</v>
      </c>
      <c r="D18" s="176" t="s">
        <v>10</v>
      </c>
      <c r="E18" s="170" t="s">
        <v>108</v>
      </c>
      <c r="F18" s="170"/>
      <c r="G18" s="176" t="s">
        <v>15</v>
      </c>
      <c r="H18" s="176" t="s">
        <v>13</v>
      </c>
      <c r="I18" s="176" t="s">
        <v>14</v>
      </c>
      <c r="J18" s="173" t="s">
        <v>107</v>
      </c>
      <c r="K18" s="174"/>
      <c r="L18" s="174"/>
      <c r="M18" s="174"/>
      <c r="N18" s="174"/>
      <c r="O18" s="174"/>
      <c r="P18" s="174"/>
      <c r="Q18" s="174"/>
      <c r="R18" s="174"/>
      <c r="S18" s="174"/>
      <c r="T18" s="175"/>
      <c r="U18" s="182" t="s">
        <v>120</v>
      </c>
      <c r="V18" s="183"/>
      <c r="W18" s="183"/>
      <c r="X18" s="183"/>
      <c r="Y18" s="183"/>
      <c r="Z18" s="183"/>
      <c r="AA18" s="184"/>
      <c r="AB18" s="176" t="s">
        <v>315</v>
      </c>
      <c r="AC18" s="176" t="s">
        <v>42</v>
      </c>
      <c r="AD18" s="176" t="s">
        <v>43</v>
      </c>
      <c r="AE18" s="176" t="s">
        <v>12</v>
      </c>
      <c r="AF18" s="176" t="s">
        <v>4</v>
      </c>
      <c r="AJ18" s="31">
        <v>689455</v>
      </c>
      <c r="AK18" s="1">
        <v>2016</v>
      </c>
    </row>
    <row r="19" spans="2:37" ht="79.5" customHeight="1" x14ac:dyDescent="0.25">
      <c r="B19" s="177"/>
      <c r="C19" s="177"/>
      <c r="D19" s="177"/>
      <c r="E19" s="21" t="s">
        <v>109</v>
      </c>
      <c r="F19" s="21" t="s">
        <v>110</v>
      </c>
      <c r="G19" s="177"/>
      <c r="H19" s="177"/>
      <c r="I19" s="177"/>
      <c r="J19" s="21" t="s">
        <v>137</v>
      </c>
      <c r="K19" s="21" t="s">
        <v>138</v>
      </c>
      <c r="L19" s="24" t="s">
        <v>139</v>
      </c>
      <c r="M19" s="21" t="s">
        <v>140</v>
      </c>
      <c r="N19" s="21" t="s">
        <v>314</v>
      </c>
      <c r="O19" s="21" t="s">
        <v>126</v>
      </c>
      <c r="P19" s="21" t="s">
        <v>368</v>
      </c>
      <c r="Q19" s="21" t="s">
        <v>111</v>
      </c>
      <c r="R19" s="21" t="s">
        <v>117</v>
      </c>
      <c r="S19" s="21" t="s">
        <v>118</v>
      </c>
      <c r="T19" s="21" t="s">
        <v>119</v>
      </c>
      <c r="U19" s="21" t="s">
        <v>369</v>
      </c>
      <c r="V19" s="100" t="s">
        <v>370</v>
      </c>
      <c r="W19" s="89" t="s">
        <v>314</v>
      </c>
      <c r="X19" s="21" t="s">
        <v>111</v>
      </c>
      <c r="Y19" s="21" t="s">
        <v>117</v>
      </c>
      <c r="Z19" s="21" t="s">
        <v>118</v>
      </c>
      <c r="AA19" s="21" t="s">
        <v>119</v>
      </c>
      <c r="AB19" s="177"/>
      <c r="AC19" s="177"/>
      <c r="AD19" s="177"/>
      <c r="AE19" s="177"/>
      <c r="AF19" s="177"/>
      <c r="AJ19" s="31">
        <v>737717</v>
      </c>
      <c r="AK19" s="1">
        <v>2017</v>
      </c>
    </row>
    <row r="20" spans="2:37" ht="30" x14ac:dyDescent="0.25">
      <c r="B20" s="32">
        <v>1</v>
      </c>
      <c r="C20" s="19" t="s">
        <v>271</v>
      </c>
      <c r="D20" s="4" t="s">
        <v>367</v>
      </c>
      <c r="E20" s="4" t="s">
        <v>112</v>
      </c>
      <c r="F20" s="105">
        <v>1</v>
      </c>
      <c r="G20" s="4" t="s">
        <v>115</v>
      </c>
      <c r="H20" s="7">
        <v>41843</v>
      </c>
      <c r="I20" s="7">
        <v>42093</v>
      </c>
      <c r="J20" s="106" t="s">
        <v>371</v>
      </c>
      <c r="K20" s="37">
        <v>13</v>
      </c>
      <c r="L20" s="37" t="s">
        <v>136</v>
      </c>
      <c r="M20" s="37" t="s">
        <v>136</v>
      </c>
      <c r="N20" s="11">
        <v>1483844861</v>
      </c>
      <c r="O20" s="4" t="s">
        <v>115</v>
      </c>
      <c r="P20" s="44">
        <v>1</v>
      </c>
      <c r="Q20" s="11" t="s">
        <v>272</v>
      </c>
      <c r="R20" s="11" t="s">
        <v>136</v>
      </c>
      <c r="S20" s="11" t="s">
        <v>136</v>
      </c>
      <c r="T20" s="30">
        <f>N20</f>
        <v>1483844861</v>
      </c>
      <c r="U20" s="37">
        <v>6</v>
      </c>
      <c r="V20" s="37">
        <v>6</v>
      </c>
      <c r="W20" s="108">
        <v>260536030</v>
      </c>
      <c r="X20" s="11" t="s">
        <v>272</v>
      </c>
      <c r="Y20" s="11" t="s">
        <v>136</v>
      </c>
      <c r="Z20" s="11" t="s">
        <v>136</v>
      </c>
      <c r="AA20" s="30">
        <f>W20</f>
        <v>260536030</v>
      </c>
      <c r="AB20" s="30">
        <f>SUM(AA20,T20)</f>
        <v>1744380891</v>
      </c>
      <c r="AC20" s="68">
        <f>IF(YEAR(H20)=2008,$AJ$10,IF(YEAR(H20)=2009,$AJ$11,IF(YEAR(H20)=2010,$AJ$12,IF(YEAR(H20)=2011,$AJ$13,IF(YEAR(H20)=2012,$AJ$14,IF(YEAR(H20)=2013,$AJ$15,IF(YEAR(H20)=2014,$AJ$16,IF(YEAR(H20)=2015,$AJ$17,IF(YEAR(H20)=2016,$AJ$18,IF(YEAR(H20)=2017,$AJ$19,IF(YEAR(H20)=2018,$AJ$20,IF(YEAR(H20)=2019,$AJ$21,0))))))))))))</f>
        <v>616000</v>
      </c>
      <c r="AD20" s="69">
        <f>AB20/AC20</f>
        <v>2831.7871607142856</v>
      </c>
      <c r="AE20" s="71" t="s">
        <v>372</v>
      </c>
      <c r="AF20" s="9"/>
      <c r="AJ20" s="31">
        <v>781242</v>
      </c>
      <c r="AK20" s="1">
        <v>2018</v>
      </c>
    </row>
    <row r="21" spans="2:37" ht="81" customHeight="1" x14ac:dyDescent="0.25">
      <c r="B21" s="32">
        <v>2</v>
      </c>
      <c r="C21" s="19" t="s">
        <v>271</v>
      </c>
      <c r="D21" s="4" t="s">
        <v>367</v>
      </c>
      <c r="E21" s="4" t="s">
        <v>112</v>
      </c>
      <c r="F21" s="105">
        <v>1</v>
      </c>
      <c r="G21" s="4" t="s">
        <v>115</v>
      </c>
      <c r="H21" s="7">
        <v>43340</v>
      </c>
      <c r="I21" s="7">
        <v>43646</v>
      </c>
      <c r="J21" s="106" t="s">
        <v>401</v>
      </c>
      <c r="K21" s="37">
        <v>30</v>
      </c>
      <c r="L21" s="37" t="s">
        <v>402</v>
      </c>
      <c r="M21" s="37">
        <v>2</v>
      </c>
      <c r="N21" s="112">
        <v>4466000000</v>
      </c>
      <c r="O21" s="4" t="s">
        <v>115</v>
      </c>
      <c r="P21" s="44">
        <v>1</v>
      </c>
      <c r="Q21" s="11" t="s">
        <v>272</v>
      </c>
      <c r="R21" s="70" t="s">
        <v>136</v>
      </c>
      <c r="S21" s="11" t="s">
        <v>136</v>
      </c>
      <c r="T21" s="30">
        <f>N21</f>
        <v>4466000000</v>
      </c>
      <c r="U21" s="37">
        <v>12</v>
      </c>
      <c r="V21" s="37">
        <v>12</v>
      </c>
      <c r="W21" s="109">
        <v>1096000000</v>
      </c>
      <c r="X21" s="11" t="s">
        <v>272</v>
      </c>
      <c r="Y21" s="70" t="s">
        <v>136</v>
      </c>
      <c r="Z21" s="11" t="s">
        <v>136</v>
      </c>
      <c r="AA21" s="30">
        <f>W21</f>
        <v>1096000000</v>
      </c>
      <c r="AB21" s="30">
        <f>SUM(AA21,T21)</f>
        <v>5562000000</v>
      </c>
      <c r="AC21" s="68">
        <f>IF(YEAR(H21)=2008,$AJ$10,IF(YEAR(H21)=2009,$AJ$11,IF(YEAR(H21)=2010,$AJ$12,IF(YEAR(H21)=2011,$AJ$13,IF(YEAR(H21)=2012,$AJ$14,IF(YEAR(H21)=2013,$AJ$15,IF(YEAR(H21)=2014,$AJ$16,IF(YEAR(H21)=2015,$AJ$17,IF(YEAR(H21)=2016,$AJ$18,IF(YEAR(H21)=2017,$AJ$19,IF(YEAR(H21)=2018,$AJ$20,IF(YEAR(H21)=2019,$AJ$21,0))))))))))))</f>
        <v>781242</v>
      </c>
      <c r="AD21" s="69">
        <f t="shared" ref="AD21:AD24" si="0">AB21/AC21</f>
        <v>7119.4329029929268</v>
      </c>
      <c r="AE21" s="71" t="s">
        <v>373</v>
      </c>
      <c r="AF21" s="117" t="s">
        <v>403</v>
      </c>
      <c r="AJ21" s="31">
        <v>828116</v>
      </c>
      <c r="AK21" s="1">
        <v>2019</v>
      </c>
    </row>
    <row r="22" spans="2:37" ht="46.5" customHeight="1" x14ac:dyDescent="0.25">
      <c r="B22" s="32">
        <v>3</v>
      </c>
      <c r="C22" s="19" t="s">
        <v>374</v>
      </c>
      <c r="D22" s="4" t="s">
        <v>367</v>
      </c>
      <c r="E22" s="4" t="s">
        <v>112</v>
      </c>
      <c r="F22" s="10">
        <v>1</v>
      </c>
      <c r="G22" s="4" t="s">
        <v>115</v>
      </c>
      <c r="H22" s="7">
        <v>40076</v>
      </c>
      <c r="I22" s="7">
        <v>40257</v>
      </c>
      <c r="J22" s="106" t="s">
        <v>375</v>
      </c>
      <c r="K22" s="37">
        <v>52</v>
      </c>
      <c r="L22" s="37" t="s">
        <v>136</v>
      </c>
      <c r="M22" s="37" t="s">
        <v>136</v>
      </c>
      <c r="N22" s="11">
        <v>1525502.79</v>
      </c>
      <c r="O22" s="4" t="s">
        <v>115</v>
      </c>
      <c r="P22" s="44">
        <v>1</v>
      </c>
      <c r="Q22" s="11" t="s">
        <v>273</v>
      </c>
      <c r="R22" s="70">
        <v>1.4722500000000001</v>
      </c>
      <c r="S22" s="11">
        <v>1951.38</v>
      </c>
      <c r="T22" s="30">
        <f>N22*R22*S22</f>
        <v>4382646262.6720819</v>
      </c>
      <c r="U22" s="37">
        <v>16</v>
      </c>
      <c r="V22" s="37">
        <v>16</v>
      </c>
      <c r="W22" s="108">
        <v>263149.23</v>
      </c>
      <c r="X22" s="11" t="s">
        <v>273</v>
      </c>
      <c r="Y22" s="110">
        <v>1.4722500000000001</v>
      </c>
      <c r="Z22" s="111">
        <v>1951.38</v>
      </c>
      <c r="AA22" s="30">
        <f t="shared" ref="AA22:AA24" si="1">W22*Y22*Z22</f>
        <v>756006476.64796221</v>
      </c>
      <c r="AB22" s="30">
        <f t="shared" ref="AB22:AB23" si="2">SUM(AA22,T22)</f>
        <v>5138652739.3200445</v>
      </c>
      <c r="AC22" s="68">
        <f t="shared" ref="AC22:AC23" si="3">IF(YEAR(H22)=2008,$AJ$10,IF(YEAR(H22)=2009,$AJ$11,IF(YEAR(H22)=2010,$AJ$12,IF(YEAR(H22)=2011,$AJ$13,IF(YEAR(H22)=2012,$AJ$14,IF(YEAR(H22)=2013,$AJ$15,IF(YEAR(H22)=2014,$AJ$16,IF(YEAR(H22)=2015,$AJ$17,IF(YEAR(H22)=2016,$AJ$18,IF(YEAR(H22)=2017,$AJ$19,IF(YEAR(H22)=2018,$AJ$20,IF(YEAR(H22)=2019,$AJ$21,0))))))))))))</f>
        <v>496900</v>
      </c>
      <c r="AD22" s="69">
        <f t="shared" si="0"/>
        <v>10341.42229688075</v>
      </c>
      <c r="AE22" s="71" t="s">
        <v>377</v>
      </c>
      <c r="AF22" s="118" t="s">
        <v>406</v>
      </c>
      <c r="AJ22" s="17"/>
      <c r="AK22" s="1"/>
    </row>
    <row r="23" spans="2:37" ht="45" x14ac:dyDescent="0.25">
      <c r="B23" s="32">
        <v>4</v>
      </c>
      <c r="C23" s="19" t="s">
        <v>374</v>
      </c>
      <c r="D23" s="4" t="s">
        <v>367</v>
      </c>
      <c r="E23" s="4" t="s">
        <v>112</v>
      </c>
      <c r="F23" s="10">
        <v>1</v>
      </c>
      <c r="G23" s="4" t="s">
        <v>115</v>
      </c>
      <c r="H23" s="7">
        <v>40313</v>
      </c>
      <c r="I23" s="7">
        <v>40466</v>
      </c>
      <c r="J23" s="106" t="s">
        <v>376</v>
      </c>
      <c r="K23" s="37">
        <v>43</v>
      </c>
      <c r="L23" s="37" t="s">
        <v>136</v>
      </c>
      <c r="M23" s="37" t="s">
        <v>136</v>
      </c>
      <c r="N23" s="11">
        <v>1224328</v>
      </c>
      <c r="O23" s="4" t="s">
        <v>115</v>
      </c>
      <c r="P23" s="44">
        <v>1</v>
      </c>
      <c r="Q23" s="11" t="s">
        <v>273</v>
      </c>
      <c r="R23" s="70">
        <v>1.2424999999999999</v>
      </c>
      <c r="S23" s="11">
        <v>1968.1</v>
      </c>
      <c r="T23" s="30">
        <f>N23*R23*S23</f>
        <v>2993927921.474</v>
      </c>
      <c r="U23" s="37">
        <v>18</v>
      </c>
      <c r="V23" s="37">
        <v>18</v>
      </c>
      <c r="W23" s="108">
        <v>214350</v>
      </c>
      <c r="X23" s="11" t="s">
        <v>273</v>
      </c>
      <c r="Y23" s="110">
        <v>1.2424999999999999</v>
      </c>
      <c r="Z23" s="111">
        <v>1968.1</v>
      </c>
      <c r="AA23" s="30">
        <f t="shared" si="1"/>
        <v>524163826.98749995</v>
      </c>
      <c r="AB23" s="30">
        <f t="shared" si="2"/>
        <v>3518091748.4615002</v>
      </c>
      <c r="AC23" s="68">
        <f t="shared" si="3"/>
        <v>515000</v>
      </c>
      <c r="AD23" s="69">
        <f t="shared" si="0"/>
        <v>6831.2461135174763</v>
      </c>
      <c r="AE23" s="71" t="s">
        <v>378</v>
      </c>
      <c r="AF23" s="118" t="s">
        <v>406</v>
      </c>
      <c r="AJ23" s="17"/>
      <c r="AK23" s="1"/>
    </row>
    <row r="24" spans="2:37" ht="45" x14ac:dyDescent="0.25">
      <c r="B24" s="32">
        <v>5</v>
      </c>
      <c r="C24" s="19" t="s">
        <v>380</v>
      </c>
      <c r="D24" s="4" t="s">
        <v>367</v>
      </c>
      <c r="E24" s="4" t="s">
        <v>112</v>
      </c>
      <c r="F24" s="10">
        <v>1</v>
      </c>
      <c r="G24" s="4" t="s">
        <v>115</v>
      </c>
      <c r="H24" s="7">
        <v>42736</v>
      </c>
      <c r="I24" s="7">
        <v>43189</v>
      </c>
      <c r="J24" s="106" t="s">
        <v>381</v>
      </c>
      <c r="K24" s="37">
        <v>48</v>
      </c>
      <c r="L24" s="106" t="s">
        <v>136</v>
      </c>
      <c r="M24" s="37" t="s">
        <v>136</v>
      </c>
      <c r="N24" s="11">
        <v>9196760</v>
      </c>
      <c r="O24" s="4" t="s">
        <v>115</v>
      </c>
      <c r="P24" s="44">
        <v>1</v>
      </c>
      <c r="Q24" s="11" t="s">
        <v>273</v>
      </c>
      <c r="R24" s="70">
        <v>1.0547500000000001</v>
      </c>
      <c r="S24" s="11">
        <v>3000.71</v>
      </c>
      <c r="T24" s="30">
        <f>N24*R24*S24</f>
        <v>29107735030.653103</v>
      </c>
      <c r="U24" s="37">
        <v>48</v>
      </c>
      <c r="V24" s="37">
        <v>48</v>
      </c>
      <c r="W24" s="108">
        <v>3200012</v>
      </c>
      <c r="X24" s="11" t="s">
        <v>273</v>
      </c>
      <c r="Y24" s="110">
        <v>1.0547500000000001</v>
      </c>
      <c r="Z24" s="111">
        <v>3000.71</v>
      </c>
      <c r="AA24" s="30">
        <f t="shared" si="1"/>
        <v>10128034371.986471</v>
      </c>
      <c r="AB24" s="30">
        <f>SUM(AA24,T24)</f>
        <v>39235769402.639572</v>
      </c>
      <c r="AC24" s="68">
        <f>IF(YEAR(H24)=2008,$AJ$10,IF(YEAR(H24)=2009,$AJ$11,IF(YEAR(H24)=2010,$AJ$12,IF(YEAR(H24)=2011,$AJ$13,IF(YEAR(H24)=2012,$AJ$14,IF(YEAR(H24)=2013,$AJ$15,IF(YEAR(H24)=2014,$AJ$16,IF(YEAR(H24)=2015,$AJ$17,IF(YEAR(H24)=2016,$AJ$18,IF(YEAR(H24)=2017,$AJ$19,IF(YEAR(H24)=2018,$AJ$20,IF(YEAR(H24)=2019,$AJ$21,0))))))))))))</f>
        <v>737717</v>
      </c>
      <c r="AD24" s="69">
        <f t="shared" si="0"/>
        <v>53185.394131678644</v>
      </c>
      <c r="AE24" s="71" t="s">
        <v>379</v>
      </c>
      <c r="AF24" s="76"/>
      <c r="AJ24" s="17"/>
      <c r="AK24" s="1"/>
    </row>
    <row r="25" spans="2:37" x14ac:dyDescent="0.25">
      <c r="B25" s="32"/>
      <c r="C25" s="19"/>
      <c r="D25" s="19"/>
      <c r="E25" s="4"/>
      <c r="F25" s="10"/>
      <c r="G25" s="4"/>
      <c r="H25" s="7"/>
      <c r="I25" s="7"/>
      <c r="J25" s="37"/>
      <c r="K25" s="37"/>
      <c r="L25" s="37"/>
      <c r="M25" s="37"/>
      <c r="N25" s="11"/>
      <c r="O25" s="4"/>
      <c r="P25" s="44"/>
      <c r="Q25" s="11"/>
      <c r="R25" s="70"/>
      <c r="S25" s="11"/>
      <c r="T25" s="30"/>
      <c r="U25" s="37"/>
      <c r="V25" s="37"/>
      <c r="W25" s="11"/>
      <c r="X25" s="11"/>
      <c r="Y25" s="11"/>
      <c r="Z25" s="11"/>
      <c r="AA25" s="30"/>
      <c r="AB25" s="30"/>
      <c r="AC25" s="68"/>
      <c r="AD25" s="69"/>
      <c r="AE25" s="71"/>
      <c r="AF25" s="76"/>
      <c r="AJ25" s="17"/>
      <c r="AK25" s="1"/>
    </row>
    <row r="26" spans="2:37" x14ac:dyDescent="0.25">
      <c r="B26" s="32"/>
      <c r="C26" s="19"/>
      <c r="D26" s="4"/>
      <c r="E26" s="4"/>
      <c r="F26" s="10"/>
      <c r="G26" s="4"/>
      <c r="H26" s="7"/>
      <c r="I26" s="7"/>
      <c r="J26" s="37"/>
      <c r="K26" s="37"/>
      <c r="L26" s="37"/>
      <c r="M26" s="37"/>
      <c r="N26" s="78"/>
      <c r="O26" s="4"/>
      <c r="P26" s="44"/>
      <c r="Q26" s="11"/>
      <c r="R26" s="70"/>
      <c r="S26" s="11"/>
      <c r="T26" s="30"/>
      <c r="U26" s="11"/>
      <c r="V26" s="11"/>
      <c r="W26" s="11"/>
      <c r="X26" s="11"/>
      <c r="Y26" s="11"/>
      <c r="Z26" s="11"/>
      <c r="AA26" s="30"/>
      <c r="AB26" s="30"/>
      <c r="AC26" s="68"/>
      <c r="AD26" s="69"/>
      <c r="AE26" s="71"/>
      <c r="AF26" s="77"/>
      <c r="AJ26" s="17"/>
      <c r="AK26" s="1"/>
    </row>
    <row r="27" spans="2:37" x14ac:dyDescent="0.25">
      <c r="B27" s="32"/>
      <c r="C27" s="19"/>
      <c r="D27" s="4"/>
      <c r="E27" s="4"/>
      <c r="F27" s="10"/>
      <c r="G27" s="4"/>
      <c r="H27" s="7"/>
      <c r="I27" s="7"/>
      <c r="J27" s="37"/>
      <c r="K27" s="37"/>
      <c r="L27" s="37"/>
      <c r="M27" s="37"/>
      <c r="N27" s="78"/>
      <c r="O27" s="4"/>
      <c r="P27" s="44"/>
      <c r="Q27" s="11"/>
      <c r="R27" s="70"/>
      <c r="S27" s="11"/>
      <c r="T27" s="30"/>
      <c r="U27" s="37"/>
      <c r="V27" s="37"/>
      <c r="W27" s="11"/>
      <c r="X27" s="72"/>
      <c r="Y27" s="70"/>
      <c r="Z27" s="11"/>
      <c r="AA27" s="30"/>
      <c r="AB27" s="30"/>
      <c r="AC27" s="68"/>
      <c r="AD27" s="69"/>
      <c r="AE27" s="71"/>
      <c r="AF27" s="9"/>
      <c r="AJ27" s="17"/>
      <c r="AK27" s="1"/>
    </row>
    <row r="28" spans="2:37" x14ac:dyDescent="0.25">
      <c r="B28" s="32"/>
      <c r="C28" s="19"/>
      <c r="D28" s="4"/>
      <c r="E28" s="4"/>
      <c r="F28" s="10"/>
      <c r="G28" s="4"/>
      <c r="H28" s="7"/>
      <c r="I28" s="7"/>
      <c r="J28" s="37"/>
      <c r="K28" s="37"/>
      <c r="L28" s="37"/>
      <c r="M28" s="37"/>
      <c r="N28" s="78"/>
      <c r="O28" s="4"/>
      <c r="P28" s="44"/>
      <c r="Q28" s="11"/>
      <c r="R28" s="70"/>
      <c r="S28" s="11"/>
      <c r="T28" s="30"/>
      <c r="U28" s="37"/>
      <c r="V28" s="37"/>
      <c r="W28" s="11"/>
      <c r="X28" s="11"/>
      <c r="Y28" s="70"/>
      <c r="Z28" s="11"/>
      <c r="AA28" s="30"/>
      <c r="AB28" s="30"/>
      <c r="AC28" s="68"/>
      <c r="AD28" s="69"/>
      <c r="AE28" s="71"/>
      <c r="AF28" s="9"/>
      <c r="AJ28" s="17"/>
      <c r="AK28" s="1"/>
    </row>
    <row r="29" spans="2:37" ht="18" customHeight="1" x14ac:dyDescent="0.25">
      <c r="B29" s="32"/>
      <c r="C29" s="19"/>
      <c r="D29" s="4"/>
      <c r="E29" s="4"/>
      <c r="F29" s="10"/>
      <c r="G29" s="4"/>
      <c r="H29" s="7"/>
      <c r="I29" s="7"/>
      <c r="J29" s="37"/>
      <c r="K29" s="37"/>
      <c r="L29" s="37"/>
      <c r="M29" s="37"/>
      <c r="N29" s="11"/>
      <c r="O29" s="4"/>
      <c r="P29" s="32"/>
      <c r="Q29" s="11"/>
      <c r="R29" s="70"/>
      <c r="S29" s="11"/>
      <c r="T29" s="30"/>
      <c r="U29" s="37"/>
      <c r="V29" s="37"/>
      <c r="W29" s="11"/>
      <c r="X29" s="11"/>
      <c r="Y29" s="11"/>
      <c r="Z29" s="11"/>
      <c r="AA29" s="30"/>
      <c r="AB29" s="30"/>
      <c r="AC29" s="68"/>
      <c r="AD29" s="69"/>
      <c r="AE29" s="71"/>
      <c r="AF29" s="9"/>
      <c r="AJ29" s="17"/>
      <c r="AK29" s="1"/>
    </row>
    <row r="30" spans="2:37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1"/>
      <c r="AJ30" s="1"/>
      <c r="AK30" s="1"/>
    </row>
    <row r="31" spans="2:37" s="1" customFormat="1" x14ac:dyDescent="0.25"/>
    <row r="32" spans="2:37" s="1" customFormat="1" x14ac:dyDescent="0.25"/>
    <row r="33" spans="32:32" s="1" customFormat="1" x14ac:dyDescent="0.25"/>
    <row r="34" spans="32:32" s="1" customFormat="1" x14ac:dyDescent="0.25"/>
    <row r="35" spans="32:32" s="1" customFormat="1" x14ac:dyDescent="0.25"/>
    <row r="36" spans="32:32" s="1" customFormat="1" x14ac:dyDescent="0.25"/>
    <row r="37" spans="32:32" s="1" customFormat="1" x14ac:dyDescent="0.25"/>
    <row r="38" spans="32:32" s="1" customFormat="1" x14ac:dyDescent="0.25">
      <c r="AF38" s="18"/>
    </row>
    <row r="39" spans="32:32" s="1" customFormat="1" x14ac:dyDescent="0.25"/>
    <row r="40" spans="32:32" s="1" customFormat="1" x14ac:dyDescent="0.25"/>
    <row r="41" spans="32:32" s="1" customFormat="1" x14ac:dyDescent="0.25"/>
    <row r="42" spans="32:32" s="1" customFormat="1" x14ac:dyDescent="0.25"/>
    <row r="43" spans="32:32" s="1" customFormat="1" x14ac:dyDescent="0.25"/>
    <row r="44" spans="32:32" s="1" customFormat="1" x14ac:dyDescent="0.25"/>
    <row r="45" spans="32:32" s="1" customFormat="1" x14ac:dyDescent="0.25"/>
    <row r="46" spans="32:32" s="1" customFormat="1" x14ac:dyDescent="0.25"/>
    <row r="47" spans="32:32" s="1" customFormat="1" x14ac:dyDescent="0.25"/>
    <row r="48" spans="32:32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</sheetData>
  <mergeCells count="34">
    <mergeCell ref="H12:I12"/>
    <mergeCell ref="B12:C12"/>
    <mergeCell ref="U18:AA18"/>
    <mergeCell ref="E18:F18"/>
    <mergeCell ref="F9:G9"/>
    <mergeCell ref="F10:G10"/>
    <mergeCell ref="F12:G12"/>
    <mergeCell ref="B16:AF16"/>
    <mergeCell ref="B17:AF17"/>
    <mergeCell ref="J18:T18"/>
    <mergeCell ref="AF18:AF19"/>
    <mergeCell ref="AE18:AE19"/>
    <mergeCell ref="AD18:AD19"/>
    <mergeCell ref="AC18:AC19"/>
    <mergeCell ref="C18:C19"/>
    <mergeCell ref="G18:G19"/>
    <mergeCell ref="H18:H19"/>
    <mergeCell ref="I18:I19"/>
    <mergeCell ref="D18:D19"/>
    <mergeCell ref="B18:B19"/>
    <mergeCell ref="AB18:AB19"/>
    <mergeCell ref="B2:AF3"/>
    <mergeCell ref="B5:C5"/>
    <mergeCell ref="F8:I8"/>
    <mergeCell ref="F11:G11"/>
    <mergeCell ref="D5:E5"/>
    <mergeCell ref="B8:D8"/>
    <mergeCell ref="K8:N8"/>
    <mergeCell ref="H9:I9"/>
    <mergeCell ref="B9:C9"/>
    <mergeCell ref="B10:C10"/>
    <mergeCell ref="B11:C11"/>
    <mergeCell ref="H10:I10"/>
    <mergeCell ref="H11:I11"/>
  </mergeCells>
  <dataValidations count="6">
    <dataValidation type="list" allowBlank="1" showInputMessage="1" showErrorMessage="1" sqref="E25:E29">
      <formula1>$AJ$1:$AJ$3</formula1>
    </dataValidation>
    <dataValidation type="list" allowBlank="1" showInputMessage="1" showErrorMessage="1" sqref="G25:G29 O21 O25:O29">
      <formula1>$AJ$7:$AJ$9</formula1>
    </dataValidation>
    <dataValidation type="list" allowBlank="1" showInputMessage="1" showErrorMessage="1" sqref="P21 P25:P28">
      <formula1>$AK$1:$AK$9</formula1>
    </dataValidation>
    <dataValidation type="list" allowBlank="1" showInputMessage="1" showErrorMessage="1" sqref="P20 P22:P24">
      <formula1>$AN$1:$AN$9</formula1>
    </dataValidation>
    <dataValidation type="list" allowBlank="1" showInputMessage="1" showErrorMessage="1" sqref="G20:G24 O20 O22:O24">
      <formula1>$AM$7:$AM$9</formula1>
    </dataValidation>
    <dataValidation type="list" allowBlank="1" showInputMessage="1" showErrorMessage="1" sqref="E20:E24">
      <formula1>$AM$1:$AM$3</formula1>
    </dataValidation>
  </dataValidations>
  <pageMargins left="0.11811023622047245" right="0.11811023622047245" top="1.3385826771653544" bottom="0.15748031496062992" header="0.31496062992125984" footer="0.31496062992125984"/>
  <pageSetup scale="36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sqref="A1:H1"/>
    </sheetView>
  </sheetViews>
  <sheetFormatPr baseColWidth="10" defaultColWidth="11.42578125" defaultRowHeight="12.75" x14ac:dyDescent="0.25"/>
  <cols>
    <col min="1" max="1" width="11.42578125" style="50" customWidth="1"/>
    <col min="2" max="2" width="28.28515625" style="50" customWidth="1"/>
    <col min="3" max="3" width="31.7109375" style="50" customWidth="1"/>
    <col min="4" max="4" width="16.42578125" style="50" customWidth="1"/>
    <col min="5" max="5" width="19.5703125" style="50" customWidth="1"/>
    <col min="6" max="16384" width="11.42578125" style="50"/>
  </cols>
  <sheetData>
    <row r="1" spans="1:8" ht="13.5" customHeight="1" thickBot="1" x14ac:dyDescent="0.3">
      <c r="A1" s="203" t="s">
        <v>55</v>
      </c>
      <c r="B1" s="203"/>
      <c r="C1" s="203"/>
      <c r="D1" s="203"/>
      <c r="E1" s="203"/>
      <c r="F1" s="203"/>
      <c r="G1" s="203"/>
      <c r="H1" s="203"/>
    </row>
    <row r="2" spans="1:8" ht="13.5" thickBot="1" x14ac:dyDescent="0.3">
      <c r="A2" s="202" t="s">
        <v>49</v>
      </c>
      <c r="B2" s="202"/>
      <c r="C2" s="202"/>
      <c r="D2" s="202"/>
      <c r="E2" s="73" t="s">
        <v>367</v>
      </c>
      <c r="F2" s="203" t="s">
        <v>171</v>
      </c>
      <c r="G2" s="203"/>
      <c r="H2" s="203"/>
    </row>
    <row r="3" spans="1:8" ht="13.5" thickBot="1" x14ac:dyDescent="0.3">
      <c r="A3" s="202" t="s">
        <v>50</v>
      </c>
      <c r="B3" s="204"/>
      <c r="C3" s="204"/>
      <c r="D3" s="205"/>
      <c r="E3" s="93" t="s">
        <v>382</v>
      </c>
      <c r="F3" s="203"/>
      <c r="G3" s="203"/>
      <c r="H3" s="203"/>
    </row>
    <row r="4" spans="1:8" ht="13.5" thickBot="1" x14ac:dyDescent="0.3">
      <c r="A4" s="202" t="s">
        <v>51</v>
      </c>
      <c r="B4" s="204"/>
      <c r="C4" s="204"/>
      <c r="D4" s="205"/>
      <c r="E4" s="93" t="s">
        <v>382</v>
      </c>
      <c r="F4" s="203"/>
      <c r="G4" s="203"/>
      <c r="H4" s="203"/>
    </row>
    <row r="5" spans="1:8" ht="13.5" customHeight="1" thickBot="1" x14ac:dyDescent="0.3">
      <c r="A5" s="203" t="s">
        <v>54</v>
      </c>
      <c r="B5" s="203"/>
      <c r="C5" s="203" t="s">
        <v>56</v>
      </c>
      <c r="D5" s="203"/>
      <c r="E5" s="203"/>
      <c r="F5" s="22" t="s">
        <v>105</v>
      </c>
      <c r="G5" s="22" t="s">
        <v>106</v>
      </c>
      <c r="H5" s="22" t="s">
        <v>0</v>
      </c>
    </row>
    <row r="6" spans="1:8" ht="13.5" thickBot="1" x14ac:dyDescent="0.3">
      <c r="A6" s="28">
        <v>1</v>
      </c>
      <c r="B6" s="53" t="s">
        <v>16</v>
      </c>
      <c r="C6" s="187" t="s">
        <v>57</v>
      </c>
      <c r="D6" s="187"/>
      <c r="E6" s="187"/>
      <c r="F6" s="54" t="s">
        <v>274</v>
      </c>
      <c r="G6" s="54"/>
      <c r="H6" s="54">
        <v>155</v>
      </c>
    </row>
    <row r="7" spans="1:8" ht="13.5" thickBot="1" x14ac:dyDescent="0.3">
      <c r="A7" s="90">
        <v>2</v>
      </c>
      <c r="B7" s="91" t="s">
        <v>58</v>
      </c>
      <c r="C7" s="201" t="s">
        <v>316</v>
      </c>
      <c r="D7" s="201"/>
      <c r="E7" s="201"/>
      <c r="F7" s="206" t="s">
        <v>136</v>
      </c>
      <c r="G7" s="206"/>
      <c r="H7" s="206"/>
    </row>
    <row r="8" spans="1:8" ht="15.75" customHeight="1" thickBot="1" x14ac:dyDescent="0.3">
      <c r="A8" s="28">
        <v>3</v>
      </c>
      <c r="B8" s="53" t="s">
        <v>17</v>
      </c>
      <c r="C8" s="187" t="s">
        <v>142</v>
      </c>
      <c r="D8" s="187"/>
      <c r="E8" s="187"/>
      <c r="F8" s="54" t="s">
        <v>274</v>
      </c>
      <c r="G8" s="54"/>
      <c r="H8" s="54">
        <v>155</v>
      </c>
    </row>
    <row r="9" spans="1:8" ht="15.75" customHeight="1" thickBot="1" x14ac:dyDescent="0.3">
      <c r="A9" s="28">
        <v>4</v>
      </c>
      <c r="B9" s="53" t="s">
        <v>143</v>
      </c>
      <c r="C9" s="187" t="s">
        <v>144</v>
      </c>
      <c r="D9" s="187"/>
      <c r="E9" s="187"/>
      <c r="F9" s="54" t="s">
        <v>274</v>
      </c>
      <c r="G9" s="54"/>
      <c r="H9" s="54">
        <v>155</v>
      </c>
    </row>
    <row r="10" spans="1:8" ht="15.75" customHeight="1" thickBot="1" x14ac:dyDescent="0.3">
      <c r="A10" s="28">
        <v>5</v>
      </c>
      <c r="B10" s="53" t="s">
        <v>59</v>
      </c>
      <c r="C10" s="187" t="s">
        <v>145</v>
      </c>
      <c r="D10" s="187"/>
      <c r="E10" s="187"/>
      <c r="F10" s="54" t="s">
        <v>274</v>
      </c>
      <c r="G10" s="54"/>
      <c r="H10" s="54">
        <v>155</v>
      </c>
    </row>
    <row r="11" spans="1:8" ht="15.75" customHeight="1" thickBot="1" x14ac:dyDescent="0.3">
      <c r="A11" s="28">
        <v>6</v>
      </c>
      <c r="B11" s="53" t="s">
        <v>18</v>
      </c>
      <c r="C11" s="187" t="s">
        <v>146</v>
      </c>
      <c r="D11" s="187"/>
      <c r="E11" s="187"/>
      <c r="F11" s="54" t="s">
        <v>274</v>
      </c>
      <c r="G11" s="54"/>
      <c r="H11" s="54">
        <v>155</v>
      </c>
    </row>
    <row r="12" spans="1:8" ht="15.75" customHeight="1" thickBot="1" x14ac:dyDescent="0.3">
      <c r="A12" s="28">
        <v>7</v>
      </c>
      <c r="B12" s="55" t="s">
        <v>60</v>
      </c>
      <c r="C12" s="187" t="s">
        <v>147</v>
      </c>
      <c r="D12" s="187"/>
      <c r="E12" s="187"/>
      <c r="F12" s="54" t="s">
        <v>274</v>
      </c>
      <c r="G12" s="54"/>
      <c r="H12" s="54">
        <v>155</v>
      </c>
    </row>
    <row r="13" spans="1:8" ht="26.25" customHeight="1" thickBot="1" x14ac:dyDescent="0.3">
      <c r="A13" s="28">
        <v>8</v>
      </c>
      <c r="B13" s="55" t="s">
        <v>61</v>
      </c>
      <c r="C13" s="187" t="s">
        <v>148</v>
      </c>
      <c r="D13" s="187"/>
      <c r="E13" s="187"/>
      <c r="F13" s="54" t="s">
        <v>274</v>
      </c>
      <c r="G13" s="54"/>
      <c r="H13" s="54">
        <v>155</v>
      </c>
    </row>
    <row r="14" spans="1:8" ht="15.75" customHeight="1" thickBot="1" x14ac:dyDescent="0.3">
      <c r="A14" s="200">
        <v>9</v>
      </c>
      <c r="B14" s="187" t="s">
        <v>62</v>
      </c>
      <c r="C14" s="187" t="s">
        <v>149</v>
      </c>
      <c r="D14" s="187"/>
      <c r="E14" s="187"/>
      <c r="F14" s="54" t="s">
        <v>274</v>
      </c>
      <c r="G14" s="54"/>
      <c r="H14" s="54">
        <v>155</v>
      </c>
    </row>
    <row r="15" spans="1:8" ht="13.5" customHeight="1" thickBot="1" x14ac:dyDescent="0.3">
      <c r="A15" s="200"/>
      <c r="B15" s="187"/>
      <c r="C15" s="187" t="s">
        <v>150</v>
      </c>
      <c r="D15" s="187"/>
      <c r="E15" s="187"/>
      <c r="F15" s="54" t="s">
        <v>274</v>
      </c>
      <c r="G15" s="54"/>
      <c r="H15" s="54">
        <v>155</v>
      </c>
    </row>
    <row r="16" spans="1:8" ht="25.5" customHeight="1" thickBot="1" x14ac:dyDescent="0.3">
      <c r="A16" s="200"/>
      <c r="B16" s="187"/>
      <c r="C16" s="201" t="s">
        <v>317</v>
      </c>
      <c r="D16" s="201"/>
      <c r="E16" s="201"/>
      <c r="F16" s="206" t="s">
        <v>136</v>
      </c>
      <c r="G16" s="206"/>
      <c r="H16" s="206"/>
    </row>
    <row r="17" spans="1:8" ht="13.5" customHeight="1" thickBot="1" x14ac:dyDescent="0.3">
      <c r="A17" s="28">
        <v>10</v>
      </c>
      <c r="B17" s="53" t="s">
        <v>24</v>
      </c>
      <c r="C17" s="187" t="s">
        <v>151</v>
      </c>
      <c r="D17" s="187"/>
      <c r="E17" s="187"/>
      <c r="F17" s="54" t="s">
        <v>274</v>
      </c>
      <c r="G17" s="54"/>
      <c r="H17" s="54">
        <v>155</v>
      </c>
    </row>
    <row r="18" spans="1:8" ht="24" customHeight="1" thickBot="1" x14ac:dyDescent="0.3">
      <c r="A18" s="28">
        <v>11</v>
      </c>
      <c r="B18" s="53" t="s">
        <v>63</v>
      </c>
      <c r="C18" s="201" t="s">
        <v>152</v>
      </c>
      <c r="D18" s="201"/>
      <c r="E18" s="201"/>
      <c r="F18" s="191" t="s">
        <v>136</v>
      </c>
      <c r="G18" s="192"/>
      <c r="H18" s="193"/>
    </row>
    <row r="19" spans="1:8" ht="25.5" customHeight="1" thickBot="1" x14ac:dyDescent="0.3">
      <c r="A19" s="28">
        <v>12</v>
      </c>
      <c r="B19" s="53" t="s">
        <v>20</v>
      </c>
      <c r="C19" s="201" t="s">
        <v>318</v>
      </c>
      <c r="D19" s="201"/>
      <c r="E19" s="201"/>
      <c r="F19" s="194"/>
      <c r="G19" s="195"/>
      <c r="H19" s="196"/>
    </row>
    <row r="20" spans="1:8" ht="25.5" customHeight="1" thickBot="1" x14ac:dyDescent="0.3">
      <c r="A20" s="90">
        <v>13</v>
      </c>
      <c r="B20" s="91" t="s">
        <v>319</v>
      </c>
      <c r="C20" s="188" t="s">
        <v>320</v>
      </c>
      <c r="D20" s="189"/>
      <c r="E20" s="190"/>
      <c r="F20" s="197"/>
      <c r="G20" s="198"/>
      <c r="H20" s="199"/>
    </row>
    <row r="21" spans="1:8" ht="13.5" thickBot="1" x14ac:dyDescent="0.3">
      <c r="A21" s="90">
        <v>14</v>
      </c>
      <c r="B21" s="91" t="s">
        <v>64</v>
      </c>
      <c r="C21" s="187" t="s">
        <v>321</v>
      </c>
      <c r="D21" s="187"/>
      <c r="E21" s="187"/>
      <c r="F21" s="54" t="s">
        <v>274</v>
      </c>
      <c r="G21" s="54"/>
      <c r="H21" s="54">
        <v>155</v>
      </c>
    </row>
    <row r="22" spans="1:8" ht="43.5" customHeight="1" thickBot="1" x14ac:dyDescent="0.3">
      <c r="A22" s="90">
        <v>15</v>
      </c>
      <c r="B22" s="91" t="s">
        <v>153</v>
      </c>
      <c r="C22" s="187" t="s">
        <v>322</v>
      </c>
      <c r="D22" s="187"/>
      <c r="E22" s="187"/>
      <c r="F22" s="54" t="s">
        <v>274</v>
      </c>
      <c r="G22" s="54"/>
      <c r="H22" s="54">
        <v>155</v>
      </c>
    </row>
    <row r="23" spans="1:8" ht="13.5" customHeight="1" thickBot="1" x14ac:dyDescent="0.3">
      <c r="A23" s="200">
        <v>16</v>
      </c>
      <c r="B23" s="187" t="s">
        <v>65</v>
      </c>
      <c r="C23" s="201" t="s">
        <v>154</v>
      </c>
      <c r="D23" s="201"/>
      <c r="E23" s="201"/>
      <c r="F23" s="206" t="s">
        <v>136</v>
      </c>
      <c r="G23" s="206"/>
      <c r="H23" s="206"/>
    </row>
    <row r="24" spans="1:8" ht="15.75" customHeight="1" thickBot="1" x14ac:dyDescent="0.3">
      <c r="A24" s="200"/>
      <c r="B24" s="187"/>
      <c r="C24" s="201" t="s">
        <v>155</v>
      </c>
      <c r="D24" s="201"/>
      <c r="E24" s="201"/>
      <c r="F24" s="206"/>
      <c r="G24" s="206"/>
      <c r="H24" s="206"/>
    </row>
    <row r="25" spans="1:8" ht="29.25" customHeight="1" thickBot="1" x14ac:dyDescent="0.3">
      <c r="A25" s="28">
        <v>17</v>
      </c>
      <c r="B25" s="53" t="s">
        <v>66</v>
      </c>
      <c r="C25" s="201" t="s">
        <v>156</v>
      </c>
      <c r="D25" s="201"/>
      <c r="E25" s="201"/>
      <c r="F25" s="206"/>
      <c r="G25" s="206"/>
      <c r="H25" s="206"/>
    </row>
    <row r="26" spans="1:8" ht="13.5" customHeight="1" thickBot="1" x14ac:dyDescent="0.3">
      <c r="A26" s="200">
        <v>18</v>
      </c>
      <c r="B26" s="187" t="s">
        <v>67</v>
      </c>
      <c r="C26" s="201" t="s">
        <v>157</v>
      </c>
      <c r="D26" s="201"/>
      <c r="E26" s="201"/>
      <c r="F26" s="206"/>
      <c r="G26" s="206"/>
      <c r="H26" s="206"/>
    </row>
    <row r="27" spans="1:8" ht="25.5" customHeight="1" thickBot="1" x14ac:dyDescent="0.3">
      <c r="A27" s="200"/>
      <c r="B27" s="187"/>
      <c r="C27" s="201" t="s">
        <v>158</v>
      </c>
      <c r="D27" s="201"/>
      <c r="E27" s="201"/>
      <c r="F27" s="206"/>
      <c r="G27" s="206"/>
      <c r="H27" s="206"/>
    </row>
    <row r="28" spans="1:8" ht="13.5" thickBot="1" x14ac:dyDescent="0.3">
      <c r="A28" s="28">
        <v>19</v>
      </c>
      <c r="B28" s="53" t="s">
        <v>21</v>
      </c>
      <c r="C28" s="187" t="s">
        <v>159</v>
      </c>
      <c r="D28" s="187"/>
      <c r="E28" s="187"/>
      <c r="F28" s="54" t="s">
        <v>274</v>
      </c>
      <c r="G28" s="54"/>
      <c r="H28" s="54">
        <v>155</v>
      </c>
    </row>
    <row r="29" spans="1:8" ht="13.5" thickBot="1" x14ac:dyDescent="0.3">
      <c r="A29" s="28">
        <v>20</v>
      </c>
      <c r="B29" s="53" t="s">
        <v>68</v>
      </c>
      <c r="C29" s="187" t="s">
        <v>160</v>
      </c>
      <c r="D29" s="187"/>
      <c r="E29" s="187"/>
      <c r="F29" s="54" t="s">
        <v>274</v>
      </c>
      <c r="G29" s="54"/>
      <c r="H29" s="54">
        <v>155</v>
      </c>
    </row>
    <row r="30" spans="1:8" ht="25.5" customHeight="1" thickBot="1" x14ac:dyDescent="0.3">
      <c r="A30" s="28">
        <v>21</v>
      </c>
      <c r="B30" s="53" t="s">
        <v>22</v>
      </c>
      <c r="C30" s="201" t="s">
        <v>161</v>
      </c>
      <c r="D30" s="201"/>
      <c r="E30" s="201"/>
      <c r="F30" s="206" t="s">
        <v>136</v>
      </c>
      <c r="G30" s="206"/>
      <c r="H30" s="206"/>
    </row>
    <row r="31" spans="1:8" ht="13.5" customHeight="1" thickBot="1" x14ac:dyDescent="0.3">
      <c r="A31" s="200">
        <v>22</v>
      </c>
      <c r="B31" s="187" t="s">
        <v>69</v>
      </c>
      <c r="C31" s="187" t="s">
        <v>162</v>
      </c>
      <c r="D31" s="187"/>
      <c r="E31" s="187"/>
      <c r="F31" s="54" t="s">
        <v>274</v>
      </c>
      <c r="G31" s="54"/>
      <c r="H31" s="54">
        <v>155</v>
      </c>
    </row>
    <row r="32" spans="1:8" ht="13.5" customHeight="1" thickBot="1" x14ac:dyDescent="0.3">
      <c r="A32" s="200"/>
      <c r="B32" s="187"/>
      <c r="C32" s="201" t="s">
        <v>163</v>
      </c>
      <c r="D32" s="201"/>
      <c r="E32" s="201"/>
      <c r="F32" s="206"/>
      <c r="G32" s="206"/>
      <c r="H32" s="206"/>
    </row>
    <row r="33" spans="1:8" ht="13.5" customHeight="1" thickBot="1" x14ac:dyDescent="0.3">
      <c r="A33" s="200"/>
      <c r="B33" s="187"/>
      <c r="C33" s="201" t="s">
        <v>164</v>
      </c>
      <c r="D33" s="201"/>
      <c r="E33" s="201"/>
      <c r="F33" s="206"/>
      <c r="G33" s="206"/>
      <c r="H33" s="206"/>
    </row>
    <row r="34" spans="1:8" ht="13.5" customHeight="1" thickBot="1" x14ac:dyDescent="0.3">
      <c r="A34" s="200">
        <v>23</v>
      </c>
      <c r="B34" s="187" t="s">
        <v>323</v>
      </c>
      <c r="C34" s="201" t="s">
        <v>165</v>
      </c>
      <c r="D34" s="201"/>
      <c r="E34" s="201"/>
      <c r="F34" s="206"/>
      <c r="G34" s="206"/>
      <c r="H34" s="206"/>
    </row>
    <row r="35" spans="1:8" ht="13.5" customHeight="1" thickBot="1" x14ac:dyDescent="0.3">
      <c r="A35" s="200"/>
      <c r="B35" s="187"/>
      <c r="C35" s="201" t="s">
        <v>166</v>
      </c>
      <c r="D35" s="201"/>
      <c r="E35" s="201"/>
      <c r="F35" s="206"/>
      <c r="G35" s="206"/>
      <c r="H35" s="206"/>
    </row>
    <row r="36" spans="1:8" ht="25.5" customHeight="1" thickBot="1" x14ac:dyDescent="0.3">
      <c r="A36" s="200"/>
      <c r="B36" s="187"/>
      <c r="C36" s="201" t="s">
        <v>167</v>
      </c>
      <c r="D36" s="201"/>
      <c r="E36" s="201"/>
      <c r="F36" s="206"/>
      <c r="G36" s="206"/>
      <c r="H36" s="206"/>
    </row>
    <row r="37" spans="1:8" ht="13.5" customHeight="1" thickBot="1" x14ac:dyDescent="0.3">
      <c r="A37" s="200"/>
      <c r="B37" s="187"/>
      <c r="C37" s="201" t="s">
        <v>168</v>
      </c>
      <c r="D37" s="201"/>
      <c r="E37" s="201"/>
      <c r="F37" s="206"/>
      <c r="G37" s="206"/>
      <c r="H37" s="206"/>
    </row>
    <row r="38" spans="1:8" ht="13.5" customHeight="1" thickBot="1" x14ac:dyDescent="0.3">
      <c r="A38" s="200">
        <v>24</v>
      </c>
      <c r="B38" s="187" t="s">
        <v>23</v>
      </c>
      <c r="C38" s="187" t="s">
        <v>47</v>
      </c>
      <c r="D38" s="187"/>
      <c r="E38" s="187"/>
      <c r="F38" s="54" t="s">
        <v>274</v>
      </c>
      <c r="G38" s="54"/>
      <c r="H38" s="54">
        <v>155</v>
      </c>
    </row>
    <row r="39" spans="1:8" ht="15.75" customHeight="1" thickBot="1" x14ac:dyDescent="0.3">
      <c r="A39" s="200"/>
      <c r="B39" s="187"/>
      <c r="C39" s="187" t="s">
        <v>48</v>
      </c>
      <c r="D39" s="187"/>
      <c r="E39" s="187"/>
      <c r="F39" s="54" t="s">
        <v>274</v>
      </c>
      <c r="G39" s="54"/>
      <c r="H39" s="54">
        <v>155</v>
      </c>
    </row>
    <row r="40" spans="1:8" ht="13.5" thickBot="1" x14ac:dyDescent="0.3">
      <c r="A40" s="200"/>
      <c r="B40" s="187"/>
      <c r="C40" s="201" t="s">
        <v>324</v>
      </c>
      <c r="D40" s="201"/>
      <c r="E40" s="201"/>
      <c r="F40" s="206" t="s">
        <v>136</v>
      </c>
      <c r="G40" s="206"/>
      <c r="H40" s="206"/>
    </row>
    <row r="41" spans="1:8" ht="13.5" customHeight="1" thickBot="1" x14ac:dyDescent="0.3">
      <c r="A41" s="200">
        <v>25</v>
      </c>
      <c r="B41" s="187" t="s">
        <v>37</v>
      </c>
      <c r="C41" s="187" t="s">
        <v>70</v>
      </c>
      <c r="D41" s="187"/>
      <c r="E41" s="187"/>
      <c r="F41" s="54" t="s">
        <v>274</v>
      </c>
      <c r="G41" s="54"/>
      <c r="H41" s="54">
        <v>156</v>
      </c>
    </row>
    <row r="42" spans="1:8" ht="13.5" customHeight="1" thickBot="1" x14ac:dyDescent="0.3">
      <c r="A42" s="200"/>
      <c r="B42" s="187"/>
      <c r="C42" s="201" t="s">
        <v>71</v>
      </c>
      <c r="D42" s="201"/>
      <c r="E42" s="201"/>
      <c r="F42" s="206" t="s">
        <v>136</v>
      </c>
      <c r="G42" s="206"/>
      <c r="H42" s="206"/>
    </row>
    <row r="43" spans="1:8" ht="13.5" customHeight="1" thickBot="1" x14ac:dyDescent="0.3">
      <c r="A43" s="200"/>
      <c r="B43" s="187"/>
      <c r="C43" s="201" t="s">
        <v>169</v>
      </c>
      <c r="D43" s="201"/>
      <c r="E43" s="201"/>
      <c r="F43" s="206"/>
      <c r="G43" s="206"/>
      <c r="H43" s="206"/>
    </row>
    <row r="44" spans="1:8" ht="38.25" customHeight="1" thickBot="1" x14ac:dyDescent="0.3">
      <c r="A44" s="200">
        <v>26</v>
      </c>
      <c r="B44" s="187" t="s">
        <v>170</v>
      </c>
      <c r="C44" s="201" t="s">
        <v>325</v>
      </c>
      <c r="D44" s="201"/>
      <c r="E44" s="201"/>
      <c r="F44" s="206"/>
      <c r="G44" s="206"/>
      <c r="H44" s="206"/>
    </row>
    <row r="45" spans="1:8" ht="15.75" customHeight="1" thickBot="1" x14ac:dyDescent="0.3">
      <c r="A45" s="200"/>
      <c r="B45" s="187"/>
      <c r="C45" s="201" t="s">
        <v>326</v>
      </c>
      <c r="D45" s="201"/>
      <c r="E45" s="201"/>
      <c r="F45" s="206"/>
      <c r="G45" s="206"/>
      <c r="H45" s="206"/>
    </row>
    <row r="46" spans="1:8" ht="15.75" customHeight="1" x14ac:dyDescent="0.25"/>
  </sheetData>
  <mergeCells count="71">
    <mergeCell ref="F42:H45"/>
    <mergeCell ref="A1:H1"/>
    <mergeCell ref="F2:H4"/>
    <mergeCell ref="A44:A45"/>
    <mergeCell ref="B44:B45"/>
    <mergeCell ref="C44:E44"/>
    <mergeCell ref="C45:E45"/>
    <mergeCell ref="C5:E5"/>
    <mergeCell ref="C6:E6"/>
    <mergeCell ref="C8:E8"/>
    <mergeCell ref="C9:E9"/>
    <mergeCell ref="C10:E10"/>
    <mergeCell ref="C11:E11"/>
    <mergeCell ref="C12:E12"/>
    <mergeCell ref="F7:H7"/>
    <mergeCell ref="F16:H16"/>
    <mergeCell ref="F32:H37"/>
    <mergeCell ref="F40:H40"/>
    <mergeCell ref="F23:H27"/>
    <mergeCell ref="F30:H30"/>
    <mergeCell ref="C22:E22"/>
    <mergeCell ref="C30:E30"/>
    <mergeCell ref="C28:E28"/>
    <mergeCell ref="C29:E29"/>
    <mergeCell ref="A41:A43"/>
    <mergeCell ref="B41:B43"/>
    <mergeCell ref="C42:E42"/>
    <mergeCell ref="C43:E43"/>
    <mergeCell ref="C38:E38"/>
    <mergeCell ref="C39:E39"/>
    <mergeCell ref="C41:E41"/>
    <mergeCell ref="A38:A40"/>
    <mergeCell ref="B38:B40"/>
    <mergeCell ref="C40:E40"/>
    <mergeCell ref="A31:A33"/>
    <mergeCell ref="B31:B33"/>
    <mergeCell ref="C32:E32"/>
    <mergeCell ref="C33:E33"/>
    <mergeCell ref="C31:E31"/>
    <mergeCell ref="A34:A37"/>
    <mergeCell ref="B34:B37"/>
    <mergeCell ref="C34:E34"/>
    <mergeCell ref="C35:E35"/>
    <mergeCell ref="C36:E36"/>
    <mergeCell ref="C37:E37"/>
    <mergeCell ref="A2:D2"/>
    <mergeCell ref="A5:B5"/>
    <mergeCell ref="C7:E7"/>
    <mergeCell ref="A14:A16"/>
    <mergeCell ref="B14:B16"/>
    <mergeCell ref="C16:E16"/>
    <mergeCell ref="C13:E13"/>
    <mergeCell ref="C14:E14"/>
    <mergeCell ref="C15:E15"/>
    <mergeCell ref="A3:D3"/>
    <mergeCell ref="A4:D4"/>
    <mergeCell ref="C17:E17"/>
    <mergeCell ref="C20:E20"/>
    <mergeCell ref="F18:H20"/>
    <mergeCell ref="A26:A27"/>
    <mergeCell ref="B26:B27"/>
    <mergeCell ref="C26:E26"/>
    <mergeCell ref="C27:E27"/>
    <mergeCell ref="A23:A24"/>
    <mergeCell ref="B23:B24"/>
    <mergeCell ref="C23:E23"/>
    <mergeCell ref="C24:E24"/>
    <mergeCell ref="C25:E25"/>
    <mergeCell ref="C18:E18"/>
    <mergeCell ref="C19:E19"/>
    <mergeCell ref="C21:E2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sqref="A1:H1"/>
    </sheetView>
  </sheetViews>
  <sheetFormatPr baseColWidth="10" defaultColWidth="11.42578125" defaultRowHeight="12.75" x14ac:dyDescent="0.2"/>
  <cols>
    <col min="1" max="1" width="11.42578125" style="52"/>
    <col min="2" max="2" width="28.28515625" style="52" bestFit="1" customWidth="1"/>
    <col min="3" max="4" width="17.5703125" style="52" customWidth="1"/>
    <col min="5" max="16384" width="11.42578125" style="52"/>
  </cols>
  <sheetData>
    <row r="1" spans="1:8" ht="13.5" customHeight="1" thickBot="1" x14ac:dyDescent="0.25">
      <c r="A1" s="203" t="s">
        <v>25</v>
      </c>
      <c r="B1" s="203"/>
      <c r="C1" s="203"/>
      <c r="D1" s="203"/>
      <c r="E1" s="203"/>
      <c r="F1" s="203"/>
      <c r="G1" s="203"/>
      <c r="H1" s="203"/>
    </row>
    <row r="2" spans="1:8" ht="13.5" thickBot="1" x14ac:dyDescent="0.25">
      <c r="A2" s="202" t="s">
        <v>49</v>
      </c>
      <c r="B2" s="202"/>
      <c r="C2" s="202"/>
      <c r="D2" s="212" t="s">
        <v>367</v>
      </c>
      <c r="E2" s="212"/>
      <c r="F2" s="203" t="s">
        <v>171</v>
      </c>
      <c r="G2" s="203"/>
      <c r="H2" s="203"/>
    </row>
    <row r="3" spans="1:8" ht="13.5" thickBot="1" x14ac:dyDescent="0.25">
      <c r="A3" s="202" t="s">
        <v>50</v>
      </c>
      <c r="B3" s="202"/>
      <c r="C3" s="202"/>
      <c r="D3" s="212" t="s">
        <v>383</v>
      </c>
      <c r="E3" s="212"/>
      <c r="F3" s="203"/>
      <c r="G3" s="203"/>
      <c r="H3" s="203"/>
    </row>
    <row r="4" spans="1:8" ht="13.5" thickBot="1" x14ac:dyDescent="0.25">
      <c r="A4" s="202" t="s">
        <v>51</v>
      </c>
      <c r="B4" s="202"/>
      <c r="C4" s="202"/>
      <c r="D4" s="212" t="s">
        <v>384</v>
      </c>
      <c r="E4" s="212"/>
      <c r="F4" s="203"/>
      <c r="G4" s="203"/>
      <c r="H4" s="203"/>
    </row>
    <row r="5" spans="1:8" ht="25.5" customHeight="1" thickBot="1" x14ac:dyDescent="0.25">
      <c r="A5" s="203" t="s">
        <v>54</v>
      </c>
      <c r="B5" s="203"/>
      <c r="C5" s="203" t="s">
        <v>56</v>
      </c>
      <c r="D5" s="203"/>
      <c r="E5" s="25" t="s">
        <v>141</v>
      </c>
      <c r="F5" s="22" t="s">
        <v>105</v>
      </c>
      <c r="G5" s="22" t="s">
        <v>106</v>
      </c>
      <c r="H5" s="22" t="s">
        <v>0</v>
      </c>
    </row>
    <row r="6" spans="1:8" ht="13.5" thickBot="1" x14ac:dyDescent="0.25">
      <c r="A6" s="208">
        <v>1</v>
      </c>
      <c r="B6" s="209" t="s">
        <v>1</v>
      </c>
      <c r="C6" s="210" t="s">
        <v>172</v>
      </c>
      <c r="D6" s="210"/>
      <c r="E6" s="210"/>
      <c r="F6" s="213" t="s">
        <v>136</v>
      </c>
      <c r="G6" s="214"/>
      <c r="H6" s="215"/>
    </row>
    <row r="7" spans="1:8" ht="13.5" thickBot="1" x14ac:dyDescent="0.25">
      <c r="A7" s="208"/>
      <c r="B7" s="209"/>
      <c r="C7" s="211" t="s">
        <v>173</v>
      </c>
      <c r="D7" s="211"/>
      <c r="E7" s="211"/>
      <c r="F7" s="56" t="s">
        <v>274</v>
      </c>
      <c r="G7" s="56"/>
      <c r="H7" s="56">
        <v>156</v>
      </c>
    </row>
    <row r="8" spans="1:8" ht="13.5" thickBot="1" x14ac:dyDescent="0.25">
      <c r="A8" s="208"/>
      <c r="B8" s="209"/>
      <c r="C8" s="211" t="s">
        <v>174</v>
      </c>
      <c r="D8" s="211"/>
      <c r="E8" s="211"/>
      <c r="F8" s="56" t="s">
        <v>274</v>
      </c>
      <c r="G8" s="56"/>
      <c r="H8" s="56">
        <v>156</v>
      </c>
    </row>
    <row r="9" spans="1:8" ht="13.5" customHeight="1" thickBot="1" x14ac:dyDescent="0.25">
      <c r="A9" s="208">
        <v>2</v>
      </c>
      <c r="B9" s="209" t="s">
        <v>72</v>
      </c>
      <c r="C9" s="211" t="s">
        <v>175</v>
      </c>
      <c r="D9" s="211"/>
      <c r="E9" s="211"/>
      <c r="F9" s="56" t="s">
        <v>274</v>
      </c>
      <c r="G9" s="56"/>
      <c r="H9" s="56">
        <v>156</v>
      </c>
    </row>
    <row r="10" spans="1:8" ht="13.5" customHeight="1" thickBot="1" x14ac:dyDescent="0.25">
      <c r="A10" s="208"/>
      <c r="B10" s="209"/>
      <c r="C10" s="211" t="s">
        <v>176</v>
      </c>
      <c r="D10" s="211"/>
      <c r="E10" s="211"/>
      <c r="F10" s="56" t="s">
        <v>274</v>
      </c>
      <c r="G10" s="56"/>
      <c r="H10" s="56">
        <v>156</v>
      </c>
    </row>
    <row r="11" spans="1:8" ht="13.5" thickBot="1" x14ac:dyDescent="0.25">
      <c r="A11" s="208"/>
      <c r="B11" s="209"/>
      <c r="C11" s="211" t="s">
        <v>177</v>
      </c>
      <c r="D11" s="211"/>
      <c r="E11" s="211"/>
      <c r="F11" s="56" t="s">
        <v>274</v>
      </c>
      <c r="G11" s="56"/>
      <c r="H11" s="56">
        <v>156</v>
      </c>
    </row>
    <row r="12" spans="1:8" ht="13.5" customHeight="1" thickBot="1" x14ac:dyDescent="0.25">
      <c r="A12" s="208"/>
      <c r="B12" s="209"/>
      <c r="C12" s="211" t="s">
        <v>178</v>
      </c>
      <c r="D12" s="211"/>
      <c r="E12" s="211"/>
      <c r="F12" s="56" t="s">
        <v>274</v>
      </c>
      <c r="G12" s="56"/>
      <c r="H12" s="56">
        <v>156</v>
      </c>
    </row>
    <row r="13" spans="1:8" ht="13.5" thickBot="1" x14ac:dyDescent="0.25">
      <c r="A13" s="208"/>
      <c r="B13" s="209"/>
      <c r="C13" s="211" t="s">
        <v>179</v>
      </c>
      <c r="D13" s="211"/>
      <c r="E13" s="211"/>
      <c r="F13" s="56" t="s">
        <v>274</v>
      </c>
      <c r="G13" s="56"/>
      <c r="H13" s="56">
        <v>156</v>
      </c>
    </row>
    <row r="14" spans="1:8" ht="13.5" thickBot="1" x14ac:dyDescent="0.25">
      <c r="A14" s="208"/>
      <c r="B14" s="209"/>
      <c r="C14" s="211" t="s">
        <v>180</v>
      </c>
      <c r="D14" s="211"/>
      <c r="E14" s="211"/>
      <c r="F14" s="56" t="s">
        <v>274</v>
      </c>
      <c r="G14" s="56"/>
      <c r="H14" s="56">
        <v>156</v>
      </c>
    </row>
    <row r="15" spans="1:8" ht="13.5" thickBot="1" x14ac:dyDescent="0.25">
      <c r="A15" s="208"/>
      <c r="B15" s="209"/>
      <c r="C15" s="211" t="s">
        <v>181</v>
      </c>
      <c r="D15" s="211"/>
      <c r="E15" s="211"/>
      <c r="F15" s="56" t="s">
        <v>274</v>
      </c>
      <c r="G15" s="56"/>
      <c r="H15" s="56">
        <v>156</v>
      </c>
    </row>
    <row r="16" spans="1:8" ht="13.5" customHeight="1" thickBot="1" x14ac:dyDescent="0.25">
      <c r="A16" s="208"/>
      <c r="B16" s="209"/>
      <c r="C16" s="211" t="s">
        <v>182</v>
      </c>
      <c r="D16" s="211"/>
      <c r="E16" s="211"/>
      <c r="F16" s="56" t="s">
        <v>274</v>
      </c>
      <c r="G16" s="56"/>
      <c r="H16" s="56">
        <v>156</v>
      </c>
    </row>
    <row r="17" spans="1:8" ht="15.75" customHeight="1" thickBot="1" x14ac:dyDescent="0.25">
      <c r="A17" s="208">
        <v>3</v>
      </c>
      <c r="B17" s="209" t="s">
        <v>73</v>
      </c>
      <c r="C17" s="211" t="s">
        <v>175</v>
      </c>
      <c r="D17" s="211"/>
      <c r="E17" s="211"/>
      <c r="F17" s="56" t="s">
        <v>274</v>
      </c>
      <c r="G17" s="56"/>
      <c r="H17" s="56">
        <v>156</v>
      </c>
    </row>
    <row r="18" spans="1:8" ht="13.5" customHeight="1" thickBot="1" x14ac:dyDescent="0.25">
      <c r="A18" s="208"/>
      <c r="B18" s="209"/>
      <c r="C18" s="211" t="s">
        <v>176</v>
      </c>
      <c r="D18" s="211"/>
      <c r="E18" s="211"/>
      <c r="F18" s="56" t="s">
        <v>274</v>
      </c>
      <c r="G18" s="56"/>
      <c r="H18" s="56">
        <v>156</v>
      </c>
    </row>
    <row r="19" spans="1:8" ht="13.5" thickBot="1" x14ac:dyDescent="0.25">
      <c r="A19" s="208"/>
      <c r="B19" s="209"/>
      <c r="C19" s="211" t="s">
        <v>183</v>
      </c>
      <c r="D19" s="211"/>
      <c r="E19" s="211"/>
      <c r="F19" s="56" t="s">
        <v>274</v>
      </c>
      <c r="G19" s="56"/>
      <c r="H19" s="56">
        <v>156</v>
      </c>
    </row>
    <row r="20" spans="1:8" ht="15.75" customHeight="1" thickBot="1" x14ac:dyDescent="0.25">
      <c r="A20" s="26">
        <v>4</v>
      </c>
      <c r="B20" s="27" t="s">
        <v>74</v>
      </c>
      <c r="C20" s="210" t="s">
        <v>75</v>
      </c>
      <c r="D20" s="210"/>
      <c r="E20" s="210"/>
      <c r="F20" s="216" t="s">
        <v>136</v>
      </c>
      <c r="G20" s="217"/>
      <c r="H20" s="218"/>
    </row>
    <row r="21" spans="1:8" ht="13.5" thickBot="1" x14ac:dyDescent="0.25">
      <c r="A21" s="208">
        <v>5</v>
      </c>
      <c r="B21" s="209" t="s">
        <v>76</v>
      </c>
      <c r="C21" s="210" t="s">
        <v>189</v>
      </c>
      <c r="D21" s="210"/>
      <c r="E21" s="210"/>
      <c r="F21" s="219"/>
      <c r="G21" s="220"/>
      <c r="H21" s="221"/>
    </row>
    <row r="22" spans="1:8" ht="13.5" thickBot="1" x14ac:dyDescent="0.25">
      <c r="A22" s="208"/>
      <c r="B22" s="209"/>
      <c r="C22" s="210" t="s">
        <v>190</v>
      </c>
      <c r="D22" s="210"/>
      <c r="E22" s="210"/>
      <c r="F22" s="222"/>
      <c r="G22" s="223"/>
      <c r="H22" s="224"/>
    </row>
    <row r="23" spans="1:8" ht="13.5" customHeight="1" thickBot="1" x14ac:dyDescent="0.25">
      <c r="A23" s="26">
        <v>6</v>
      </c>
      <c r="B23" s="27" t="s">
        <v>77</v>
      </c>
      <c r="C23" s="211" t="s">
        <v>184</v>
      </c>
      <c r="D23" s="211"/>
      <c r="E23" s="211"/>
      <c r="F23" s="56" t="s">
        <v>274</v>
      </c>
      <c r="G23" s="56"/>
      <c r="H23" s="56">
        <v>156</v>
      </c>
    </row>
    <row r="24" spans="1:8" ht="15.75" customHeight="1" thickBot="1" x14ac:dyDescent="0.25">
      <c r="A24" s="26">
        <v>7</v>
      </c>
      <c r="B24" s="23" t="s">
        <v>78</v>
      </c>
      <c r="C24" s="210" t="s">
        <v>185</v>
      </c>
      <c r="D24" s="210"/>
      <c r="E24" s="210"/>
      <c r="F24" s="213" t="s">
        <v>136</v>
      </c>
      <c r="G24" s="214"/>
      <c r="H24" s="215"/>
    </row>
    <row r="25" spans="1:8" ht="13.5" thickBot="1" x14ac:dyDescent="0.25">
      <c r="A25" s="200">
        <v>8</v>
      </c>
      <c r="B25" s="207" t="s">
        <v>37</v>
      </c>
      <c r="C25" s="211" t="s">
        <v>186</v>
      </c>
      <c r="D25" s="211"/>
      <c r="E25" s="211"/>
      <c r="F25" s="56" t="s">
        <v>274</v>
      </c>
      <c r="G25" s="56"/>
      <c r="H25" s="56">
        <v>156</v>
      </c>
    </row>
    <row r="26" spans="1:8" ht="13.5" thickBot="1" x14ac:dyDescent="0.25">
      <c r="A26" s="200"/>
      <c r="B26" s="207"/>
      <c r="C26" s="201" t="s">
        <v>187</v>
      </c>
      <c r="D26" s="201"/>
      <c r="E26" s="201"/>
      <c r="F26" s="213" t="s">
        <v>136</v>
      </c>
      <c r="G26" s="214"/>
      <c r="H26" s="215"/>
    </row>
    <row r="27" spans="1:8" ht="13.5" thickBot="1" x14ac:dyDescent="0.25">
      <c r="A27" s="200"/>
      <c r="B27" s="207"/>
      <c r="C27" s="211" t="s">
        <v>188</v>
      </c>
      <c r="D27" s="211"/>
      <c r="E27" s="211"/>
      <c r="F27" s="56" t="s">
        <v>274</v>
      </c>
      <c r="G27" s="56"/>
      <c r="H27" s="56">
        <v>156</v>
      </c>
    </row>
  </sheetData>
  <mergeCells count="46">
    <mergeCell ref="F20:H22"/>
    <mergeCell ref="F24:H24"/>
    <mergeCell ref="F26:H26"/>
    <mergeCell ref="C20:E20"/>
    <mergeCell ref="C21:E21"/>
    <mergeCell ref="A1:H1"/>
    <mergeCell ref="C7:E7"/>
    <mergeCell ref="C8:E8"/>
    <mergeCell ref="C9:E9"/>
    <mergeCell ref="C10:E10"/>
    <mergeCell ref="A4:C4"/>
    <mergeCell ref="F2:H4"/>
    <mergeCell ref="A9:A16"/>
    <mergeCell ref="B9:B16"/>
    <mergeCell ref="C11:E11"/>
    <mergeCell ref="C12:E12"/>
    <mergeCell ref="C13:E13"/>
    <mergeCell ref="C14:E14"/>
    <mergeCell ref="C15:E15"/>
    <mergeCell ref="F6:H6"/>
    <mergeCell ref="A17:A19"/>
    <mergeCell ref="D2:E2"/>
    <mergeCell ref="D3:E3"/>
    <mergeCell ref="D4:E4"/>
    <mergeCell ref="C6:E6"/>
    <mergeCell ref="A5:B5"/>
    <mergeCell ref="C5:D5"/>
    <mergeCell ref="A6:A8"/>
    <mergeCell ref="A2:C2"/>
    <mergeCell ref="A3:C3"/>
    <mergeCell ref="B17:B19"/>
    <mergeCell ref="C16:E16"/>
    <mergeCell ref="C17:E17"/>
    <mergeCell ref="C18:E18"/>
    <mergeCell ref="C19:E19"/>
    <mergeCell ref="B6:B8"/>
    <mergeCell ref="A25:A27"/>
    <mergeCell ref="B25:B27"/>
    <mergeCell ref="A21:A22"/>
    <mergeCell ref="B21:B22"/>
    <mergeCell ref="C22:E22"/>
    <mergeCell ref="C24:E24"/>
    <mergeCell ref="C26:E26"/>
    <mergeCell ref="C23:E23"/>
    <mergeCell ref="C25:E25"/>
    <mergeCell ref="C27:E27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sqref="A1:G1"/>
    </sheetView>
  </sheetViews>
  <sheetFormatPr baseColWidth="10" defaultColWidth="11.42578125" defaultRowHeight="12.75" x14ac:dyDescent="0.2"/>
  <cols>
    <col min="1" max="1" width="11.42578125" style="12"/>
    <col min="2" max="2" width="26.28515625" style="12" customWidth="1"/>
    <col min="3" max="3" width="25.140625" style="12" customWidth="1"/>
    <col min="4" max="4" width="28.28515625" style="12" customWidth="1"/>
    <col min="5" max="16384" width="11.42578125" style="12"/>
  </cols>
  <sheetData>
    <row r="1" spans="1:7" ht="13.5" customHeight="1" thickBot="1" x14ac:dyDescent="0.25">
      <c r="A1" s="203" t="s">
        <v>79</v>
      </c>
      <c r="B1" s="203"/>
      <c r="C1" s="203"/>
      <c r="D1" s="203"/>
      <c r="E1" s="203"/>
      <c r="F1" s="203"/>
      <c r="G1" s="203"/>
    </row>
    <row r="2" spans="1:7" ht="13.5" thickBot="1" x14ac:dyDescent="0.25">
      <c r="A2" s="202" t="s">
        <v>49</v>
      </c>
      <c r="B2" s="202"/>
      <c r="C2" s="202"/>
      <c r="D2" s="101" t="s">
        <v>275</v>
      </c>
      <c r="E2" s="203" t="s">
        <v>171</v>
      </c>
      <c r="F2" s="203"/>
      <c r="G2" s="203"/>
    </row>
    <row r="3" spans="1:7" ht="13.5" thickBot="1" x14ac:dyDescent="0.25">
      <c r="A3" s="202" t="s">
        <v>50</v>
      </c>
      <c r="B3" s="202"/>
      <c r="C3" s="202"/>
      <c r="D3" s="101" t="s">
        <v>386</v>
      </c>
      <c r="E3" s="203"/>
      <c r="F3" s="203"/>
      <c r="G3" s="203"/>
    </row>
    <row r="4" spans="1:7" ht="13.5" customHeight="1" thickBot="1" x14ac:dyDescent="0.25">
      <c r="A4" s="202" t="s">
        <v>51</v>
      </c>
      <c r="B4" s="202"/>
      <c r="C4" s="202"/>
      <c r="D4" s="101" t="s">
        <v>386</v>
      </c>
      <c r="E4" s="203"/>
      <c r="F4" s="203"/>
      <c r="G4" s="203"/>
    </row>
    <row r="5" spans="1:7" ht="25.5" customHeight="1" thickBot="1" x14ac:dyDescent="0.25">
      <c r="A5" s="203" t="s">
        <v>54</v>
      </c>
      <c r="B5" s="203"/>
      <c r="C5" s="203" t="s">
        <v>56</v>
      </c>
      <c r="D5" s="203"/>
      <c r="E5" s="22" t="s">
        <v>105</v>
      </c>
      <c r="F5" s="22" t="s">
        <v>106</v>
      </c>
      <c r="G5" s="22" t="s">
        <v>0</v>
      </c>
    </row>
    <row r="6" spans="1:7" ht="13.5" thickBot="1" x14ac:dyDescent="0.25">
      <c r="A6" s="231">
        <v>1</v>
      </c>
      <c r="B6" s="209" t="s">
        <v>38</v>
      </c>
      <c r="C6" s="209" t="s">
        <v>191</v>
      </c>
      <c r="D6" s="209"/>
      <c r="E6" s="57" t="s">
        <v>274</v>
      </c>
      <c r="F6" s="57"/>
      <c r="G6" s="57">
        <v>157</v>
      </c>
    </row>
    <row r="7" spans="1:7" ht="13.5" thickBot="1" x14ac:dyDescent="0.25">
      <c r="A7" s="231"/>
      <c r="B7" s="209"/>
      <c r="C7" s="209" t="s">
        <v>192</v>
      </c>
      <c r="D7" s="209"/>
      <c r="E7" s="57" t="s">
        <v>274</v>
      </c>
      <c r="F7" s="57"/>
      <c r="G7" s="57">
        <v>157</v>
      </c>
    </row>
    <row r="8" spans="1:7" ht="13.5" thickBot="1" x14ac:dyDescent="0.25">
      <c r="A8" s="231"/>
      <c r="B8" s="209"/>
      <c r="C8" s="209" t="s">
        <v>193</v>
      </c>
      <c r="D8" s="209"/>
      <c r="E8" s="57" t="s">
        <v>274</v>
      </c>
      <c r="F8" s="57"/>
      <c r="G8" s="57">
        <v>157</v>
      </c>
    </row>
    <row r="9" spans="1:7" ht="15.75" customHeight="1" thickBot="1" x14ac:dyDescent="0.25">
      <c r="A9" s="231"/>
      <c r="B9" s="209"/>
      <c r="C9" s="232" t="s">
        <v>194</v>
      </c>
      <c r="D9" s="232"/>
      <c r="E9" s="225" t="s">
        <v>136</v>
      </c>
      <c r="F9" s="226"/>
      <c r="G9" s="227"/>
    </row>
    <row r="10" spans="1:7" ht="15.75" customHeight="1" thickBot="1" x14ac:dyDescent="0.25">
      <c r="A10" s="231"/>
      <c r="B10" s="209"/>
      <c r="C10" s="232" t="s">
        <v>195</v>
      </c>
      <c r="D10" s="232"/>
      <c r="E10" s="228"/>
      <c r="F10" s="229"/>
      <c r="G10" s="230"/>
    </row>
    <row r="11" spans="1:7" ht="13.5" thickBot="1" x14ac:dyDescent="0.25">
      <c r="A11" s="94">
        <v>2</v>
      </c>
      <c r="B11" s="92" t="s">
        <v>36</v>
      </c>
      <c r="C11" s="209" t="s">
        <v>327</v>
      </c>
      <c r="D11" s="209"/>
      <c r="E11" s="57" t="s">
        <v>274</v>
      </c>
      <c r="F11" s="57"/>
      <c r="G11" s="57">
        <v>157</v>
      </c>
    </row>
  </sheetData>
  <mergeCells count="16">
    <mergeCell ref="E2:G4"/>
    <mergeCell ref="A1:G1"/>
    <mergeCell ref="A4:C4"/>
    <mergeCell ref="A5:B5"/>
    <mergeCell ref="C5:D5"/>
    <mergeCell ref="A2:C2"/>
    <mergeCell ref="A3:C3"/>
    <mergeCell ref="E9:G10"/>
    <mergeCell ref="C11:D11"/>
    <mergeCell ref="A6:A10"/>
    <mergeCell ref="B6:B10"/>
    <mergeCell ref="C6:D6"/>
    <mergeCell ref="C7:D7"/>
    <mergeCell ref="C8:D8"/>
    <mergeCell ref="C9:D9"/>
    <mergeCell ref="C10:D10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sqref="A1:G1"/>
    </sheetView>
  </sheetViews>
  <sheetFormatPr baseColWidth="10" defaultColWidth="11.42578125" defaultRowHeight="12.75" x14ac:dyDescent="0.2"/>
  <cols>
    <col min="1" max="1" width="11.42578125" style="58"/>
    <col min="2" max="2" width="22.28515625" style="58" bestFit="1" customWidth="1"/>
    <col min="3" max="4" width="23.28515625" style="58" customWidth="1"/>
    <col min="5" max="16384" width="11.42578125" style="58"/>
  </cols>
  <sheetData>
    <row r="1" spans="1:7" ht="22.5" customHeight="1" thickBot="1" x14ac:dyDescent="0.25">
      <c r="A1" s="203" t="s">
        <v>393</v>
      </c>
      <c r="B1" s="203"/>
      <c r="C1" s="203"/>
      <c r="D1" s="203"/>
      <c r="E1" s="203"/>
      <c r="F1" s="203"/>
      <c r="G1" s="203"/>
    </row>
    <row r="2" spans="1:7" ht="15.75" customHeight="1" thickBot="1" x14ac:dyDescent="0.25">
      <c r="A2" s="202" t="s">
        <v>49</v>
      </c>
      <c r="B2" s="202"/>
      <c r="C2" s="202"/>
      <c r="D2" s="103" t="s">
        <v>275</v>
      </c>
      <c r="E2" s="203"/>
      <c r="F2" s="203"/>
      <c r="G2" s="203"/>
    </row>
    <row r="3" spans="1:7" ht="15.75" customHeight="1" thickBot="1" x14ac:dyDescent="0.25">
      <c r="A3" s="202" t="s">
        <v>50</v>
      </c>
      <c r="B3" s="202"/>
      <c r="C3" s="202"/>
      <c r="D3" s="74" t="s">
        <v>394</v>
      </c>
      <c r="E3" s="203" t="s">
        <v>171</v>
      </c>
      <c r="F3" s="203"/>
      <c r="G3" s="203"/>
    </row>
    <row r="4" spans="1:7" ht="15.75" customHeight="1" thickBot="1" x14ac:dyDescent="0.25">
      <c r="A4" s="202" t="s">
        <v>51</v>
      </c>
      <c r="B4" s="202"/>
      <c r="C4" s="202"/>
      <c r="D4" s="74" t="s">
        <v>394</v>
      </c>
      <c r="E4" s="203"/>
      <c r="F4" s="203"/>
      <c r="G4" s="203"/>
    </row>
    <row r="5" spans="1:7" ht="25.5" customHeight="1" thickBot="1" x14ac:dyDescent="0.25">
      <c r="A5" s="203" t="s">
        <v>54</v>
      </c>
      <c r="B5" s="203"/>
      <c r="C5" s="203" t="s">
        <v>56</v>
      </c>
      <c r="D5" s="203"/>
      <c r="E5" s="22" t="s">
        <v>105</v>
      </c>
      <c r="F5" s="22" t="s">
        <v>106</v>
      </c>
      <c r="G5" s="22" t="s">
        <v>0</v>
      </c>
    </row>
    <row r="6" spans="1:7" ht="13.5" customHeight="1" thickBot="1" x14ac:dyDescent="0.25">
      <c r="A6" s="104">
        <v>1</v>
      </c>
      <c r="B6" s="102" t="s">
        <v>80</v>
      </c>
      <c r="C6" s="233" t="s">
        <v>395</v>
      </c>
      <c r="D6" s="233"/>
      <c r="E6" s="57" t="s">
        <v>274</v>
      </c>
      <c r="F6" s="57"/>
      <c r="G6" s="57">
        <v>157</v>
      </c>
    </row>
    <row r="7" spans="1:7" ht="13.5" customHeight="1" thickBot="1" x14ac:dyDescent="0.25">
      <c r="A7" s="104">
        <v>2</v>
      </c>
      <c r="B7" s="107" t="s">
        <v>59</v>
      </c>
      <c r="C7" s="233" t="s">
        <v>396</v>
      </c>
      <c r="D7" s="233"/>
      <c r="E7" s="57" t="s">
        <v>274</v>
      </c>
      <c r="F7" s="57"/>
      <c r="G7" s="57">
        <v>157</v>
      </c>
    </row>
    <row r="8" spans="1:7" ht="15.75" customHeight="1" thickBot="1" x14ac:dyDescent="0.25">
      <c r="A8" s="104">
        <v>3</v>
      </c>
      <c r="B8" s="107" t="s">
        <v>19</v>
      </c>
      <c r="C8" s="233" t="s">
        <v>397</v>
      </c>
      <c r="D8" s="233"/>
      <c r="E8" s="57" t="s">
        <v>274</v>
      </c>
      <c r="F8" s="57"/>
      <c r="G8" s="57">
        <v>157</v>
      </c>
    </row>
    <row r="9" spans="1:7" ht="15.75" customHeight="1" thickBot="1" x14ac:dyDescent="0.25">
      <c r="A9" s="104">
        <v>4</v>
      </c>
      <c r="B9" s="107" t="s">
        <v>26</v>
      </c>
      <c r="C9" s="233" t="s">
        <v>398</v>
      </c>
      <c r="D9" s="233"/>
      <c r="E9" s="57" t="s">
        <v>274</v>
      </c>
      <c r="F9" s="57"/>
      <c r="G9" s="57">
        <v>157</v>
      </c>
    </row>
    <row r="10" spans="1:7" ht="13.5" customHeight="1" thickBot="1" x14ac:dyDescent="0.25">
      <c r="A10" s="104">
        <v>5</v>
      </c>
      <c r="B10" s="107" t="s">
        <v>36</v>
      </c>
      <c r="C10" s="233" t="s">
        <v>399</v>
      </c>
      <c r="D10" s="233"/>
      <c r="E10" s="57" t="s">
        <v>274</v>
      </c>
      <c r="F10" s="57"/>
      <c r="G10" s="57">
        <v>157</v>
      </c>
    </row>
    <row r="11" spans="1:7" ht="13.5" thickBot="1" x14ac:dyDescent="0.25">
      <c r="A11" s="104">
        <v>6</v>
      </c>
      <c r="B11" s="107" t="s">
        <v>28</v>
      </c>
      <c r="C11" s="232" t="s">
        <v>400</v>
      </c>
      <c r="D11" s="232"/>
      <c r="E11" s="234" t="s">
        <v>136</v>
      </c>
      <c r="F11" s="235"/>
      <c r="G11" s="236"/>
    </row>
  </sheetData>
  <mergeCells count="16">
    <mergeCell ref="C10:D10"/>
    <mergeCell ref="C11:D11"/>
    <mergeCell ref="E11:G11"/>
    <mergeCell ref="A5:B5"/>
    <mergeCell ref="C5:D5"/>
    <mergeCell ref="C6:D6"/>
    <mergeCell ref="C7:D7"/>
    <mergeCell ref="C8:D8"/>
    <mergeCell ref="C9:D9"/>
    <mergeCell ref="A4:C4"/>
    <mergeCell ref="E4:G4"/>
    <mergeCell ref="A1:G1"/>
    <mergeCell ref="A2:C2"/>
    <mergeCell ref="E2:G2"/>
    <mergeCell ref="A3:C3"/>
    <mergeCell ref="E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zoomScalePageLayoutView="80" workbookViewId="0">
      <selection sqref="A1:G1"/>
    </sheetView>
  </sheetViews>
  <sheetFormatPr baseColWidth="10" defaultColWidth="11.42578125" defaultRowHeight="12.75" x14ac:dyDescent="0.2"/>
  <cols>
    <col min="1" max="1" width="11.42578125" style="58"/>
    <col min="2" max="2" width="29.5703125" style="58" customWidth="1"/>
    <col min="3" max="3" width="24.7109375" style="58" customWidth="1"/>
    <col min="4" max="4" width="29.28515625" style="58" customWidth="1"/>
    <col min="5" max="16384" width="11.42578125" style="58"/>
  </cols>
  <sheetData>
    <row r="1" spans="1:7" ht="13.5" customHeight="1" thickBot="1" x14ac:dyDescent="0.25">
      <c r="A1" s="203" t="s">
        <v>41</v>
      </c>
      <c r="B1" s="203"/>
      <c r="C1" s="203"/>
      <c r="D1" s="203"/>
      <c r="E1" s="203"/>
      <c r="F1" s="203"/>
      <c r="G1" s="203"/>
    </row>
    <row r="2" spans="1:7" ht="13.5" thickBot="1" x14ac:dyDescent="0.25">
      <c r="A2" s="202" t="s">
        <v>49</v>
      </c>
      <c r="B2" s="202"/>
      <c r="C2" s="202"/>
      <c r="D2" s="93" t="s">
        <v>275</v>
      </c>
      <c r="E2" s="203" t="s">
        <v>171</v>
      </c>
      <c r="F2" s="203"/>
      <c r="G2" s="203"/>
    </row>
    <row r="3" spans="1:7" ht="13.5" thickBot="1" x14ac:dyDescent="0.25">
      <c r="A3" s="202" t="s">
        <v>50</v>
      </c>
      <c r="B3" s="202"/>
      <c r="C3" s="202"/>
      <c r="D3" s="101" t="s">
        <v>385</v>
      </c>
      <c r="E3" s="203"/>
      <c r="F3" s="203"/>
      <c r="G3" s="203"/>
    </row>
    <row r="4" spans="1:7" ht="13.5" thickBot="1" x14ac:dyDescent="0.25">
      <c r="A4" s="202" t="s">
        <v>51</v>
      </c>
      <c r="B4" s="202"/>
      <c r="C4" s="202"/>
      <c r="D4" s="101" t="s">
        <v>385</v>
      </c>
      <c r="E4" s="203"/>
      <c r="F4" s="203"/>
      <c r="G4" s="203"/>
    </row>
    <row r="5" spans="1:7" ht="25.5" customHeight="1" thickBot="1" x14ac:dyDescent="0.25">
      <c r="A5" s="203" t="s">
        <v>54</v>
      </c>
      <c r="B5" s="203"/>
      <c r="C5" s="203" t="s">
        <v>56</v>
      </c>
      <c r="D5" s="203"/>
      <c r="E5" s="22" t="s">
        <v>105</v>
      </c>
      <c r="F5" s="22" t="s">
        <v>106</v>
      </c>
      <c r="G5" s="22" t="s">
        <v>0</v>
      </c>
    </row>
    <row r="6" spans="1:7" ht="13.5" thickBot="1" x14ac:dyDescent="0.25">
      <c r="A6" s="231">
        <v>1</v>
      </c>
      <c r="B6" s="209" t="s">
        <v>38</v>
      </c>
      <c r="C6" s="209" t="s">
        <v>196</v>
      </c>
      <c r="D6" s="209"/>
      <c r="E6" s="57" t="s">
        <v>274</v>
      </c>
      <c r="F6" s="59"/>
      <c r="G6" s="57">
        <v>157</v>
      </c>
    </row>
    <row r="7" spans="1:7" ht="13.5" thickBot="1" x14ac:dyDescent="0.25">
      <c r="A7" s="231"/>
      <c r="B7" s="209"/>
      <c r="C7" s="209" t="s">
        <v>192</v>
      </c>
      <c r="D7" s="209"/>
      <c r="E7" s="57" t="s">
        <v>274</v>
      </c>
      <c r="F7" s="59"/>
      <c r="G7" s="57">
        <v>157</v>
      </c>
    </row>
    <row r="8" spans="1:7" ht="13.5" thickBot="1" x14ac:dyDescent="0.25">
      <c r="A8" s="231"/>
      <c r="B8" s="209"/>
      <c r="C8" s="237" t="s">
        <v>197</v>
      </c>
      <c r="D8" s="237"/>
      <c r="E8" s="57" t="s">
        <v>274</v>
      </c>
      <c r="F8" s="59"/>
      <c r="G8" s="57">
        <v>157</v>
      </c>
    </row>
    <row r="9" spans="1:7" ht="24" customHeight="1" thickBot="1" x14ac:dyDescent="0.25">
      <c r="A9" s="231"/>
      <c r="B9" s="209"/>
      <c r="C9" s="209" t="s">
        <v>198</v>
      </c>
      <c r="D9" s="209"/>
      <c r="E9" s="57" t="s">
        <v>274</v>
      </c>
      <c r="F9" s="59"/>
      <c r="G9" s="57">
        <v>157</v>
      </c>
    </row>
    <row r="10" spans="1:7" ht="15.75" customHeight="1" thickBot="1" x14ac:dyDescent="0.25">
      <c r="A10" s="231"/>
      <c r="B10" s="209"/>
      <c r="C10" s="232" t="s">
        <v>194</v>
      </c>
      <c r="D10" s="232"/>
      <c r="E10" s="225" t="s">
        <v>136</v>
      </c>
      <c r="F10" s="226"/>
      <c r="G10" s="227"/>
    </row>
    <row r="11" spans="1:7" ht="15.75" customHeight="1" thickBot="1" x14ac:dyDescent="0.25">
      <c r="A11" s="231"/>
      <c r="B11" s="209"/>
      <c r="C11" s="232" t="s">
        <v>195</v>
      </c>
      <c r="D11" s="232"/>
      <c r="E11" s="228"/>
      <c r="F11" s="229"/>
      <c r="G11" s="230"/>
    </row>
    <row r="12" spans="1:7" ht="27" customHeight="1" thickBot="1" x14ac:dyDescent="0.25">
      <c r="A12" s="94">
        <v>2</v>
      </c>
      <c r="B12" s="92" t="s">
        <v>81</v>
      </c>
      <c r="C12" s="209" t="s">
        <v>328</v>
      </c>
      <c r="D12" s="209"/>
      <c r="E12" s="57" t="s">
        <v>274</v>
      </c>
      <c r="F12" s="59"/>
      <c r="G12" s="57">
        <v>157</v>
      </c>
    </row>
    <row r="13" spans="1:7" ht="27" customHeight="1" thickBot="1" x14ac:dyDescent="0.25">
      <c r="A13" s="29">
        <v>3</v>
      </c>
      <c r="B13" s="92" t="s">
        <v>82</v>
      </c>
      <c r="C13" s="209" t="s">
        <v>199</v>
      </c>
      <c r="D13" s="209"/>
      <c r="E13" s="57" t="s">
        <v>274</v>
      </c>
      <c r="F13" s="59"/>
      <c r="G13" s="57">
        <v>157</v>
      </c>
    </row>
    <row r="14" spans="1:7" ht="13.5" thickBot="1" x14ac:dyDescent="0.25">
      <c r="A14" s="29">
        <v>4</v>
      </c>
      <c r="B14" s="27" t="s">
        <v>83</v>
      </c>
      <c r="C14" s="209" t="s">
        <v>46</v>
      </c>
      <c r="D14" s="209"/>
      <c r="E14" s="57" t="s">
        <v>274</v>
      </c>
      <c r="F14" s="59"/>
      <c r="G14" s="57">
        <v>157</v>
      </c>
    </row>
  </sheetData>
  <mergeCells count="19">
    <mergeCell ref="E2:G4"/>
    <mergeCell ref="A1:G1"/>
    <mergeCell ref="A6:A11"/>
    <mergeCell ref="B6:B11"/>
    <mergeCell ref="C6:D6"/>
    <mergeCell ref="C7:D7"/>
    <mergeCell ref="C8:D8"/>
    <mergeCell ref="C9:D9"/>
    <mergeCell ref="E10:G11"/>
    <mergeCell ref="A4:C4"/>
    <mergeCell ref="A5:B5"/>
    <mergeCell ref="A2:C2"/>
    <mergeCell ref="A3:C3"/>
    <mergeCell ref="C5:D5"/>
    <mergeCell ref="C13:D13"/>
    <mergeCell ref="C14:D14"/>
    <mergeCell ref="C12:D12"/>
    <mergeCell ref="C10:D10"/>
    <mergeCell ref="C11:D1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sqref="A1:G1"/>
    </sheetView>
  </sheetViews>
  <sheetFormatPr baseColWidth="10" defaultColWidth="11.42578125" defaultRowHeight="12.75" x14ac:dyDescent="0.2"/>
  <cols>
    <col min="1" max="1" width="11.42578125" style="12"/>
    <col min="2" max="2" width="27.85546875" style="12" customWidth="1"/>
    <col min="3" max="4" width="19.5703125" style="12" customWidth="1"/>
    <col min="5" max="16384" width="11.42578125" style="12"/>
  </cols>
  <sheetData>
    <row r="1" spans="1:7" ht="12.75" customHeight="1" thickBot="1" x14ac:dyDescent="0.25">
      <c r="A1" s="203" t="s">
        <v>86</v>
      </c>
      <c r="B1" s="203"/>
      <c r="C1" s="203"/>
      <c r="D1" s="203"/>
      <c r="E1" s="203"/>
      <c r="F1" s="203"/>
      <c r="G1" s="203"/>
    </row>
    <row r="2" spans="1:7" ht="13.5" thickBot="1" x14ac:dyDescent="0.25">
      <c r="A2" s="202" t="s">
        <v>49</v>
      </c>
      <c r="B2" s="202"/>
      <c r="C2" s="202"/>
      <c r="D2" s="73" t="s">
        <v>276</v>
      </c>
      <c r="E2" s="203" t="s">
        <v>171</v>
      </c>
      <c r="F2" s="203"/>
      <c r="G2" s="203"/>
    </row>
    <row r="3" spans="1:7" ht="13.5" thickBot="1" x14ac:dyDescent="0.25">
      <c r="A3" s="202" t="s">
        <v>50</v>
      </c>
      <c r="B3" s="202"/>
      <c r="C3" s="202"/>
      <c r="D3" s="74" t="s">
        <v>277</v>
      </c>
      <c r="E3" s="203"/>
      <c r="F3" s="203"/>
      <c r="G3" s="203"/>
    </row>
    <row r="4" spans="1:7" ht="13.5" thickBot="1" x14ac:dyDescent="0.25">
      <c r="A4" s="202" t="s">
        <v>51</v>
      </c>
      <c r="B4" s="202"/>
      <c r="C4" s="202"/>
      <c r="D4" s="74" t="s">
        <v>387</v>
      </c>
      <c r="E4" s="203"/>
      <c r="F4" s="203"/>
      <c r="G4" s="203"/>
    </row>
    <row r="5" spans="1:7" ht="25.5" customHeight="1" thickBot="1" x14ac:dyDescent="0.25">
      <c r="A5" s="203" t="s">
        <v>54</v>
      </c>
      <c r="B5" s="203"/>
      <c r="C5" s="203" t="s">
        <v>56</v>
      </c>
      <c r="D5" s="203"/>
      <c r="E5" s="22" t="s">
        <v>105</v>
      </c>
      <c r="F5" s="22" t="s">
        <v>106</v>
      </c>
      <c r="G5" s="22" t="s">
        <v>0</v>
      </c>
    </row>
    <row r="6" spans="1:7" ht="13.5" thickBot="1" x14ac:dyDescent="0.25">
      <c r="A6" s="29">
        <v>1</v>
      </c>
      <c r="B6" s="27" t="s">
        <v>59</v>
      </c>
      <c r="C6" s="209" t="s">
        <v>145</v>
      </c>
      <c r="D6" s="209"/>
      <c r="E6" s="57" t="s">
        <v>274</v>
      </c>
      <c r="F6" s="57"/>
      <c r="G6" s="57">
        <v>161</v>
      </c>
    </row>
    <row r="7" spans="1:7" ht="13.5" thickBot="1" x14ac:dyDescent="0.25">
      <c r="A7" s="29">
        <v>2</v>
      </c>
      <c r="B7" s="27" t="s">
        <v>44</v>
      </c>
      <c r="C7" s="209" t="s">
        <v>202</v>
      </c>
      <c r="D7" s="209"/>
      <c r="E7" s="57" t="s">
        <v>274</v>
      </c>
      <c r="F7" s="57"/>
      <c r="G7" s="57">
        <v>161</v>
      </c>
    </row>
    <row r="8" spans="1:7" ht="13.5" thickBot="1" x14ac:dyDescent="0.25">
      <c r="A8" s="29">
        <v>3</v>
      </c>
      <c r="B8" s="27" t="s">
        <v>19</v>
      </c>
      <c r="C8" s="209" t="s">
        <v>200</v>
      </c>
      <c r="D8" s="209"/>
      <c r="E8" s="57" t="s">
        <v>274</v>
      </c>
      <c r="F8" s="57"/>
      <c r="G8" s="57">
        <v>161</v>
      </c>
    </row>
    <row r="9" spans="1:7" ht="13.5" thickBot="1" x14ac:dyDescent="0.25">
      <c r="A9" s="29">
        <v>4</v>
      </c>
      <c r="B9" s="27" t="s">
        <v>26</v>
      </c>
      <c r="C9" s="209" t="s">
        <v>201</v>
      </c>
      <c r="D9" s="209"/>
      <c r="E9" s="57" t="s">
        <v>274</v>
      </c>
      <c r="F9" s="57"/>
      <c r="G9" s="57">
        <v>161</v>
      </c>
    </row>
    <row r="10" spans="1:7" ht="13.5" thickBot="1" x14ac:dyDescent="0.25">
      <c r="A10" s="29">
        <v>5</v>
      </c>
      <c r="B10" s="27" t="s">
        <v>32</v>
      </c>
      <c r="C10" s="209" t="s">
        <v>203</v>
      </c>
      <c r="D10" s="209"/>
      <c r="E10" s="57" t="s">
        <v>274</v>
      </c>
      <c r="F10" s="57"/>
      <c r="G10" s="57">
        <v>161</v>
      </c>
    </row>
    <row r="11" spans="1:7" ht="26.25" thickBot="1" x14ac:dyDescent="0.25">
      <c r="A11" s="29">
        <v>6</v>
      </c>
      <c r="B11" s="27" t="s">
        <v>33</v>
      </c>
      <c r="C11" s="232" t="s">
        <v>204</v>
      </c>
      <c r="D11" s="232"/>
      <c r="E11" s="225" t="s">
        <v>136</v>
      </c>
      <c r="F11" s="226"/>
      <c r="G11" s="227"/>
    </row>
    <row r="12" spans="1:7" ht="26.25" thickBot="1" x14ac:dyDescent="0.25">
      <c r="A12" s="29">
        <v>7</v>
      </c>
      <c r="B12" s="27" t="s">
        <v>34</v>
      </c>
      <c r="C12" s="232" t="s">
        <v>205</v>
      </c>
      <c r="D12" s="232"/>
      <c r="E12" s="238"/>
      <c r="F12" s="239"/>
      <c r="G12" s="240"/>
    </row>
    <row r="13" spans="1:7" ht="13.5" customHeight="1" thickBot="1" x14ac:dyDescent="0.25">
      <c r="A13" s="231">
        <v>8</v>
      </c>
      <c r="B13" s="209" t="s">
        <v>53</v>
      </c>
      <c r="C13" s="232" t="s">
        <v>206</v>
      </c>
      <c r="D13" s="232"/>
      <c r="E13" s="238"/>
      <c r="F13" s="239"/>
      <c r="G13" s="240"/>
    </row>
    <row r="14" spans="1:7" ht="13.5" customHeight="1" thickBot="1" x14ac:dyDescent="0.25">
      <c r="A14" s="231"/>
      <c r="B14" s="209"/>
      <c r="C14" s="232" t="s">
        <v>207</v>
      </c>
      <c r="D14" s="232"/>
      <c r="E14" s="238"/>
      <c r="F14" s="239"/>
      <c r="G14" s="240"/>
    </row>
    <row r="15" spans="1:7" ht="26.25" thickBot="1" x14ac:dyDescent="0.25">
      <c r="A15" s="29">
        <v>9</v>
      </c>
      <c r="B15" s="27" t="s">
        <v>35</v>
      </c>
      <c r="C15" s="232" t="s">
        <v>208</v>
      </c>
      <c r="D15" s="232"/>
      <c r="E15" s="238"/>
      <c r="F15" s="239"/>
      <c r="G15" s="240"/>
    </row>
    <row r="16" spans="1:7" ht="27.75" customHeight="1" thickBot="1" x14ac:dyDescent="0.25">
      <c r="A16" s="231">
        <v>10</v>
      </c>
      <c r="B16" s="209" t="s">
        <v>329</v>
      </c>
      <c r="C16" s="232" t="s">
        <v>330</v>
      </c>
      <c r="D16" s="232"/>
      <c r="E16" s="238"/>
      <c r="F16" s="239"/>
      <c r="G16" s="240"/>
    </row>
    <row r="17" spans="1:7" ht="15.75" customHeight="1" thickBot="1" x14ac:dyDescent="0.25">
      <c r="A17" s="231"/>
      <c r="B17" s="209"/>
      <c r="C17" s="232" t="s">
        <v>331</v>
      </c>
      <c r="D17" s="232"/>
      <c r="E17" s="228"/>
      <c r="F17" s="229"/>
      <c r="G17" s="230"/>
    </row>
  </sheetData>
  <mergeCells count="24">
    <mergeCell ref="E2:G4"/>
    <mergeCell ref="A1:G1"/>
    <mergeCell ref="A2:C2"/>
    <mergeCell ref="A3:C3"/>
    <mergeCell ref="C11:D11"/>
    <mergeCell ref="A4:C4"/>
    <mergeCell ref="A5:B5"/>
    <mergeCell ref="C5:D5"/>
    <mergeCell ref="C6:D6"/>
    <mergeCell ref="C7:D7"/>
    <mergeCell ref="E11:G17"/>
    <mergeCell ref="C10:D10"/>
    <mergeCell ref="A13:A14"/>
    <mergeCell ref="C8:D8"/>
    <mergeCell ref="C9:D9"/>
    <mergeCell ref="A16:A17"/>
    <mergeCell ref="B16:B17"/>
    <mergeCell ref="C16:D16"/>
    <mergeCell ref="C17:D17"/>
    <mergeCell ref="C12:D12"/>
    <mergeCell ref="C13:D13"/>
    <mergeCell ref="C14:D14"/>
    <mergeCell ref="C15:D15"/>
    <mergeCell ref="B13:B14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Normal="100" workbookViewId="0">
      <selection sqref="A1:G1"/>
    </sheetView>
  </sheetViews>
  <sheetFormatPr baseColWidth="10" defaultColWidth="11.42578125" defaultRowHeight="12.75" x14ac:dyDescent="0.2"/>
  <cols>
    <col min="1" max="1" width="11.42578125" style="58"/>
    <col min="2" max="2" width="22.28515625" style="58" bestFit="1" customWidth="1"/>
    <col min="3" max="4" width="23.28515625" style="58" customWidth="1"/>
    <col min="5" max="16384" width="11.42578125" style="58"/>
  </cols>
  <sheetData>
    <row r="1" spans="1:7" ht="22.5" customHeight="1" thickBot="1" x14ac:dyDescent="0.25">
      <c r="A1" s="203" t="s">
        <v>332</v>
      </c>
      <c r="B1" s="203"/>
      <c r="C1" s="203"/>
      <c r="D1" s="203"/>
      <c r="E1" s="203"/>
      <c r="F1" s="203"/>
      <c r="G1" s="203"/>
    </row>
    <row r="2" spans="1:7" ht="15.75" customHeight="1" thickBot="1" x14ac:dyDescent="0.25">
      <c r="A2" s="202" t="s">
        <v>49</v>
      </c>
      <c r="B2" s="202"/>
      <c r="C2" s="202"/>
      <c r="D2" s="93" t="s">
        <v>275</v>
      </c>
      <c r="E2" s="203" t="s">
        <v>171</v>
      </c>
      <c r="F2" s="203"/>
      <c r="G2" s="203"/>
    </row>
    <row r="3" spans="1:7" ht="25.5" customHeight="1" thickBot="1" x14ac:dyDescent="0.25">
      <c r="A3" s="203" t="s">
        <v>54</v>
      </c>
      <c r="B3" s="203"/>
      <c r="C3" s="203" t="s">
        <v>56</v>
      </c>
      <c r="D3" s="203"/>
      <c r="E3" s="22" t="s">
        <v>105</v>
      </c>
      <c r="F3" s="22" t="s">
        <v>106</v>
      </c>
      <c r="G3" s="22" t="s">
        <v>0</v>
      </c>
    </row>
    <row r="4" spans="1:7" ht="13.5" customHeight="1" thickBot="1" x14ac:dyDescent="0.25">
      <c r="A4" s="29">
        <v>1</v>
      </c>
      <c r="B4" s="95" t="s">
        <v>80</v>
      </c>
      <c r="C4" s="232" t="s">
        <v>333</v>
      </c>
      <c r="D4" s="232"/>
      <c r="E4" s="225" t="s">
        <v>136</v>
      </c>
      <c r="F4" s="226"/>
      <c r="G4" s="227"/>
    </row>
    <row r="5" spans="1:7" ht="13.5" customHeight="1" thickBot="1" x14ac:dyDescent="0.25">
      <c r="A5" s="29">
        <v>2</v>
      </c>
      <c r="B5" s="97" t="s">
        <v>59</v>
      </c>
      <c r="C5" s="232" t="s">
        <v>334</v>
      </c>
      <c r="D5" s="232"/>
      <c r="E5" s="238"/>
      <c r="F5" s="239"/>
      <c r="G5" s="240"/>
    </row>
    <row r="6" spans="1:7" ht="15.75" customHeight="1" thickBot="1" x14ac:dyDescent="0.25">
      <c r="A6" s="29">
        <v>3</v>
      </c>
      <c r="B6" s="97" t="s">
        <v>19</v>
      </c>
      <c r="C6" s="232" t="s">
        <v>335</v>
      </c>
      <c r="D6" s="232"/>
      <c r="E6" s="238"/>
      <c r="F6" s="239"/>
      <c r="G6" s="240"/>
    </row>
    <row r="7" spans="1:7" ht="15.75" customHeight="1" thickBot="1" x14ac:dyDescent="0.25">
      <c r="A7" s="29">
        <v>4</v>
      </c>
      <c r="B7" s="97" t="s">
        <v>26</v>
      </c>
      <c r="C7" s="232" t="s">
        <v>336</v>
      </c>
      <c r="D7" s="232"/>
      <c r="E7" s="238"/>
      <c r="F7" s="239"/>
      <c r="G7" s="240"/>
    </row>
    <row r="8" spans="1:7" ht="13.5" customHeight="1" thickBot="1" x14ac:dyDescent="0.25">
      <c r="A8" s="29">
        <v>5</v>
      </c>
      <c r="B8" s="97" t="s">
        <v>30</v>
      </c>
      <c r="C8" s="232" t="s">
        <v>337</v>
      </c>
      <c r="D8" s="232"/>
      <c r="E8" s="238"/>
      <c r="F8" s="239"/>
      <c r="G8" s="240"/>
    </row>
    <row r="9" spans="1:7" ht="27.75" customHeight="1" thickBot="1" x14ac:dyDescent="0.25">
      <c r="A9" s="29">
        <v>6</v>
      </c>
      <c r="B9" s="97" t="s">
        <v>31</v>
      </c>
      <c r="C9" s="232" t="s">
        <v>338</v>
      </c>
      <c r="D9" s="232"/>
      <c r="E9" s="238"/>
      <c r="F9" s="239"/>
      <c r="G9" s="240"/>
    </row>
    <row r="10" spans="1:7" ht="26.25" thickBot="1" x14ac:dyDescent="0.25">
      <c r="A10" s="94">
        <v>7</v>
      </c>
      <c r="B10" s="97" t="s">
        <v>27</v>
      </c>
      <c r="C10" s="241" t="s">
        <v>339</v>
      </c>
      <c r="D10" s="242"/>
      <c r="E10" s="238"/>
      <c r="F10" s="239"/>
      <c r="G10" s="240"/>
    </row>
    <row r="11" spans="1:7" ht="15.75" customHeight="1" thickBot="1" x14ac:dyDescent="0.25">
      <c r="A11" s="94">
        <v>8</v>
      </c>
      <c r="B11" s="97" t="s">
        <v>28</v>
      </c>
      <c r="C11" s="243" t="s">
        <v>340</v>
      </c>
      <c r="D11" s="244"/>
      <c r="E11" s="238"/>
      <c r="F11" s="239"/>
      <c r="G11" s="240"/>
    </row>
    <row r="12" spans="1:7" ht="15.75" customHeight="1" thickBot="1" x14ac:dyDescent="0.25">
      <c r="A12" s="94">
        <v>9</v>
      </c>
      <c r="B12" s="97" t="s">
        <v>84</v>
      </c>
      <c r="C12" s="241" t="s">
        <v>341</v>
      </c>
      <c r="D12" s="242"/>
      <c r="E12" s="228"/>
      <c r="F12" s="229"/>
      <c r="G12" s="230"/>
    </row>
  </sheetData>
  <mergeCells count="15">
    <mergeCell ref="E2:G2"/>
    <mergeCell ref="A1:G1"/>
    <mergeCell ref="A2:C2"/>
    <mergeCell ref="A3:B3"/>
    <mergeCell ref="C3:D3"/>
    <mergeCell ref="C12:D12"/>
    <mergeCell ref="E4:G12"/>
    <mergeCell ref="C8:D8"/>
    <mergeCell ref="C7:D7"/>
    <mergeCell ref="C9:D9"/>
    <mergeCell ref="C4:D4"/>
    <mergeCell ref="C5:D5"/>
    <mergeCell ref="C6:D6"/>
    <mergeCell ref="C10:D10"/>
    <mergeCell ref="C11:D1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RESUMEN</vt:lpstr>
      <vt:lpstr> EXP PROPONENTE VALORES</vt:lpstr>
      <vt:lpstr>TRANSMISORES TDT</vt:lpstr>
      <vt:lpstr>GPS EXTERNOS</vt:lpstr>
      <vt:lpstr>FILTROS</vt:lpstr>
      <vt:lpstr>CONMUTADORES COAX DE TX (CCT)</vt:lpstr>
      <vt:lpstr>COMBINADORES</vt:lpstr>
      <vt:lpstr>ANTENAS PANEL</vt:lpstr>
      <vt:lpstr>CUADROS CONMUT ANTENAS CCA</vt:lpstr>
      <vt:lpstr>IRD O Rx SAT PROFESIONALES</vt:lpstr>
      <vt:lpstr>TVRO</vt:lpstr>
      <vt:lpstr>TRANSFORMADORES MT-BT</vt:lpstr>
      <vt:lpstr>UPS</vt:lpstr>
      <vt:lpstr>PLANTAS DE EMERGENCIA</vt:lpstr>
      <vt:lpstr>TRANSFERENCIAS AUTOMÁTICAS</vt:lpstr>
      <vt:lpstr>FACTORES PONDERABLES</vt:lpstr>
      <vt:lpstr>TVRO!_Hlk515555418</vt:lpstr>
      <vt:lpstr>' EXP PROPONENTE VALORES'!Área_de_impresión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C. Ariza</dc:creator>
  <cp:lastModifiedBy>Sandra Rocio Ramirez Hernandez</cp:lastModifiedBy>
  <dcterms:created xsi:type="dcterms:W3CDTF">2011-06-23T19:04:50Z</dcterms:created>
  <dcterms:modified xsi:type="dcterms:W3CDTF">2019-09-05T20:20:14Z</dcterms:modified>
</cp:coreProperties>
</file>