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16 2015 NUBE\EVALUACION\"/>
    </mc:Choice>
  </mc:AlternateContent>
  <bookViews>
    <workbookView xWindow="0" yWindow="0" windowWidth="20490" windowHeight="7755" activeTab="1"/>
  </bookViews>
  <sheets>
    <sheet name="EVALUACIÓN FINANCIERA" sheetId="1" r:id="rId1"/>
    <sheet name="EVALUACIÓN ECONÓMICA" sheetId="4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9" i="4" l="1"/>
  <c r="F13" i="4"/>
  <c r="F12" i="4"/>
  <c r="D31" i="1"/>
  <c r="D30" i="1"/>
  <c r="D29" i="1"/>
  <c r="D28" i="1"/>
  <c r="F14" i="4" l="1"/>
  <c r="F16" i="4" s="1"/>
  <c r="C31" i="1"/>
  <c r="C30" i="1"/>
  <c r="C29" i="1"/>
  <c r="C28" i="1"/>
</calcChain>
</file>

<file path=xl/sharedStrings.xml><?xml version="1.0" encoding="utf-8"?>
<sst xmlns="http://schemas.openxmlformats.org/spreadsheetml/2006/main" count="55" uniqueCount="42">
  <si>
    <t>THE BEST EXPERIENCE IN TECHNOLOGY S.A.</t>
  </si>
  <si>
    <t>MICROHARD S.A.S</t>
  </si>
  <si>
    <t>a) 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</t>
  </si>
  <si>
    <t>b) Notas a los Estados Financieros año 2014 con corte a 31 de diciembre, según Artículo 36 Ley 222/95</t>
  </si>
  <si>
    <t>c) Certificación de los Estados Financieros año 2014 con corte a 31 de diciembre, según Artículo 37 Ley 222/95.</t>
  </si>
  <si>
    <t>d) Certificados de vigencia y Antecedentes Disciplinarios del contador y/o del revisor fiscal, expedidos por la Junta Central de Contadores, con fecha no mayor a noventa (90) días calendario, anteriores a la fecha del presente proceso de contratación.</t>
  </si>
  <si>
    <t>e) Dictamen del revisor fiscal del año 2014 con corte a 31 de diciembre. Se debe tener en cuenta que solo se aceptará “dictamen limpio”.</t>
  </si>
  <si>
    <t>DOCUMENTOS DE VERIFICACIÓN FINANCIERA</t>
  </si>
  <si>
    <t>Folios 52 a 61</t>
  </si>
  <si>
    <t>Folios 44 a 46</t>
  </si>
  <si>
    <t>Folios 62 y 63</t>
  </si>
  <si>
    <t>Folios 69 y 71</t>
  </si>
  <si>
    <t>Folios 64 y 65</t>
  </si>
  <si>
    <t>Índice de liquidez ≥ 1,0</t>
  </si>
  <si>
    <t>Nivel de endeudamiento ≤ 70%</t>
  </si>
  <si>
    <t>Patrimonio líquido ≥ 50% del Presupuesto Oficial ($ 414.231.696)</t>
  </si>
  <si>
    <t>Capital de trabajo ≥ 50% del Presupuesto Oficial ($ 414.231.696)</t>
  </si>
  <si>
    <t>CAPACIDAD FINANCIERA CUMPLE - NO CUMPLE</t>
  </si>
  <si>
    <t>Folios 35 a 38</t>
  </si>
  <si>
    <t>Folios 39 a 43</t>
  </si>
  <si>
    <t>Folios 44</t>
  </si>
  <si>
    <t>Folio 48</t>
  </si>
  <si>
    <t>Folios 49 y 51</t>
  </si>
  <si>
    <t>CUMPLE</t>
  </si>
  <si>
    <t>“Contratar los servicios de planeación, diseño, administración, asesoría, configuración, almacenamiento, aseguramiento y puesta en funcionamiento de los servicios de transferencia, almacenamiento en la nube y tecnología Web para RTVC, dando cumplimiento a las obligaciones, acuerdos de niveles de servicio, indicadores de servicio y requerimientos establecidos.”</t>
  </si>
  <si>
    <t>INVITACIÓN ABIERTA Nº. 16 de 2015 - EVALUACIÓN FINANCIERA</t>
  </si>
  <si>
    <t xml:space="preserve">Presupuesto: </t>
  </si>
  <si>
    <t>NUMERAL</t>
  </si>
  <si>
    <t>NOMBRE / ACTIVIDAD</t>
  </si>
  <si>
    <t>CANTIDAD</t>
  </si>
  <si>
    <t>VR. UNIT</t>
  </si>
  <si>
    <t>VR. TOTAL</t>
  </si>
  <si>
    <t>COSTO DISEÑO E IMPLEMENTACIÓN DE LA SOLUCIÓN. (1 PAGO DE UNA SOLA VEZ)</t>
  </si>
  <si>
    <t>VALOR DEL SERVICIO MENSUAL EN LAS CONDICIONES SOLICITADAS (INCLUYENDO 95 TB DE ALMACENAMIENTO Y TRANSFERENCIA MENSUAL)</t>
  </si>
  <si>
    <t>SUBTOTAL COSTOS DIRECTOS (NUMERAL 1 + NUMERAL 2)</t>
  </si>
  <si>
    <t>IVA SUBTOTAL COSTOS DIRECTOS</t>
  </si>
  <si>
    <t>VALOR TOTAL (SUBTOTAL COSTOS DIRECTOS + IVA)</t>
  </si>
  <si>
    <t>PUNTAJE</t>
  </si>
  <si>
    <t>OFERENTE</t>
  </si>
  <si>
    <t>OBSERVACIONES</t>
  </si>
  <si>
    <t>Se realizó acorrección aritmética en el valor  total  del item del numeral 2, que afectó levemente el valor total de la propuesta.</t>
  </si>
  <si>
    <t>VALOR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</si>
</sst>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/>
    <xf numFmtId="164" fontId="2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/>
    <xf numFmtId="9" fontId="2" fillId="0" borderId="1" xfId="2" applyFont="1" applyBorder="1"/>
    <xf numFmtId="164" fontId="2" fillId="0" borderId="1" xfId="1" applyNumberFormat="1" applyFont="1" applyBorder="1"/>
    <xf numFmtId="0" fontId="4" fillId="0" borderId="1" xfId="0" applyFont="1" applyBorder="1" applyAlignment="1">
      <alignment horizontal="center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9" fontId="6" fillId="0" borderId="1" xfId="0" applyNumberFormat="1" applyFont="1" applyBorder="1" applyAlignment="1">
      <alignment wrapText="1"/>
    </xf>
    <xf numFmtId="164" fontId="3" fillId="0" borderId="1" xfId="1" applyNumberFormat="1" applyFont="1" applyBorder="1"/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left"/>
    </xf>
    <xf numFmtId="9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2" fillId="0" borderId="10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16" zoomScaleNormal="100" zoomScalePageLayoutView="70" workbookViewId="0">
      <selection activeCell="B34" sqref="B34"/>
    </sheetView>
  </sheetViews>
  <sheetFormatPr baseColWidth="10" defaultRowHeight="16.5" x14ac:dyDescent="0.3"/>
  <cols>
    <col min="1" max="1" width="11.42578125" style="1" customWidth="1"/>
    <col min="2" max="2" width="63" style="2" customWidth="1"/>
    <col min="3" max="3" width="21.42578125" style="1" customWidth="1"/>
    <col min="4" max="4" width="20.28515625" style="1" customWidth="1"/>
    <col min="5" max="5" width="16.7109375" style="1" bestFit="1" customWidth="1"/>
    <col min="6" max="16384" width="11.42578125" style="1"/>
  </cols>
  <sheetData>
    <row r="1" spans="1:6" x14ac:dyDescent="0.3">
      <c r="A1" s="31" t="s">
        <v>25</v>
      </c>
      <c r="B1" s="31"/>
      <c r="C1" s="31"/>
      <c r="D1" s="31"/>
    </row>
    <row r="3" spans="1:6" x14ac:dyDescent="0.3">
      <c r="A3" s="32" t="s">
        <v>24</v>
      </c>
      <c r="B3" s="32"/>
      <c r="C3" s="32"/>
      <c r="D3" s="32"/>
    </row>
    <row r="4" spans="1:6" x14ac:dyDescent="0.3">
      <c r="A4" s="32"/>
      <c r="B4" s="32"/>
      <c r="C4" s="32"/>
      <c r="D4" s="32"/>
    </row>
    <row r="5" spans="1:6" x14ac:dyDescent="0.3">
      <c r="A5" s="32"/>
      <c r="B5" s="32"/>
      <c r="C5" s="32"/>
      <c r="D5" s="32"/>
    </row>
    <row r="6" spans="1:6" x14ac:dyDescent="0.3">
      <c r="E6" s="3"/>
    </row>
    <row r="7" spans="1:6" x14ac:dyDescent="0.3">
      <c r="E7" s="4"/>
    </row>
    <row r="8" spans="1:6" ht="33" customHeight="1" x14ac:dyDescent="0.3">
      <c r="B8" s="5" t="s">
        <v>7</v>
      </c>
      <c r="C8" s="18" t="s">
        <v>0</v>
      </c>
      <c r="D8" s="18" t="s">
        <v>1</v>
      </c>
      <c r="F8" s="7"/>
    </row>
    <row r="9" spans="1:6" ht="95.25" customHeight="1" x14ac:dyDescent="0.3">
      <c r="B9" s="8" t="s">
        <v>2</v>
      </c>
      <c r="C9" s="9" t="s">
        <v>9</v>
      </c>
      <c r="D9" s="9" t="s">
        <v>18</v>
      </c>
      <c r="F9" s="7"/>
    </row>
    <row r="10" spans="1:6" ht="38.25" customHeight="1" x14ac:dyDescent="0.3">
      <c r="B10" s="8" t="s">
        <v>3</v>
      </c>
      <c r="C10" s="9" t="s">
        <v>8</v>
      </c>
      <c r="D10" s="9" t="s">
        <v>19</v>
      </c>
    </row>
    <row r="11" spans="1:6" ht="39.75" customHeight="1" x14ac:dyDescent="0.3">
      <c r="B11" s="8" t="s">
        <v>4</v>
      </c>
      <c r="C11" s="9" t="s">
        <v>10</v>
      </c>
      <c r="D11" s="9" t="s">
        <v>20</v>
      </c>
    </row>
    <row r="12" spans="1:6" ht="66.75" customHeight="1" x14ac:dyDescent="0.3">
      <c r="B12" s="8" t="s">
        <v>5</v>
      </c>
      <c r="C12" s="9" t="s">
        <v>11</v>
      </c>
      <c r="D12" s="9" t="s">
        <v>22</v>
      </c>
    </row>
    <row r="13" spans="1:6" ht="33" x14ac:dyDescent="0.3">
      <c r="B13" s="8" t="s">
        <v>6</v>
      </c>
      <c r="C13" s="9" t="s">
        <v>12</v>
      </c>
      <c r="D13" s="9" t="s">
        <v>21</v>
      </c>
    </row>
    <row r="19" spans="1:5" x14ac:dyDescent="0.3">
      <c r="A19" s="31" t="s">
        <v>25</v>
      </c>
      <c r="B19" s="31"/>
      <c r="C19" s="31"/>
      <c r="D19" s="31"/>
    </row>
    <row r="21" spans="1:5" x14ac:dyDescent="0.3">
      <c r="A21" s="32" t="s">
        <v>24</v>
      </c>
      <c r="B21" s="32"/>
      <c r="C21" s="32"/>
      <c r="D21" s="32"/>
    </row>
    <row r="22" spans="1:5" x14ac:dyDescent="0.3">
      <c r="A22" s="32"/>
      <c r="B22" s="32"/>
      <c r="C22" s="32"/>
      <c r="D22" s="32"/>
    </row>
    <row r="23" spans="1:5" x14ac:dyDescent="0.3">
      <c r="A23" s="32"/>
      <c r="B23" s="32"/>
      <c r="C23" s="32"/>
      <c r="D23" s="32"/>
    </row>
    <row r="24" spans="1:5" x14ac:dyDescent="0.3">
      <c r="E24" s="3"/>
    </row>
    <row r="27" spans="1:5" ht="37.5" customHeight="1" x14ac:dyDescent="0.3">
      <c r="B27" s="5" t="s">
        <v>17</v>
      </c>
      <c r="C27" s="6" t="s">
        <v>0</v>
      </c>
      <c r="D27" s="6" t="s">
        <v>1</v>
      </c>
    </row>
    <row r="28" spans="1:5" ht="20.100000000000001" customHeight="1" x14ac:dyDescent="0.3">
      <c r="B28" s="10" t="s">
        <v>13</v>
      </c>
      <c r="C28" s="11">
        <f>2620608422/1720910260</f>
        <v>1.5228036481112037</v>
      </c>
      <c r="D28" s="11">
        <f>9298107759/2885368336</f>
        <v>3.2225028752793521</v>
      </c>
    </row>
    <row r="29" spans="1:5" ht="20.100000000000001" customHeight="1" x14ac:dyDescent="0.3">
      <c r="B29" s="10" t="s">
        <v>14</v>
      </c>
      <c r="C29" s="12">
        <f>2235206912/3468717959</f>
        <v>0.64438992688941188</v>
      </c>
      <c r="D29" s="12">
        <f>5392607215/10513941706</f>
        <v>0.51290061955761046</v>
      </c>
    </row>
    <row r="30" spans="1:5" ht="20.100000000000001" customHeight="1" x14ac:dyDescent="0.3">
      <c r="B30" s="10" t="s">
        <v>16</v>
      </c>
      <c r="C30" s="13">
        <f>2620608422-1720910260</f>
        <v>899698162</v>
      </c>
      <c r="D30" s="13">
        <f>9298107759-2885368336</f>
        <v>6412739423</v>
      </c>
    </row>
    <row r="31" spans="1:5" ht="20.100000000000001" customHeight="1" x14ac:dyDescent="0.3">
      <c r="B31" s="10" t="s">
        <v>15</v>
      </c>
      <c r="C31" s="13">
        <f>3468717959-2235206912</f>
        <v>1233511047</v>
      </c>
      <c r="D31" s="13">
        <f>10513941706-5392607215</f>
        <v>5121334491</v>
      </c>
    </row>
    <row r="32" spans="1:5" x14ac:dyDescent="0.3">
      <c r="C32" s="14" t="s">
        <v>23</v>
      </c>
      <c r="D32" s="14" t="s">
        <v>23</v>
      </c>
    </row>
    <row r="33" spans="2:2" x14ac:dyDescent="0.3">
      <c r="B33" s="15"/>
    </row>
  </sheetData>
  <mergeCells count="4">
    <mergeCell ref="A1:D1"/>
    <mergeCell ref="A3:D5"/>
    <mergeCell ref="A19:D19"/>
    <mergeCell ref="A21:D23"/>
  </mergeCells>
  <pageMargins left="0.7" right="0.7" top="0.75" bottom="0.75" header="0.3" footer="0.3"/>
  <pageSetup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showGridLines="0" tabSelected="1" showWhiteSpace="0" view="pageLayout" zoomScaleNormal="100" workbookViewId="0">
      <selection activeCell="C13" sqref="C13"/>
    </sheetView>
  </sheetViews>
  <sheetFormatPr baseColWidth="10" defaultRowHeight="16.5" x14ac:dyDescent="0.3"/>
  <cols>
    <col min="1" max="1" width="4.7109375" style="1" customWidth="1"/>
    <col min="2" max="2" width="10.28515625" style="1" customWidth="1"/>
    <col min="3" max="3" width="34.5703125" style="1" customWidth="1"/>
    <col min="4" max="4" width="11.42578125" style="1"/>
    <col min="5" max="5" width="14.85546875" style="1" bestFit="1" customWidth="1"/>
    <col min="6" max="6" width="16.140625" style="1" customWidth="1"/>
    <col min="7" max="16384" width="11.42578125" style="1"/>
  </cols>
  <sheetData>
    <row r="2" spans="2:8" x14ac:dyDescent="0.3">
      <c r="B2" s="31" t="s">
        <v>25</v>
      </c>
      <c r="C2" s="31"/>
      <c r="D2" s="31"/>
      <c r="E2" s="31"/>
      <c r="F2" s="31"/>
      <c r="G2" s="31"/>
      <c r="H2" s="31"/>
    </row>
    <row r="3" spans="2:8" x14ac:dyDescent="0.3">
      <c r="B3" s="2"/>
    </row>
    <row r="4" spans="2:8" ht="16.5" customHeight="1" x14ac:dyDescent="0.3">
      <c r="B4" s="32" t="s">
        <v>24</v>
      </c>
      <c r="C4" s="32"/>
      <c r="D4" s="32"/>
      <c r="E4" s="32"/>
      <c r="F4" s="32"/>
      <c r="G4" s="32"/>
      <c r="H4" s="32"/>
    </row>
    <row r="5" spans="2:8" x14ac:dyDescent="0.3">
      <c r="B5" s="32"/>
      <c r="C5" s="32"/>
      <c r="D5" s="32"/>
      <c r="E5" s="32"/>
      <c r="F5" s="32"/>
      <c r="G5" s="32"/>
      <c r="H5" s="32"/>
    </row>
    <row r="6" spans="2:8" x14ac:dyDescent="0.3">
      <c r="B6" s="32"/>
      <c r="C6" s="32"/>
      <c r="D6" s="32"/>
      <c r="E6" s="32"/>
      <c r="F6" s="32"/>
      <c r="G6" s="32"/>
      <c r="H6" s="32"/>
    </row>
    <row r="7" spans="2:8" x14ac:dyDescent="0.3">
      <c r="B7" s="16"/>
      <c r="C7" s="16"/>
      <c r="D7" s="16"/>
      <c r="E7" s="16"/>
      <c r="F7" s="16"/>
    </row>
    <row r="10" spans="2:8" ht="45.75" customHeight="1" x14ac:dyDescent="0.3">
      <c r="B10" s="17"/>
      <c r="C10" s="17"/>
      <c r="D10" s="17"/>
      <c r="E10" s="33" t="s">
        <v>0</v>
      </c>
      <c r="F10" s="33"/>
    </row>
    <row r="11" spans="2:8" ht="30" customHeight="1" x14ac:dyDescent="0.3">
      <c r="B11" s="29" t="s">
        <v>27</v>
      </c>
      <c r="C11" s="29" t="s">
        <v>28</v>
      </c>
      <c r="D11" s="29" t="s">
        <v>29</v>
      </c>
      <c r="E11" s="29" t="s">
        <v>30</v>
      </c>
      <c r="F11" s="29" t="s">
        <v>31</v>
      </c>
    </row>
    <row r="12" spans="2:8" ht="59.25" customHeight="1" x14ac:dyDescent="0.3">
      <c r="B12" s="9">
        <v>1</v>
      </c>
      <c r="C12" s="19" t="s">
        <v>32</v>
      </c>
      <c r="D12" s="20">
        <v>1</v>
      </c>
      <c r="E12" s="21">
        <v>5000000</v>
      </c>
      <c r="F12" s="21">
        <f>+E12*D12</f>
        <v>5000000</v>
      </c>
    </row>
    <row r="13" spans="2:8" ht="60" customHeight="1" x14ac:dyDescent="0.3">
      <c r="B13" s="9">
        <v>2</v>
      </c>
      <c r="C13" s="19" t="s">
        <v>33</v>
      </c>
      <c r="D13" s="20">
        <v>9</v>
      </c>
      <c r="E13" s="21">
        <v>68103448</v>
      </c>
      <c r="F13" s="21">
        <f>+E13*D13</f>
        <v>612931032</v>
      </c>
    </row>
    <row r="14" spans="2:8" ht="24.75" customHeight="1" x14ac:dyDescent="0.3">
      <c r="B14" s="22"/>
      <c r="C14" s="34" t="s">
        <v>34</v>
      </c>
      <c r="D14" s="34"/>
      <c r="E14" s="22"/>
      <c r="F14" s="13">
        <f>F12+F13</f>
        <v>617931032</v>
      </c>
    </row>
    <row r="15" spans="2:8" ht="21.75" customHeight="1" x14ac:dyDescent="0.3">
      <c r="B15" s="22"/>
      <c r="C15" s="19" t="s">
        <v>35</v>
      </c>
      <c r="D15" s="23">
        <v>0.16</v>
      </c>
      <c r="E15" s="22"/>
      <c r="F15" s="13">
        <v>98868965</v>
      </c>
    </row>
    <row r="16" spans="2:8" ht="30" customHeight="1" x14ac:dyDescent="0.3">
      <c r="B16" s="22"/>
      <c r="C16" s="19" t="s">
        <v>36</v>
      </c>
      <c r="D16" s="19"/>
      <c r="E16" s="22"/>
      <c r="F16" s="24">
        <f>F14+F15</f>
        <v>716799997</v>
      </c>
    </row>
    <row r="18" spans="2:8" x14ac:dyDescent="0.3">
      <c r="E18" s="25" t="s">
        <v>26</v>
      </c>
      <c r="F18" s="26">
        <v>828463391</v>
      </c>
    </row>
    <row r="19" spans="2:8" x14ac:dyDescent="0.3">
      <c r="E19" s="27">
        <v>0.8</v>
      </c>
      <c r="F19" s="28">
        <f>F18*80%</f>
        <v>662770712.80000007</v>
      </c>
    </row>
    <row r="25" spans="2:8" x14ac:dyDescent="0.3">
      <c r="B25" s="31" t="s">
        <v>25</v>
      </c>
      <c r="C25" s="31"/>
      <c r="D25" s="31"/>
      <c r="E25" s="31"/>
      <c r="F25" s="31"/>
      <c r="G25" s="31"/>
      <c r="H25" s="31"/>
    </row>
    <row r="26" spans="2:8" x14ac:dyDescent="0.3">
      <c r="B26" s="2"/>
    </row>
    <row r="27" spans="2:8" ht="16.5" customHeight="1" x14ac:dyDescent="0.3">
      <c r="B27" s="32" t="s">
        <v>24</v>
      </c>
      <c r="C27" s="32"/>
      <c r="D27" s="32"/>
      <c r="E27" s="32"/>
      <c r="F27" s="32"/>
      <c r="G27" s="32"/>
      <c r="H27" s="32"/>
    </row>
    <row r="28" spans="2:8" x14ac:dyDescent="0.3">
      <c r="B28" s="32"/>
      <c r="C28" s="32"/>
      <c r="D28" s="32"/>
      <c r="E28" s="32"/>
      <c r="F28" s="32"/>
      <c r="G28" s="32"/>
      <c r="H28" s="32"/>
    </row>
    <row r="29" spans="2:8" x14ac:dyDescent="0.3">
      <c r="B29" s="32"/>
      <c r="C29" s="32"/>
      <c r="D29" s="32"/>
      <c r="E29" s="32"/>
      <c r="F29" s="32"/>
      <c r="G29" s="32"/>
      <c r="H29" s="32"/>
    </row>
    <row r="32" spans="2:8" ht="21" customHeight="1" x14ac:dyDescent="0.3">
      <c r="C32" s="5" t="s">
        <v>38</v>
      </c>
      <c r="D32" s="41" t="s">
        <v>39</v>
      </c>
      <c r="E32" s="41"/>
      <c r="F32" s="41"/>
    </row>
    <row r="33" spans="3:6" ht="88.5" customHeight="1" x14ac:dyDescent="0.3">
      <c r="C33" s="18" t="s">
        <v>0</v>
      </c>
      <c r="D33" s="42" t="s">
        <v>40</v>
      </c>
      <c r="E33" s="43"/>
      <c r="F33" s="44"/>
    </row>
    <row r="38" spans="3:6" ht="22.5" customHeight="1" x14ac:dyDescent="0.3">
      <c r="C38" s="5" t="s">
        <v>38</v>
      </c>
      <c r="D38" s="45" t="s">
        <v>41</v>
      </c>
      <c r="E38" s="45"/>
      <c r="F38" s="5" t="s">
        <v>37</v>
      </c>
    </row>
    <row r="39" spans="3:6" x14ac:dyDescent="0.3">
      <c r="C39" s="35" t="s">
        <v>0</v>
      </c>
      <c r="D39" s="46">
        <v>716799997</v>
      </c>
      <c r="E39" s="47"/>
      <c r="F39" s="38">
        <v>450</v>
      </c>
    </row>
    <row r="40" spans="3:6" x14ac:dyDescent="0.3">
      <c r="C40" s="36"/>
      <c r="D40" s="48"/>
      <c r="E40" s="49"/>
      <c r="F40" s="39"/>
    </row>
    <row r="41" spans="3:6" ht="12" customHeight="1" x14ac:dyDescent="0.3">
      <c r="C41" s="37"/>
      <c r="D41" s="50"/>
      <c r="E41" s="51"/>
      <c r="F41" s="40"/>
    </row>
    <row r="42" spans="3:6" x14ac:dyDescent="0.3">
      <c r="D42" s="30"/>
    </row>
  </sheetData>
  <mergeCells count="12">
    <mergeCell ref="B27:H29"/>
    <mergeCell ref="C39:C41"/>
    <mergeCell ref="F39:F41"/>
    <mergeCell ref="D32:F32"/>
    <mergeCell ref="D33:F33"/>
    <mergeCell ref="D38:E38"/>
    <mergeCell ref="D39:E41"/>
    <mergeCell ref="E10:F10"/>
    <mergeCell ref="C14:D14"/>
    <mergeCell ref="B4:H6"/>
    <mergeCell ref="B2:H2"/>
    <mergeCell ref="B25:H25"/>
  </mergeCells>
  <pageMargins left="0.7" right="0.7" top="0.75" bottom="0.75" header="0.3" footer="0.3"/>
  <pageSetup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FINANCIERA</vt:lpstr>
      <vt:lpstr>EVALUACIÓN ECONÓMICA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Carmen Andrea Coronado Soler</cp:lastModifiedBy>
  <cp:lastPrinted>2015-07-09T20:27:14Z</cp:lastPrinted>
  <dcterms:created xsi:type="dcterms:W3CDTF">2015-07-03T15:35:12Z</dcterms:created>
  <dcterms:modified xsi:type="dcterms:W3CDTF">2015-07-09T20:35:51Z</dcterms:modified>
</cp:coreProperties>
</file>