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autoCompressPictures="0" defaultThemeVersion="124226"/>
  <bookViews>
    <workbookView xWindow="0" yWindow="0" windowWidth="20730" windowHeight="9390" tabRatio="833" activeTab="1"/>
  </bookViews>
  <sheets>
    <sheet name="FACTORES TÉCNICOS DE EVALUACIÓN" sheetId="1" r:id="rId1"/>
    <sheet name=" EXPERIENCIA DEL PROPONENTE" sheetId="44" r:id="rId2"/>
    <sheet name="DIRECTOR DEL PROYECTO" sheetId="46" r:id="rId3"/>
    <sheet name="ASESOR TÉCNICO TDT 1" sheetId="47" r:id="rId4"/>
    <sheet name="ASESOR TÉCNICO TDT 2" sheetId="52" r:id="rId5"/>
    <sheet name="ASESOR TÉCNICO SIS ELEC" sheetId="53" r:id="rId6"/>
    <sheet name="ASESOR OBRAS CIVILES" sheetId="54" r:id="rId7"/>
    <sheet name="ASESOR JURÍDICO" sheetId="55" r:id="rId8"/>
    <sheet name="ASESOR CONTABLE" sheetId="56" r:id="rId9"/>
    <sheet name="FACTORES PONDERABLES" sheetId="57" r:id="rId10"/>
  </sheets>
  <definedNames>
    <definedName name="_Toc330307563" localSheetId="0">'FACTORES TÉCNICOS DE EVALUACIÓN'!#REF!</definedName>
    <definedName name="_Toc330307564" localSheetId="0">'FACTORES TÉCNICOS DE EVALUACIÓN'!#REF!</definedName>
    <definedName name="_xlnm.Print_Area" localSheetId="1">' EXPERIENCIA DEL PROPONENTE'!$B$6:$Q$21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1" i="57"/>
  <c r="D27"/>
  <c r="D23"/>
  <c r="I29" i="46" l="1"/>
  <c r="I23" i="47"/>
  <c r="I24"/>
  <c r="I25"/>
  <c r="I26"/>
  <c r="I27"/>
  <c r="I22"/>
  <c r="I28"/>
  <c r="I16"/>
  <c r="I29" l="1"/>
  <c r="I15" i="55"/>
  <c r="I15" i="54"/>
  <c r="I18" i="53"/>
  <c r="I17"/>
  <c r="I21" i="46"/>
  <c r="I17" i="56" l="1"/>
  <c r="I16"/>
  <c r="I15"/>
  <c r="I23" i="55"/>
  <c r="I22" i="54"/>
  <c r="I26" i="53"/>
  <c r="I25"/>
  <c r="I34" i="52"/>
  <c r="I35"/>
  <c r="I36"/>
  <c r="I37"/>
  <c r="I38"/>
  <c r="I39"/>
  <c r="I40"/>
  <c r="I41"/>
  <c r="I32"/>
  <c r="I33"/>
  <c r="I25" i="55" l="1"/>
  <c r="I27" i="53"/>
  <c r="I17" i="52"/>
  <c r="I18"/>
  <c r="I19"/>
  <c r="I20"/>
  <c r="I21"/>
  <c r="I22"/>
  <c r="I23"/>
  <c r="I24"/>
  <c r="I25"/>
  <c r="I15"/>
  <c r="I16"/>
  <c r="I15" i="47" l="1"/>
  <c r="I17" s="1"/>
  <c r="I22" i="46"/>
  <c r="I23" s="1"/>
  <c r="Q21" i="44"/>
  <c r="Q20"/>
  <c r="Q19"/>
  <c r="S19" s="1"/>
  <c r="Q18"/>
  <c r="Q17"/>
  <c r="Q16" l="1"/>
  <c r="I43" i="52" l="1"/>
  <c r="I23" i="54" l="1"/>
  <c r="G7" i="57" l="1"/>
  <c r="H6" s="1"/>
  <c r="S22" i="44" l="1"/>
  <c r="I16" i="54" l="1"/>
  <c r="I26" i="52"/>
  <c r="B14" i="44"/>
  <c r="H7"/>
  <c r="I18" i="56" l="1"/>
  <c r="I17" i="55"/>
  <c r="I19" i="53"/>
  <c r="I30" i="46"/>
  <c r="G10" i="44"/>
  <c r="I10" s="1"/>
</calcChain>
</file>

<file path=xl/sharedStrings.xml><?xml version="1.0" encoding="utf-8"?>
<sst xmlns="http://schemas.openxmlformats.org/spreadsheetml/2006/main" count="769" uniqueCount="290">
  <si>
    <t>FOLIO</t>
  </si>
  <si>
    <t>PUNTAJE</t>
  </si>
  <si>
    <t>No. Certificación</t>
  </si>
  <si>
    <t>OBJETO</t>
  </si>
  <si>
    <t>PRESUPUESTO OFICIAL</t>
  </si>
  <si>
    <t>VERIFICACIÓN DE LA EXPERIENCIA DEL PROPONENTE</t>
  </si>
  <si>
    <t>PONDERABLE</t>
  </si>
  <si>
    <t>HABILITANTE</t>
  </si>
  <si>
    <t>% PARTICIPACION CONTRATO</t>
  </si>
  <si>
    <t>ÍTEM</t>
  </si>
  <si>
    <t>VALOR SMMLV</t>
  </si>
  <si>
    <t>NÚMERO SMMLV</t>
  </si>
  <si>
    <t xml:space="preserve">FACTORES VERIFICACIÓN </t>
  </si>
  <si>
    <t>TASA DE CAMBIO TRM</t>
  </si>
  <si>
    <t>OFRECIMIENTO</t>
  </si>
  <si>
    <t>NOMBRE O RAZÓN SOCIAL DEL CONTRATANTE</t>
  </si>
  <si>
    <t>NOMBRE O RAZÓN SOCIAL DEL CONTRATISTA</t>
  </si>
  <si>
    <t>VALOR FINAL DEL CONTRATO PESOS COP</t>
  </si>
  <si>
    <t>FECHA TERMINACIÓN (DIA/MES/AÑO)</t>
  </si>
  <si>
    <t>NOMBRE:</t>
  </si>
  <si>
    <t>NÚMERO DE IDENTIFICACIÓN:</t>
  </si>
  <si>
    <t>INSTITUCIÓN</t>
  </si>
  <si>
    <t>TÍTULO PREGRADO</t>
  </si>
  <si>
    <t>FECHA DE
GRADO</t>
  </si>
  <si>
    <t>TÍTULO (Especialización, Maestría, Doctorado)</t>
  </si>
  <si>
    <t>FORMACIÓN ACADÉMICA:</t>
  </si>
  <si>
    <t>Certificación
No.</t>
  </si>
  <si>
    <t>Cargo</t>
  </si>
  <si>
    <t>Actividad</t>
  </si>
  <si>
    <t>Empresa /
Entidad</t>
  </si>
  <si>
    <t>Fecha
Inicio</t>
  </si>
  <si>
    <t>Fecha
Terminación</t>
  </si>
  <si>
    <t>ANEXO No. 6. FACTORES DE PONDERACIÓN EXPERIENCIA ADICIONAL A LA MÍNIMA REQUERIDA</t>
  </si>
  <si>
    <t>ANEXO No. 7. CARTA DE INTENCIÓN</t>
  </si>
  <si>
    <t xml:space="preserve">Total </t>
  </si>
  <si>
    <t>FACTORES PONDERABLES TÉCNICOS</t>
  </si>
  <si>
    <t>HASTA 700 PUNTOS</t>
  </si>
  <si>
    <t>Formación académica de los Asesores Técnicos de Televisión Digital Terrestre</t>
  </si>
  <si>
    <t>Experiencia adicional del equipo humano</t>
  </si>
  <si>
    <t>Contratar la Interventoría integral técnica, administrativa, financiera, contable, ambiental y jurídica, para la verificación, control y seguimiento del contrato cuyo objeto es: "Radio Televisión Nacional de Colombia, RTVC, contratará integralmente la adquisición, instalación, integración y puesta en funcionamiento de los sistemas de transmisión de televisión digital terrestre - TDT en el estándar DVB-T2, incluyendo las obras civiles y los sistemas eléctricos, para las estaciones que conforman la fase III del despliegue de la Red Pública de Televisión Digital Terrestre - TDT, nacional y regional, de acuerdo con las especificaciones y condiciones técnicas mínimas previstas en las Reglas de Participación".</t>
  </si>
  <si>
    <t>EQUIPO HUMANO MÍNIMO</t>
  </si>
  <si>
    <t>DIRECTOR DEL PROYECTO</t>
  </si>
  <si>
    <t>Un(1) Profesional con Experiencia profesional mínima de diez (10) años en actividades de administración o gerencia</t>
  </si>
  <si>
    <t>Experiencia profesional mínima de siete (7) años en telecomunicaciones</t>
  </si>
  <si>
    <t>Experiencia específica mínima de tres (3) años en proyectos que guarden relación directa con el suministro, instalación, puesta en funcionamiento o mantenimiento de equipos de transmisión de televisión digital terrestre, o diseño de estaciones o redes de transmisión de televisión digital terrestre</t>
  </si>
  <si>
    <t>ASESOR TÉCNICO DE SISTEMAS ELÉCTRICOS</t>
  </si>
  <si>
    <t>Un (1) profesional en ingeniería eléctrica, electrónica o profesión a fin núcleo básico del conocimiento</t>
  </si>
  <si>
    <t>Experiencia profesional mínima de cinco (5) años</t>
  </si>
  <si>
    <t xml:space="preserve">Experiencia específica mínima de cuatro (4) años en el diseño, instalación, mantenimiento u operación de equipos de respaldo de energía (plantas de emergencia o UPS) o redes o acometidas eléctricas. </t>
  </si>
  <si>
    <t>ASESOR OBRAS CIVILES</t>
  </si>
  <si>
    <t>Experiencia profesional mínima de diez (10) años</t>
  </si>
  <si>
    <t>ASESOR JURÍDICO</t>
  </si>
  <si>
    <t>Un (1) profesional en contaduría titulado en Colombia</t>
  </si>
  <si>
    <t>Experiencia específica mínima de tres (3) años en labores de consultoría, asesoría, Interventoría, o supervisión de contratos, en temas de telecomunicaciones y/o comercial y/o administrativo y/o público</t>
  </si>
  <si>
    <t>ASESOR CONTABLE</t>
  </si>
  <si>
    <t>Un (1) profesional en derecho titulado Colombia</t>
  </si>
  <si>
    <t>FORMA DE EJECUCIÓN (Individual, Consorcio, UT)</t>
  </si>
  <si>
    <t xml:space="preserve">CONTRATO
TERMINADO
O LIQUIDADO
(SI/NO)
</t>
  </si>
  <si>
    <t>OBJETO DEL
CONTRATO</t>
  </si>
  <si>
    <t xml:space="preserve">FECHA DE INICIO
(DIA/MES/AÑO)
</t>
  </si>
  <si>
    <t>MONEDA
ORIGINAL
DEL VALOR
DEL
CONTRATO</t>
  </si>
  <si>
    <t>VALOR
TOTAL DEL
CONTRATO
MONEDA
ORIGINAL</t>
  </si>
  <si>
    <t xml:space="preserve">FOLIO DE INICIO </t>
  </si>
  <si>
    <t xml:space="preserve">FOLIO DE
TERMINACIÓN </t>
  </si>
  <si>
    <t>FORMACIÓN ACADÉMICA PROFESIONAL</t>
  </si>
  <si>
    <t>FORMACIÓN ACADÉMICA DE POSTGRADO</t>
  </si>
  <si>
    <t>Tipo de Experiencia ("Mínima", "Adicional", o "Mínima y Adicional")</t>
  </si>
  <si>
    <t>Tiempo de
Experiencia
(Años)</t>
  </si>
  <si>
    <t>FOLIO FIN</t>
  </si>
  <si>
    <t>TÍTULO (Especialización, Maestría o Doctorado)</t>
  </si>
  <si>
    <t>FECHA DE GRADO</t>
  </si>
  <si>
    <t>FORMACIÓN ACADÉMICA DE LOS ASESORES TÉCNICOS DE TELEVISIÓN DIGITAL TERRESTRE</t>
  </si>
  <si>
    <t>FORMACIÓN ACADÉMICA DE POSTGRADO - ASESOR TÉCNICO DE TELEVISIÓN DIGITAL TERRESTRE 1</t>
  </si>
  <si>
    <t>FORMACIÓN ACADÉMICA DE POSTGRADO - ASESOR TÉCNICO DE TELEVISIÓN DIGITAL TERRESTRE 2</t>
  </si>
  <si>
    <t>EXPERIENCIA ADICIONAL DEL EQUIPO HUMANO</t>
  </si>
  <si>
    <t>El Proponente deberá acreditar experiencia en actividades relacionadas con la Interventoría en proyectos de telecomunicaciones, o Consultoría en el despliegue o implementación de estaciones de telecomunicaciones, hasta con seis (6) certificaciones y/o actas de liquidación y/o actas de finalización de contratos ejecutados en un 100%, dentro de los 8 años anteriores a la fecha de cierre del presente proceso de selección.</t>
  </si>
  <si>
    <t>Un(1) Profesional con Posgrado en áreas afines a la administración o gerencia o con aplicación a las telecomunicaciones</t>
  </si>
  <si>
    <t>Un (1) profesional en ingeniería civil o Arquitectura</t>
  </si>
  <si>
    <t>DIRECTOR DE PROYECTO</t>
  </si>
  <si>
    <t xml:space="preserve">ASESOR TÉCNICO DE SISTEMAS ELÉCTRICOS </t>
  </si>
  <si>
    <t xml:space="preserve">ASESOR OBRAS CIVILES </t>
  </si>
  <si>
    <t>OBSERVACIONES</t>
  </si>
  <si>
    <t xml:space="preserve">FOLIO </t>
  </si>
  <si>
    <t>VALOR CAMBIO A TRM SI APLICA</t>
  </si>
  <si>
    <t>INDICAR PROPONENTE INDIVIDUAL O MIEMBRO DEL PROPONENTE PLURAL QUE ACREDITA EXPERIENCIA</t>
  </si>
  <si>
    <t>VALOR DEL CONTRATO EN SMLMV DEL AÑO EN QUE SE SUSCRIBIÓ EL CONTRATO</t>
  </si>
  <si>
    <t>% DE PARTICIPACIÓN DEL CONTRATO EXPRESADO EN SMLMV</t>
  </si>
  <si>
    <t>TOTAL SALARIOS MÍNIMOS</t>
  </si>
  <si>
    <t>CUMPLE CON PRESUPUESTO OFICIAL</t>
  </si>
  <si>
    <t>MAYOR APORTE DE EXP.</t>
  </si>
  <si>
    <t>MENOR APORTE DE EXP.</t>
  </si>
  <si>
    <t>CUMPLE REGLA?</t>
  </si>
  <si>
    <t xml:space="preserve"> ASESOR TÉCNICO DE TELEVISIÓN DIGITAL TERRESTRE - 2</t>
  </si>
  <si>
    <t>CUMPLE</t>
  </si>
  <si>
    <t>EXPERIENCIA ESPECÍFICA: 3 AÑOS DE LABORES DE CONSULTORÍA, ASESORÍA, INTERVENTORÍA, O SUPERVISIÓN DE CONTRATOS, EN TEMAS DE TELECOMUNICACIONES Y/O COMERCIAL Y/O ADMINISTRATIVO Y/O PÚBLICO</t>
  </si>
  <si>
    <t>EXPERIENCIA GENERAL: 5 AÑOS</t>
  </si>
  <si>
    <t xml:space="preserve">Puntaje </t>
  </si>
  <si>
    <t>EXPERIENCIA GENERAL: 10 AÑOS EN ACTIVIDADES DE ADMINISTRACIÓN O GERENCIA</t>
  </si>
  <si>
    <t>EXPERIENCIA ESPECÍFICA: 5 AÑOS EN ACTIVIDADES DE ADMINISTRACIÓN, GESTIÓN O GERENCIA EN PROYECTOS DE TELECOMUNICACIONES</t>
  </si>
  <si>
    <t>Experiencia Adicional Probada (Años)</t>
  </si>
  <si>
    <t>EXPERIENCIA ESPECÍFICA ADICIONAL DEL DIRECTOR DEL PROYECTO OFERTADA</t>
  </si>
  <si>
    <t>EXPERIENCIA ESPECÍFICA ADICIONAL DEL ASESOR TÉCNICO DE TELEVISIÓN DIGITAL TERRESTRE 1 OFERTADA</t>
  </si>
  <si>
    <t>EXPERIENCIA ESPECÍFICA ADICIONAL DEL ASESOR TÉCNICO DE TELEVISIÓN DIGITAL TERRESTRE 2 OFERTADA</t>
  </si>
  <si>
    <t>EXPERIENCIA ESPECÍFICA ADICIONAL DEL ASESOR DE OBRAS CIVILES OFERTADA</t>
  </si>
  <si>
    <t>EXPERIENCIA ESPECÍFICA: 3 AÑOS EN SUMINISTRO, INSTALACIÓN, PUESTA EN FUNCIONAMIENTO O MANTENIMIENTO DE EQUIPOS DE TRANSMISIÓN DE TELEVISIÓN DIGITAL TERRESTRE, O DISEÑO DE ESTACIONES O REDES DE TRANSMISIÓN DE TELEVISIÓN DIGITAL TERRESTRE</t>
  </si>
  <si>
    <t>EXPERIENCIA GENERAL: 7 AÑOS EN TELECOMUNICACIONES</t>
  </si>
  <si>
    <t>EXPERIENCIA GENERAL: 10 AÑOS</t>
  </si>
  <si>
    <t>EXPERIENCIA ESPECÍFICA: 4 AÑOS EN PROYECTOS QUE INVOLUCREN DISEÑO, MANTENIMIENTO O CONSTRUCCIÓN DE TORRES PARA TELECOMUNICACIONES</t>
  </si>
  <si>
    <t>PRESUPUESTO MINIMO A ACREDITAR (80%)</t>
  </si>
  <si>
    <t>% PARTICIPACIÓN ASOCIACIÓN</t>
  </si>
  <si>
    <t>EXPERIENCIA DEL PROPONENTE - INTERVENTORÍA EN PROYECTOS DE TELECOMUNICACIONES, O CONSULTORÍA EN EL DESPLIEGUE O IMPLEMENTACIÓN DE ESTACIONES DE TELECOMUNICACIONES</t>
  </si>
  <si>
    <t>APORTAN EXPERIENCIA VÁLIDA</t>
  </si>
  <si>
    <t>EXPERIENCIA ESPECÍFICA: 4 AÑOS EN DISEÑO, INSTALACIÓN, MANTENIMIENTO U OPERACIÓN DE EQUIPOS DE RESPALDO DE ENERGÍA (PLANTAS O UPS), O REDES O ACOMETIDAS ELÉCTRICAS</t>
  </si>
  <si>
    <t>ASESOR TÉCNICO DE TELEVISIÓN DIGITAL TERRESTRE 2</t>
  </si>
  <si>
    <t>ASESOR TÉCNICO DE TELEVISIÓN DIGITAL TERRESTRE 1</t>
  </si>
  <si>
    <t>Experiencia específica mínima de cuatro (4) años en proyectos que involucren diseño, mantenimiento o construcción de torres para telecomunicaciones</t>
  </si>
  <si>
    <t>TELEACCESS</t>
  </si>
  <si>
    <t>INSTELEC</t>
  </si>
  <si>
    <t>AGENCIA NACIONAL DEL ESPECTRO</t>
  </si>
  <si>
    <t>UT TELEACCESS - LA RED ELECTRÓNICA</t>
  </si>
  <si>
    <t>UNIÓN TEMPORAL</t>
  </si>
  <si>
    <t>SI</t>
  </si>
  <si>
    <t>PESOS COLOMBIANOS</t>
  </si>
  <si>
    <t>N/A</t>
  </si>
  <si>
    <t xml:space="preserve">NO GUARDA RELACIÓN CON LA EXPERIENCIA EXIGIDA </t>
  </si>
  <si>
    <t>TELEACCESS LTDA</t>
  </si>
  <si>
    <t>INDIVIDUAL</t>
  </si>
  <si>
    <t>EL CONTRATISTA, BAJO SU ENTERA RESPONSABILIDAD, ORGANIZACIÓN ADMINISTRATIVA Y TÉCNICA, SE OBLIGA PARA CON LA ANE A LA PRESTACIÓN DE SERVICIOS ESPECIALIZADOS DE MEDICIONES DEL ESPECTRO RADIOELÉCTRICO EN TODO EL TERRITORIO NACIONAL, DE ACUERDO CON LO ESTABLECIDO EN EL PLIEGO DE CONDICIONES Y EN EL ANEXO TÉCNICO DEL PROCESO Y LA PROPUESTA PRESENTADA POR EL CONTRATISTA</t>
  </si>
  <si>
    <t>PRESTACIÓN DE SERVICIOS ESPECIALIZADOS DE MONITOREO DEL ESPECTRO RADIOELÉCTRICO EN TODO EL TERRITORIO NACIONAL QUE CONTEMPLA MEDICIÓN Y COMPROBACIÓN DE PARÁMETROS TÉCNICOS DE EMISIONES RADIOELÉCTRICAS E INSPECCIÓN TÉCNICA A LAS ESTACIONES DE LAS EMPRESAS, PROVEEDORES U OPERADORES DE REDES Y SERVICIOS DE TELECOMUNICACIONES QUE HAGAN USO DEL ESPECTRO RADIOELÉCTRICO, INCLUIDOS LOS OPERADORES DEL SERVICIO DE TELEVISIÓN, VERIFICACIÓN DE EMISIONES PROVENIENTES DE ESTACIONES RADIOELÉCTRICAS NO AUTORIZADAS Y LOCALIZACIÓN DE ÉSTAS, ASÍ COMO LA MEDICIÓN Y ANÁLISIS DE LOS CAMPOS ELECTROMAGNÉTICOS, DE ACUERDO CON LA PLANEACIÓN E INSUMOS SUMINISTRADOS POR LA ANE AL FUTURO CONTRATISTA.</t>
  </si>
  <si>
    <t>PRESTACIÓN DE SERVICIOES ESPECIALIZADOS DE MEDICIONES DEL ESPECTRO RADIOELÉCTRICO EN TODO EL TERRITORIO NACIONAL, DE ACUERDO CON LO ESTABLECIDO EN EL PLIEGO DE CONDICIONES Y EN EL ANEXO TÉCNICO</t>
  </si>
  <si>
    <t>COMANDO GENERAL FFMM</t>
  </si>
  <si>
    <t>REALIZAR EL DIAGNÓSTICO Y LOS ESTUDIOS NECESARIOS PARA ACTUALIZAR Y AMPLIAR LA COBERTURA DE LAS EMISORAS DE LA CADENA RADIAL DE LAS FUERZAS MILITARES, FIJAS COMANDO GENERAL DE LAS FUERZAS MILITARES A NIVEL NACIONAL</t>
  </si>
  <si>
    <t>DIMAR</t>
  </si>
  <si>
    <t>UT SISCOM NAVTEX</t>
  </si>
  <si>
    <t>CONTRATAR LA ADQUISICIÓN DE UN SISTEMA COMPUESTO POR DOS (2) ESTACIONES NAVTEX PARA HACER DIFUSIÓN DE INFORMACIÓN DE SEGURIDAD MARÍTIMA</t>
  </si>
  <si>
    <t>TELECARIBE</t>
  </si>
  <si>
    <t>INSTELEC LTDA</t>
  </si>
  <si>
    <t>SUMINISTRO, MONTAJE E INSTALACIÓN DE INFRAESTRUCTURA Y OBRAS CIVILES, PUESTA EN FUNCIONAMIENTO LLAVE EN MANO, DE LOS EQUIPOS REQUERIDOS PARA LA TRANSMISIÓN DE LA SEÑAL AÉREA Y RADIODIFUNDIDA QUE PERMITAN LA EXPANSIÓN DE LA SEÑAL DE TELEVISIÓN DEL CARIBE "TELECARIBE" EN EL DEPARTAMENTO DE SUCRE, ESPECÍFICAMENTE EN EL MUNICIPIO DE TOLUVIEJO, EN EL MUNICIPIO DE SAN MARCOS, Y EN EL MUNICIPIO DE GUARANDA CON CUBRIMIENTO A LOS MUNICIPIOS QUE CONFORMAN LA "MOJANA SUCREÑA"</t>
  </si>
  <si>
    <t>2009 (NO ESPECIFICA)</t>
  </si>
  <si>
    <t>265 DÍAS (NO ESPECIFICA)</t>
  </si>
  <si>
    <t>NO</t>
  </si>
  <si>
    <t>NO CUMPLE</t>
  </si>
  <si>
    <t>532-558</t>
  </si>
  <si>
    <t>LUIS EPIMENIO PRECIADO GONZÁLEZ</t>
  </si>
  <si>
    <t>UNIVERSIDAD NACIONAL ABIERTA Y A DISTANCIA</t>
  </si>
  <si>
    <t>INGENIERO DE SISTEMAS</t>
  </si>
  <si>
    <t>12 DE JULIO DE 2002</t>
  </si>
  <si>
    <t>UNIVERSIDAD CENTRAL</t>
  </si>
  <si>
    <t>ESPECIALISTA EN GERENCIA DE TELECOMUNICACIONES</t>
  </si>
  <si>
    <t>7 DE DICIEMBRE DE 2007</t>
  </si>
  <si>
    <t>MÍNIMA Y ADICIONAL</t>
  </si>
  <si>
    <t>ARMADA NACIONAL DE COLOMBIA</t>
  </si>
  <si>
    <t>GERENTE DE PROYECTOS DE TELECOMUNICACIONES</t>
  </si>
  <si>
    <t>ELABORACIÓN DE ESTUDIOS PRELIMINARES PARA CONTRATACIÓN DE TECNOLOGÍA, ESTRUCTURACIÓN DE PLIEGOS, PLANIFICACIÓN Y SEGUIMIENTO DE CALIDAD DE PROYECTOS E INTERVENTORÍA; ADMINISTRADOR NACIONAL DE LA RED NACIONAL DE DATOS DE LA ARMADA NACIONAL; ADMINISTRADOR DE LOS SISTEMAS DE SEGURIDAD INFORMÁTICA; ADMINISTRADOR DEL SISTEMA RADIAL DE LA ARMADA NACIONAL; INTERVENTORÍA DE CONTRATOS; RESPONSABLE DE MONITOREO Y GESTIÓN GENERAL DE LA RED</t>
  </si>
  <si>
    <t>GERENTE EN PROYECTOS DE TELECOMUNICACIONES</t>
  </si>
  <si>
    <t>DIRIGIR, PLANIFICAR Y CONTROLAR EL PROYECTO, DENTRO DEL PRESUPUESTO Y LOS PLAZOS DE ENTREGA FIJADOS PREVIAMENTE POR LA ALTA DIRECCIÓN DE LA EMPRESA A QUE PERTENECE; DIRIGIR, EN LOS TRABAJOS CORRESPONDIENTES AL PROYECTO Y CON INDEPENDENCIA DE SU SITUACIÓN EN EL ORGANIGRAMA, A LAS PERSONAS RESPONSABLES DE CADA TAREA ADSCRITA AL MISMO; TOMA DE DECISIONES NECESARIAS PARA CONOCER EN TODO MOMENTO LA SITUACIÓN EN RELACIÓN CON LOS OBJETIVOS ESTABLECIDOS</t>
  </si>
  <si>
    <t xml:space="preserve">CUMPLE </t>
  </si>
  <si>
    <t>177-179</t>
  </si>
  <si>
    <t>180-185</t>
  </si>
  <si>
    <t>DAVID GÓMEZ BARQUERO</t>
  </si>
  <si>
    <t>C.E. 418147 / PASAPORTE ESPAÑOL AAI161362</t>
  </si>
  <si>
    <t>UNIVERSIDAD POLITÉCNICA DE VALENCIA</t>
  </si>
  <si>
    <t>INGENIERO DE TELECOMUNICACIÓN</t>
  </si>
  <si>
    <t>25 DE MARZO DE 2004</t>
  </si>
  <si>
    <t>INGENIERO DE INVESTIGACIÓN</t>
  </si>
  <si>
    <t xml:space="preserve">INVESTIGACIÓN Y PARTICIPACIÓN DE PROYECTOS DE DESPLIEGUE DE REDES  DE TDT </t>
  </si>
  <si>
    <t>357-358</t>
  </si>
  <si>
    <t>222-224</t>
  </si>
  <si>
    <t>240-353</t>
  </si>
  <si>
    <t>CRISTHIAN ENRIQUE GONZÁLEZ AVELLA</t>
  </si>
  <si>
    <t>C.C. 80.843.927</t>
  </si>
  <si>
    <t>UNIVERSIDAD DE SAN BUENAVENTURA</t>
  </si>
  <si>
    <t>INGENIERO ELECTRÓNICO</t>
  </si>
  <si>
    <t>21 DE AGOSTO DE 2008</t>
  </si>
  <si>
    <t>MÍNIMA</t>
  </si>
  <si>
    <t>SENA</t>
  </si>
  <si>
    <t>PRESTACIÓN DE SERVICIOS DE APOYO A LA GESTIÓN PARA REALIZAR EL ACOMPAÑAMIENTO A PROTOTIPOS EN EL ÁREA DE ELECTRÓNICA ORIENTADO A TELEVISIÓN DIGITAL EN TECNOPARQUE COLOMBIA NODO BOGOTÁ.</t>
  </si>
  <si>
    <t>RTVC</t>
  </si>
  <si>
    <t>INGENIERO ASISTENTE PARA REALIZAR LAS LABORES DE APOYO AL INGENIERO DE TRANSMISIÓN DE RTVC</t>
  </si>
  <si>
    <t>SE CONSULTÓ EXPEDIENTE DE LA ENTIDAD</t>
  </si>
  <si>
    <t>3.1</t>
  </si>
  <si>
    <t>CONTRATISTA - INGENIERO: 484 DE 2008</t>
  </si>
  <si>
    <t>CONTRATISTA - INGENIERO: CMC 511 DE 2008</t>
  </si>
  <si>
    <t>CONTRATISTA - INGENIERO:  DE 2009</t>
  </si>
  <si>
    <t>PRESTACIÓN DE SERVICIOS COMO INGENIERO ASISTENTE PARA REALIZAR LABORES DE APOYO AL INGENIERO DE TRANSMISIÓN DE RTVC EN LA IMPLEMENTACIÓN DEL PAQUE DE INNOVACIÓN DE MEDIOS</t>
  </si>
  <si>
    <t>3.2</t>
  </si>
  <si>
    <t>CONTRATISTA - INGENIERO: 015 DE 2010</t>
  </si>
  <si>
    <t>PRESTACIÓN DE SERVICIOS TÉCNICOS PROFESIONALES, COMO SOPOERTE Y APOYO EN LA DEFINICIÓN DE POLÍTICAS DE DESARROLLO TECNOLÓGICO, EN LA ELABORACIÓN DE CONCEPTOS EN TEMAS TÉCNICOS RELACIONADOS CON LA RED DE TRANSMISIÓN, SISTEMA DE EMISIÓN, EMISIÓN DE RADIO Y PROYECTO DE TELEVISIÓN DIGITAL TERRESTRE</t>
  </si>
  <si>
    <t>3.3</t>
  </si>
  <si>
    <t>CONTRATISTA - INGENIERO: 010 DE 2011</t>
  </si>
  <si>
    <t>PRESTACIÓN DE SERVICIOS TÉCNICOS PROFESIONALES, COMO INGENIERO DEL ÁREA TÉCNICA PARA DAR SOPORTE Y APOYO EN TEMAS TÉCNICOS RELACIONADOS CON LA RED PÚBLICA DE TRANSMISIÓN DE RADIO Y TELEVISIÓN Y EL PROCESOS DE IMPLEMENTACIÓN DE LA TELEVISIÓN DIGITAL TERRESTRE -TDT DE RTVC</t>
  </si>
  <si>
    <t>3.4</t>
  </si>
  <si>
    <t>CONTRATISTA - INGENIERO: 150 DE 2012</t>
  </si>
  <si>
    <t>INGENIERO - ASESOR</t>
  </si>
  <si>
    <t>ASESORÍA PARA LA PRSENTACIÓN DE LA OFERTA PARA EL PROYECTO DE INSTALACIÓN Y PUESTA EN FUNCIONAMIENTO DE LA FASE I, DE LA RED DE TELEVISIÓN DIGITAL TERRESTRE TDT, DE RTVC</t>
  </si>
  <si>
    <t>EMTE IRADIO</t>
  </si>
  <si>
    <t>PROFESIONAL DE MANTENIMIENTO</t>
  </si>
  <si>
    <t>6.1</t>
  </si>
  <si>
    <t>IRADIO LTDA</t>
  </si>
  <si>
    <t>MANTENIMIENTO DE LA RED DE RADIO Y TELEVISIÓN ANÁLOGA Y DIGITAL DE RTVC - CENTRO OPERATIVO BOGOTÁ</t>
  </si>
  <si>
    <t>MANTENIMIENTO DE LA RED DE RADIO Y TELEVISIÓN ANÁLOGA Y DIGITAL DE RTVC</t>
  </si>
  <si>
    <t>6.2</t>
  </si>
  <si>
    <t>COORDINADOR DE GESTIÓN</t>
  </si>
  <si>
    <t>POGRAMACIÓN GENERAL DE LABORES DE MANTENIMIENTO PREVENTIVO Y CORRECTIVO DE LA RED DE RADIO Y TELEVISIÓN ANÁLOGA Y DIGITAL DE RTVC; DISEÑO Y GESTIÓN DEL SISTEMA DE INFORMACIÓN Y ESTADÍSTICA DEL PROYECTO (SIE); COORDINAR IMPLEMENTACIÓN DE SUB PROYECTOS O ACTIVIDADES DE EXPANSIÓN REQUERIDOS PARA EL SIE; COORDINAR EL MANTENIMIENTO, ACTUALIZACIÓN Y SOPORTE DE LA RED DE DATOS Y TELECOMUNICACIONES INTERNAS DEL PROYECTO; COORDINAR, PLANEAR Y EJECUTAR SEMANALMENTE EL PROCESO DE RECEPCIÓN, VERIFICACIÓN, CORRECCIÓN Y SEGUIMIENTO DE LA DOCUMENTACIÓN SOPORTE DE LAS ESTACIONES</t>
  </si>
  <si>
    <t>6.3</t>
  </si>
  <si>
    <t>DIRECTOR DE PROYECTO AOM - LIQUIDACIÓN</t>
  </si>
  <si>
    <t>COORDINAR DIRECTAMENTE LAS LABORES RELACIONADAS EN LOS PROCESOS ADMINISTRATIVOS DEL PROYECTO</t>
  </si>
  <si>
    <t>NO GUARDA RELACIÓN CON LA EXPERIENCIA ESPECÍFICA EXIGIDA</t>
  </si>
  <si>
    <t>445-446</t>
  </si>
  <si>
    <t>398-442</t>
  </si>
  <si>
    <t>RAFAEL HUMBERTO GAMBOA FRANCO</t>
  </si>
  <si>
    <t>C.C. 7.127.597</t>
  </si>
  <si>
    <t>UNIVERSIDAD DEL BOSQUE</t>
  </si>
  <si>
    <t>28 DE JULIO DE 2006</t>
  </si>
  <si>
    <t>RENOVACIÓN RED ELÉCTRICA A TODO COSTO DEL ESTABLECIMIENTO DE SANIDAD MILITAR 5109; DISEÑO E INSTALACIÓN DEL SISTEMA DE SUMINISTRO DE ENERGÍA PRINCIPAL DE EQUIPOS EN ISLA EL MORRO; INSTALACIÓN EQUIPOS ELÉCTRICOS</t>
  </si>
  <si>
    <t>CATALEJO INGENIERÍA</t>
  </si>
  <si>
    <t xml:space="preserve">INGENIERO ELECTRÓNICO </t>
  </si>
  <si>
    <t>INSTALACIÓN Y PUESTA EN FUNCIONAMIENTO DE SUBESTACIONES, ACOMETIDAS, TABLEROS, PLANTAS ELÉCTRICAS, UPS</t>
  </si>
  <si>
    <t>458-459</t>
  </si>
  <si>
    <t>461-463</t>
  </si>
  <si>
    <t>467-468</t>
  </si>
  <si>
    <t>DIOTIMA PRECIADO GONZÁLEZ</t>
  </si>
  <si>
    <t>C.C. 52.213.296</t>
  </si>
  <si>
    <t>UNIVERSIDAD MILITAR NUEVA GRANADA</t>
  </si>
  <si>
    <t>INGENIERO CIVIL</t>
  </si>
  <si>
    <t>17 DE MAYO DE 2002</t>
  </si>
  <si>
    <t>INGENIERA CIVIL</t>
  </si>
  <si>
    <t>INGENIERA EN PROYECTOS DE DISEÑO, INSTALACIÓN Y MANTENIMIENTO DE TORRES DE TELECOMUNICACIONES</t>
  </si>
  <si>
    <t>486-487</t>
  </si>
  <si>
    <t>482-484</t>
  </si>
  <si>
    <t>HUGO ARIAS LAGARES</t>
  </si>
  <si>
    <t>C.C. 9.139.446</t>
  </si>
  <si>
    <t>ABOGADO</t>
  </si>
  <si>
    <t>24 DE MARZO DE 2010</t>
  </si>
  <si>
    <t>ASESOR LEGAL Y CONSULTOR</t>
  </si>
  <si>
    <t>ASESOR LEGAL Y CONSULTOR EN DERECHO DE LAS TELECOMUNICACIONES YDERECHO ADMINISTRATIVO; REPRESENTACIÓN JURÍDICA, JUDICIA Y EXTRAJUDICIAL DE LA ORGANIZACIÓN EN MATERIA CONTRACTUAL, PROYECTOS EN TELECOMUNICACIONES</t>
  </si>
  <si>
    <t>FORLEN INGENIERÍA LTDA</t>
  </si>
  <si>
    <t>ASESORÍA LEGAL Y CONSULTORÍA EN PROYECTOS DE INEGNIERÍA EN TELECOMUNICACIONES</t>
  </si>
  <si>
    <t>NO ESPECIFICA</t>
  </si>
  <si>
    <t>498-499</t>
  </si>
  <si>
    <t>496-497</t>
  </si>
  <si>
    <t>ESSENOVER SANABRIA TRIANA</t>
  </si>
  <si>
    <t>C.C. 93.361.491</t>
  </si>
  <si>
    <t>UNIVERSIDAD DE CARTAGENA</t>
  </si>
  <si>
    <t>CONTADOR PÚBLICO</t>
  </si>
  <si>
    <t>18 DE DICIEMBRE DE 1997</t>
  </si>
  <si>
    <t>CATALEJO INGENIERÍA LTDA</t>
  </si>
  <si>
    <t>PLANIFICAR Y COORDINAR TODAS LAS FUNCIONES RELACIONADAS CON EL ÁREA CONTABLE Y DE IMPUESTOS CON EL FIN DE OBTENER LA CONSOLIDACIÓN DE LOS ESTADOS FINANCIEROS Y EL CUMPLIMIENTO DE LAS OBLIGACIONES TRIBUTARIAS; COORDINAR LA EJECUCIÓN DE POLÍTICAS RELACIONADAS CON EL ÁREA CONTABLE; ANALIZAR LAS CUENTAS ESPECÍFICAS E INIVIDUALES DEL BALANCE GENERAL; ELABORAR ESTADOS FINANCIEROS MENSUALES; VERIFICAR Y DEPURAR CUENTAS CONTABLES, ENTRE OTROS</t>
  </si>
  <si>
    <t>REVISOR FISCAL</t>
  </si>
  <si>
    <t>CERCIORARSE DE QUE LAS OPERACIONES SE CELEBREN O CUMPLAN POR CUENTA DE LA SOCIEDAD SE AJUSTA A LAS PRESCRIPCIONES DE LOS ESTATUTOS; VELAR PORQUE SE LLEVEN REGULARMENTE LA CONTABILIDAD DE LA SOCIEDAD Y LAS ACTAS DE LAS REUNIONES DE LAS ASAMBLEAS, DE LA JUNTA DE SOCIOS Y DE LA JUNTA DIRECTIVA; INSPECCIONAR ASIDUAMENTE LOS BIENES DE LA SOCIEDAD Y PROCURAR QUE SE TOMEN OPORTUNAMENTE LAS MEDIDAS DE CONSERVACIÓN O SEGURIDAD DE LOS MISMOS, ENTRE OTROS</t>
  </si>
  <si>
    <t>ARMADA NACIONAL</t>
  </si>
  <si>
    <t>TESORERO</t>
  </si>
  <si>
    <t>MANTENER Y CUSTODIAR LOS FONDOS Y VALORES DE LA UNIDAD, APLICANDO NORMAS Y MEDIDAS DE SEGURIDAD; EFECTUAR PAGOS A PROVEEDORES INTERNOS Y EXTERNOS; PRACTICAR RETENCIONES TRIBUTARIAS POR LOS PAGOS A TERCEROS; LLEVAR LIBROS DE TESORERÍA ACTUALIZADOS; EFECTUAR CONCILIACIÓN MENSUAL DE FONDOS CON PRESUPUESTO Y CONTABILIDAD SOBRE LOS PAGOS, OBLIGACIONES Y CUENTAS POR PAGAR</t>
  </si>
  <si>
    <t>NO ESTÁ RELACIONADA EN EL FORMATO, PERO SE ANEXA EN OFERTA</t>
  </si>
  <si>
    <t>518-519</t>
  </si>
  <si>
    <t>160-161</t>
  </si>
  <si>
    <t>GSMA</t>
  </si>
  <si>
    <t>TELECOMUNICACIONES</t>
  </si>
  <si>
    <t>UNIVERSIDAD POLITÉCNICA DE VALENCIA / Instituto Universitario de Telecomunicaciones y Aplicaciones Multimedia - iTEAM</t>
  </si>
  <si>
    <t>ANE</t>
  </si>
  <si>
    <t>Ingeniero de Investigación del Proyecto de Planificación y Despliegue de redes DVB-H/SH</t>
  </si>
  <si>
    <t>Ingeniero de Investigación del Proyecto FURIA</t>
  </si>
  <si>
    <t>Ingeniero de Investigación del Proyecto Redes híbridas</t>
  </si>
  <si>
    <t>Coordinación Técnica del Proyecto de Estudio de Coexistencia entre servicios de radiodifusión de televisión digital (ISDB-T) y analógica (NTSC) y redes de banda ancha inalámbrica LTE en labanda de 700 MHz en el Perú</t>
  </si>
  <si>
    <t>Coordinación Técnica para la ejecución del Proyecto de Compatibilidad Electromagnética para el despliegue de redes DVB-T2 (Contrato ANE 070 de 2012)</t>
  </si>
  <si>
    <t>Coordinación Técnica para la ejecución del Proyecto de Estudios Técnicos de Convivencia y Compatibilidad entre los servicios DVB-T2, IMT y sistemas de radio convencional y trunking (Contrato ANE 069 de 2013)</t>
  </si>
  <si>
    <t>Dirección y Coordinación Técnica para la ejecución del Proyecto de Elaboración del PTTV (Contrato ANE 085 de 2013)</t>
  </si>
  <si>
    <t xml:space="preserve">FOLIO  </t>
  </si>
  <si>
    <t>LA CERTIFICACIÓN APORTADA EN LA SUBSANACIÓN NO INCUYE FECHAS DE INICIO O TERMINACIÓN. EN EL CONTRATO SE ESTABLECE COMO INICIO LA APROBACIÓN DE GARANTÍAS, PERO NO HAY FECHA CIERTA DEL MOMENTO EN QUE SE SURTIÓ ESTE REQUISITO</t>
  </si>
  <si>
    <t>CINCO (5) AÑOS O MÁS</t>
  </si>
  <si>
    <t>233-235</t>
  </si>
  <si>
    <t>DOCTOR DEL PROGRAMA DE TELECOMUNICACIONES</t>
  </si>
  <si>
    <t>29 DE MAYO DE 2009</t>
  </si>
  <si>
    <t>ESPECIALISTA EN GERENCIA DE PROYECTOS EN INGENIERÍA DE TELECOMUNICACIONES</t>
  </si>
  <si>
    <t>UNIVERSIDAD SANTO TOMÁS</t>
  </si>
  <si>
    <t>4 DE JULIO DE 2013</t>
  </si>
  <si>
    <t>INHABILITADO: NO SE ASIGNA PUNTAJE</t>
  </si>
  <si>
    <t>PUNTAJE ASIGNABLE</t>
  </si>
  <si>
    <t>EVALUACIÓN TÉCNICA</t>
  </si>
  <si>
    <t>FACTORES TÉCNICOS</t>
  </si>
  <si>
    <t>HABILITANTE/
PONDERABLE</t>
  </si>
  <si>
    <t>CUMPLE/
NO CUMPLE</t>
  </si>
  <si>
    <t>EXPERIENCIA DEL PROPONENTE</t>
  </si>
  <si>
    <t>Un(1) Profesional con Experiencia específica mínima de cinco (5) años en actividades de administración, gestión o gerencia de proyectos en telecomunicaciones</t>
  </si>
  <si>
    <t>Profesional en ingeniería eléctrica, electrónica, de telecomunicaciones o profesiones afines núcleo básico del conocimiento</t>
  </si>
  <si>
    <t xml:space="preserve"> ASESOR TÉCNICO DE TELEVISIÓN DIGITAL TERRESTRE - 1</t>
  </si>
  <si>
    <t>525-526</t>
  </si>
  <si>
    <t>UT TELEACCESS INSTELEC</t>
  </si>
  <si>
    <t xml:space="preserve">SE SOLAPA CON EXPERIENCIA No. 1; NO ESPECIFICA FECHA DE LA CERTIFICACIÓN. </t>
  </si>
  <si>
    <t>SE SOLAPA CON EXPERIENCIA No. 1 DESDE EL 02 DE FEBRERO DE 2013 HASTA EL 05 DE AGOSTO DE 2016. SE COMPUTA EL PERÍODO QUE NO SE SOLAPA</t>
  </si>
</sst>
</file>

<file path=xl/styles.xml><?xml version="1.0" encoding="utf-8"?>
<styleSheet xmlns="http://schemas.openxmlformats.org/spreadsheetml/2006/main">
  <numFmts count="15">
    <numFmt numFmtId="8" formatCode="&quot;$&quot;\ #,##0.00_);[Red]\(&quot;$&quot;\ #,##0.00\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* #,##0.00_-;\-* #,##0.00_-;_-* &quot;-&quot;??_-;_-@_-"/>
    <numFmt numFmtId="165" formatCode="_(&quot;$&quot;\ * #,##0_);_(&quot;$&quot;\ * \(#,##0\);_(&quot;$&quot;\ * &quot;-&quot;??_);_(@_)"/>
    <numFmt numFmtId="166" formatCode="[$€-2]\ #,##0.00;[Red]\-[$€-2]\ #,##0.00"/>
    <numFmt numFmtId="167" formatCode="_(&quot;$&quot;\ * #,##0.0000_);_(&quot;$&quot;\ * \(#,##0.0000\);_(&quot;$&quot;\ * &quot;-&quot;??_);_(@_)"/>
    <numFmt numFmtId="168" formatCode="&quot;$&quot;#,##0"/>
    <numFmt numFmtId="169" formatCode="###0;###0"/>
    <numFmt numFmtId="170" formatCode="dd/mm/yyyy;@"/>
    <numFmt numFmtId="171" formatCode="_-* #,##0_-;\-* #,##0_-;_-* &quot;-&quot;??_-;_-@_-"/>
    <numFmt numFmtId="172" formatCode="_-&quot;$&quot;* #,##0.0000_-;\-&quot;$&quot;* #,##0.0000_-;_-&quot;$&quot;* &quot;-&quot;????_-;_-@_-"/>
    <numFmt numFmtId="174" formatCode="_(&quot;$&quot;\ * #,##0.00000_);_(&quot;$&quot;\ * \(#,##0.00000\);_(&quot;$&quot;\ * &quot;-&quot;??_);_(@_)"/>
    <numFmt numFmtId="175" formatCode="#,##0.00;#,##0.00"/>
    <numFmt numFmtId="176" formatCode="_(&quot;$&quot;\ * #,##0.0_);_(&quot;$&quot;\ * \(#,##0.0\);_(&quot;$&quot;\ 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rgb="FFFF0000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5B3D7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</fills>
  <borders count="70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61">
    <xf numFmtId="0" fontId="0" fillId="0" borderId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9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 wrapText="1"/>
    </xf>
    <xf numFmtId="168" fontId="6" fillId="2" borderId="8" xfId="1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44" fontId="6" fillId="2" borderId="0" xfId="1" applyFont="1" applyFill="1" applyAlignment="1">
      <alignment horizontal="center"/>
    </xf>
    <xf numFmtId="0" fontId="6" fillId="2" borderId="0" xfId="0" applyFont="1" applyFill="1" applyBorder="1"/>
    <xf numFmtId="0" fontId="8" fillId="2" borderId="0" xfId="0" applyFont="1" applyFill="1" applyBorder="1" applyAlignment="1">
      <alignment horizontal="center" vertical="center"/>
    </xf>
    <xf numFmtId="165" fontId="6" fillId="2" borderId="0" xfId="1" applyNumberFormat="1" applyFont="1" applyFill="1" applyBorder="1" applyAlignment="1">
      <alignment vertical="center"/>
    </xf>
    <xf numFmtId="0" fontId="6" fillId="2" borderId="0" xfId="0" applyFont="1" applyFill="1" applyBorder="1" applyAlignment="1"/>
    <xf numFmtId="0" fontId="5" fillId="2" borderId="0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Alignment="1"/>
    <xf numFmtId="14" fontId="6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/>
    <xf numFmtId="0" fontId="7" fillId="4" borderId="5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/>
    </xf>
    <xf numFmtId="0" fontId="7" fillId="4" borderId="33" xfId="0" applyFont="1" applyFill="1" applyBorder="1" applyAlignment="1">
      <alignment wrapText="1"/>
    </xf>
    <xf numFmtId="0" fontId="7" fillId="4" borderId="34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/>
    </xf>
    <xf numFmtId="0" fontId="6" fillId="0" borderId="0" xfId="0" applyFont="1"/>
    <xf numFmtId="0" fontId="5" fillId="2" borderId="0" xfId="0" applyFont="1" applyFill="1" applyAlignment="1">
      <alignment vertical="center"/>
    </xf>
    <xf numFmtId="0" fontId="7" fillId="4" borderId="8" xfId="0" applyFont="1" applyFill="1" applyBorder="1" applyAlignment="1"/>
    <xf numFmtId="0" fontId="8" fillId="2" borderId="0" xfId="0" applyFont="1" applyFill="1" applyBorder="1" applyAlignment="1"/>
    <xf numFmtId="165" fontId="6" fillId="2" borderId="8" xfId="1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 wrapText="1"/>
    </xf>
    <xf numFmtId="0" fontId="7" fillId="4" borderId="26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vertical="center" wrapText="1"/>
    </xf>
    <xf numFmtId="165" fontId="6" fillId="2" borderId="26" xfId="1" applyNumberFormat="1" applyFont="1" applyFill="1" applyBorder="1" applyAlignment="1">
      <alignment horizontal="right" vertical="center"/>
    </xf>
    <xf numFmtId="3" fontId="6" fillId="0" borderId="11" xfId="0" applyNumberFormat="1" applyFont="1" applyFill="1" applyBorder="1" applyAlignment="1">
      <alignment horizontal="right" vertical="center" wrapText="1"/>
    </xf>
    <xf numFmtId="165" fontId="6" fillId="2" borderId="0" xfId="1" applyNumberFormat="1" applyFont="1" applyFill="1" applyBorder="1" applyAlignment="1">
      <alignment horizontal="center" vertical="center"/>
    </xf>
    <xf numFmtId="9" fontId="6" fillId="2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1" fontId="5" fillId="2" borderId="0" xfId="0" applyNumberFormat="1" applyFont="1" applyFill="1" applyAlignment="1">
      <alignment horizontal="center" vertical="center"/>
    </xf>
    <xf numFmtId="1" fontId="6" fillId="2" borderId="0" xfId="0" applyNumberFormat="1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43" fontId="6" fillId="2" borderId="0" xfId="0" applyNumberFormat="1" applyFont="1" applyFill="1" applyBorder="1" applyAlignment="1"/>
    <xf numFmtId="3" fontId="5" fillId="2" borderId="0" xfId="0" applyNumberFormat="1" applyFont="1" applyFill="1" applyBorder="1" applyAlignment="1">
      <alignment horizontal="center"/>
    </xf>
    <xf numFmtId="3" fontId="6" fillId="2" borderId="0" xfId="0" applyNumberFormat="1" applyFont="1" applyFill="1" applyBorder="1" applyAlignment="1">
      <alignment horizontal="center"/>
    </xf>
    <xf numFmtId="0" fontId="6" fillId="2" borderId="0" xfId="0" applyNumberFormat="1" applyFont="1" applyFill="1" applyAlignment="1">
      <alignment vertical="top" wrapText="1"/>
    </xf>
    <xf numFmtId="0" fontId="6" fillId="2" borderId="0" xfId="0" applyNumberFormat="1" applyFont="1" applyFill="1" applyAlignment="1">
      <alignment horizontal="justify" vertical="top" wrapText="1"/>
    </xf>
    <xf numFmtId="0" fontId="5" fillId="2" borderId="60" xfId="0" applyNumberFormat="1" applyFont="1" applyFill="1" applyBorder="1" applyAlignment="1">
      <alignment horizontal="center" vertical="top" wrapText="1"/>
    </xf>
    <xf numFmtId="0" fontId="5" fillId="2" borderId="0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right"/>
    </xf>
    <xf numFmtId="0" fontId="7" fillId="4" borderId="2" xfId="0" applyFont="1" applyFill="1" applyBorder="1" applyAlignment="1">
      <alignment horizontal="center" vertical="center"/>
    </xf>
    <xf numFmtId="0" fontId="7" fillId="4" borderId="35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72" fontId="6" fillId="2" borderId="0" xfId="0" applyNumberFormat="1" applyFont="1" applyFill="1"/>
    <xf numFmtId="0" fontId="6" fillId="2" borderId="40" xfId="0" applyFont="1" applyFill="1" applyBorder="1" applyAlignment="1">
      <alignment horizontal="center" vertical="center"/>
    </xf>
    <xf numFmtId="165" fontId="6" fillId="2" borderId="4" xfId="1" applyNumberFormat="1" applyFont="1" applyFill="1" applyBorder="1" applyAlignment="1">
      <alignment horizontal="center" vertical="center" wrapText="1"/>
    </xf>
    <xf numFmtId="165" fontId="6" fillId="2" borderId="0" xfId="0" applyNumberFormat="1" applyFont="1" applyFill="1" applyBorder="1" applyAlignment="1">
      <alignment horizontal="left" vertical="center" wrapText="1"/>
    </xf>
    <xf numFmtId="9" fontId="6" fillId="2" borderId="2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/>
    <xf numFmtId="0" fontId="10" fillId="2" borderId="4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4" xfId="0" applyNumberFormat="1" applyFont="1" applyFill="1" applyBorder="1" applyAlignment="1">
      <alignment horizontal="center" vertical="center"/>
    </xf>
    <xf numFmtId="0" fontId="10" fillId="2" borderId="36" xfId="0" applyNumberFormat="1" applyFont="1" applyFill="1" applyBorder="1" applyAlignment="1">
      <alignment horizontal="center" vertical="center"/>
    </xf>
    <xf numFmtId="169" fontId="11" fillId="2" borderId="14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170" fontId="11" fillId="2" borderId="3" xfId="0" applyNumberFormat="1" applyFont="1" applyFill="1" applyBorder="1" applyAlignment="1">
      <alignment horizontal="center" vertical="center" wrapText="1"/>
    </xf>
    <xf numFmtId="169" fontId="11" fillId="2" borderId="7" xfId="0" applyNumberFormat="1" applyFont="1" applyFill="1" applyBorder="1" applyAlignment="1">
      <alignment horizontal="center" vertical="center" wrapText="1"/>
    </xf>
    <xf numFmtId="170" fontId="11" fillId="2" borderId="2" xfId="0" applyNumberFormat="1" applyFont="1" applyFill="1" applyBorder="1" applyAlignment="1">
      <alignment horizontal="center" vertical="center" wrapText="1"/>
    </xf>
    <xf numFmtId="43" fontId="6" fillId="2" borderId="2" xfId="0" applyNumberFormat="1" applyFont="1" applyFill="1" applyBorder="1" applyAlignment="1">
      <alignment horizontal="center" vertical="center" wrapText="1"/>
    </xf>
    <xf numFmtId="43" fontId="6" fillId="2" borderId="2" xfId="0" applyNumberFormat="1" applyFont="1" applyFill="1" applyBorder="1" applyAlignment="1">
      <alignment horizontal="center" vertical="center"/>
    </xf>
    <xf numFmtId="169" fontId="11" fillId="2" borderId="3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/>
    </xf>
    <xf numFmtId="175" fontId="11" fillId="2" borderId="2" xfId="0" applyNumberFormat="1" applyFont="1" applyFill="1" applyBorder="1" applyAlignment="1">
      <alignment horizontal="center" vertical="center" wrapText="1"/>
    </xf>
    <xf numFmtId="43" fontId="9" fillId="6" borderId="44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/>
    </xf>
    <xf numFmtId="8" fontId="6" fillId="2" borderId="2" xfId="1" applyNumberFormat="1" applyFont="1" applyFill="1" applyBorder="1" applyAlignment="1">
      <alignment horizontal="center" vertical="center" wrapText="1"/>
    </xf>
    <xf numFmtId="8" fontId="6" fillId="2" borderId="4" xfId="1" applyNumberFormat="1" applyFont="1" applyFill="1" applyBorder="1" applyAlignment="1">
      <alignment horizontal="center" vertical="center" wrapText="1"/>
    </xf>
    <xf numFmtId="43" fontId="6" fillId="2" borderId="4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/>
    </xf>
    <xf numFmtId="9" fontId="6" fillId="2" borderId="4" xfId="6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169" fontId="11" fillId="2" borderId="42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170" fontId="11" fillId="2" borderId="6" xfId="0" applyNumberFormat="1" applyFont="1" applyFill="1" applyBorder="1" applyAlignment="1">
      <alignment horizontal="center" vertical="center" wrapText="1"/>
    </xf>
    <xf numFmtId="169" fontId="11" fillId="2" borderId="2" xfId="0" applyNumberFormat="1" applyFont="1" applyFill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171" fontId="6" fillId="2" borderId="16" xfId="59" applyNumberFormat="1" applyFont="1" applyFill="1" applyBorder="1" applyAlignment="1">
      <alignment horizontal="left" vertical="center" wrapText="1"/>
    </xf>
    <xf numFmtId="169" fontId="11" fillId="2" borderId="48" xfId="0" applyNumberFormat="1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/>
    </xf>
    <xf numFmtId="175" fontId="11" fillId="2" borderId="3" xfId="0" applyNumberFormat="1" applyFont="1" applyFill="1" applyBorder="1" applyAlignment="1">
      <alignment horizontal="center" vertical="center" wrapText="1"/>
    </xf>
    <xf numFmtId="174" fontId="6" fillId="2" borderId="4" xfId="1" applyNumberFormat="1" applyFont="1" applyFill="1" applyBorder="1" applyAlignment="1">
      <alignment horizontal="center" vertical="center" wrapText="1"/>
    </xf>
    <xf numFmtId="171" fontId="6" fillId="2" borderId="0" xfId="59" applyNumberFormat="1" applyFont="1" applyFill="1"/>
    <xf numFmtId="169" fontId="11" fillId="2" borderId="41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71" fontId="6" fillId="2" borderId="50" xfId="59" applyNumberFormat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10" fillId="2" borderId="3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 wrapText="1"/>
    </xf>
    <xf numFmtId="43" fontId="6" fillId="8" borderId="2" xfId="0" applyNumberFormat="1" applyFont="1" applyFill="1" applyBorder="1" applyAlignment="1">
      <alignment horizontal="center" vertical="center" wrapText="1"/>
    </xf>
    <xf numFmtId="43" fontId="6" fillId="8" borderId="2" xfId="0" applyNumberFormat="1" applyFont="1" applyFill="1" applyBorder="1" applyAlignment="1">
      <alignment horizontal="center" vertical="center"/>
    </xf>
    <xf numFmtId="14" fontId="6" fillId="8" borderId="2" xfId="0" applyNumberFormat="1" applyFont="1" applyFill="1" applyBorder="1" applyAlignment="1">
      <alignment horizontal="center" vertical="center"/>
    </xf>
    <xf numFmtId="8" fontId="6" fillId="8" borderId="2" xfId="1" applyNumberFormat="1" applyFont="1" applyFill="1" applyBorder="1" applyAlignment="1">
      <alignment horizontal="center" vertical="center" wrapText="1"/>
    </xf>
    <xf numFmtId="165" fontId="6" fillId="8" borderId="2" xfId="1" applyNumberFormat="1" applyFont="1" applyFill="1" applyBorder="1" applyAlignment="1">
      <alignment horizontal="center" vertical="center" wrapText="1"/>
    </xf>
    <xf numFmtId="174" fontId="6" fillId="8" borderId="2" xfId="1" applyNumberFormat="1" applyFont="1" applyFill="1" applyBorder="1" applyAlignment="1">
      <alignment horizontal="center" vertical="center" wrapText="1"/>
    </xf>
    <xf numFmtId="9" fontId="6" fillId="8" borderId="2" xfId="60" applyFont="1" applyFill="1" applyBorder="1" applyAlignment="1">
      <alignment horizontal="center" vertical="center" wrapText="1"/>
    </xf>
    <xf numFmtId="164" fontId="6" fillId="8" borderId="2" xfId="0" applyNumberFormat="1" applyFont="1" applyFill="1" applyBorder="1" applyAlignment="1">
      <alignment horizontal="center" vertical="center"/>
    </xf>
    <xf numFmtId="0" fontId="6" fillId="8" borderId="2" xfId="1" applyNumberFormat="1" applyFont="1" applyFill="1" applyBorder="1" applyAlignment="1">
      <alignment horizontal="center" vertical="center" wrapText="1"/>
    </xf>
    <xf numFmtId="0" fontId="6" fillId="8" borderId="40" xfId="0" applyFont="1" applyFill="1" applyBorder="1" applyAlignment="1">
      <alignment horizontal="center" vertical="center"/>
    </xf>
    <xf numFmtId="8" fontId="6" fillId="8" borderId="4" xfId="1" applyNumberFormat="1" applyFont="1" applyFill="1" applyBorder="1" applyAlignment="1">
      <alignment horizontal="center" vertical="center" wrapText="1"/>
    </xf>
    <xf numFmtId="44" fontId="6" fillId="8" borderId="4" xfId="1" applyNumberFormat="1" applyFont="1" applyFill="1" applyBorder="1" applyAlignment="1">
      <alignment horizontal="center" vertical="center" wrapText="1"/>
    </xf>
    <xf numFmtId="174" fontId="6" fillId="8" borderId="4" xfId="1" applyNumberFormat="1" applyFont="1" applyFill="1" applyBorder="1" applyAlignment="1">
      <alignment horizontal="center" vertical="center" wrapText="1"/>
    </xf>
    <xf numFmtId="43" fontId="6" fillId="8" borderId="4" xfId="0" applyNumberFormat="1" applyFont="1" applyFill="1" applyBorder="1" applyAlignment="1">
      <alignment horizontal="center" vertical="center" wrapText="1"/>
    </xf>
    <xf numFmtId="9" fontId="6" fillId="8" borderId="4" xfId="60" applyFont="1" applyFill="1" applyBorder="1" applyAlignment="1">
      <alignment horizontal="center" vertical="center" wrapText="1"/>
    </xf>
    <xf numFmtId="164" fontId="6" fillId="8" borderId="0" xfId="0" applyNumberFormat="1" applyFont="1" applyFill="1" applyBorder="1" applyAlignment="1">
      <alignment horizontal="center" vertical="center"/>
    </xf>
    <xf numFmtId="165" fontId="6" fillId="8" borderId="4" xfId="1" applyNumberFormat="1" applyFont="1" applyFill="1" applyBorder="1" applyAlignment="1">
      <alignment horizontal="center" vertical="center" wrapText="1"/>
    </xf>
    <xf numFmtId="9" fontId="6" fillId="8" borderId="4" xfId="60" applyNumberFormat="1" applyFont="1" applyFill="1" applyBorder="1" applyAlignment="1">
      <alignment horizontal="center" vertical="center" wrapText="1"/>
    </xf>
    <xf numFmtId="14" fontId="10" fillId="8" borderId="2" xfId="0" applyNumberFormat="1" applyFont="1" applyFill="1" applyBorder="1" applyAlignment="1">
      <alignment horizontal="center" vertical="center"/>
    </xf>
    <xf numFmtId="8" fontId="10" fillId="8" borderId="4" xfId="1" applyNumberFormat="1" applyFont="1" applyFill="1" applyBorder="1" applyAlignment="1">
      <alignment horizontal="center" vertical="center" wrapText="1"/>
    </xf>
    <xf numFmtId="167" fontId="10" fillId="8" borderId="4" xfId="1" applyNumberFormat="1" applyFont="1" applyFill="1" applyBorder="1" applyAlignment="1">
      <alignment horizontal="center" vertical="center" wrapText="1"/>
    </xf>
    <xf numFmtId="0" fontId="6" fillId="8" borderId="0" xfId="0" applyFont="1" applyFill="1" applyAlignment="1">
      <alignment horizontal="center" vertical="center"/>
    </xf>
    <xf numFmtId="43" fontId="10" fillId="8" borderId="4" xfId="0" applyNumberFormat="1" applyFont="1" applyFill="1" applyBorder="1" applyAlignment="1">
      <alignment horizontal="center" vertical="center" wrapText="1"/>
    </xf>
    <xf numFmtId="9" fontId="10" fillId="8" borderId="4" xfId="60" applyFont="1" applyFill="1" applyBorder="1" applyAlignment="1">
      <alignment horizontal="center" vertical="center" wrapText="1"/>
    </xf>
    <xf numFmtId="164" fontId="10" fillId="8" borderId="2" xfId="0" applyNumberFormat="1" applyFont="1" applyFill="1" applyBorder="1" applyAlignment="1">
      <alignment horizontal="center" vertical="center"/>
    </xf>
    <xf numFmtId="0" fontId="6" fillId="8" borderId="14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43" fontId="6" fillId="8" borderId="3" xfId="0" applyNumberFormat="1" applyFont="1" applyFill="1" applyBorder="1" applyAlignment="1">
      <alignment horizontal="center" vertical="center" wrapText="1"/>
    </xf>
    <xf numFmtId="14" fontId="6" fillId="8" borderId="31" xfId="0" applyNumberFormat="1" applyFont="1" applyFill="1" applyBorder="1" applyAlignment="1">
      <alignment horizontal="center" vertical="center" wrapText="1"/>
    </xf>
    <xf numFmtId="8" fontId="6" fillId="8" borderId="3" xfId="0" applyNumberFormat="1" applyFont="1" applyFill="1" applyBorder="1" applyAlignment="1">
      <alignment horizontal="center" vertical="center" wrapText="1"/>
    </xf>
    <xf numFmtId="165" fontId="6" fillId="8" borderId="3" xfId="1" applyNumberFormat="1" applyFont="1" applyFill="1" applyBorder="1" applyAlignment="1">
      <alignment horizontal="center" vertical="center" wrapText="1"/>
    </xf>
    <xf numFmtId="176" fontId="6" fillId="8" borderId="3" xfId="1" applyNumberFormat="1" applyFont="1" applyFill="1" applyBorder="1" applyAlignment="1">
      <alignment horizontal="center" vertical="center" wrapText="1"/>
    </xf>
    <xf numFmtId="167" fontId="6" fillId="8" borderId="3" xfId="1" applyNumberFormat="1" applyFont="1" applyFill="1" applyBorder="1" applyAlignment="1">
      <alignment horizontal="center" vertical="center" wrapText="1"/>
    </xf>
    <xf numFmtId="2" fontId="6" fillId="8" borderId="3" xfId="1" applyNumberFormat="1" applyFont="1" applyFill="1" applyBorder="1" applyAlignment="1">
      <alignment horizontal="right" vertical="center" wrapText="1"/>
    </xf>
    <xf numFmtId="9" fontId="6" fillId="8" borderId="3" xfId="0" applyNumberFormat="1" applyFont="1" applyFill="1" applyBorder="1" applyAlignment="1">
      <alignment horizontal="center" vertical="center"/>
    </xf>
    <xf numFmtId="2" fontId="6" fillId="8" borderId="3" xfId="0" applyNumberFormat="1" applyFont="1" applyFill="1" applyBorder="1" applyAlignment="1">
      <alignment horizontal="right" vertical="center"/>
    </xf>
    <xf numFmtId="0" fontId="6" fillId="8" borderId="16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horizontal="center"/>
    </xf>
    <xf numFmtId="170" fontId="11" fillId="2" borderId="31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169" fontId="11" fillId="8" borderId="7" xfId="0" applyNumberFormat="1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170" fontId="11" fillId="8" borderId="2" xfId="0" applyNumberFormat="1" applyFont="1" applyFill="1" applyBorder="1" applyAlignment="1">
      <alignment horizontal="center" vertical="center" wrapText="1"/>
    </xf>
    <xf numFmtId="175" fontId="11" fillId="8" borderId="2" xfId="0" applyNumberFormat="1" applyFont="1" applyFill="1" applyBorder="1" applyAlignment="1">
      <alignment horizontal="center" vertical="center" wrapText="1"/>
    </xf>
    <xf numFmtId="169" fontId="11" fillId="8" borderId="2" xfId="0" applyNumberFormat="1" applyFont="1" applyFill="1" applyBorder="1" applyAlignment="1">
      <alignment horizontal="center" vertical="center" wrapText="1"/>
    </xf>
    <xf numFmtId="169" fontId="11" fillId="8" borderId="14" xfId="0" applyNumberFormat="1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170" fontId="11" fillId="8" borderId="3" xfId="0" applyNumberFormat="1" applyFont="1" applyFill="1" applyBorder="1" applyAlignment="1">
      <alignment horizontal="center" vertical="center" wrapText="1"/>
    </xf>
    <xf numFmtId="169" fontId="11" fillId="8" borderId="3" xfId="0" applyNumberFormat="1" applyFont="1" applyFill="1" applyBorder="1" applyAlignment="1">
      <alignment horizontal="center" vertical="center" wrapText="1"/>
    </xf>
    <xf numFmtId="171" fontId="6" fillId="8" borderId="16" xfId="59" applyNumberFormat="1" applyFont="1" applyFill="1" applyBorder="1" applyAlignment="1">
      <alignment horizontal="left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170" fontId="11" fillId="2" borderId="5" xfId="0" applyNumberFormat="1" applyFont="1" applyFill="1" applyBorder="1" applyAlignment="1">
      <alignment horizontal="center" vertical="center" wrapText="1"/>
    </xf>
    <xf numFmtId="175" fontId="11" fillId="2" borderId="5" xfId="0" applyNumberFormat="1" applyFont="1" applyFill="1" applyBorder="1" applyAlignment="1">
      <alignment horizontal="center" vertical="center" wrapText="1"/>
    </xf>
    <xf numFmtId="175" fontId="11" fillId="2" borderId="6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0" fontId="11" fillId="0" borderId="5" xfId="0" applyNumberFormat="1" applyFont="1" applyFill="1" applyBorder="1" applyAlignment="1">
      <alignment horizontal="center" vertical="center" wrapText="1"/>
    </xf>
    <xf numFmtId="175" fontId="11" fillId="3" borderId="6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69" fontId="11" fillId="0" borderId="2" xfId="0" applyNumberFormat="1" applyFont="1" applyFill="1" applyBorder="1" applyAlignment="1">
      <alignment horizontal="center" vertical="center" wrapText="1"/>
    </xf>
    <xf numFmtId="169" fontId="11" fillId="3" borderId="7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170" fontId="11" fillId="0" borderId="2" xfId="0" applyNumberFormat="1" applyFont="1" applyFill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4" fontId="11" fillId="2" borderId="3" xfId="0" applyNumberFormat="1" applyFont="1" applyFill="1" applyBorder="1" applyAlignment="1">
      <alignment horizontal="center" vertical="center" wrapText="1"/>
    </xf>
    <xf numFmtId="0" fontId="6" fillId="2" borderId="6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169" fontId="11" fillId="2" borderId="2" xfId="0" applyNumberFormat="1" applyFont="1" applyFill="1" applyBorder="1" applyAlignment="1">
      <alignment horizontal="center" vertical="center" wrapText="1"/>
    </xf>
    <xf numFmtId="169" fontId="11" fillId="2" borderId="23" xfId="0" applyNumberFormat="1" applyFont="1" applyFill="1" applyBorder="1" applyAlignment="1">
      <alignment horizontal="center" vertical="center" wrapText="1"/>
    </xf>
    <xf numFmtId="169" fontId="11" fillId="2" borderId="25" xfId="0" applyNumberFormat="1" applyFont="1" applyFill="1" applyBorder="1" applyAlignment="1">
      <alignment horizontal="center" vertical="center" wrapText="1"/>
    </xf>
    <xf numFmtId="169" fontId="11" fillId="0" borderId="23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/>
    </xf>
    <xf numFmtId="0" fontId="6" fillId="0" borderId="36" xfId="0" applyFont="1" applyBorder="1" applyAlignment="1"/>
    <xf numFmtId="0" fontId="5" fillId="2" borderId="0" xfId="0" applyFont="1" applyFill="1" applyAlignment="1">
      <alignment horizontal="left"/>
    </xf>
    <xf numFmtId="0" fontId="6" fillId="2" borderId="0" xfId="0" applyFont="1" applyFill="1" applyBorder="1" applyAlignment="1">
      <alignment horizontal="left" vertical="center"/>
    </xf>
    <xf numFmtId="171" fontId="6" fillId="8" borderId="1" xfId="59" applyNumberFormat="1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/>
    </xf>
    <xf numFmtId="169" fontId="11" fillId="2" borderId="23" xfId="0" applyNumberFormat="1" applyFont="1" applyFill="1" applyBorder="1" applyAlignment="1">
      <alignment vertical="center" wrapText="1"/>
    </xf>
    <xf numFmtId="0" fontId="6" fillId="0" borderId="16" xfId="0" applyFont="1" applyBorder="1" applyAlignment="1"/>
    <xf numFmtId="0" fontId="7" fillId="2" borderId="0" xfId="0" applyFont="1" applyFill="1" applyBorder="1" applyAlignment="1"/>
    <xf numFmtId="0" fontId="7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6" borderId="47" xfId="0" applyFont="1" applyFill="1" applyBorder="1" applyAlignment="1">
      <alignment horizontal="center" vertical="center" wrapText="1"/>
    </xf>
    <xf numFmtId="0" fontId="7" fillId="4" borderId="4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6" xfId="0" applyFont="1" applyFill="1" applyBorder="1" applyAlignment="1">
      <alignment horizontal="center" vertical="center" wrapText="1"/>
    </xf>
    <xf numFmtId="0" fontId="7" fillId="4" borderId="42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7" fillId="4" borderId="4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61" xfId="0" applyFont="1" applyFill="1" applyBorder="1" applyAlignment="1">
      <alignment horizontal="center" vertical="center"/>
    </xf>
    <xf numFmtId="0" fontId="7" fillId="4" borderId="5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41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7" fillId="4" borderId="64" xfId="0" applyFont="1" applyFill="1" applyBorder="1" applyAlignment="1">
      <alignment horizontal="center" vertical="center"/>
    </xf>
    <xf numFmtId="0" fontId="7" fillId="4" borderId="6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vertical="center" wrapText="1"/>
    </xf>
    <xf numFmtId="0" fontId="7" fillId="4" borderId="20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6" fillId="8" borderId="16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wrapText="1"/>
    </xf>
    <xf numFmtId="0" fontId="7" fillId="4" borderId="24" xfId="0" applyFont="1" applyFill="1" applyBorder="1" applyAlignment="1">
      <alignment horizontal="center" wrapText="1"/>
    </xf>
    <xf numFmtId="0" fontId="7" fillId="4" borderId="35" xfId="0" applyFont="1" applyFill="1" applyBorder="1" applyAlignment="1">
      <alignment horizontal="center" wrapText="1"/>
    </xf>
    <xf numFmtId="0" fontId="7" fillId="4" borderId="39" xfId="0" applyFont="1" applyFill="1" applyBorder="1" applyAlignment="1">
      <alignment horizontal="center" wrapText="1"/>
    </xf>
    <xf numFmtId="0" fontId="7" fillId="4" borderId="26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justify" vertical="center" wrapText="1"/>
    </xf>
    <xf numFmtId="0" fontId="6" fillId="2" borderId="17" xfId="0" applyFont="1" applyFill="1" applyBorder="1" applyAlignment="1">
      <alignment horizontal="justify" vertical="center" wrapText="1"/>
    </xf>
    <xf numFmtId="0" fontId="6" fillId="2" borderId="28" xfId="0" applyFont="1" applyFill="1" applyBorder="1" applyAlignment="1">
      <alignment horizontal="justify" vertical="center" wrapText="1"/>
    </xf>
    <xf numFmtId="0" fontId="6" fillId="2" borderId="29" xfId="0" applyFont="1" applyFill="1" applyBorder="1" applyAlignment="1">
      <alignment horizontal="justify" vertical="center" wrapText="1"/>
    </xf>
    <xf numFmtId="0" fontId="6" fillId="2" borderId="0" xfId="0" applyFont="1" applyFill="1" applyBorder="1" applyAlignment="1">
      <alignment horizontal="justify" vertical="center" wrapText="1"/>
    </xf>
    <xf numFmtId="0" fontId="6" fillId="2" borderId="30" xfId="0" applyFont="1" applyFill="1" applyBorder="1" applyAlignment="1">
      <alignment horizontal="justify" vertical="center" wrapText="1"/>
    </xf>
    <xf numFmtId="0" fontId="6" fillId="2" borderId="15" xfId="0" applyFont="1" applyFill="1" applyBorder="1" applyAlignment="1">
      <alignment horizontal="justify" vertical="center" wrapText="1"/>
    </xf>
    <xf numFmtId="0" fontId="6" fillId="2" borderId="12" xfId="0" applyFont="1" applyFill="1" applyBorder="1" applyAlignment="1">
      <alignment horizontal="justify" vertical="center" wrapText="1"/>
    </xf>
    <xf numFmtId="0" fontId="6" fillId="2" borderId="13" xfId="0" applyFont="1" applyFill="1" applyBorder="1" applyAlignment="1">
      <alignment horizontal="justify" vertical="center" wrapText="1"/>
    </xf>
    <xf numFmtId="0" fontId="5" fillId="2" borderId="46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justify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43" fontId="6" fillId="8" borderId="47" xfId="0" applyNumberFormat="1" applyFont="1" applyFill="1" applyBorder="1" applyAlignment="1">
      <alignment horizontal="center" vertical="center"/>
    </xf>
    <xf numFmtId="43" fontId="6" fillId="8" borderId="31" xfId="0" applyNumberFormat="1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43" fontId="10" fillId="4" borderId="35" xfId="0" applyNumberFormat="1" applyFont="1" applyFill="1" applyBorder="1" applyAlignment="1">
      <alignment horizontal="center" vertical="center"/>
    </xf>
    <xf numFmtId="43" fontId="10" fillId="4" borderId="39" xfId="0" applyNumberFormat="1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left" vertical="top" wrapText="1"/>
    </xf>
    <xf numFmtId="0" fontId="7" fillId="4" borderId="19" xfId="0" applyFont="1" applyFill="1" applyBorder="1" applyAlignment="1">
      <alignment horizontal="center"/>
    </xf>
    <xf numFmtId="0" fontId="7" fillId="4" borderId="20" xfId="0" applyFont="1" applyFill="1" applyBorder="1" applyAlignment="1">
      <alignment horizontal="center"/>
    </xf>
    <xf numFmtId="0" fontId="7" fillId="4" borderId="27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0" fontId="6" fillId="8" borderId="25" xfId="0" applyNumberFormat="1" applyFont="1" applyFill="1" applyBorder="1" applyAlignment="1">
      <alignment horizontal="center" vertical="center"/>
    </xf>
    <xf numFmtId="0" fontId="6" fillId="8" borderId="32" xfId="0" applyNumberFormat="1" applyFont="1" applyFill="1" applyBorder="1" applyAlignment="1">
      <alignment horizontal="center" vertical="center"/>
    </xf>
    <xf numFmtId="164" fontId="6" fillId="2" borderId="5" xfId="59" applyFont="1" applyFill="1" applyBorder="1" applyAlignment="1">
      <alignment horizontal="right" vertical="center"/>
    </xf>
    <xf numFmtId="164" fontId="6" fillId="2" borderId="6" xfId="59" applyFont="1" applyFill="1" applyBorder="1" applyAlignment="1">
      <alignment horizontal="right" vertical="center"/>
    </xf>
    <xf numFmtId="0" fontId="7" fillId="4" borderId="20" xfId="0" applyFont="1" applyFill="1" applyBorder="1" applyAlignment="1">
      <alignment horizontal="center" vertical="center" wrapText="1"/>
    </xf>
    <xf numFmtId="0" fontId="5" fillId="6" borderId="60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5" fillId="6" borderId="62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/>
    </xf>
    <xf numFmtId="0" fontId="5" fillId="6" borderId="57" xfId="0" applyFont="1" applyFill="1" applyBorder="1" applyAlignment="1">
      <alignment horizontal="center" vertical="center"/>
    </xf>
    <xf numFmtId="0" fontId="5" fillId="6" borderId="55" xfId="0" applyFont="1" applyFill="1" applyBorder="1" applyAlignment="1">
      <alignment horizontal="center" vertical="center"/>
    </xf>
    <xf numFmtId="0" fontId="6" fillId="8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10" fillId="8" borderId="2" xfId="0" applyNumberFormat="1" applyFont="1" applyFill="1" applyBorder="1" applyAlignment="1">
      <alignment horizontal="center" vertical="center" wrapText="1"/>
    </xf>
    <xf numFmtId="0" fontId="6" fillId="2" borderId="23" xfId="1" applyNumberFormat="1" applyFont="1" applyFill="1" applyBorder="1" applyAlignment="1">
      <alignment horizontal="center" vertical="center" wrapText="1"/>
    </xf>
    <xf numFmtId="0" fontId="6" fillId="2" borderId="22" xfId="1" applyNumberFormat="1" applyFont="1" applyFill="1" applyBorder="1" applyAlignment="1">
      <alignment horizontal="center" vertical="center" wrapText="1"/>
    </xf>
    <xf numFmtId="0" fontId="6" fillId="8" borderId="23" xfId="1" applyNumberFormat="1" applyFont="1" applyFill="1" applyBorder="1" applyAlignment="1">
      <alignment horizontal="center" vertical="center" wrapText="1"/>
    </xf>
    <xf numFmtId="0" fontId="6" fillId="8" borderId="22" xfId="1" applyNumberFormat="1" applyFont="1" applyFill="1" applyBorder="1" applyAlignment="1">
      <alignment horizontal="center" vertical="center" wrapText="1"/>
    </xf>
    <xf numFmtId="0" fontId="6" fillId="8" borderId="25" xfId="0" applyNumberFormat="1" applyFont="1" applyFill="1" applyBorder="1" applyAlignment="1">
      <alignment horizontal="center" vertical="center" wrapText="1"/>
    </xf>
    <xf numFmtId="0" fontId="6" fillId="8" borderId="32" xfId="0" applyNumberFormat="1" applyFont="1" applyFill="1" applyBorder="1" applyAlignment="1">
      <alignment horizontal="center" vertical="center" wrapText="1"/>
    </xf>
    <xf numFmtId="0" fontId="6" fillId="8" borderId="23" xfId="0" applyNumberFormat="1" applyFont="1" applyFill="1" applyBorder="1" applyAlignment="1">
      <alignment horizontal="center" vertical="center" wrapText="1"/>
    </xf>
    <xf numFmtId="0" fontId="6" fillId="8" borderId="22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center"/>
    </xf>
    <xf numFmtId="0" fontId="5" fillId="6" borderId="21" xfId="0" applyFont="1" applyFill="1" applyBorder="1" applyAlignment="1">
      <alignment horizontal="center"/>
    </xf>
    <xf numFmtId="0" fontId="5" fillId="6" borderId="2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4" fontId="6" fillId="0" borderId="26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4" fontId="6" fillId="0" borderId="3" xfId="0" applyNumberFormat="1" applyFont="1" applyBorder="1" applyAlignment="1">
      <alignment horizontal="center"/>
    </xf>
    <xf numFmtId="0" fontId="7" fillId="4" borderId="4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175" fontId="6" fillId="0" borderId="29" xfId="0" applyNumberFormat="1" applyFont="1" applyBorder="1" applyAlignment="1">
      <alignment horizontal="center" vertical="center"/>
    </xf>
    <xf numFmtId="175" fontId="6" fillId="0" borderId="15" xfId="0" applyNumberFormat="1" applyFont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7" fillId="4" borderId="53" xfId="0" applyFont="1" applyFill="1" applyBorder="1" applyAlignment="1">
      <alignment horizontal="center" vertical="center" wrapText="1"/>
    </xf>
    <xf numFmtId="0" fontId="7" fillId="4" borderId="54" xfId="0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7" fillId="4" borderId="55" xfId="0" applyFont="1" applyFill="1" applyBorder="1" applyAlignment="1">
      <alignment horizontal="center" vertical="center" wrapText="1"/>
    </xf>
    <xf numFmtId="0" fontId="7" fillId="4" borderId="58" xfId="0" applyFont="1" applyFill="1" applyBorder="1" applyAlignment="1">
      <alignment horizontal="center" vertical="center"/>
    </xf>
    <xf numFmtId="0" fontId="7" fillId="4" borderId="56" xfId="0" applyFont="1" applyFill="1" applyBorder="1" applyAlignment="1">
      <alignment horizontal="center" vertical="center"/>
    </xf>
    <xf numFmtId="0" fontId="7" fillId="4" borderId="54" xfId="0" applyFont="1" applyFill="1" applyBorder="1" applyAlignment="1">
      <alignment horizontal="center" vertical="center"/>
    </xf>
    <xf numFmtId="0" fontId="7" fillId="4" borderId="59" xfId="0" applyFont="1" applyFill="1" applyBorder="1" applyAlignment="1">
      <alignment horizontal="center" vertical="center"/>
    </xf>
    <xf numFmtId="0" fontId="7" fillId="4" borderId="57" xfId="0" applyFont="1" applyFill="1" applyBorder="1" applyAlignment="1">
      <alignment horizontal="center" vertical="center"/>
    </xf>
    <xf numFmtId="0" fontId="7" fillId="4" borderId="55" xfId="0" applyFont="1" applyFill="1" applyBorder="1" applyAlignment="1">
      <alignment horizontal="center" vertical="center"/>
    </xf>
    <xf numFmtId="0" fontId="2" fillId="4" borderId="47" xfId="0" applyFont="1" applyFill="1" applyBorder="1" applyAlignment="1">
      <alignment horizontal="center" vertical="center" wrapText="1"/>
    </xf>
    <xf numFmtId="0" fontId="7" fillId="4" borderId="53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justify" vertical="center"/>
    </xf>
    <xf numFmtId="0" fontId="7" fillId="4" borderId="20" xfId="0" applyFont="1" applyFill="1" applyBorder="1" applyAlignment="1">
      <alignment horizontal="justify" vertical="center"/>
    </xf>
    <xf numFmtId="0" fontId="7" fillId="4" borderId="14" xfId="0" applyFont="1" applyFill="1" applyBorder="1" applyAlignment="1">
      <alignment horizontal="justify" vertical="center"/>
    </xf>
    <xf numFmtId="0" fontId="7" fillId="4" borderId="3" xfId="0" applyFont="1" applyFill="1" applyBorder="1" applyAlignment="1">
      <alignment horizontal="justify" vertical="center"/>
    </xf>
    <xf numFmtId="0" fontId="6" fillId="0" borderId="35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175" fontId="6" fillId="0" borderId="52" xfId="0" applyNumberFormat="1" applyFont="1" applyBorder="1" applyAlignment="1">
      <alignment horizontal="center" vertical="center"/>
    </xf>
    <xf numFmtId="175" fontId="6" fillId="0" borderId="11" xfId="0" applyNumberFormat="1" applyFont="1" applyBorder="1" applyAlignment="1">
      <alignment horizontal="center" vertical="center"/>
    </xf>
    <xf numFmtId="0" fontId="7" fillId="4" borderId="61" xfId="0" applyFont="1" applyFill="1" applyBorder="1" applyAlignment="1">
      <alignment horizontal="center" vertical="center"/>
    </xf>
    <xf numFmtId="0" fontId="7" fillId="4" borderId="51" xfId="0" applyFont="1" applyFill="1" applyBorder="1" applyAlignment="1">
      <alignment horizontal="center" vertical="center"/>
    </xf>
    <xf numFmtId="0" fontId="7" fillId="4" borderId="46" xfId="0" applyFont="1" applyFill="1" applyBorder="1" applyAlignment="1">
      <alignment horizontal="center" vertical="center" wrapText="1"/>
    </xf>
    <xf numFmtId="0" fontId="7" fillId="4" borderId="42" xfId="0" applyFont="1" applyFill="1" applyBorder="1" applyAlignment="1">
      <alignment horizontal="center" vertical="center" wrapText="1"/>
    </xf>
    <xf numFmtId="0" fontId="7" fillId="4" borderId="4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175" fontId="6" fillId="0" borderId="2" xfId="0" applyNumberFormat="1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60" xfId="0" applyFont="1" applyFill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 wrapText="1"/>
    </xf>
    <xf numFmtId="0" fontId="2" fillId="4" borderId="62" xfId="0" applyFont="1" applyFill="1" applyBorder="1" applyAlignment="1">
      <alignment horizontal="center" vertical="center" wrapText="1"/>
    </xf>
    <xf numFmtId="0" fontId="2" fillId="4" borderId="55" xfId="0" applyFont="1" applyFill="1" applyBorder="1" applyAlignment="1">
      <alignment horizontal="center" vertical="center" wrapText="1"/>
    </xf>
    <xf numFmtId="0" fontId="7" fillId="4" borderId="47" xfId="0" applyFont="1" applyFill="1" applyBorder="1" applyAlignment="1">
      <alignment horizontal="center"/>
    </xf>
    <xf numFmtId="0" fontId="7" fillId="4" borderId="6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7" fillId="4" borderId="43" xfId="0" applyFont="1" applyFill="1" applyBorder="1" applyAlignment="1">
      <alignment horizontal="center"/>
    </xf>
    <xf numFmtId="0" fontId="7" fillId="4" borderId="44" xfId="0" applyFont="1" applyFill="1" applyBorder="1" applyAlignment="1">
      <alignment horizontal="center"/>
    </xf>
    <xf numFmtId="0" fontId="7" fillId="4" borderId="45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62" xfId="0" applyFont="1" applyFill="1" applyBorder="1" applyAlignment="1">
      <alignment horizontal="center" vertical="center"/>
    </xf>
    <xf numFmtId="0" fontId="7" fillId="4" borderId="60" xfId="0" applyFont="1" applyFill="1" applyBorder="1" applyAlignment="1">
      <alignment horizontal="center" vertical="center"/>
    </xf>
    <xf numFmtId="0" fontId="7" fillId="4" borderId="60" xfId="0" applyFont="1" applyFill="1" applyBorder="1" applyAlignment="1">
      <alignment horizontal="center" vertical="center" wrapText="1"/>
    </xf>
    <xf numFmtId="0" fontId="7" fillId="4" borderId="62" xfId="0" applyFont="1" applyFill="1" applyBorder="1" applyAlignment="1">
      <alignment horizontal="center" vertical="center" wrapText="1"/>
    </xf>
    <xf numFmtId="0" fontId="7" fillId="4" borderId="64" xfId="0" applyFont="1" applyFill="1" applyBorder="1" applyAlignment="1">
      <alignment horizontal="center" vertical="center"/>
    </xf>
    <xf numFmtId="0" fontId="6" fillId="0" borderId="63" xfId="0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14" fontId="6" fillId="0" borderId="25" xfId="0" applyNumberFormat="1" applyFont="1" applyBorder="1" applyAlignment="1">
      <alignment horizontal="center"/>
    </xf>
    <xf numFmtId="14" fontId="6" fillId="0" borderId="32" xfId="0" applyNumberFormat="1" applyFont="1" applyBorder="1" applyAlignment="1">
      <alignment horizontal="center"/>
    </xf>
    <xf numFmtId="0" fontId="6" fillId="8" borderId="6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wrapText="1"/>
    </xf>
    <xf numFmtId="0" fontId="7" fillId="4" borderId="9" xfId="0" applyFont="1" applyFill="1" applyBorder="1" applyAlignment="1">
      <alignment horizontal="center" wrapText="1"/>
    </xf>
    <xf numFmtId="0" fontId="7" fillId="4" borderId="10" xfId="0" applyFont="1" applyFill="1" applyBorder="1" applyAlignment="1">
      <alignment horizontal="center" wrapText="1"/>
    </xf>
    <xf numFmtId="0" fontId="7" fillId="4" borderId="61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1" fontId="7" fillId="4" borderId="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/>
    </xf>
    <xf numFmtId="1" fontId="6" fillId="2" borderId="25" xfId="0" applyNumberFormat="1" applyFont="1" applyFill="1" applyBorder="1" applyAlignment="1">
      <alignment horizontal="center" vertical="center"/>
    </xf>
    <xf numFmtId="1" fontId="6" fillId="2" borderId="36" xfId="0" applyNumberFormat="1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3" fontId="6" fillId="8" borderId="2" xfId="0" applyNumberFormat="1" applyFont="1" applyFill="1" applyBorder="1" applyAlignment="1">
      <alignment horizontal="center" vertical="center" wrapText="1"/>
    </xf>
    <xf numFmtId="3" fontId="6" fillId="8" borderId="3" xfId="0" applyNumberFormat="1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7" fillId="4" borderId="37" xfId="0" applyFont="1" applyFill="1" applyBorder="1" applyAlignment="1">
      <alignment horizontal="center" vertical="center"/>
    </xf>
    <xf numFmtId="0" fontId="7" fillId="4" borderId="38" xfId="0" applyFont="1" applyFill="1" applyBorder="1" applyAlignment="1">
      <alignment horizontal="center" vertical="center"/>
    </xf>
    <xf numFmtId="0" fontId="7" fillId="4" borderId="39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1" fontId="7" fillId="4" borderId="2" xfId="0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7" fillId="4" borderId="35" xfId="0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top" wrapText="1"/>
    </xf>
    <xf numFmtId="0" fontId="7" fillId="4" borderId="26" xfId="0" applyNumberFormat="1" applyFont="1" applyFill="1" applyBorder="1" applyAlignment="1">
      <alignment horizontal="center" vertical="top" wrapText="1"/>
    </xf>
    <xf numFmtId="0" fontId="7" fillId="4" borderId="9" xfId="0" applyNumberFormat="1" applyFont="1" applyFill="1" applyBorder="1" applyAlignment="1">
      <alignment horizontal="center" vertical="top" wrapText="1"/>
    </xf>
    <xf numFmtId="0" fontId="7" fillId="4" borderId="10" xfId="0" applyNumberFormat="1" applyFont="1" applyFill="1" applyBorder="1" applyAlignment="1">
      <alignment horizontal="center" vertical="top" wrapText="1"/>
    </xf>
    <xf numFmtId="14" fontId="6" fillId="2" borderId="25" xfId="0" applyNumberFormat="1" applyFont="1" applyFill="1" applyBorder="1" applyAlignment="1">
      <alignment horizontal="center" vertical="center"/>
    </xf>
    <xf numFmtId="14" fontId="6" fillId="2" borderId="49" xfId="0" applyNumberFormat="1" applyFont="1" applyFill="1" applyBorder="1" applyAlignment="1">
      <alignment horizontal="center" vertical="center"/>
    </xf>
    <xf numFmtId="14" fontId="6" fillId="2" borderId="32" xfId="0" applyNumberFormat="1" applyFont="1" applyFill="1" applyBorder="1" applyAlignment="1">
      <alignment horizontal="center" vertical="center"/>
    </xf>
    <xf numFmtId="0" fontId="7" fillId="4" borderId="19" xfId="0" applyNumberFormat="1" applyFont="1" applyFill="1" applyBorder="1" applyAlignment="1">
      <alignment horizontal="center" vertical="center" wrapText="1"/>
    </xf>
    <xf numFmtId="0" fontId="7" fillId="4" borderId="20" xfId="0" applyNumberFormat="1" applyFont="1" applyFill="1" applyBorder="1" applyAlignment="1">
      <alignment horizontal="center" vertical="center" wrapText="1"/>
    </xf>
    <xf numFmtId="0" fontId="7" fillId="4" borderId="37" xfId="0" applyFont="1" applyFill="1" applyBorder="1" applyAlignment="1">
      <alignment horizontal="center"/>
    </xf>
    <xf numFmtId="0" fontId="7" fillId="4" borderId="38" xfId="0" applyFont="1" applyFill="1" applyBorder="1" applyAlignment="1">
      <alignment horizontal="center"/>
    </xf>
    <xf numFmtId="0" fontId="7" fillId="4" borderId="39" xfId="0" applyFont="1" applyFill="1" applyBorder="1" applyAlignment="1">
      <alignment horizontal="center"/>
    </xf>
    <xf numFmtId="0" fontId="7" fillId="4" borderId="63" xfId="0" applyFont="1" applyFill="1" applyBorder="1" applyAlignment="1">
      <alignment horizontal="center" vertical="center" wrapText="1"/>
    </xf>
    <xf numFmtId="0" fontId="7" fillId="4" borderId="49" xfId="0" applyFont="1" applyFill="1" applyBorder="1" applyAlignment="1">
      <alignment horizontal="center" vertical="center" wrapText="1"/>
    </xf>
    <xf numFmtId="0" fontId="7" fillId="4" borderId="32" xfId="0" applyFont="1" applyFill="1" applyBorder="1" applyAlignment="1">
      <alignment horizontal="center" vertical="center" wrapText="1"/>
    </xf>
    <xf numFmtId="0" fontId="10" fillId="2" borderId="4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justify" vertical="top" wrapText="1"/>
    </xf>
    <xf numFmtId="0" fontId="6" fillId="0" borderId="21" xfId="0" applyFont="1" applyFill="1" applyBorder="1" applyAlignment="1">
      <alignment horizontal="justify" vertical="top" wrapText="1"/>
    </xf>
    <xf numFmtId="0" fontId="6" fillId="0" borderId="22" xfId="0" applyFont="1" applyFill="1" applyBorder="1" applyAlignment="1">
      <alignment horizontal="justify" vertical="top" wrapText="1"/>
    </xf>
    <xf numFmtId="0" fontId="5" fillId="0" borderId="23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6" fillId="2" borderId="61" xfId="0" applyNumberFormat="1" applyFont="1" applyFill="1" applyBorder="1" applyAlignment="1">
      <alignment horizontal="center" vertical="center"/>
    </xf>
    <xf numFmtId="0" fontId="6" fillId="2" borderId="65" xfId="0" applyNumberFormat="1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left" vertical="center" wrapText="1"/>
    </xf>
    <xf numFmtId="0" fontId="5" fillId="2" borderId="38" xfId="0" applyFont="1" applyFill="1" applyBorder="1" applyAlignment="1">
      <alignment horizontal="left" vertical="center" wrapText="1"/>
    </xf>
    <xf numFmtId="0" fontId="5" fillId="2" borderId="66" xfId="0" applyFont="1" applyFill="1" applyBorder="1" applyAlignment="1">
      <alignment horizontal="left" vertical="center" wrapText="1"/>
    </xf>
    <xf numFmtId="0" fontId="6" fillId="0" borderId="49" xfId="0" applyFont="1" applyFill="1" applyBorder="1" applyAlignment="1">
      <alignment horizontal="justify" vertical="center" wrapText="1"/>
    </xf>
    <xf numFmtId="0" fontId="6" fillId="0" borderId="32" xfId="0" applyFont="1" applyFill="1" applyBorder="1" applyAlignment="1">
      <alignment horizontal="justify" vertical="center" wrapText="1"/>
    </xf>
    <xf numFmtId="0" fontId="10" fillId="0" borderId="23" xfId="0" applyFont="1" applyFill="1" applyBorder="1" applyAlignment="1">
      <alignment horizontal="left" vertical="center" wrapText="1"/>
    </xf>
    <xf numFmtId="0" fontId="10" fillId="0" borderId="21" xfId="0" applyFont="1" applyFill="1" applyBorder="1" applyAlignment="1">
      <alignment horizontal="left" vertical="center" wrapText="1"/>
    </xf>
    <xf numFmtId="0" fontId="10" fillId="0" borderId="22" xfId="0" applyFont="1" applyFill="1" applyBorder="1" applyAlignment="1">
      <alignment horizontal="left" vertical="center" wrapText="1"/>
    </xf>
    <xf numFmtId="0" fontId="10" fillId="0" borderId="25" xfId="0" applyFont="1" applyFill="1" applyBorder="1" applyAlignment="1">
      <alignment horizontal="left" vertical="center"/>
    </xf>
    <xf numFmtId="0" fontId="10" fillId="0" borderId="49" xfId="0" applyFont="1" applyFill="1" applyBorder="1" applyAlignment="1">
      <alignment horizontal="left" vertical="center"/>
    </xf>
    <xf numFmtId="0" fontId="10" fillId="0" borderId="32" xfId="0" applyFont="1" applyFill="1" applyBorder="1" applyAlignment="1">
      <alignment horizontal="left" vertical="center"/>
    </xf>
    <xf numFmtId="0" fontId="10" fillId="0" borderId="23" xfId="0" applyFont="1" applyFill="1" applyBorder="1" applyAlignment="1">
      <alignment horizontal="left" vertical="center"/>
    </xf>
    <xf numFmtId="0" fontId="10" fillId="0" borderId="21" xfId="0" applyFont="1" applyFill="1" applyBorder="1" applyAlignment="1">
      <alignment horizontal="left" vertical="center"/>
    </xf>
    <xf numFmtId="0" fontId="10" fillId="0" borderId="22" xfId="0" applyFont="1" applyFill="1" applyBorder="1" applyAlignment="1">
      <alignment horizontal="left" vertical="center"/>
    </xf>
    <xf numFmtId="0" fontId="7" fillId="2" borderId="35" xfId="0" applyFont="1" applyFill="1" applyBorder="1" applyAlignment="1">
      <alignment horizontal="left" vertical="center" wrapText="1"/>
    </xf>
    <xf numFmtId="0" fontId="7" fillId="2" borderId="38" xfId="0" applyFont="1" applyFill="1" applyBorder="1" applyAlignment="1">
      <alignment horizontal="left" vertical="center" wrapText="1"/>
    </xf>
    <xf numFmtId="0" fontId="7" fillId="2" borderId="66" xfId="0" applyFont="1" applyFill="1" applyBorder="1" applyAlignment="1">
      <alignment horizontal="left" vertical="center" wrapText="1"/>
    </xf>
    <xf numFmtId="0" fontId="7" fillId="2" borderId="67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68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left" vertical="center"/>
    </xf>
    <xf numFmtId="0" fontId="5" fillId="0" borderId="21" xfId="0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left" vertical="center"/>
    </xf>
    <xf numFmtId="0" fontId="6" fillId="0" borderId="25" xfId="0" applyFont="1" applyFill="1" applyBorder="1" applyAlignment="1">
      <alignment horizontal="justify" vertical="top" wrapText="1"/>
    </xf>
    <xf numFmtId="0" fontId="6" fillId="0" borderId="49" xfId="0" applyFont="1" applyFill="1" applyBorder="1" applyAlignment="1">
      <alignment horizontal="justify" vertical="top" wrapText="1"/>
    </xf>
    <xf numFmtId="0" fontId="6" fillId="0" borderId="32" xfId="0" applyFont="1" applyFill="1" applyBorder="1" applyAlignment="1">
      <alignment horizontal="justify" vertical="top" wrapText="1"/>
    </xf>
    <xf numFmtId="0" fontId="5" fillId="2" borderId="29" xfId="0" applyFont="1" applyFill="1" applyBorder="1" applyAlignment="1">
      <alignment vertical="center" wrapText="1"/>
    </xf>
    <xf numFmtId="0" fontId="6" fillId="0" borderId="0" xfId="0" applyFont="1" applyFill="1"/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43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14" fontId="6" fillId="8" borderId="2" xfId="0" applyNumberFormat="1" applyFont="1" applyFill="1" applyBorder="1" applyAlignment="1">
      <alignment horizontal="justify" vertical="center" wrapText="1"/>
    </xf>
    <xf numFmtId="14" fontId="6" fillId="2" borderId="2" xfId="0" applyNumberFormat="1" applyFont="1" applyFill="1" applyBorder="1" applyAlignment="1">
      <alignment horizontal="justify" vertical="center" wrapText="1"/>
    </xf>
    <xf numFmtId="14" fontId="10" fillId="8" borderId="2" xfId="0" applyNumberFormat="1" applyFont="1" applyFill="1" applyBorder="1" applyAlignment="1">
      <alignment horizontal="justify" vertical="center" wrapText="1"/>
    </xf>
    <xf numFmtId="14" fontId="6" fillId="8" borderId="3" xfId="0" applyNumberFormat="1" applyFont="1" applyFill="1" applyBorder="1" applyAlignment="1">
      <alignment horizontal="justify" vertical="center" wrapText="1"/>
    </xf>
    <xf numFmtId="0" fontId="6" fillId="8" borderId="51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right"/>
    </xf>
    <xf numFmtId="0" fontId="2" fillId="4" borderId="64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2" fillId="4" borderId="69" xfId="0" applyFont="1" applyFill="1" applyBorder="1" applyAlignment="1">
      <alignment horizontal="center" vertical="center" wrapText="1"/>
    </xf>
    <xf numFmtId="0" fontId="7" fillId="4" borderId="42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4" borderId="43" xfId="0" applyFont="1" applyFill="1" applyBorder="1" applyAlignment="1">
      <alignment horizontal="center" vertical="center"/>
    </xf>
    <xf numFmtId="0" fontId="7" fillId="4" borderId="44" xfId="0" applyFont="1" applyFill="1" applyBorder="1" applyAlignment="1">
      <alignment horizontal="center" vertical="center"/>
    </xf>
    <xf numFmtId="0" fontId="7" fillId="4" borderId="4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175" fontId="6" fillId="0" borderId="6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/>
    </xf>
    <xf numFmtId="0" fontId="7" fillId="4" borderId="43" xfId="0" applyFont="1" applyFill="1" applyBorder="1" applyAlignment="1">
      <alignment horizontal="center" vertical="center" wrapText="1"/>
    </xf>
    <xf numFmtId="0" fontId="7" fillId="4" borderId="44" xfId="0" applyFont="1" applyFill="1" applyBorder="1" applyAlignment="1">
      <alignment horizontal="center" vertical="center" wrapText="1"/>
    </xf>
    <xf numFmtId="0" fontId="7" fillId="4" borderId="45" xfId="0" applyFont="1" applyFill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/>
    </xf>
    <xf numFmtId="14" fontId="6" fillId="2" borderId="0" xfId="0" applyNumberFormat="1" applyFont="1" applyFill="1" applyBorder="1" applyAlignment="1">
      <alignment horizontal="center" vertical="center"/>
    </xf>
    <xf numFmtId="171" fontId="6" fillId="0" borderId="0" xfId="59" applyNumberFormat="1" applyFont="1" applyAlignment="1">
      <alignment vertical="center"/>
    </xf>
    <xf numFmtId="0" fontId="6" fillId="0" borderId="14" xfId="0" applyFont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6" fillId="2" borderId="50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7" fillId="4" borderId="46" xfId="0" applyFont="1" applyFill="1" applyBorder="1" applyAlignment="1">
      <alignment horizontal="center"/>
    </xf>
    <xf numFmtId="0" fontId="6" fillId="8" borderId="5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 wrapText="1"/>
    </xf>
    <xf numFmtId="0" fontId="7" fillId="4" borderId="64" xfId="0" applyFont="1" applyFill="1" applyBorder="1" applyAlignment="1">
      <alignment horizontal="center" vertical="center" wrapText="1"/>
    </xf>
    <xf numFmtId="175" fontId="11" fillId="8" borderId="3" xfId="0" applyNumberFormat="1" applyFont="1" applyFill="1" applyBorder="1" applyAlignment="1">
      <alignment horizontal="center" vertical="center" wrapText="1"/>
    </xf>
    <xf numFmtId="169" fontId="11" fillId="8" borderId="25" xfId="0" applyNumberFormat="1" applyFont="1" applyFill="1" applyBorder="1" applyAlignment="1">
      <alignment horizontal="center" vertical="center" wrapText="1"/>
    </xf>
    <xf numFmtId="175" fontId="11" fillId="8" borderId="6" xfId="0" applyNumberFormat="1" applyFont="1" applyFill="1" applyBorder="1" applyAlignment="1">
      <alignment horizontal="center" vertical="center" wrapText="1"/>
    </xf>
    <xf numFmtId="1" fontId="6" fillId="2" borderId="2" xfId="59" applyNumberFormat="1" applyFont="1" applyFill="1" applyBorder="1" applyAlignment="1">
      <alignment horizontal="center" vertical="center" wrapText="1"/>
    </xf>
    <xf numFmtId="1" fontId="6" fillId="2" borderId="3" xfId="59" applyNumberFormat="1" applyFont="1" applyFill="1" applyBorder="1" applyAlignment="1">
      <alignment horizontal="center" vertical="center" wrapText="1"/>
    </xf>
    <xf numFmtId="0" fontId="6" fillId="2" borderId="63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25" xfId="0" applyNumberFormat="1" applyFont="1" applyFill="1" applyBorder="1" applyAlignment="1">
      <alignment horizontal="center" vertical="top" wrapText="1"/>
    </xf>
    <xf numFmtId="0" fontId="6" fillId="2" borderId="36" xfId="0" applyNumberFormat="1" applyFont="1" applyFill="1" applyBorder="1" applyAlignment="1">
      <alignment horizontal="center" vertical="top" wrapText="1"/>
    </xf>
    <xf numFmtId="0" fontId="6" fillId="2" borderId="3" xfId="0" applyNumberFormat="1" applyFont="1" applyFill="1" applyBorder="1" applyAlignment="1">
      <alignment horizontal="center" vertical="top" wrapText="1"/>
    </xf>
    <xf numFmtId="0" fontId="6" fillId="2" borderId="16" xfId="0" applyNumberFormat="1" applyFont="1" applyFill="1" applyBorder="1" applyAlignment="1">
      <alignment horizontal="center" vertical="top" wrapText="1"/>
    </xf>
  </cellXfs>
  <cellStyles count="61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Millares" xfId="59" builtinId="3"/>
    <cellStyle name="Millares 2" xfId="2"/>
    <cellStyle name="Moneda" xfId="1" builtinId="4"/>
    <cellStyle name="Normal" xfId="0" builtinId="0"/>
    <cellStyle name="Porcentual" xfId="6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>
    <tabColor rgb="FFFF0000"/>
  </sheetPr>
  <dimension ref="A1:W96"/>
  <sheetViews>
    <sheetView zoomScale="90" zoomScaleNormal="90" zoomScalePageLayoutView="70" workbookViewId="0"/>
  </sheetViews>
  <sheetFormatPr baseColWidth="10" defaultColWidth="0" defaultRowHeight="12.75" zeroHeight="1"/>
  <cols>
    <col min="1" max="1" width="3.7109375" style="496" customWidth="1"/>
    <col min="2" max="2" width="5.42578125" style="496" customWidth="1"/>
    <col min="3" max="3" width="16.140625" style="496" customWidth="1"/>
    <col min="4" max="4" width="17.85546875" style="496" customWidth="1"/>
    <col min="5" max="6" width="11.42578125" style="496" customWidth="1"/>
    <col min="7" max="7" width="13.85546875" style="496" bestFit="1" customWidth="1"/>
    <col min="8" max="9" width="11.42578125" style="496" customWidth="1"/>
    <col min="10" max="10" width="20.7109375" style="496" customWidth="1"/>
    <col min="11" max="11" width="25.85546875" style="496" customWidth="1"/>
    <col min="12" max="12" width="16.42578125" style="496" customWidth="1"/>
    <col min="13" max="13" width="24.140625" style="496" customWidth="1"/>
    <col min="14" max="14" width="3.7109375" style="496" customWidth="1"/>
    <col min="15" max="15" width="18.28515625" style="496" hidden="1"/>
    <col min="16" max="16" width="15" style="496" hidden="1"/>
    <col min="17" max="18" width="11.42578125" style="496" hidden="1"/>
    <col min="19" max="19" width="12.85546875" style="496" hidden="1"/>
    <col min="20" max="21" width="11.42578125" style="496" hidden="1"/>
    <col min="22" max="22" width="12.85546875" style="496" hidden="1"/>
    <col min="23" max="23" width="0" style="496" hidden="1"/>
    <col min="24" max="16384" width="11.42578125" style="496" hidden="1"/>
  </cols>
  <sheetData>
    <row r="1" spans="1:23" s="489" customForma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</row>
    <row r="2" spans="1:23" s="489" customFormat="1" ht="13.5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</row>
    <row r="3" spans="1:23" s="489" customFormat="1" ht="13.5" thickBot="1">
      <c r="A3" s="1"/>
      <c r="B3" s="252" t="s">
        <v>3</v>
      </c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4"/>
      <c r="N3" s="3"/>
      <c r="O3" s="490"/>
      <c r="P3" s="490"/>
      <c r="Q3" s="490"/>
      <c r="R3" s="490"/>
      <c r="S3" s="490"/>
      <c r="T3" s="490"/>
      <c r="U3" s="490"/>
      <c r="V3" s="490"/>
      <c r="W3" s="490"/>
    </row>
    <row r="4" spans="1:23" s="489" customFormat="1" ht="18" customHeight="1">
      <c r="A4" s="1"/>
      <c r="B4" s="257" t="s">
        <v>39</v>
      </c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9"/>
      <c r="N4" s="4"/>
      <c r="O4" s="491"/>
      <c r="P4" s="491"/>
      <c r="Q4" s="491"/>
      <c r="R4" s="491"/>
      <c r="S4" s="491"/>
      <c r="T4" s="491"/>
      <c r="U4" s="491"/>
      <c r="V4" s="491"/>
      <c r="W4" s="491"/>
    </row>
    <row r="5" spans="1:23" s="489" customFormat="1" ht="18" customHeight="1">
      <c r="A5" s="1"/>
      <c r="B5" s="260"/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2"/>
      <c r="N5" s="4"/>
      <c r="O5" s="491"/>
      <c r="P5" s="491"/>
      <c r="Q5" s="491"/>
      <c r="R5" s="491"/>
      <c r="S5" s="491"/>
      <c r="T5" s="491"/>
      <c r="U5" s="491"/>
      <c r="V5" s="491"/>
      <c r="W5" s="491"/>
    </row>
    <row r="6" spans="1:23" s="489" customFormat="1" ht="18" customHeight="1" thickBot="1">
      <c r="A6" s="1"/>
      <c r="B6" s="263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5"/>
      <c r="N6" s="4"/>
      <c r="O6" s="491"/>
      <c r="P6" s="491"/>
      <c r="Q6" s="491"/>
      <c r="R6" s="491"/>
      <c r="S6" s="491"/>
      <c r="T6" s="491"/>
      <c r="U6" s="491"/>
      <c r="V6" s="491"/>
      <c r="W6" s="491"/>
    </row>
    <row r="7" spans="1:23" s="489" customFormat="1" ht="13.5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2"/>
      <c r="M7" s="2"/>
      <c r="N7" s="2"/>
    </row>
    <row r="8" spans="1:23" s="489" customFormat="1" ht="36" customHeight="1" thickBot="1">
      <c r="A8" s="1"/>
      <c r="B8" s="255" t="s">
        <v>4</v>
      </c>
      <c r="C8" s="256"/>
      <c r="D8" s="5">
        <v>2123759117</v>
      </c>
      <c r="E8" s="208"/>
      <c r="F8" s="208"/>
      <c r="G8" s="7"/>
      <c r="H8" s="208"/>
      <c r="I8" s="208"/>
      <c r="J8" s="208"/>
      <c r="K8" s="208"/>
      <c r="L8" s="207"/>
      <c r="M8" s="2"/>
      <c r="N8" s="2"/>
      <c r="O8" s="492"/>
      <c r="P8" s="493"/>
      <c r="Q8" s="494"/>
      <c r="R8" s="494"/>
      <c r="S8" s="494"/>
      <c r="T8" s="494"/>
      <c r="U8" s="494"/>
      <c r="V8" s="494"/>
      <c r="W8" s="494"/>
    </row>
    <row r="9" spans="1:23" s="489" customFormat="1" ht="15.75" customHeight="1">
      <c r="A9" s="1"/>
      <c r="B9" s="9"/>
      <c r="C9" s="9"/>
      <c r="D9" s="10"/>
      <c r="E9" s="208"/>
      <c r="F9" s="11"/>
      <c r="G9" s="12"/>
      <c r="H9" s="207"/>
      <c r="I9" s="8"/>
      <c r="J9" s="12"/>
      <c r="K9" s="8"/>
      <c r="L9" s="13"/>
      <c r="M9" s="16"/>
      <c r="N9" s="16"/>
      <c r="O9" s="492"/>
      <c r="P9" s="495"/>
      <c r="Q9" s="496"/>
      <c r="R9" s="496"/>
      <c r="S9" s="496"/>
      <c r="T9" s="496"/>
      <c r="U9" s="496"/>
      <c r="V9" s="496"/>
      <c r="W9" s="496"/>
    </row>
    <row r="10" spans="1:23" s="489" customFormat="1" ht="13.5" thickBot="1">
      <c r="A10" s="14"/>
      <c r="B10" s="207"/>
      <c r="C10" s="207"/>
      <c r="D10" s="207"/>
      <c r="E10" s="207"/>
      <c r="F10" s="207"/>
      <c r="G10" s="15"/>
      <c r="H10" s="15"/>
      <c r="I10" s="11"/>
      <c r="J10" s="11"/>
      <c r="K10" s="11"/>
      <c r="L10" s="207"/>
      <c r="M10" s="2"/>
      <c r="N10" s="2"/>
    </row>
    <row r="11" spans="1:23" s="489" customFormat="1">
      <c r="A11" s="14"/>
      <c r="B11" s="446" t="s">
        <v>278</v>
      </c>
      <c r="C11" s="447"/>
      <c r="D11" s="447"/>
      <c r="E11" s="447"/>
      <c r="F11" s="447"/>
      <c r="G11" s="447"/>
      <c r="H11" s="447"/>
      <c r="I11" s="447"/>
      <c r="J11" s="447"/>
      <c r="K11" s="447"/>
      <c r="L11" s="447"/>
      <c r="M11" s="448"/>
      <c r="N11" s="16"/>
      <c r="O11" s="497"/>
      <c r="P11" s="497"/>
      <c r="Q11" s="497"/>
      <c r="R11" s="497"/>
      <c r="S11" s="497"/>
      <c r="T11" s="497"/>
      <c r="U11" s="497"/>
      <c r="V11" s="497"/>
      <c r="W11" s="497"/>
    </row>
    <row r="12" spans="1:23" s="489" customFormat="1" ht="32.25" customHeight="1" thickBot="1">
      <c r="A12" s="14"/>
      <c r="B12" s="449" t="s">
        <v>279</v>
      </c>
      <c r="C12" s="450"/>
      <c r="D12" s="450"/>
      <c r="E12" s="450"/>
      <c r="F12" s="450"/>
      <c r="G12" s="450"/>
      <c r="H12" s="450"/>
      <c r="I12" s="450"/>
      <c r="J12" s="451"/>
      <c r="K12" s="210" t="s">
        <v>280</v>
      </c>
      <c r="L12" s="210" t="s">
        <v>281</v>
      </c>
      <c r="M12" s="17" t="s">
        <v>0</v>
      </c>
      <c r="N12" s="488"/>
      <c r="O12" s="498"/>
      <c r="P12" s="499"/>
      <c r="Q12" s="499"/>
      <c r="R12" s="499"/>
      <c r="S12" s="499"/>
      <c r="T12" s="499"/>
      <c r="U12" s="499"/>
      <c r="V12" s="499"/>
      <c r="W12" s="499"/>
    </row>
    <row r="13" spans="1:23" s="489" customFormat="1" ht="19.5" customHeight="1">
      <c r="A13" s="19"/>
      <c r="B13" s="266">
        <v>1</v>
      </c>
      <c r="C13" s="462" t="s">
        <v>282</v>
      </c>
      <c r="D13" s="463"/>
      <c r="E13" s="463"/>
      <c r="F13" s="463"/>
      <c r="G13" s="463"/>
      <c r="H13" s="463"/>
      <c r="I13" s="463"/>
      <c r="J13" s="464"/>
      <c r="K13" s="269" t="s">
        <v>7</v>
      </c>
      <c r="L13" s="271" t="s">
        <v>141</v>
      </c>
      <c r="M13" s="460" t="s">
        <v>142</v>
      </c>
      <c r="N13" s="2"/>
      <c r="P13" s="500"/>
      <c r="Q13" s="500"/>
      <c r="R13" s="500"/>
      <c r="S13" s="500"/>
      <c r="T13" s="500"/>
      <c r="U13" s="500"/>
      <c r="V13" s="500"/>
      <c r="W13" s="500"/>
    </row>
    <row r="14" spans="1:23" s="489" customFormat="1" ht="50.25" customHeight="1" thickBot="1">
      <c r="A14" s="19"/>
      <c r="B14" s="267"/>
      <c r="C14" s="268" t="s">
        <v>75</v>
      </c>
      <c r="D14" s="465"/>
      <c r="E14" s="465"/>
      <c r="F14" s="465"/>
      <c r="G14" s="465"/>
      <c r="H14" s="465"/>
      <c r="I14" s="465"/>
      <c r="J14" s="466"/>
      <c r="K14" s="270"/>
      <c r="L14" s="272"/>
      <c r="M14" s="461"/>
      <c r="N14" s="2"/>
      <c r="P14" s="500"/>
      <c r="Q14" s="500"/>
      <c r="R14" s="500"/>
      <c r="S14" s="500"/>
      <c r="T14" s="500"/>
      <c r="U14" s="500"/>
      <c r="V14" s="500"/>
      <c r="W14" s="500"/>
    </row>
    <row r="15" spans="1:23" s="489" customFormat="1" ht="19.5" customHeight="1">
      <c r="A15" s="1"/>
      <c r="B15" s="266">
        <v>2</v>
      </c>
      <c r="C15" s="462" t="s">
        <v>40</v>
      </c>
      <c r="D15" s="463"/>
      <c r="E15" s="463"/>
      <c r="F15" s="463"/>
      <c r="G15" s="463"/>
      <c r="H15" s="463"/>
      <c r="I15" s="463"/>
      <c r="J15" s="464"/>
      <c r="K15" s="269" t="s">
        <v>7</v>
      </c>
      <c r="L15" s="250"/>
      <c r="M15" s="251"/>
      <c r="N15" s="2"/>
    </row>
    <row r="16" spans="1:23" s="489" customFormat="1" ht="18.75" customHeight="1">
      <c r="A16" s="1"/>
      <c r="B16" s="273"/>
      <c r="C16" s="482" t="s">
        <v>41</v>
      </c>
      <c r="D16" s="483"/>
      <c r="E16" s="483"/>
      <c r="F16" s="483"/>
      <c r="G16" s="483"/>
      <c r="H16" s="483"/>
      <c r="I16" s="483"/>
      <c r="J16" s="484"/>
      <c r="K16" s="453"/>
      <c r="L16" s="20"/>
      <c r="M16" s="21"/>
      <c r="N16" s="2"/>
    </row>
    <row r="17" spans="1:14" s="489" customFormat="1" ht="12.75" customHeight="1">
      <c r="A17" s="1"/>
      <c r="B17" s="273"/>
      <c r="C17" s="454" t="s">
        <v>76</v>
      </c>
      <c r="D17" s="455"/>
      <c r="E17" s="455"/>
      <c r="F17" s="455"/>
      <c r="G17" s="455"/>
      <c r="H17" s="455"/>
      <c r="I17" s="455"/>
      <c r="J17" s="456"/>
      <c r="K17" s="453"/>
      <c r="L17" s="212" t="s">
        <v>156</v>
      </c>
      <c r="M17" s="22" t="s">
        <v>157</v>
      </c>
      <c r="N17" s="2"/>
    </row>
    <row r="18" spans="1:14" s="489" customFormat="1" ht="12.75" customHeight="1">
      <c r="A18" s="1"/>
      <c r="B18" s="273"/>
      <c r="C18" s="454" t="s">
        <v>42</v>
      </c>
      <c r="D18" s="455"/>
      <c r="E18" s="455"/>
      <c r="F18" s="455"/>
      <c r="G18" s="455"/>
      <c r="H18" s="455"/>
      <c r="I18" s="455"/>
      <c r="J18" s="456"/>
      <c r="K18" s="453"/>
      <c r="L18" s="212" t="s">
        <v>156</v>
      </c>
      <c r="M18" s="22">
        <v>186</v>
      </c>
      <c r="N18" s="247"/>
    </row>
    <row r="19" spans="1:14" s="489" customFormat="1" ht="12.75" customHeight="1">
      <c r="A19" s="1"/>
      <c r="B19" s="273"/>
      <c r="C19" s="454" t="s">
        <v>283</v>
      </c>
      <c r="D19" s="455"/>
      <c r="E19" s="455"/>
      <c r="F19" s="455"/>
      <c r="G19" s="455"/>
      <c r="H19" s="455"/>
      <c r="I19" s="455"/>
      <c r="J19" s="456"/>
      <c r="K19" s="453"/>
      <c r="L19" s="212" t="s">
        <v>93</v>
      </c>
      <c r="M19" s="22" t="s">
        <v>158</v>
      </c>
      <c r="N19" s="247"/>
    </row>
    <row r="20" spans="1:14" s="489" customFormat="1" ht="27" customHeight="1">
      <c r="A20" s="1"/>
      <c r="B20" s="273"/>
      <c r="C20" s="457" t="s">
        <v>114</v>
      </c>
      <c r="D20" s="458"/>
      <c r="E20" s="458"/>
      <c r="F20" s="458"/>
      <c r="G20" s="458"/>
      <c r="H20" s="458"/>
      <c r="I20" s="458"/>
      <c r="J20" s="459"/>
      <c r="K20" s="453"/>
      <c r="L20" s="248"/>
      <c r="M20" s="249"/>
      <c r="N20" s="2"/>
    </row>
    <row r="21" spans="1:14" s="489" customFormat="1" ht="12.75" customHeight="1">
      <c r="A21" s="1"/>
      <c r="B21" s="273"/>
      <c r="C21" s="454" t="s">
        <v>284</v>
      </c>
      <c r="D21" s="455"/>
      <c r="E21" s="455"/>
      <c r="F21" s="455"/>
      <c r="G21" s="455"/>
      <c r="H21" s="455"/>
      <c r="I21" s="455"/>
      <c r="J21" s="456"/>
      <c r="K21" s="453"/>
      <c r="L21" s="61" t="s">
        <v>93</v>
      </c>
      <c r="M21" s="77" t="s">
        <v>167</v>
      </c>
      <c r="N21" s="2"/>
    </row>
    <row r="22" spans="1:14" s="489" customFormat="1" ht="12.75" customHeight="1">
      <c r="A22" s="1"/>
      <c r="B22" s="273"/>
      <c r="C22" s="454" t="s">
        <v>43</v>
      </c>
      <c r="D22" s="455"/>
      <c r="E22" s="455"/>
      <c r="F22" s="455"/>
      <c r="G22" s="455"/>
      <c r="H22" s="455"/>
      <c r="I22" s="455"/>
      <c r="J22" s="456"/>
      <c r="K22" s="453"/>
      <c r="L22" s="61" t="s">
        <v>93</v>
      </c>
      <c r="M22" s="77" t="s">
        <v>168</v>
      </c>
      <c r="N22" s="104"/>
    </row>
    <row r="23" spans="1:14" s="489" customFormat="1" ht="27" customHeight="1">
      <c r="A23" s="1"/>
      <c r="B23" s="273"/>
      <c r="C23" s="454" t="s">
        <v>44</v>
      </c>
      <c r="D23" s="455"/>
      <c r="E23" s="455"/>
      <c r="F23" s="455"/>
      <c r="G23" s="455"/>
      <c r="H23" s="455"/>
      <c r="I23" s="455"/>
      <c r="J23" s="456"/>
      <c r="K23" s="453"/>
      <c r="L23" s="61" t="s">
        <v>93</v>
      </c>
      <c r="M23" s="77" t="s">
        <v>168</v>
      </c>
      <c r="N23" s="2"/>
    </row>
    <row r="24" spans="1:14" s="489" customFormat="1" ht="18.75" customHeight="1">
      <c r="A24" s="1"/>
      <c r="B24" s="273"/>
      <c r="C24" s="457" t="s">
        <v>113</v>
      </c>
      <c r="D24" s="458"/>
      <c r="E24" s="458"/>
      <c r="F24" s="458"/>
      <c r="G24" s="458"/>
      <c r="H24" s="458"/>
      <c r="I24" s="458"/>
      <c r="J24" s="459"/>
      <c r="K24" s="453"/>
      <c r="L24" s="248"/>
      <c r="M24" s="249"/>
      <c r="N24" s="2"/>
    </row>
    <row r="25" spans="1:14" s="489" customFormat="1" ht="12.75" customHeight="1">
      <c r="A25" s="1"/>
      <c r="B25" s="273"/>
      <c r="C25" s="454" t="s">
        <v>284</v>
      </c>
      <c r="D25" s="455"/>
      <c r="E25" s="455"/>
      <c r="F25" s="455"/>
      <c r="G25" s="455"/>
      <c r="H25" s="455"/>
      <c r="I25" s="455"/>
      <c r="J25" s="456"/>
      <c r="K25" s="453"/>
      <c r="L25" s="61" t="s">
        <v>93</v>
      </c>
      <c r="M25" s="22">
        <v>370</v>
      </c>
      <c r="N25" s="2"/>
    </row>
    <row r="26" spans="1:14" s="489" customFormat="1" ht="12.75" customHeight="1">
      <c r="A26" s="1"/>
      <c r="B26" s="273"/>
      <c r="C26" s="454" t="s">
        <v>43</v>
      </c>
      <c r="D26" s="455"/>
      <c r="E26" s="455"/>
      <c r="F26" s="455"/>
      <c r="G26" s="455"/>
      <c r="H26" s="455"/>
      <c r="I26" s="455"/>
      <c r="J26" s="456"/>
      <c r="K26" s="453"/>
      <c r="L26" s="61" t="s">
        <v>93</v>
      </c>
      <c r="M26" s="22" t="s">
        <v>209</v>
      </c>
      <c r="N26" s="2"/>
    </row>
    <row r="27" spans="1:14" s="489" customFormat="1" ht="33" customHeight="1">
      <c r="A27" s="1"/>
      <c r="B27" s="273"/>
      <c r="C27" s="454" t="s">
        <v>44</v>
      </c>
      <c r="D27" s="455"/>
      <c r="E27" s="455"/>
      <c r="F27" s="455"/>
      <c r="G27" s="455"/>
      <c r="H27" s="455"/>
      <c r="I27" s="455"/>
      <c r="J27" s="456"/>
      <c r="K27" s="453"/>
      <c r="L27" s="61" t="s">
        <v>93</v>
      </c>
      <c r="M27" s="22" t="s">
        <v>209</v>
      </c>
      <c r="N27" s="2"/>
    </row>
    <row r="28" spans="1:14" s="489" customFormat="1" ht="18.75" customHeight="1">
      <c r="A28" s="1"/>
      <c r="B28" s="273"/>
      <c r="C28" s="482" t="s">
        <v>45</v>
      </c>
      <c r="D28" s="483"/>
      <c r="E28" s="483"/>
      <c r="F28" s="483"/>
      <c r="G28" s="483"/>
      <c r="H28" s="483"/>
      <c r="I28" s="483"/>
      <c r="J28" s="484"/>
      <c r="K28" s="453"/>
      <c r="L28" s="248"/>
      <c r="M28" s="249"/>
      <c r="N28" s="2"/>
    </row>
    <row r="29" spans="1:14" s="489" customFormat="1" ht="12.75" customHeight="1">
      <c r="A29" s="1"/>
      <c r="B29" s="273"/>
      <c r="C29" s="454" t="s">
        <v>46</v>
      </c>
      <c r="D29" s="455"/>
      <c r="E29" s="455"/>
      <c r="F29" s="455"/>
      <c r="G29" s="455"/>
      <c r="H29" s="455"/>
      <c r="I29" s="455"/>
      <c r="J29" s="456"/>
      <c r="K29" s="453"/>
      <c r="L29" s="61" t="s">
        <v>93</v>
      </c>
      <c r="M29" s="22" t="s">
        <v>218</v>
      </c>
      <c r="N29" s="2"/>
    </row>
    <row r="30" spans="1:14" s="489" customFormat="1" ht="12.75" customHeight="1">
      <c r="A30" s="1"/>
      <c r="B30" s="273"/>
      <c r="C30" s="454" t="s">
        <v>47</v>
      </c>
      <c r="D30" s="455"/>
      <c r="E30" s="455"/>
      <c r="F30" s="455"/>
      <c r="G30" s="455"/>
      <c r="H30" s="455"/>
      <c r="I30" s="455"/>
      <c r="J30" s="456"/>
      <c r="K30" s="453"/>
      <c r="L30" s="61" t="s">
        <v>93</v>
      </c>
      <c r="M30" s="22" t="s">
        <v>219</v>
      </c>
      <c r="N30" s="247"/>
    </row>
    <row r="31" spans="1:14" s="489" customFormat="1" ht="27.75" customHeight="1">
      <c r="A31" s="1"/>
      <c r="B31" s="273"/>
      <c r="C31" s="454" t="s">
        <v>48</v>
      </c>
      <c r="D31" s="455"/>
      <c r="E31" s="455"/>
      <c r="F31" s="455"/>
      <c r="G31" s="455"/>
      <c r="H31" s="455"/>
      <c r="I31" s="455"/>
      <c r="J31" s="456"/>
      <c r="K31" s="453"/>
      <c r="L31" s="61" t="s">
        <v>93</v>
      </c>
      <c r="M31" s="22" t="s">
        <v>219</v>
      </c>
      <c r="N31" s="247"/>
    </row>
    <row r="32" spans="1:14" s="489" customFormat="1" ht="18.75" customHeight="1">
      <c r="A32" s="1"/>
      <c r="B32" s="273"/>
      <c r="C32" s="482" t="s">
        <v>49</v>
      </c>
      <c r="D32" s="483"/>
      <c r="E32" s="483"/>
      <c r="F32" s="483"/>
      <c r="G32" s="483"/>
      <c r="H32" s="483"/>
      <c r="I32" s="483"/>
      <c r="J32" s="484"/>
      <c r="K32" s="453"/>
      <c r="L32" s="248"/>
      <c r="M32" s="249"/>
      <c r="N32" s="2"/>
    </row>
    <row r="33" spans="1:23" s="489" customFormat="1" ht="12.75" customHeight="1">
      <c r="A33" s="1"/>
      <c r="B33" s="273"/>
      <c r="C33" s="454" t="s">
        <v>77</v>
      </c>
      <c r="D33" s="455"/>
      <c r="E33" s="455"/>
      <c r="F33" s="455"/>
      <c r="G33" s="455"/>
      <c r="H33" s="455"/>
      <c r="I33" s="455"/>
      <c r="J33" s="456"/>
      <c r="K33" s="453"/>
      <c r="L33" s="61" t="s">
        <v>93</v>
      </c>
      <c r="M33" s="23">
        <v>480</v>
      </c>
      <c r="N33" s="2"/>
    </row>
    <row r="34" spans="1:23" s="489" customFormat="1" ht="12.75" customHeight="1">
      <c r="A34" s="1"/>
      <c r="B34" s="273"/>
      <c r="C34" s="454" t="s">
        <v>50</v>
      </c>
      <c r="D34" s="455"/>
      <c r="E34" s="455"/>
      <c r="F34" s="455"/>
      <c r="G34" s="455"/>
      <c r="H34" s="455"/>
      <c r="I34" s="455"/>
      <c r="J34" s="456"/>
      <c r="K34" s="453"/>
      <c r="L34" s="154" t="s">
        <v>141</v>
      </c>
      <c r="M34" s="23" t="s">
        <v>229</v>
      </c>
      <c r="N34" s="247"/>
    </row>
    <row r="35" spans="1:23" s="489" customFormat="1" ht="12.75" customHeight="1">
      <c r="A35" s="1"/>
      <c r="B35" s="273"/>
      <c r="C35" s="454" t="s">
        <v>115</v>
      </c>
      <c r="D35" s="455"/>
      <c r="E35" s="455"/>
      <c r="F35" s="455"/>
      <c r="G35" s="455"/>
      <c r="H35" s="455"/>
      <c r="I35" s="455"/>
      <c r="J35" s="456"/>
      <c r="K35" s="453"/>
      <c r="L35" s="61" t="s">
        <v>93</v>
      </c>
      <c r="M35" s="23" t="s">
        <v>229</v>
      </c>
      <c r="N35" s="247"/>
    </row>
    <row r="36" spans="1:23" s="489" customFormat="1" ht="18.75" customHeight="1">
      <c r="A36" s="1"/>
      <c r="B36" s="273"/>
      <c r="C36" s="482" t="s">
        <v>51</v>
      </c>
      <c r="D36" s="483"/>
      <c r="E36" s="483"/>
      <c r="F36" s="483"/>
      <c r="G36" s="483"/>
      <c r="H36" s="483"/>
      <c r="I36" s="483"/>
      <c r="J36" s="484"/>
      <c r="K36" s="453"/>
      <c r="L36" s="248"/>
      <c r="M36" s="249"/>
      <c r="N36" s="2"/>
    </row>
    <row r="37" spans="1:23" s="489" customFormat="1" ht="12.75" customHeight="1">
      <c r="A37" s="1"/>
      <c r="B37" s="273"/>
      <c r="C37" s="454" t="s">
        <v>55</v>
      </c>
      <c r="D37" s="455"/>
      <c r="E37" s="455"/>
      <c r="F37" s="455"/>
      <c r="G37" s="455"/>
      <c r="H37" s="455"/>
      <c r="I37" s="455"/>
      <c r="J37" s="456"/>
      <c r="K37" s="453"/>
      <c r="L37" s="61" t="s">
        <v>93</v>
      </c>
      <c r="M37" s="23">
        <v>494</v>
      </c>
      <c r="N37" s="2"/>
    </row>
    <row r="38" spans="1:23" s="489" customFormat="1" ht="12.75" customHeight="1">
      <c r="A38" s="1"/>
      <c r="B38" s="273"/>
      <c r="C38" s="454" t="s">
        <v>47</v>
      </c>
      <c r="D38" s="455"/>
      <c r="E38" s="455"/>
      <c r="F38" s="455"/>
      <c r="G38" s="455"/>
      <c r="H38" s="455"/>
      <c r="I38" s="455"/>
      <c r="J38" s="456"/>
      <c r="K38" s="453"/>
      <c r="L38" s="61" t="s">
        <v>93</v>
      </c>
      <c r="M38" s="23" t="s">
        <v>240</v>
      </c>
      <c r="N38" s="247"/>
    </row>
    <row r="39" spans="1:23" s="489" customFormat="1" ht="29.45" customHeight="1">
      <c r="A39" s="1"/>
      <c r="B39" s="273"/>
      <c r="C39" s="279" t="s">
        <v>53</v>
      </c>
      <c r="D39" s="280"/>
      <c r="E39" s="280"/>
      <c r="F39" s="280"/>
      <c r="G39" s="280"/>
      <c r="H39" s="280"/>
      <c r="I39" s="280"/>
      <c r="J39" s="281"/>
      <c r="K39" s="453"/>
      <c r="L39" s="61" t="s">
        <v>93</v>
      </c>
      <c r="M39" s="23" t="s">
        <v>240</v>
      </c>
      <c r="N39" s="247"/>
    </row>
    <row r="40" spans="1:23" s="489" customFormat="1" ht="18.75" customHeight="1">
      <c r="A40" s="1"/>
      <c r="B40" s="273"/>
      <c r="C40" s="482" t="s">
        <v>54</v>
      </c>
      <c r="D40" s="483"/>
      <c r="E40" s="483"/>
      <c r="F40" s="483"/>
      <c r="G40" s="483"/>
      <c r="H40" s="483"/>
      <c r="I40" s="483"/>
      <c r="J40" s="484"/>
      <c r="K40" s="453"/>
      <c r="L40" s="248"/>
      <c r="M40" s="249"/>
      <c r="N40" s="2"/>
    </row>
    <row r="41" spans="1:23" s="489" customFormat="1" ht="12.75" customHeight="1">
      <c r="A41" s="1"/>
      <c r="B41" s="273"/>
      <c r="C41" s="454" t="s">
        <v>52</v>
      </c>
      <c r="D41" s="455"/>
      <c r="E41" s="455"/>
      <c r="F41" s="455"/>
      <c r="G41" s="455"/>
      <c r="H41" s="455"/>
      <c r="I41" s="455"/>
      <c r="J41" s="456"/>
      <c r="K41" s="453"/>
      <c r="L41" s="61" t="s">
        <v>93</v>
      </c>
      <c r="M41" s="22">
        <v>516</v>
      </c>
      <c r="N41" s="2"/>
    </row>
    <row r="42" spans="1:23" s="489" customFormat="1" ht="13.5" customHeight="1" thickBot="1">
      <c r="A42" s="1"/>
      <c r="B42" s="267"/>
      <c r="C42" s="485" t="s">
        <v>47</v>
      </c>
      <c r="D42" s="486"/>
      <c r="E42" s="486"/>
      <c r="F42" s="486"/>
      <c r="G42" s="486"/>
      <c r="H42" s="486"/>
      <c r="I42" s="486"/>
      <c r="J42" s="487"/>
      <c r="K42" s="270"/>
      <c r="L42" s="61" t="s">
        <v>93</v>
      </c>
      <c r="M42" s="22" t="s">
        <v>254</v>
      </c>
      <c r="N42" s="2"/>
    </row>
    <row r="43" spans="1:23" s="489" customFormat="1" ht="19.5" customHeight="1" thickBot="1">
      <c r="A43" s="19"/>
      <c r="B43" s="24">
        <v>3</v>
      </c>
      <c r="C43" s="479" t="s">
        <v>32</v>
      </c>
      <c r="D43" s="480"/>
      <c r="E43" s="480"/>
      <c r="F43" s="480"/>
      <c r="G43" s="480"/>
      <c r="H43" s="480"/>
      <c r="I43" s="480"/>
      <c r="J43" s="481"/>
      <c r="K43" s="60" t="s">
        <v>6</v>
      </c>
      <c r="L43" s="75"/>
      <c r="M43" s="452" t="s">
        <v>255</v>
      </c>
      <c r="N43" s="2"/>
      <c r="P43" s="500"/>
      <c r="Q43" s="500"/>
      <c r="R43" s="500"/>
      <c r="S43" s="500"/>
      <c r="T43" s="500"/>
      <c r="U43" s="500"/>
      <c r="V43" s="500"/>
      <c r="W43" s="500"/>
    </row>
    <row r="44" spans="1:23" s="489" customFormat="1" ht="19.5" customHeight="1">
      <c r="A44" s="19"/>
      <c r="B44" s="266">
        <v>4</v>
      </c>
      <c r="C44" s="476" t="s">
        <v>33</v>
      </c>
      <c r="D44" s="477"/>
      <c r="E44" s="477"/>
      <c r="F44" s="477"/>
      <c r="G44" s="477"/>
      <c r="H44" s="477"/>
      <c r="I44" s="477"/>
      <c r="J44" s="478"/>
      <c r="K44" s="276" t="s">
        <v>7</v>
      </c>
      <c r="L44" s="274"/>
      <c r="M44" s="275"/>
      <c r="N44" s="2"/>
      <c r="P44" s="500"/>
      <c r="Q44" s="500"/>
      <c r="R44" s="500"/>
      <c r="S44" s="500"/>
      <c r="T44" s="500"/>
      <c r="U44" s="500"/>
      <c r="V44" s="500"/>
      <c r="W44" s="500"/>
    </row>
    <row r="45" spans="1:23" s="489" customFormat="1">
      <c r="A45" s="19"/>
      <c r="B45" s="273"/>
      <c r="C45" s="473" t="s">
        <v>78</v>
      </c>
      <c r="D45" s="474"/>
      <c r="E45" s="474"/>
      <c r="F45" s="474"/>
      <c r="G45" s="474"/>
      <c r="H45" s="474"/>
      <c r="I45" s="474"/>
      <c r="J45" s="475"/>
      <c r="K45" s="277"/>
      <c r="L45" s="61" t="s">
        <v>93</v>
      </c>
      <c r="M45" s="62">
        <v>187</v>
      </c>
      <c r="N45" s="2"/>
      <c r="P45" s="500"/>
      <c r="Q45" s="500"/>
      <c r="R45" s="500"/>
      <c r="S45" s="500"/>
      <c r="T45" s="500"/>
      <c r="U45" s="500"/>
      <c r="V45" s="500"/>
      <c r="W45" s="500"/>
    </row>
    <row r="46" spans="1:23" s="489" customFormat="1" ht="12.75" customHeight="1">
      <c r="A46" s="19"/>
      <c r="B46" s="273"/>
      <c r="C46" s="467" t="s">
        <v>285</v>
      </c>
      <c r="D46" s="468"/>
      <c r="E46" s="468"/>
      <c r="F46" s="468"/>
      <c r="G46" s="468"/>
      <c r="H46" s="468"/>
      <c r="I46" s="468"/>
      <c r="J46" s="469"/>
      <c r="K46" s="277"/>
      <c r="L46" s="61" t="s">
        <v>93</v>
      </c>
      <c r="M46" s="62" t="s">
        <v>166</v>
      </c>
      <c r="N46" s="2"/>
      <c r="P46" s="500"/>
      <c r="Q46" s="500"/>
      <c r="R46" s="500"/>
      <c r="S46" s="500"/>
      <c r="T46" s="500"/>
      <c r="U46" s="500"/>
      <c r="V46" s="500"/>
      <c r="W46" s="500"/>
    </row>
    <row r="47" spans="1:23" s="489" customFormat="1" ht="15.6" customHeight="1">
      <c r="A47" s="19"/>
      <c r="B47" s="273"/>
      <c r="C47" s="467" t="s">
        <v>92</v>
      </c>
      <c r="D47" s="468"/>
      <c r="E47" s="468"/>
      <c r="F47" s="468"/>
      <c r="G47" s="468"/>
      <c r="H47" s="468"/>
      <c r="I47" s="468"/>
      <c r="J47" s="469"/>
      <c r="K47" s="277"/>
      <c r="L47" s="61" t="s">
        <v>93</v>
      </c>
      <c r="M47" s="62" t="s">
        <v>208</v>
      </c>
      <c r="N47" s="2"/>
      <c r="P47" s="500"/>
      <c r="Q47" s="500"/>
      <c r="R47" s="500"/>
      <c r="S47" s="500"/>
      <c r="T47" s="500"/>
      <c r="U47" s="500"/>
      <c r="V47" s="500"/>
      <c r="W47" s="500"/>
    </row>
    <row r="48" spans="1:23" s="489" customFormat="1">
      <c r="A48" s="19"/>
      <c r="B48" s="273"/>
      <c r="C48" s="473" t="s">
        <v>79</v>
      </c>
      <c r="D48" s="474"/>
      <c r="E48" s="474"/>
      <c r="F48" s="474"/>
      <c r="G48" s="474"/>
      <c r="H48" s="474"/>
      <c r="I48" s="474"/>
      <c r="J48" s="475"/>
      <c r="K48" s="277"/>
      <c r="L48" s="61" t="s">
        <v>93</v>
      </c>
      <c r="M48" s="62" t="s">
        <v>220</v>
      </c>
      <c r="N48" s="2"/>
      <c r="P48" s="500"/>
      <c r="Q48" s="500"/>
      <c r="R48" s="500"/>
      <c r="S48" s="500"/>
      <c r="T48" s="500"/>
      <c r="U48" s="500"/>
      <c r="V48" s="500"/>
      <c r="W48" s="500"/>
    </row>
    <row r="49" spans="1:23" s="489" customFormat="1">
      <c r="A49" s="19"/>
      <c r="B49" s="273"/>
      <c r="C49" s="473" t="s">
        <v>80</v>
      </c>
      <c r="D49" s="474"/>
      <c r="E49" s="474"/>
      <c r="F49" s="474"/>
      <c r="G49" s="474"/>
      <c r="H49" s="474"/>
      <c r="I49" s="474"/>
      <c r="J49" s="475"/>
      <c r="K49" s="277"/>
      <c r="L49" s="61" t="s">
        <v>93</v>
      </c>
      <c r="M49" s="62" t="s">
        <v>228</v>
      </c>
      <c r="N49" s="2"/>
      <c r="P49" s="500"/>
      <c r="Q49" s="500"/>
      <c r="R49" s="500"/>
      <c r="S49" s="500"/>
      <c r="T49" s="500"/>
      <c r="U49" s="500"/>
      <c r="V49" s="500"/>
      <c r="W49" s="500"/>
    </row>
    <row r="50" spans="1:23" s="489" customFormat="1">
      <c r="A50" s="19"/>
      <c r="B50" s="273"/>
      <c r="C50" s="473" t="s">
        <v>51</v>
      </c>
      <c r="D50" s="474"/>
      <c r="E50" s="474"/>
      <c r="F50" s="474"/>
      <c r="G50" s="474"/>
      <c r="H50" s="474"/>
      <c r="I50" s="474"/>
      <c r="J50" s="475"/>
      <c r="K50" s="277"/>
      <c r="L50" s="61" t="s">
        <v>93</v>
      </c>
      <c r="M50" s="62" t="s">
        <v>239</v>
      </c>
      <c r="N50" s="2"/>
      <c r="P50" s="500"/>
      <c r="Q50" s="500"/>
      <c r="R50" s="500"/>
      <c r="S50" s="500"/>
      <c r="T50" s="500"/>
      <c r="U50" s="500"/>
      <c r="V50" s="500"/>
      <c r="W50" s="500"/>
    </row>
    <row r="51" spans="1:23" s="489" customFormat="1" ht="13.5" thickBot="1">
      <c r="A51" s="19"/>
      <c r="B51" s="267"/>
      <c r="C51" s="470" t="s">
        <v>54</v>
      </c>
      <c r="D51" s="471"/>
      <c r="E51" s="471"/>
      <c r="F51" s="471"/>
      <c r="G51" s="471"/>
      <c r="H51" s="471"/>
      <c r="I51" s="471"/>
      <c r="J51" s="472"/>
      <c r="K51" s="278"/>
      <c r="L51" s="66" t="s">
        <v>93</v>
      </c>
      <c r="M51" s="63" t="s">
        <v>286</v>
      </c>
      <c r="N51" s="2"/>
      <c r="P51" s="500"/>
      <c r="Q51" s="500"/>
      <c r="R51" s="500"/>
      <c r="S51" s="500"/>
      <c r="T51" s="500"/>
      <c r="U51" s="500"/>
      <c r="V51" s="500"/>
      <c r="W51" s="500"/>
    </row>
    <row r="52" spans="1:23" ht="12.75" customHeight="1">
      <c r="A52" s="6"/>
      <c r="B52" s="208"/>
      <c r="C52" s="208"/>
      <c r="D52" s="208"/>
      <c r="E52" s="208"/>
      <c r="F52" s="208"/>
      <c r="G52" s="208"/>
      <c r="H52" s="208"/>
      <c r="I52" s="208"/>
      <c r="J52" s="208"/>
      <c r="K52" s="208"/>
      <c r="L52" s="208"/>
      <c r="M52" s="208"/>
      <c r="N52" s="208"/>
    </row>
    <row r="53" spans="1:23" ht="12.75" hidden="1" customHeight="1"/>
    <row r="54" spans="1:23" ht="12.75" hidden="1" customHeight="1"/>
    <row r="55" spans="1:23" ht="15" hidden="1" customHeight="1"/>
    <row r="56" spans="1:23" ht="12.75" hidden="1" customHeight="1"/>
    <row r="57" spans="1:23" ht="12.75" hidden="1" customHeight="1"/>
    <row r="58" spans="1:23" ht="12.75" hidden="1" customHeight="1"/>
    <row r="59" spans="1:23" ht="12.75" hidden="1" customHeight="1"/>
    <row r="60" spans="1:23" ht="12.75" hidden="1" customHeight="1"/>
    <row r="61" spans="1:23" ht="12.75" hidden="1" customHeight="1"/>
    <row r="62" spans="1:23" ht="12.75" hidden="1" customHeight="1"/>
    <row r="63" spans="1:23" ht="12.75" hidden="1" customHeight="1"/>
    <row r="64" spans="1:23" ht="12.75" hidden="1" customHeight="1"/>
    <row r="65" ht="12.75" hidden="1" customHeight="1"/>
    <row r="66" ht="12.75" hidden="1" customHeight="1"/>
    <row r="67" ht="12.75" hidden="1" customHeight="1"/>
    <row r="68" ht="12.75" hidden="1" customHeight="1"/>
    <row r="69" ht="12.75" hidden="1" customHeight="1"/>
    <row r="70" ht="12.75" hidden="1" customHeight="1"/>
    <row r="71" ht="12.75" hidden="1" customHeight="1"/>
    <row r="72" ht="12.75" hidden="1" customHeight="1"/>
    <row r="73" ht="12.75" hidden="1" customHeight="1"/>
    <row r="74" ht="12.75" hidden="1" customHeight="1"/>
    <row r="75" ht="12.75" hidden="1" customHeight="1"/>
    <row r="76" ht="12.75" hidden="1" customHeight="1"/>
    <row r="77" ht="12.75" hidden="1" customHeight="1"/>
    <row r="78" ht="12.75" hidden="1" customHeight="1"/>
    <row r="79" ht="12.75" hidden="1" customHeight="1"/>
    <row r="80" ht="12.75" hidden="1" customHeight="1"/>
    <row r="81" ht="12.75" hidden="1" customHeight="1"/>
    <row r="82" ht="12.75" hidden="1" customHeight="1"/>
    <row r="83" ht="12.75" hidden="1" customHeight="1"/>
    <row r="84" hidden="1"/>
    <row r="85" ht="12.75" hidden="1" customHeight="1"/>
    <row r="86" ht="12.75" hidden="1" customHeight="1"/>
    <row r="87" ht="12.75" hidden="1" customHeight="1"/>
    <row r="88" ht="12.75" hidden="1" customHeight="1"/>
    <row r="89" ht="12.75" hidden="1" customHeight="1"/>
    <row r="90" ht="12.75" hidden="1" customHeight="1"/>
    <row r="91" ht="12.75" hidden="1" customHeight="1"/>
    <row r="92" ht="12.75" hidden="1" customHeight="1"/>
    <row r="93" ht="12.75" hidden="1" customHeight="1"/>
    <row r="94" ht="12.75" hidden="1" customHeight="1"/>
    <row r="95" ht="12.75" hidden="1" customHeight="1"/>
    <row r="96" hidden="1"/>
  </sheetData>
  <mergeCells count="69">
    <mergeCell ref="C42:J42"/>
    <mergeCell ref="C28:J28"/>
    <mergeCell ref="C29:J29"/>
    <mergeCell ref="C30:J30"/>
    <mergeCell ref="C31:J31"/>
    <mergeCell ref="C41:J41"/>
    <mergeCell ref="L24:M24"/>
    <mergeCell ref="L28:M28"/>
    <mergeCell ref="L32:M32"/>
    <mergeCell ref="P8:W8"/>
    <mergeCell ref="V12:W12"/>
    <mergeCell ref="B11:M11"/>
    <mergeCell ref="P12:Q12"/>
    <mergeCell ref="T12:U12"/>
    <mergeCell ref="R12:S12"/>
    <mergeCell ref="C17:J17"/>
    <mergeCell ref="B15:B42"/>
    <mergeCell ref="C18:J18"/>
    <mergeCell ref="C40:J40"/>
    <mergeCell ref="C36:J36"/>
    <mergeCell ref="C24:J24"/>
    <mergeCell ref="C25:J25"/>
    <mergeCell ref="C26:J26"/>
    <mergeCell ref="C39:J39"/>
    <mergeCell ref="C15:J15"/>
    <mergeCell ref="C19:J19"/>
    <mergeCell ref="C37:J37"/>
    <mergeCell ref="C38:J38"/>
    <mergeCell ref="C32:J32"/>
    <mergeCell ref="C33:J33"/>
    <mergeCell ref="C16:J16"/>
    <mergeCell ref="C43:J43"/>
    <mergeCell ref="C44:J44"/>
    <mergeCell ref="B44:B51"/>
    <mergeCell ref="L44:M44"/>
    <mergeCell ref="C45:J45"/>
    <mergeCell ref="C47:J47"/>
    <mergeCell ref="C48:J48"/>
    <mergeCell ref="C49:J49"/>
    <mergeCell ref="C50:J50"/>
    <mergeCell ref="C51:J51"/>
    <mergeCell ref="K44:K51"/>
    <mergeCell ref="C46:J46"/>
    <mergeCell ref="B3:M3"/>
    <mergeCell ref="B8:C8"/>
    <mergeCell ref="B4:M6"/>
    <mergeCell ref="B13:B14"/>
    <mergeCell ref="C14:J14"/>
    <mergeCell ref="K13:K14"/>
    <mergeCell ref="C13:J13"/>
    <mergeCell ref="L13:L14"/>
    <mergeCell ref="M13:M14"/>
    <mergeCell ref="B12:J12"/>
    <mergeCell ref="N18:N19"/>
    <mergeCell ref="N30:N31"/>
    <mergeCell ref="N34:N35"/>
    <mergeCell ref="N38:N39"/>
    <mergeCell ref="C21:J21"/>
    <mergeCell ref="C22:J22"/>
    <mergeCell ref="C23:J23"/>
    <mergeCell ref="L20:M20"/>
    <mergeCell ref="C27:J27"/>
    <mergeCell ref="C20:J20"/>
    <mergeCell ref="L36:M36"/>
    <mergeCell ref="C34:J34"/>
    <mergeCell ref="C35:J35"/>
    <mergeCell ref="K15:K42"/>
    <mergeCell ref="L40:M40"/>
    <mergeCell ref="L15:M15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B2:J35"/>
  <sheetViews>
    <sheetView zoomScale="80" zoomScaleNormal="80" zoomScalePageLayoutView="80" workbookViewId="0"/>
  </sheetViews>
  <sheetFormatPr baseColWidth="10" defaultColWidth="11.42578125" defaultRowHeight="12.75"/>
  <cols>
    <col min="1" max="1" width="11.42578125" style="1"/>
    <col min="2" max="2" width="14.7109375" style="1" customWidth="1"/>
    <col min="3" max="3" width="19" style="1" customWidth="1"/>
    <col min="4" max="4" width="37.28515625" style="1" customWidth="1"/>
    <col min="5" max="5" width="14.7109375" style="1" customWidth="1"/>
    <col min="6" max="6" width="8.85546875" style="1" customWidth="1"/>
    <col min="7" max="7" width="14.7109375" style="1" customWidth="1"/>
    <col min="8" max="8" width="20.7109375" style="38" customWidth="1"/>
    <col min="9" max="9" width="20.7109375" style="39" customWidth="1"/>
    <col min="10" max="10" width="28" style="1" customWidth="1"/>
    <col min="11" max="16384" width="11.42578125" style="1"/>
  </cols>
  <sheetData>
    <row r="2" spans="2:10" ht="13.5" thickBot="1"/>
    <row r="3" spans="2:10" ht="27.6" customHeight="1">
      <c r="B3" s="408" t="s">
        <v>35</v>
      </c>
      <c r="C3" s="409"/>
      <c r="D3" s="409"/>
      <c r="E3" s="409"/>
      <c r="F3" s="409"/>
      <c r="G3" s="409"/>
      <c r="H3" s="409"/>
      <c r="I3" s="410"/>
    </row>
    <row r="4" spans="2:10" ht="32.25" customHeight="1">
      <c r="B4" s="430" t="s">
        <v>9</v>
      </c>
      <c r="C4" s="324"/>
      <c r="D4" s="194" t="s">
        <v>12</v>
      </c>
      <c r="E4" s="324" t="s">
        <v>1</v>
      </c>
      <c r="F4" s="324"/>
      <c r="G4" s="285" t="s">
        <v>14</v>
      </c>
      <c r="H4" s="429" t="s">
        <v>277</v>
      </c>
      <c r="I4" s="405" t="s">
        <v>81</v>
      </c>
    </row>
    <row r="5" spans="2:10" ht="22.5" customHeight="1">
      <c r="B5" s="431">
        <v>1</v>
      </c>
      <c r="C5" s="433" t="s">
        <v>35</v>
      </c>
      <c r="D5" s="324" t="s">
        <v>36</v>
      </c>
      <c r="E5" s="324"/>
      <c r="F5" s="324"/>
      <c r="G5" s="285"/>
      <c r="H5" s="429"/>
      <c r="I5" s="405"/>
    </row>
    <row r="6" spans="2:10" ht="29.25" customHeight="1">
      <c r="B6" s="431"/>
      <c r="C6" s="433"/>
      <c r="D6" s="193" t="s">
        <v>37</v>
      </c>
      <c r="E6" s="435">
        <v>250</v>
      </c>
      <c r="F6" s="435"/>
      <c r="G6" s="551">
        <v>200</v>
      </c>
      <c r="H6" s="416">
        <f>+G6+G7</f>
        <v>405</v>
      </c>
      <c r="I6" s="406" t="s">
        <v>276</v>
      </c>
    </row>
    <row r="7" spans="2:10" ht="22.5" customHeight="1" thickBot="1">
      <c r="B7" s="432"/>
      <c r="C7" s="434"/>
      <c r="D7" s="195" t="s">
        <v>38</v>
      </c>
      <c r="E7" s="418">
        <v>450</v>
      </c>
      <c r="F7" s="418"/>
      <c r="G7" s="552">
        <f>+E23+E27+E31+E35</f>
        <v>205</v>
      </c>
      <c r="H7" s="417"/>
      <c r="I7" s="407"/>
    </row>
    <row r="8" spans="2:10">
      <c r="B8" s="40"/>
      <c r="C8" s="40"/>
      <c r="D8" s="40"/>
      <c r="E8" s="40"/>
      <c r="F8" s="40"/>
      <c r="G8" s="41"/>
      <c r="H8" s="42"/>
      <c r="I8" s="43"/>
    </row>
    <row r="9" spans="2:10" ht="13.5" thickBot="1">
      <c r="B9" s="40"/>
      <c r="C9" s="40"/>
      <c r="D9" s="40"/>
      <c r="E9" s="41"/>
      <c r="F9" s="41"/>
      <c r="G9" s="41"/>
      <c r="H9" s="42"/>
      <c r="I9" s="43"/>
    </row>
    <row r="10" spans="2:10" ht="26.1" customHeight="1" thickBot="1">
      <c r="B10" s="252" t="s">
        <v>71</v>
      </c>
      <c r="C10" s="253"/>
      <c r="D10" s="253"/>
      <c r="E10" s="253"/>
      <c r="F10" s="253"/>
      <c r="G10" s="253"/>
      <c r="H10" s="253"/>
      <c r="I10" s="254"/>
    </row>
    <row r="11" spans="2:10" ht="11.1" customHeight="1" thickBot="1">
      <c r="H11" s="1"/>
      <c r="I11" s="1"/>
    </row>
    <row r="12" spans="2:10">
      <c r="B12" s="419" t="s">
        <v>72</v>
      </c>
      <c r="C12" s="420"/>
      <c r="D12" s="420"/>
      <c r="E12" s="420"/>
      <c r="F12" s="420"/>
      <c r="G12" s="420"/>
      <c r="H12" s="420"/>
      <c r="I12" s="421"/>
      <c r="J12" s="411"/>
    </row>
    <row r="13" spans="2:10" ht="27.95" customHeight="1">
      <c r="B13" s="426" t="s">
        <v>21</v>
      </c>
      <c r="C13" s="427"/>
      <c r="D13" s="238" t="s">
        <v>69</v>
      </c>
      <c r="E13" s="428" t="s">
        <v>70</v>
      </c>
      <c r="F13" s="428"/>
      <c r="G13" s="428"/>
      <c r="H13" s="239" t="s">
        <v>62</v>
      </c>
      <c r="I13" s="241" t="s">
        <v>68</v>
      </c>
      <c r="J13" s="411"/>
    </row>
    <row r="14" spans="2:10" ht="69" customHeight="1" thickBot="1">
      <c r="B14" s="553" t="s">
        <v>161</v>
      </c>
      <c r="C14" s="554"/>
      <c r="D14" s="65" t="s">
        <v>271</v>
      </c>
      <c r="E14" s="424" t="s">
        <v>272</v>
      </c>
      <c r="F14" s="425"/>
      <c r="G14" s="425"/>
      <c r="H14" s="412" t="s">
        <v>270</v>
      </c>
      <c r="I14" s="413"/>
    </row>
    <row r="15" spans="2:10" ht="13.5" thickBot="1">
      <c r="B15" s="437"/>
      <c r="C15" s="437"/>
      <c r="D15" s="44"/>
      <c r="E15" s="437"/>
      <c r="F15" s="437"/>
      <c r="G15" s="437"/>
      <c r="H15" s="44"/>
      <c r="I15" s="44"/>
    </row>
    <row r="16" spans="2:10">
      <c r="B16" s="419" t="s">
        <v>73</v>
      </c>
      <c r="C16" s="420"/>
      <c r="D16" s="420"/>
      <c r="E16" s="420"/>
      <c r="F16" s="420"/>
      <c r="G16" s="420"/>
      <c r="H16" s="420"/>
      <c r="I16" s="420"/>
      <c r="J16" s="414" t="s">
        <v>81</v>
      </c>
    </row>
    <row r="17" spans="2:10" ht="16.5" customHeight="1">
      <c r="B17" s="426" t="s">
        <v>21</v>
      </c>
      <c r="C17" s="427"/>
      <c r="D17" s="238" t="s">
        <v>69</v>
      </c>
      <c r="E17" s="428" t="s">
        <v>70</v>
      </c>
      <c r="F17" s="428"/>
      <c r="G17" s="428"/>
      <c r="H17" s="239" t="s">
        <v>62</v>
      </c>
      <c r="I17" s="240" t="s">
        <v>68</v>
      </c>
      <c r="J17" s="415"/>
    </row>
    <row r="18" spans="2:10" ht="42.75" customHeight="1" thickBot="1">
      <c r="B18" s="422" t="s">
        <v>274</v>
      </c>
      <c r="C18" s="423"/>
      <c r="D18" s="65" t="s">
        <v>273</v>
      </c>
      <c r="E18" s="441" t="s">
        <v>275</v>
      </c>
      <c r="F18" s="442"/>
      <c r="G18" s="443"/>
      <c r="H18" s="424">
        <v>371</v>
      </c>
      <c r="I18" s="425"/>
      <c r="J18" s="243"/>
    </row>
    <row r="19" spans="2:10" ht="13.5" thickBot="1">
      <c r="B19" s="45"/>
      <c r="C19" s="45"/>
      <c r="D19" s="45"/>
      <c r="E19" s="45"/>
      <c r="F19" s="45"/>
      <c r="G19" s="45"/>
      <c r="H19" s="45"/>
      <c r="I19" s="45"/>
    </row>
    <row r="20" spans="2:10" ht="18" customHeight="1" thickBot="1">
      <c r="B20" s="438" t="s">
        <v>74</v>
      </c>
      <c r="C20" s="439"/>
      <c r="D20" s="439"/>
      <c r="E20" s="439"/>
      <c r="F20" s="440"/>
      <c r="G20" s="45"/>
      <c r="H20" s="45"/>
      <c r="I20" s="45"/>
    </row>
    <row r="21" spans="2:10" ht="9" customHeight="1" thickBot="1">
      <c r="B21" s="437"/>
      <c r="C21" s="437"/>
      <c r="D21" s="437"/>
      <c r="E21" s="45"/>
      <c r="F21" s="45"/>
      <c r="G21" s="45"/>
      <c r="H21" s="45"/>
      <c r="I21" s="45"/>
    </row>
    <row r="22" spans="2:10" ht="45" customHeight="1">
      <c r="B22" s="444" t="s">
        <v>100</v>
      </c>
      <c r="C22" s="445"/>
      <c r="D22" s="50" t="s">
        <v>99</v>
      </c>
      <c r="E22" s="436" t="s">
        <v>96</v>
      </c>
      <c r="F22" s="421"/>
      <c r="H22" s="45"/>
      <c r="I22" s="45"/>
    </row>
    <row r="23" spans="2:10" ht="13.5" thickBot="1">
      <c r="B23" s="377" t="s">
        <v>269</v>
      </c>
      <c r="C23" s="378"/>
      <c r="D23" s="235">
        <f>9.88-5</f>
        <v>4.8800000000000008</v>
      </c>
      <c r="E23" s="555">
        <v>80</v>
      </c>
      <c r="F23" s="556"/>
      <c r="G23" s="45"/>
      <c r="H23" s="45"/>
      <c r="I23" s="45"/>
    </row>
    <row r="24" spans="2:10">
      <c r="B24" s="45"/>
      <c r="C24" s="45"/>
      <c r="E24" s="45"/>
      <c r="F24" s="45"/>
      <c r="G24" s="45"/>
      <c r="H24" s="45"/>
      <c r="I24" s="45"/>
    </row>
    <row r="25" spans="2:10" ht="13.5" thickBot="1">
      <c r="B25" s="45"/>
      <c r="C25" s="45"/>
      <c r="E25" s="45"/>
      <c r="F25" s="45"/>
      <c r="G25" s="45"/>
      <c r="H25" s="45"/>
      <c r="I25" s="45"/>
    </row>
    <row r="26" spans="2:10" ht="41.1" customHeight="1">
      <c r="B26" s="444" t="s">
        <v>101</v>
      </c>
      <c r="C26" s="445"/>
      <c r="D26" s="50" t="s">
        <v>99</v>
      </c>
      <c r="E26" s="436" t="s">
        <v>96</v>
      </c>
      <c r="F26" s="421"/>
      <c r="G26" s="45"/>
      <c r="H26" s="45"/>
      <c r="I26" s="45"/>
    </row>
    <row r="27" spans="2:10" ht="13.5" thickBot="1">
      <c r="B27" s="377" t="s">
        <v>269</v>
      </c>
      <c r="C27" s="378"/>
      <c r="D27" s="235">
        <f>5.8-3</f>
        <v>2.8</v>
      </c>
      <c r="E27" s="557">
        <v>50</v>
      </c>
      <c r="F27" s="558"/>
      <c r="G27" s="45"/>
      <c r="H27" s="45"/>
      <c r="I27" s="45"/>
    </row>
    <row r="28" spans="2:10">
      <c r="B28" s="44"/>
      <c r="C28" s="44"/>
      <c r="E28" s="46"/>
      <c r="F28" s="47"/>
      <c r="G28" s="45"/>
      <c r="H28" s="44"/>
      <c r="I28" s="44"/>
    </row>
    <row r="29" spans="2:10" ht="13.5" thickBot="1">
      <c r="B29" s="44"/>
      <c r="C29" s="44"/>
      <c r="D29" s="48"/>
      <c r="E29" s="46"/>
      <c r="F29" s="47"/>
      <c r="G29" s="45"/>
      <c r="H29" s="44"/>
      <c r="I29" s="44"/>
    </row>
    <row r="30" spans="2:10" ht="44.1" customHeight="1">
      <c r="B30" s="444" t="s">
        <v>102</v>
      </c>
      <c r="C30" s="445"/>
      <c r="D30" s="50" t="s">
        <v>99</v>
      </c>
      <c r="E30" s="436" t="s">
        <v>96</v>
      </c>
      <c r="F30" s="421"/>
      <c r="G30" s="45"/>
      <c r="H30" s="44"/>
      <c r="I30" s="44"/>
    </row>
    <row r="31" spans="2:10" ht="13.5" thickBot="1">
      <c r="B31" s="377" t="s">
        <v>269</v>
      </c>
      <c r="C31" s="378"/>
      <c r="D31" s="235">
        <f>6.75-3</f>
        <v>3.75</v>
      </c>
      <c r="E31" s="557">
        <v>75</v>
      </c>
      <c r="F31" s="558"/>
      <c r="G31" s="45"/>
      <c r="H31" s="44"/>
      <c r="I31" s="44"/>
    </row>
    <row r="32" spans="2:10">
      <c r="E32" s="46"/>
      <c r="F32" s="47"/>
    </row>
    <row r="33" spans="2:7" ht="13.5" thickBot="1">
      <c r="E33" s="46"/>
      <c r="F33" s="47"/>
    </row>
    <row r="34" spans="2:7" ht="42.95" customHeight="1">
      <c r="B34" s="444" t="s">
        <v>103</v>
      </c>
      <c r="C34" s="445"/>
      <c r="D34" s="50" t="s">
        <v>99</v>
      </c>
      <c r="E34" s="436" t="s">
        <v>96</v>
      </c>
      <c r="F34" s="421"/>
      <c r="G34" s="45"/>
    </row>
    <row r="35" spans="2:7" ht="13.5" thickBot="1">
      <c r="B35" s="377" t="s">
        <v>269</v>
      </c>
      <c r="C35" s="378"/>
      <c r="D35" s="235">
        <v>0.93</v>
      </c>
      <c r="E35" s="557">
        <v>0</v>
      </c>
      <c r="F35" s="558"/>
      <c r="G35" s="45"/>
    </row>
  </sheetData>
  <mergeCells count="48">
    <mergeCell ref="E23:F23"/>
    <mergeCell ref="E26:F26"/>
    <mergeCell ref="E30:F30"/>
    <mergeCell ref="E31:F31"/>
    <mergeCell ref="E34:F34"/>
    <mergeCell ref="E35:F35"/>
    <mergeCell ref="E27:F27"/>
    <mergeCell ref="B35:C35"/>
    <mergeCell ref="B34:C34"/>
    <mergeCell ref="B31:C31"/>
    <mergeCell ref="B30:C30"/>
    <mergeCell ref="B23:C23"/>
    <mergeCell ref="B27:C27"/>
    <mergeCell ref="B26:C26"/>
    <mergeCell ref="B22:C22"/>
    <mergeCell ref="B21:D21"/>
    <mergeCell ref="E22:F22"/>
    <mergeCell ref="H18:I18"/>
    <mergeCell ref="B15:C15"/>
    <mergeCell ref="E15:G15"/>
    <mergeCell ref="B16:I16"/>
    <mergeCell ref="B17:C17"/>
    <mergeCell ref="E17:G17"/>
    <mergeCell ref="B20:F20"/>
    <mergeCell ref="B18:C18"/>
    <mergeCell ref="E18:G18"/>
    <mergeCell ref="J16:J17"/>
    <mergeCell ref="H6:H7"/>
    <mergeCell ref="E7:F7"/>
    <mergeCell ref="B12:I12"/>
    <mergeCell ref="B14:C14"/>
    <mergeCell ref="E14:G14"/>
    <mergeCell ref="B10:I10"/>
    <mergeCell ref="B13:C13"/>
    <mergeCell ref="E13:G13"/>
    <mergeCell ref="B5:B7"/>
    <mergeCell ref="C5:C7"/>
    <mergeCell ref="D5:F5"/>
    <mergeCell ref="E6:F6"/>
    <mergeCell ref="I4:I5"/>
    <mergeCell ref="I6:I7"/>
    <mergeCell ref="B3:I3"/>
    <mergeCell ref="J12:J13"/>
    <mergeCell ref="H14:I14"/>
    <mergeCell ref="G4:G5"/>
    <mergeCell ref="H4:H5"/>
    <mergeCell ref="B4:C4"/>
    <mergeCell ref="E4:F4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AD135"/>
  <sheetViews>
    <sheetView tabSelected="1" zoomScale="80" zoomScaleNormal="80" workbookViewId="0"/>
  </sheetViews>
  <sheetFormatPr baseColWidth="10" defaultColWidth="0" defaultRowHeight="12.75" zeroHeight="1"/>
  <cols>
    <col min="1" max="1" width="3.42578125" style="489" customWidth="1"/>
    <col min="2" max="2" width="11.85546875" style="489" customWidth="1"/>
    <col min="3" max="3" width="20.42578125" style="489" customWidth="1"/>
    <col min="4" max="4" width="24.28515625" style="489" customWidth="1"/>
    <col min="5" max="5" width="17.42578125" style="489" customWidth="1"/>
    <col min="6" max="6" width="18.140625" style="489" customWidth="1"/>
    <col min="7" max="7" width="14.7109375" style="489" customWidth="1"/>
    <col min="8" max="8" width="26.7109375" style="489" customWidth="1"/>
    <col min="9" max="9" width="49.5703125" style="489" customWidth="1"/>
    <col min="10" max="10" width="18.140625" style="489" customWidth="1"/>
    <col min="11" max="11" width="21.7109375" style="489" customWidth="1"/>
    <col min="12" max="12" width="25" style="489" customWidth="1"/>
    <col min="13" max="13" width="21" style="489" customWidth="1"/>
    <col min="14" max="14" width="19.28515625" style="489" customWidth="1"/>
    <col min="15" max="15" width="33.5703125" style="489" customWidth="1"/>
    <col min="16" max="16" width="29.7109375" style="489" customWidth="1"/>
    <col min="17" max="17" width="28" style="489" customWidth="1"/>
    <col min="18" max="18" width="24.7109375" style="489" customWidth="1"/>
    <col min="19" max="19" width="19.5703125" style="489" customWidth="1"/>
    <col min="20" max="20" width="12.28515625" style="489" customWidth="1"/>
    <col min="21" max="21" width="14.5703125" style="489" customWidth="1"/>
    <col min="22" max="22" width="44" style="489" customWidth="1"/>
    <col min="23" max="23" width="34.42578125" style="489" hidden="1"/>
    <col min="24" max="30" width="0" style="489" hidden="1"/>
    <col min="31" max="16384" width="11.42578125" style="489" hidden="1"/>
  </cols>
  <sheetData>
    <row r="1" spans="1:22" ht="13.5" thickBo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"/>
      <c r="S1" s="1"/>
      <c r="T1" s="1"/>
      <c r="U1" s="1"/>
      <c r="V1" s="1"/>
    </row>
    <row r="2" spans="1:22" ht="15" customHeight="1">
      <c r="A2" s="1"/>
      <c r="B2" s="314" t="s">
        <v>5</v>
      </c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6"/>
    </row>
    <row r="3" spans="1:22" ht="15" customHeight="1" thickBot="1">
      <c r="A3" s="1"/>
      <c r="B3" s="502"/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3"/>
      <c r="Q3" s="503"/>
      <c r="R3" s="503"/>
      <c r="S3" s="503"/>
      <c r="T3" s="503"/>
      <c r="U3" s="503"/>
      <c r="V3" s="504"/>
    </row>
    <row r="4" spans="1:22" ht="15.75" customHeight="1" thickBot="1">
      <c r="A4" s="1"/>
      <c r="B4" s="505" t="s">
        <v>287</v>
      </c>
      <c r="C4" s="506"/>
      <c r="D4" s="506"/>
      <c r="E4" s="506"/>
      <c r="F4" s="506"/>
      <c r="G4" s="506"/>
      <c r="H4" s="506"/>
      <c r="I4" s="506"/>
      <c r="J4" s="506"/>
      <c r="K4" s="506"/>
      <c r="L4" s="506"/>
      <c r="M4" s="506"/>
      <c r="N4" s="506"/>
      <c r="O4" s="506"/>
      <c r="P4" s="506"/>
      <c r="Q4" s="506"/>
      <c r="R4" s="506"/>
      <c r="S4" s="506"/>
      <c r="T4" s="506"/>
      <c r="U4" s="506"/>
      <c r="V4" s="507"/>
    </row>
    <row r="5" spans="1:22" ht="13.5" thickBot="1">
      <c r="A5" s="1"/>
      <c r="B5" s="26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"/>
      <c r="S5" s="1"/>
      <c r="T5" s="1"/>
      <c r="U5" s="1"/>
      <c r="V5" s="1"/>
    </row>
    <row r="6" spans="1:22" ht="13.5" thickBot="1">
      <c r="A6" s="1"/>
      <c r="B6" s="310"/>
      <c r="C6" s="310"/>
      <c r="D6" s="310"/>
      <c r="E6" s="310"/>
      <c r="F6" s="310"/>
      <c r="G6" s="1"/>
      <c r="H6" s="27" t="s">
        <v>4</v>
      </c>
      <c r="I6" s="28"/>
      <c r="J6" s="3"/>
      <c r="K6" s="3"/>
      <c r="L6" s="3"/>
      <c r="M6" s="3"/>
      <c r="N6" s="3"/>
      <c r="O6" s="3"/>
      <c r="P6" s="3"/>
      <c r="Q6" s="3"/>
      <c r="R6" s="1"/>
      <c r="S6" s="1"/>
      <c r="T6" s="1"/>
      <c r="U6" s="1"/>
      <c r="V6" s="1"/>
    </row>
    <row r="7" spans="1:22" ht="13.5" thickBot="1">
      <c r="A7" s="1"/>
      <c r="B7" s="310"/>
      <c r="C7" s="310"/>
      <c r="D7" s="310"/>
      <c r="E7" s="310"/>
      <c r="F7" s="310"/>
      <c r="G7" s="1"/>
      <c r="H7" s="29">
        <f>'FACTORES TÉCNICOS DE EVALUACIÓN'!D8</f>
        <v>2123759117</v>
      </c>
      <c r="I7" s="10"/>
      <c r="J7" s="3"/>
      <c r="K7" s="3"/>
      <c r="L7" s="3"/>
      <c r="M7" s="3"/>
      <c r="N7" s="3"/>
      <c r="O7" s="3"/>
      <c r="P7" s="3"/>
      <c r="Q7" s="3"/>
      <c r="R7" s="1"/>
      <c r="S7" s="1"/>
      <c r="T7" s="1"/>
      <c r="U7" s="1"/>
      <c r="V7" s="1"/>
    </row>
    <row r="8" spans="1:22" ht="13.5" thickBot="1">
      <c r="A8" s="1"/>
      <c r="B8" s="30"/>
      <c r="C8" s="30"/>
      <c r="D8" s="30"/>
      <c r="E8" s="30"/>
      <c r="F8" s="30"/>
      <c r="G8" s="30"/>
      <c r="H8" s="30"/>
      <c r="I8" s="30"/>
      <c r="J8" s="30"/>
      <c r="K8" s="30"/>
      <c r="L8" s="1"/>
      <c r="M8" s="1"/>
      <c r="N8" s="1"/>
      <c r="O8" s="1"/>
      <c r="P8" s="1"/>
      <c r="Q8" s="30"/>
      <c r="R8" s="1"/>
      <c r="S8" s="1"/>
      <c r="T8" s="1"/>
      <c r="U8" s="1"/>
      <c r="V8" s="1"/>
    </row>
    <row r="9" spans="1:22" ht="54" customHeight="1" thickBot="1">
      <c r="A9" s="1"/>
      <c r="B9" s="30"/>
      <c r="C9" s="30"/>
      <c r="D9" s="30"/>
      <c r="E9" s="30"/>
      <c r="F9" s="1"/>
      <c r="G9" s="31" t="s">
        <v>108</v>
      </c>
      <c r="H9" s="32" t="s">
        <v>10</v>
      </c>
      <c r="I9" s="308" t="s">
        <v>11</v>
      </c>
      <c r="J9" s="309"/>
      <c r="K9" s="1"/>
      <c r="L9" s="1"/>
      <c r="M9" s="1"/>
      <c r="N9" s="1"/>
      <c r="O9" s="1"/>
      <c r="P9" s="1"/>
      <c r="Q9" s="30"/>
      <c r="R9" s="1"/>
      <c r="S9" s="1"/>
      <c r="T9" s="1"/>
      <c r="U9" s="1"/>
      <c r="V9" s="1"/>
    </row>
    <row r="10" spans="1:22" ht="13.5" thickBot="1">
      <c r="A10" s="1"/>
      <c r="B10" s="30"/>
      <c r="C10" s="30"/>
      <c r="D10" s="30"/>
      <c r="E10" s="55"/>
      <c r="F10" s="1"/>
      <c r="G10" s="33">
        <f>+H7*0.8</f>
        <v>1699007293.6000001</v>
      </c>
      <c r="H10" s="34">
        <v>689454</v>
      </c>
      <c r="I10" s="322">
        <f>G10/H10</f>
        <v>2464.279406022737</v>
      </c>
      <c r="J10" s="323"/>
      <c r="K10" s="1"/>
      <c r="L10" s="1"/>
      <c r="M10" s="1"/>
      <c r="N10" s="1"/>
      <c r="O10" s="1"/>
      <c r="P10" s="1"/>
      <c r="Q10" s="30"/>
      <c r="R10" s="1"/>
      <c r="S10" s="1"/>
      <c r="T10" s="1"/>
      <c r="U10" s="1"/>
      <c r="V10" s="1"/>
    </row>
    <row r="11" spans="1:22">
      <c r="A11" s="1"/>
      <c r="B11" s="30"/>
      <c r="C11" s="30"/>
      <c r="D11" s="30"/>
      <c r="E11" s="30"/>
      <c r="F11" s="30"/>
      <c r="G11" s="35"/>
      <c r="H11" s="35"/>
      <c r="I11" s="35"/>
      <c r="J11" s="30"/>
      <c r="K11" s="30"/>
      <c r="L11" s="1"/>
      <c r="M11" s="1"/>
      <c r="N11" s="1"/>
      <c r="O11" s="1"/>
      <c r="P11" s="1"/>
      <c r="Q11" s="30"/>
      <c r="R11" s="1"/>
      <c r="S11" s="1"/>
      <c r="T11" s="1"/>
      <c r="U11" s="1"/>
      <c r="V11" s="1"/>
    </row>
    <row r="12" spans="1:22" ht="13.5" thickBot="1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1"/>
      <c r="S12" s="1"/>
      <c r="T12" s="1"/>
      <c r="U12" s="1"/>
      <c r="V12" s="1"/>
    </row>
    <row r="13" spans="1:22" ht="15" customHeight="1" thickBot="1">
      <c r="A13" s="1"/>
      <c r="B13" s="314" t="s">
        <v>110</v>
      </c>
      <c r="C13" s="315"/>
      <c r="D13" s="315"/>
      <c r="E13" s="315"/>
      <c r="F13" s="315"/>
      <c r="G13" s="315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6"/>
    </row>
    <row r="14" spans="1:22" ht="15.75" customHeight="1" thickBot="1">
      <c r="A14" s="1"/>
      <c r="B14" s="311" t="str">
        <f>'FACTORES TÉCNICOS DE EVALUACIÓN'!$L$12</f>
        <v>CUMPLE/
NO CUMPLE</v>
      </c>
      <c r="C14" s="312"/>
      <c r="D14" s="312"/>
      <c r="E14" s="312"/>
      <c r="F14" s="312"/>
      <c r="G14" s="312"/>
      <c r="H14" s="312"/>
      <c r="I14" s="312"/>
      <c r="J14" s="312"/>
      <c r="K14" s="312"/>
      <c r="L14" s="312"/>
      <c r="M14" s="312"/>
      <c r="N14" s="312"/>
      <c r="O14" s="312"/>
      <c r="P14" s="312"/>
      <c r="Q14" s="312"/>
      <c r="R14" s="312"/>
      <c r="S14" s="312"/>
      <c r="T14" s="312"/>
      <c r="U14" s="312"/>
      <c r="V14" s="313"/>
    </row>
    <row r="15" spans="1:22" ht="101.1" customHeight="1">
      <c r="A15" s="1"/>
      <c r="B15" s="215" t="s">
        <v>2</v>
      </c>
      <c r="C15" s="216" t="s">
        <v>84</v>
      </c>
      <c r="D15" s="213" t="s">
        <v>15</v>
      </c>
      <c r="E15" s="213" t="s">
        <v>16</v>
      </c>
      <c r="F15" s="213" t="s">
        <v>56</v>
      </c>
      <c r="G15" s="290" t="s">
        <v>57</v>
      </c>
      <c r="H15" s="290"/>
      <c r="I15" s="213" t="s">
        <v>58</v>
      </c>
      <c r="J15" s="213" t="s">
        <v>59</v>
      </c>
      <c r="K15" s="213" t="s">
        <v>18</v>
      </c>
      <c r="L15" s="213" t="s">
        <v>60</v>
      </c>
      <c r="M15" s="213" t="s">
        <v>61</v>
      </c>
      <c r="N15" s="216" t="s">
        <v>83</v>
      </c>
      <c r="O15" s="213" t="s">
        <v>13</v>
      </c>
      <c r="P15" s="213" t="s">
        <v>17</v>
      </c>
      <c r="Q15" s="214" t="s">
        <v>85</v>
      </c>
      <c r="R15" s="213" t="s">
        <v>8</v>
      </c>
      <c r="S15" s="213" t="s">
        <v>86</v>
      </c>
      <c r="T15" s="209" t="s">
        <v>62</v>
      </c>
      <c r="U15" s="513" t="s">
        <v>63</v>
      </c>
      <c r="V15" s="514" t="s">
        <v>81</v>
      </c>
    </row>
    <row r="16" spans="1:22" s="501" customFormat="1" ht="219.75" customHeight="1">
      <c r="A16" s="2"/>
      <c r="B16" s="110">
        <v>1</v>
      </c>
      <c r="C16" s="111" t="s">
        <v>116</v>
      </c>
      <c r="D16" s="112" t="s">
        <v>118</v>
      </c>
      <c r="E16" s="113" t="s">
        <v>119</v>
      </c>
      <c r="F16" s="114" t="s">
        <v>120</v>
      </c>
      <c r="G16" s="297" t="s">
        <v>121</v>
      </c>
      <c r="H16" s="297"/>
      <c r="I16" s="508" t="s">
        <v>128</v>
      </c>
      <c r="J16" s="115">
        <v>41057</v>
      </c>
      <c r="K16" s="115">
        <v>41274</v>
      </c>
      <c r="L16" s="116" t="s">
        <v>122</v>
      </c>
      <c r="M16" s="117">
        <v>4670650944</v>
      </c>
      <c r="N16" s="118" t="s">
        <v>123</v>
      </c>
      <c r="O16" s="118" t="s">
        <v>123</v>
      </c>
      <c r="P16" s="117">
        <v>4670650944</v>
      </c>
      <c r="Q16" s="113">
        <f>+P16/566700</f>
        <v>8241.8403811540502</v>
      </c>
      <c r="R16" s="119">
        <v>0.5</v>
      </c>
      <c r="S16" s="120">
        <v>0</v>
      </c>
      <c r="T16" s="121">
        <v>532</v>
      </c>
      <c r="U16" s="121">
        <v>537</v>
      </c>
      <c r="V16" s="512" t="s">
        <v>124</v>
      </c>
    </row>
    <row r="17" spans="1:22" s="501" customFormat="1" ht="111.75" customHeight="1">
      <c r="A17" s="2"/>
      <c r="B17" s="122">
        <v>2</v>
      </c>
      <c r="C17" s="111" t="s">
        <v>116</v>
      </c>
      <c r="D17" s="112" t="s">
        <v>118</v>
      </c>
      <c r="E17" s="113" t="s">
        <v>125</v>
      </c>
      <c r="F17" s="114" t="s">
        <v>126</v>
      </c>
      <c r="G17" s="306" t="s">
        <v>121</v>
      </c>
      <c r="H17" s="307"/>
      <c r="I17" s="508" t="s">
        <v>127</v>
      </c>
      <c r="J17" s="115">
        <v>41425</v>
      </c>
      <c r="K17" s="115">
        <v>41851</v>
      </c>
      <c r="L17" s="123" t="s">
        <v>122</v>
      </c>
      <c r="M17" s="124">
        <v>4295675907.7600002</v>
      </c>
      <c r="N17" s="125" t="s">
        <v>123</v>
      </c>
      <c r="O17" s="123" t="s">
        <v>123</v>
      </c>
      <c r="P17" s="124">
        <v>4295675907.7600002</v>
      </c>
      <c r="Q17" s="126">
        <f>+P17/589500</f>
        <v>7286.9820318235797</v>
      </c>
      <c r="R17" s="127">
        <v>1</v>
      </c>
      <c r="S17" s="128">
        <v>0</v>
      </c>
      <c r="T17" s="121">
        <v>538</v>
      </c>
      <c r="U17" s="121">
        <v>545</v>
      </c>
      <c r="V17" s="109" t="s">
        <v>124</v>
      </c>
    </row>
    <row r="18" spans="1:22" s="501" customFormat="1" ht="73.900000000000006" customHeight="1">
      <c r="A18" s="2"/>
      <c r="B18" s="122">
        <v>3</v>
      </c>
      <c r="C18" s="111" t="s">
        <v>116</v>
      </c>
      <c r="D18" s="113" t="s">
        <v>118</v>
      </c>
      <c r="E18" s="112" t="s">
        <v>125</v>
      </c>
      <c r="F18" s="114" t="s">
        <v>126</v>
      </c>
      <c r="G18" s="297" t="s">
        <v>121</v>
      </c>
      <c r="H18" s="297"/>
      <c r="I18" s="508" t="s">
        <v>129</v>
      </c>
      <c r="J18" s="115">
        <v>42213</v>
      </c>
      <c r="K18" s="115">
        <v>42366</v>
      </c>
      <c r="L18" s="123" t="s">
        <v>122</v>
      </c>
      <c r="M18" s="129">
        <v>635500223</v>
      </c>
      <c r="N18" s="125" t="s">
        <v>123</v>
      </c>
      <c r="O18" s="123" t="s">
        <v>123</v>
      </c>
      <c r="P18" s="129">
        <v>635500223</v>
      </c>
      <c r="Q18" s="126">
        <f>+P18/644350</f>
        <v>986.26557461007212</v>
      </c>
      <c r="R18" s="130">
        <v>1</v>
      </c>
      <c r="S18" s="120">
        <v>0</v>
      </c>
      <c r="T18" s="121">
        <v>546</v>
      </c>
      <c r="U18" s="121">
        <v>555</v>
      </c>
      <c r="V18" s="109" t="s">
        <v>124</v>
      </c>
    </row>
    <row r="19" spans="1:22" s="501" customFormat="1" ht="73.5" customHeight="1">
      <c r="A19" s="2"/>
      <c r="B19" s="53">
        <v>4</v>
      </c>
      <c r="C19" s="2" t="s">
        <v>116</v>
      </c>
      <c r="D19" s="70" t="s">
        <v>130</v>
      </c>
      <c r="E19" s="99" t="s">
        <v>125</v>
      </c>
      <c r="F19" s="71" t="s">
        <v>126</v>
      </c>
      <c r="G19" s="298" t="s">
        <v>121</v>
      </c>
      <c r="H19" s="298"/>
      <c r="I19" s="509" t="s">
        <v>131</v>
      </c>
      <c r="J19" s="78">
        <v>42150</v>
      </c>
      <c r="K19" s="78">
        <v>42338</v>
      </c>
      <c r="L19" s="80" t="s">
        <v>122</v>
      </c>
      <c r="M19" s="54">
        <v>628814279</v>
      </c>
      <c r="N19" s="94" t="s">
        <v>123</v>
      </c>
      <c r="O19" s="79" t="s">
        <v>123</v>
      </c>
      <c r="P19" s="54">
        <v>628814279</v>
      </c>
      <c r="Q19" s="81">
        <f>+P19/644350</f>
        <v>975.8893132614262</v>
      </c>
      <c r="R19" s="83">
        <v>1</v>
      </c>
      <c r="S19" s="82">
        <f>+Q19*1</f>
        <v>975.8893132614262</v>
      </c>
      <c r="T19" s="300">
        <v>556</v>
      </c>
      <c r="U19" s="301"/>
      <c r="V19" s="22"/>
    </row>
    <row r="20" spans="1:22" s="501" customFormat="1" ht="48.75" customHeight="1">
      <c r="A20" s="2"/>
      <c r="B20" s="122">
        <v>5</v>
      </c>
      <c r="C20" s="111" t="s">
        <v>116</v>
      </c>
      <c r="D20" s="113" t="s">
        <v>132</v>
      </c>
      <c r="E20" s="112" t="s">
        <v>133</v>
      </c>
      <c r="F20" s="113" t="s">
        <v>120</v>
      </c>
      <c r="G20" s="299" t="s">
        <v>121</v>
      </c>
      <c r="H20" s="299"/>
      <c r="I20" s="510" t="s">
        <v>134</v>
      </c>
      <c r="J20" s="131">
        <v>42214</v>
      </c>
      <c r="K20" s="131">
        <v>42520</v>
      </c>
      <c r="L20" s="132" t="s">
        <v>122</v>
      </c>
      <c r="M20" s="129">
        <v>3174387500</v>
      </c>
      <c r="N20" s="133" t="s">
        <v>123</v>
      </c>
      <c r="O20" s="134" t="s">
        <v>123</v>
      </c>
      <c r="P20" s="129">
        <v>3174387500</v>
      </c>
      <c r="Q20" s="135">
        <f>+P20/644350</f>
        <v>4926.4956933343683</v>
      </c>
      <c r="R20" s="136">
        <v>1</v>
      </c>
      <c r="S20" s="137">
        <v>0</v>
      </c>
      <c r="T20" s="302">
        <v>557</v>
      </c>
      <c r="U20" s="303"/>
      <c r="V20" s="109" t="s">
        <v>124</v>
      </c>
    </row>
    <row r="21" spans="1:22" ht="157.5" customHeight="1" thickBot="1">
      <c r="A21" s="1"/>
      <c r="B21" s="138">
        <v>6</v>
      </c>
      <c r="C21" s="139" t="s">
        <v>117</v>
      </c>
      <c r="D21" s="140" t="s">
        <v>135</v>
      </c>
      <c r="E21" s="139" t="s">
        <v>136</v>
      </c>
      <c r="F21" s="140" t="s">
        <v>126</v>
      </c>
      <c r="G21" s="304" t="s">
        <v>121</v>
      </c>
      <c r="H21" s="305"/>
      <c r="I21" s="511" t="s">
        <v>137</v>
      </c>
      <c r="J21" s="141" t="s">
        <v>138</v>
      </c>
      <c r="K21" s="141" t="s">
        <v>139</v>
      </c>
      <c r="L21" s="142" t="s">
        <v>122</v>
      </c>
      <c r="M21" s="143">
        <v>1099762012</v>
      </c>
      <c r="N21" s="144" t="s">
        <v>123</v>
      </c>
      <c r="O21" s="145" t="s">
        <v>123</v>
      </c>
      <c r="P21" s="143">
        <v>1099762012</v>
      </c>
      <c r="Q21" s="146">
        <f>+P21/496900</f>
        <v>2213.2461501308112</v>
      </c>
      <c r="R21" s="147">
        <v>1</v>
      </c>
      <c r="S21" s="148">
        <v>0</v>
      </c>
      <c r="T21" s="286">
        <v>558</v>
      </c>
      <c r="U21" s="287"/>
      <c r="V21" s="149" t="s">
        <v>124</v>
      </c>
    </row>
    <row r="22" spans="1:22" ht="14.4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91" t="s">
        <v>87</v>
      </c>
      <c r="Q22" s="292"/>
      <c r="R22" s="293"/>
      <c r="S22" s="288">
        <f>SUM(S16:S21)</f>
        <v>975.8893132614262</v>
      </c>
      <c r="T22" s="1"/>
      <c r="U22" s="84"/>
      <c r="V22" s="84"/>
    </row>
    <row r="23" spans="1:2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95"/>
      <c r="N23" s="1"/>
      <c r="O23" s="1"/>
      <c r="P23" s="294"/>
      <c r="Q23" s="295"/>
      <c r="R23" s="296"/>
      <c r="S23" s="289"/>
      <c r="T23" s="1"/>
      <c r="U23" s="1"/>
      <c r="V23" s="1"/>
    </row>
    <row r="24" spans="1:2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318" t="s">
        <v>88</v>
      </c>
      <c r="Q24" s="319"/>
      <c r="R24" s="320"/>
      <c r="S24" s="111" t="s">
        <v>140</v>
      </c>
      <c r="T24" s="1"/>
      <c r="U24" s="1"/>
      <c r="V24" s="1"/>
    </row>
    <row r="25" spans="1:2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52"/>
      <c r="P25" s="1"/>
      <c r="Q25" s="1"/>
      <c r="R25" s="1"/>
      <c r="S25" s="1"/>
      <c r="T25" s="1"/>
      <c r="U25" s="1"/>
      <c r="V25" s="1"/>
    </row>
    <row r="26" spans="1:2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59" t="s">
        <v>89</v>
      </c>
      <c r="Q26" s="59" t="s">
        <v>90</v>
      </c>
      <c r="R26" s="30"/>
      <c r="S26" s="30"/>
      <c r="T26" s="1"/>
      <c r="U26" s="1"/>
      <c r="V26" s="1"/>
    </row>
    <row r="27" spans="1:2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57" t="s">
        <v>116</v>
      </c>
      <c r="Q27" s="58" t="s">
        <v>117</v>
      </c>
      <c r="R27" s="49" t="s">
        <v>91</v>
      </c>
      <c r="S27" s="196" t="s">
        <v>121</v>
      </c>
      <c r="T27" s="1"/>
      <c r="U27" s="1"/>
      <c r="V27" s="1"/>
    </row>
    <row r="28" spans="1:2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515" t="s">
        <v>109</v>
      </c>
      <c r="P28" s="36">
        <v>0.5</v>
      </c>
      <c r="Q28" s="56">
        <v>0.5</v>
      </c>
      <c r="R28" s="30"/>
      <c r="S28" s="30"/>
      <c r="T28" s="1"/>
      <c r="U28" s="1"/>
      <c r="V28" s="1"/>
    </row>
    <row r="29" spans="1:2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30"/>
      <c r="P29" s="30"/>
      <c r="Q29" s="30"/>
      <c r="R29" s="30"/>
      <c r="S29" s="30"/>
      <c r="T29" s="1"/>
      <c r="U29" s="1"/>
      <c r="V29" s="1"/>
    </row>
    <row r="30" spans="1:2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318" t="s">
        <v>111</v>
      </c>
      <c r="Q31" s="319"/>
      <c r="R31" s="320"/>
      <c r="S31" s="1"/>
      <c r="T31" s="1"/>
      <c r="U31" s="1"/>
      <c r="V31" s="1"/>
    </row>
    <row r="32" spans="1:2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321" t="s">
        <v>116</v>
      </c>
      <c r="Q32" s="321"/>
      <c r="R32" s="321"/>
      <c r="S32" s="197" t="s">
        <v>121</v>
      </c>
      <c r="T32" s="1"/>
      <c r="U32" s="1"/>
      <c r="V32" s="1"/>
    </row>
    <row r="33" spans="1:2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321" t="s">
        <v>117</v>
      </c>
      <c r="Q33" s="321"/>
      <c r="R33" s="321"/>
      <c r="S33" s="150" t="s">
        <v>140</v>
      </c>
      <c r="T33" s="1"/>
      <c r="U33" s="1"/>
      <c r="V33" s="1"/>
    </row>
    <row r="34" spans="1:2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00"/>
      <c r="T34" s="1"/>
      <c r="U34" s="1"/>
      <c r="V34" s="1"/>
    </row>
    <row r="35" spans="1:2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318" t="s">
        <v>93</v>
      </c>
      <c r="Q35" s="319"/>
      <c r="R35" s="320"/>
      <c r="S35" s="150" t="s">
        <v>140</v>
      </c>
      <c r="T35" s="1"/>
      <c r="U35" s="1"/>
      <c r="V35" s="1"/>
    </row>
    <row r="36" spans="1:2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idden="1"/>
    <row r="38" spans="1:22" hidden="1"/>
    <row r="39" spans="1:22" hidden="1"/>
    <row r="40" spans="1:22" hidden="1"/>
    <row r="41" spans="1:22" hidden="1"/>
    <row r="42" spans="1:22" hidden="1"/>
    <row r="43" spans="1:22" hidden="1"/>
    <row r="44" spans="1:22" hidden="1"/>
    <row r="45" spans="1:22" hidden="1"/>
    <row r="46" spans="1:22" hidden="1"/>
    <row r="47" spans="1:22" hidden="1"/>
    <row r="48" spans="1:22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/>
  </sheetData>
  <mergeCells count="24">
    <mergeCell ref="B2:V3"/>
    <mergeCell ref="B4:V4"/>
    <mergeCell ref="B14:V14"/>
    <mergeCell ref="P31:R31"/>
    <mergeCell ref="P32:R32"/>
    <mergeCell ref="P33:R33"/>
    <mergeCell ref="P35:R35"/>
    <mergeCell ref="I10:J10"/>
    <mergeCell ref="P24:R24"/>
    <mergeCell ref="I9:J9"/>
    <mergeCell ref="B6:F7"/>
    <mergeCell ref="G16:H16"/>
    <mergeCell ref="B13:V13"/>
    <mergeCell ref="G15:H15"/>
    <mergeCell ref="G21:H21"/>
    <mergeCell ref="G17:H17"/>
    <mergeCell ref="G18:H18"/>
    <mergeCell ref="G19:H19"/>
    <mergeCell ref="G20:H20"/>
    <mergeCell ref="T19:U19"/>
    <mergeCell ref="T20:U20"/>
    <mergeCell ref="T21:U21"/>
    <mergeCell ref="S22:S23"/>
    <mergeCell ref="P22:R23"/>
  </mergeCells>
  <pageMargins left="0.11811023622047245" right="0.11811023622047245" top="1.3385826771653544" bottom="0.15748031496062992" header="0.31496062992125984" footer="0.31496062992125984"/>
  <pageSetup scale="4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L90"/>
  <sheetViews>
    <sheetView zoomScale="80" zoomScaleNormal="80" zoomScalePageLayoutView="85" workbookViewId="0"/>
  </sheetViews>
  <sheetFormatPr baseColWidth="10" defaultColWidth="0" defaultRowHeight="12.75" zeroHeight="1"/>
  <cols>
    <col min="1" max="1" width="3.140625" style="489" customWidth="1"/>
    <col min="2" max="2" width="14.7109375" style="489" customWidth="1"/>
    <col min="3" max="3" width="19" style="489" customWidth="1"/>
    <col min="4" max="4" width="19.28515625" style="489" customWidth="1"/>
    <col min="5" max="5" width="24.28515625" style="489" customWidth="1"/>
    <col min="6" max="6" width="44.85546875" style="489" customWidth="1"/>
    <col min="7" max="9" width="14.7109375" style="489" customWidth="1"/>
    <col min="10" max="10" width="20" style="489" customWidth="1"/>
    <col min="11" max="11" width="32.28515625" style="489" customWidth="1"/>
    <col min="12" max="12" width="44.85546875" style="489" hidden="1" customWidth="1"/>
    <col min="13" max="16384" width="10.85546875" style="489" hidden="1"/>
  </cols>
  <sheetData>
    <row r="1" spans="1:12" s="1" customFormat="1"/>
    <row r="2" spans="1:12" s="1" customFormat="1" ht="13.5" thickBot="1"/>
    <row r="3" spans="1:12" s="25" customFormat="1" ht="15.75" customHeight="1">
      <c r="A3" s="1"/>
      <c r="B3" s="349" t="s">
        <v>19</v>
      </c>
      <c r="C3" s="350"/>
      <c r="D3" s="350"/>
      <c r="E3" s="353" t="s">
        <v>143</v>
      </c>
      <c r="F3" s="354"/>
      <c r="G3" s="354"/>
      <c r="H3" s="354"/>
      <c r="I3" s="354"/>
      <c r="J3" s="354"/>
      <c r="K3" s="355"/>
      <c r="L3" s="105"/>
    </row>
    <row r="4" spans="1:12" s="25" customFormat="1" ht="15.75" customHeight="1" thickBot="1">
      <c r="A4" s="1"/>
      <c r="B4" s="351" t="s">
        <v>20</v>
      </c>
      <c r="C4" s="352"/>
      <c r="D4" s="352"/>
      <c r="E4" s="356">
        <v>79326595</v>
      </c>
      <c r="F4" s="357"/>
      <c r="G4" s="357"/>
      <c r="H4" s="357"/>
      <c r="I4" s="357"/>
      <c r="J4" s="358"/>
      <c r="K4" s="359"/>
    </row>
    <row r="5" spans="1:12" s="1" customFormat="1"/>
    <row r="6" spans="1:12" s="1" customFormat="1" ht="13.5" thickBot="1"/>
    <row r="7" spans="1:12" s="25" customFormat="1" ht="15" customHeight="1" thickBot="1">
      <c r="A7" s="1"/>
      <c r="B7" s="379" t="s">
        <v>64</v>
      </c>
      <c r="C7" s="380"/>
      <c r="D7" s="380"/>
      <c r="E7" s="380"/>
      <c r="F7" s="380"/>
      <c r="G7" s="380"/>
      <c r="H7" s="380"/>
      <c r="I7" s="380"/>
      <c r="J7" s="380"/>
      <c r="K7" s="381"/>
    </row>
    <row r="8" spans="1:12" s="25" customFormat="1" ht="41.1" customHeight="1">
      <c r="A8" s="1"/>
      <c r="B8" s="384" t="s">
        <v>21</v>
      </c>
      <c r="C8" s="385"/>
      <c r="D8" s="386"/>
      <c r="E8" s="387" t="s">
        <v>22</v>
      </c>
      <c r="F8" s="385"/>
      <c r="G8" s="386"/>
      <c r="H8" s="388" t="s">
        <v>23</v>
      </c>
      <c r="I8" s="389"/>
      <c r="J8" s="226" t="s">
        <v>82</v>
      </c>
      <c r="K8" s="516" t="s">
        <v>81</v>
      </c>
    </row>
    <row r="9" spans="1:12" s="25" customFormat="1" ht="13.5" thickBot="1">
      <c r="A9" s="1"/>
      <c r="B9" s="326" t="s">
        <v>144</v>
      </c>
      <c r="C9" s="327"/>
      <c r="D9" s="327"/>
      <c r="E9" s="327" t="s">
        <v>145</v>
      </c>
      <c r="F9" s="327"/>
      <c r="G9" s="327"/>
      <c r="H9" s="328" t="s">
        <v>146</v>
      </c>
      <c r="I9" s="327"/>
      <c r="J9" s="102">
        <v>177</v>
      </c>
      <c r="K9" s="103"/>
    </row>
    <row r="10" spans="1:12" s="1" customFormat="1">
      <c r="B10" s="182"/>
      <c r="C10" s="182"/>
      <c r="D10" s="182"/>
      <c r="E10" s="182"/>
      <c r="F10" s="182"/>
      <c r="G10" s="182"/>
      <c r="H10" s="15"/>
      <c r="I10" s="182"/>
      <c r="J10" s="331" t="s">
        <v>93</v>
      </c>
      <c r="K10" s="334" t="s">
        <v>121</v>
      </c>
    </row>
    <row r="11" spans="1:12" s="1" customFormat="1">
      <c r="B11" s="183"/>
      <c r="C11" s="183"/>
      <c r="D11" s="183"/>
      <c r="E11" s="183"/>
      <c r="F11" s="183"/>
      <c r="G11" s="183"/>
      <c r="H11" s="183"/>
      <c r="I11" s="183"/>
      <c r="J11" s="325"/>
      <c r="K11" s="335"/>
    </row>
    <row r="12" spans="1:12" s="1" customFormat="1" ht="13.5" thickBot="1">
      <c r="B12" s="183"/>
      <c r="C12" s="183"/>
      <c r="D12" s="183"/>
      <c r="E12" s="183"/>
      <c r="F12" s="183"/>
      <c r="G12" s="183"/>
      <c r="H12" s="183"/>
      <c r="I12" s="183"/>
      <c r="J12" s="183"/>
      <c r="K12" s="183"/>
    </row>
    <row r="13" spans="1:12" s="25" customFormat="1" ht="15" customHeight="1" thickBot="1">
      <c r="A13" s="1"/>
      <c r="B13" s="379" t="s">
        <v>65</v>
      </c>
      <c r="C13" s="380"/>
      <c r="D13" s="380"/>
      <c r="E13" s="380"/>
      <c r="F13" s="380"/>
      <c r="G13" s="380"/>
      <c r="H13" s="380"/>
      <c r="I13" s="380"/>
      <c r="J13" s="380"/>
      <c r="K13" s="381"/>
    </row>
    <row r="14" spans="1:12" s="25" customFormat="1" ht="41.1" customHeight="1">
      <c r="A14" s="1"/>
      <c r="B14" s="384" t="s">
        <v>21</v>
      </c>
      <c r="C14" s="385"/>
      <c r="D14" s="386"/>
      <c r="E14" s="388" t="s">
        <v>24</v>
      </c>
      <c r="F14" s="517"/>
      <c r="G14" s="389"/>
      <c r="H14" s="388" t="s">
        <v>23</v>
      </c>
      <c r="I14" s="389"/>
      <c r="J14" s="226" t="s">
        <v>82</v>
      </c>
      <c r="K14" s="516" t="s">
        <v>81</v>
      </c>
    </row>
    <row r="15" spans="1:12" s="25" customFormat="1" ht="15" customHeight="1" thickBot="1">
      <c r="A15" s="1"/>
      <c r="B15" s="326" t="s">
        <v>147</v>
      </c>
      <c r="C15" s="327"/>
      <c r="D15" s="327"/>
      <c r="E15" s="327" t="s">
        <v>148</v>
      </c>
      <c r="F15" s="327"/>
      <c r="G15" s="327"/>
      <c r="H15" s="328" t="s">
        <v>149</v>
      </c>
      <c r="I15" s="327"/>
      <c r="J15" s="184">
        <v>179</v>
      </c>
      <c r="K15" s="198"/>
    </row>
    <row r="16" spans="1:12" s="1" customFormat="1" ht="15" customHeight="1">
      <c r="B16" s="182"/>
      <c r="C16" s="182"/>
      <c r="D16" s="182"/>
      <c r="E16" s="182"/>
      <c r="F16" s="182"/>
      <c r="G16" s="182"/>
      <c r="H16" s="15"/>
      <c r="I16" s="182"/>
      <c r="J16" s="331" t="s">
        <v>93</v>
      </c>
      <c r="K16" s="334" t="s">
        <v>121</v>
      </c>
    </row>
    <row r="17" spans="1:11" s="1" customFormat="1">
      <c r="B17" s="183"/>
      <c r="C17" s="183"/>
      <c r="D17" s="183"/>
      <c r="E17" s="183"/>
      <c r="F17" s="183"/>
      <c r="G17" s="183"/>
      <c r="H17" s="183"/>
      <c r="I17" s="183"/>
      <c r="J17" s="325"/>
      <c r="K17" s="335"/>
    </row>
    <row r="18" spans="1:11" s="1" customFormat="1" ht="13.5" thickBot="1">
      <c r="B18" s="183"/>
      <c r="C18" s="183"/>
      <c r="D18" s="183"/>
      <c r="E18" s="183"/>
      <c r="F18" s="183"/>
      <c r="G18" s="182"/>
      <c r="H18" s="182"/>
      <c r="I18" s="182"/>
      <c r="J18" s="183"/>
      <c r="K18" s="183"/>
    </row>
    <row r="19" spans="1:11" s="25" customFormat="1" ht="13.5" thickBot="1">
      <c r="A19" s="1"/>
      <c r="B19" s="379" t="s">
        <v>97</v>
      </c>
      <c r="C19" s="380"/>
      <c r="D19" s="380"/>
      <c r="E19" s="380"/>
      <c r="F19" s="380"/>
      <c r="G19" s="380"/>
      <c r="H19" s="380"/>
      <c r="I19" s="380"/>
      <c r="J19" s="380"/>
      <c r="K19" s="381"/>
    </row>
    <row r="20" spans="1:11" s="25" customFormat="1" ht="56.1" customHeight="1">
      <c r="A20" s="1"/>
      <c r="B20" s="220" t="s">
        <v>26</v>
      </c>
      <c r="C20" s="218" t="s">
        <v>66</v>
      </c>
      <c r="D20" s="218" t="s">
        <v>29</v>
      </c>
      <c r="E20" s="223" t="s">
        <v>27</v>
      </c>
      <c r="F20" s="223" t="s">
        <v>28</v>
      </c>
      <c r="G20" s="218" t="s">
        <v>30</v>
      </c>
      <c r="H20" s="218" t="s">
        <v>31</v>
      </c>
      <c r="I20" s="218" t="s">
        <v>67</v>
      </c>
      <c r="J20" s="226" t="s">
        <v>82</v>
      </c>
      <c r="K20" s="236" t="s">
        <v>81</v>
      </c>
    </row>
    <row r="21" spans="1:11" s="25" customFormat="1" ht="153.75" customHeight="1">
      <c r="A21" s="1"/>
      <c r="B21" s="68">
        <v>1</v>
      </c>
      <c r="C21" s="107" t="s">
        <v>150</v>
      </c>
      <c r="D21" s="107" t="s">
        <v>151</v>
      </c>
      <c r="E21" s="61" t="s">
        <v>152</v>
      </c>
      <c r="F21" s="61" t="s">
        <v>153</v>
      </c>
      <c r="G21" s="69">
        <v>36981</v>
      </c>
      <c r="H21" s="69">
        <v>38718</v>
      </c>
      <c r="I21" s="178">
        <f>+(H21-G21)/365</f>
        <v>4.7589041095890412</v>
      </c>
      <c r="J21" s="186">
        <v>186</v>
      </c>
      <c r="K21" s="22"/>
    </row>
    <row r="22" spans="1:11" s="25" customFormat="1" ht="154.5" customHeight="1" thickBot="1">
      <c r="A22" s="1"/>
      <c r="B22" s="64">
        <v>2</v>
      </c>
      <c r="C22" s="65" t="s">
        <v>150</v>
      </c>
      <c r="D22" s="65" t="s">
        <v>116</v>
      </c>
      <c r="E22" s="66" t="s">
        <v>154</v>
      </c>
      <c r="F22" s="66" t="s">
        <v>155</v>
      </c>
      <c r="G22" s="67">
        <v>38986</v>
      </c>
      <c r="H22" s="67">
        <v>42591</v>
      </c>
      <c r="I22" s="179">
        <f>+(H22-G22)/365</f>
        <v>9.8767123287671232</v>
      </c>
      <c r="J22" s="72">
        <v>180</v>
      </c>
      <c r="K22" s="152"/>
    </row>
    <row r="23" spans="1:11" s="25" customFormat="1" ht="14.45" customHeight="1">
      <c r="A23" s="1"/>
      <c r="B23" s="208"/>
      <c r="C23" s="208"/>
      <c r="D23" s="208"/>
      <c r="E23" s="208"/>
      <c r="F23" s="1"/>
      <c r="G23" s="1"/>
      <c r="H23" s="331" t="s">
        <v>34</v>
      </c>
      <c r="I23" s="332">
        <f>SUM(I21:I22)</f>
        <v>14.635616438356164</v>
      </c>
      <c r="J23" s="331" t="s">
        <v>93</v>
      </c>
      <c r="K23" s="334" t="s">
        <v>121</v>
      </c>
    </row>
    <row r="24" spans="1:11" s="25" customFormat="1" ht="15" customHeight="1" thickBot="1">
      <c r="A24" s="1"/>
      <c r="B24" s="208"/>
      <c r="C24" s="208"/>
      <c r="D24" s="208"/>
      <c r="E24" s="208"/>
      <c r="F24" s="1"/>
      <c r="G24" s="1"/>
      <c r="H24" s="325"/>
      <c r="I24" s="333"/>
      <c r="J24" s="325"/>
      <c r="K24" s="335"/>
    </row>
    <row r="25" spans="1:11" s="25" customFormat="1" ht="13.5" thickBot="1">
      <c r="A25" s="1"/>
      <c r="B25" s="199"/>
      <c r="C25" s="208"/>
      <c r="D25" s="208"/>
      <c r="E25" s="208"/>
      <c r="F25" s="208"/>
      <c r="G25" s="208"/>
      <c r="H25" s="208"/>
      <c r="I25" s="208"/>
      <c r="J25" s="208"/>
      <c r="K25" s="208"/>
    </row>
    <row r="26" spans="1:11" s="25" customFormat="1" ht="13.5" thickBot="1">
      <c r="A26" s="1"/>
      <c r="B26" s="282" t="s">
        <v>98</v>
      </c>
      <c r="C26" s="283"/>
      <c r="D26" s="283"/>
      <c r="E26" s="283"/>
      <c r="F26" s="283"/>
      <c r="G26" s="283"/>
      <c r="H26" s="283"/>
      <c r="I26" s="283"/>
      <c r="J26" s="283"/>
      <c r="K26" s="284"/>
    </row>
    <row r="27" spans="1:11" s="25" customFormat="1" ht="56.1" customHeight="1">
      <c r="A27" s="1"/>
      <c r="B27" s="365" t="s">
        <v>26</v>
      </c>
      <c r="C27" s="329" t="s">
        <v>66</v>
      </c>
      <c r="D27" s="329" t="s">
        <v>29</v>
      </c>
      <c r="E27" s="367" t="s">
        <v>27</v>
      </c>
      <c r="F27" s="367" t="s">
        <v>28</v>
      </c>
      <c r="G27" s="329" t="s">
        <v>30</v>
      </c>
      <c r="H27" s="329" t="s">
        <v>31</v>
      </c>
      <c r="I27" s="329" t="s">
        <v>67</v>
      </c>
      <c r="J27" s="519" t="s">
        <v>267</v>
      </c>
      <c r="K27" s="363" t="s">
        <v>81</v>
      </c>
    </row>
    <row r="28" spans="1:11" s="25" customFormat="1" ht="44.1" customHeight="1">
      <c r="A28" s="1"/>
      <c r="B28" s="366"/>
      <c r="C28" s="330"/>
      <c r="D28" s="330"/>
      <c r="E28" s="368"/>
      <c r="F28" s="368"/>
      <c r="G28" s="330"/>
      <c r="H28" s="330"/>
      <c r="I28" s="330"/>
      <c r="J28" s="372"/>
      <c r="K28" s="364"/>
    </row>
    <row r="29" spans="1:11" s="25" customFormat="1" ht="158.25" customHeight="1" thickBot="1">
      <c r="A29" s="1"/>
      <c r="B29" s="85">
        <v>1</v>
      </c>
      <c r="C29" s="76" t="s">
        <v>150</v>
      </c>
      <c r="D29" s="76" t="s">
        <v>116</v>
      </c>
      <c r="E29" s="86" t="s">
        <v>154</v>
      </c>
      <c r="F29" s="86" t="s">
        <v>155</v>
      </c>
      <c r="G29" s="87">
        <v>38986</v>
      </c>
      <c r="H29" s="87">
        <v>42591</v>
      </c>
      <c r="I29" s="74">
        <f>+(G29-H29)/365</f>
        <v>-9.8767123287671232</v>
      </c>
      <c r="J29" s="88">
        <v>180</v>
      </c>
      <c r="K29" s="152"/>
    </row>
    <row r="30" spans="1:11" s="25" customFormat="1" ht="15" customHeight="1">
      <c r="A30" s="1"/>
      <c r="B30" s="183"/>
      <c r="C30" s="183"/>
      <c r="D30" s="183"/>
      <c r="E30" s="183"/>
      <c r="F30" s="1"/>
      <c r="G30" s="1"/>
      <c r="H30" s="331" t="s">
        <v>34</v>
      </c>
      <c r="I30" s="361">
        <f>SUM(I29:I29)</f>
        <v>-9.8767123287671232</v>
      </c>
      <c r="J30" s="331" t="s">
        <v>93</v>
      </c>
      <c r="K30" s="334" t="s">
        <v>121</v>
      </c>
    </row>
    <row r="31" spans="1:11" s="25" customFormat="1" ht="13.5" thickBot="1">
      <c r="A31" s="1"/>
      <c r="B31" s="183"/>
      <c r="C31" s="183"/>
      <c r="D31" s="183"/>
      <c r="E31" s="183"/>
      <c r="F31" s="1"/>
      <c r="G31" s="1"/>
      <c r="H31" s="325"/>
      <c r="I31" s="362"/>
      <c r="J31" s="325"/>
      <c r="K31" s="335"/>
    </row>
    <row r="32" spans="1:11" s="25" customFormat="1">
      <c r="A32" s="1"/>
      <c r="B32" s="183"/>
      <c r="C32" s="183"/>
      <c r="D32" s="183"/>
      <c r="E32" s="183"/>
      <c r="F32" s="183"/>
      <c r="G32" s="183"/>
      <c r="H32" s="183"/>
      <c r="I32" s="183"/>
      <c r="J32" s="183"/>
      <c r="K32" s="183"/>
    </row>
    <row r="33" spans="2:11" ht="39" hidden="1" customHeight="1">
      <c r="B33" s="518"/>
      <c r="C33" s="518"/>
      <c r="D33" s="518"/>
      <c r="E33" s="518"/>
      <c r="F33" s="518"/>
      <c r="G33" s="518"/>
      <c r="H33" s="518"/>
      <c r="I33" s="518"/>
      <c r="J33" s="518"/>
      <c r="K33" s="518"/>
    </row>
    <row r="34" spans="2:11" hidden="1">
      <c r="B34" s="496"/>
      <c r="C34" s="496"/>
      <c r="D34" s="496"/>
      <c r="E34" s="496"/>
      <c r="F34" s="496"/>
      <c r="G34" s="496"/>
      <c r="H34" s="496"/>
      <c r="I34" s="496"/>
      <c r="J34" s="496"/>
      <c r="K34" s="496"/>
    </row>
    <row r="35" spans="2:11" hidden="1">
      <c r="B35" s="496"/>
      <c r="C35" s="496"/>
      <c r="D35" s="496"/>
      <c r="E35" s="496"/>
      <c r="F35" s="496"/>
      <c r="G35" s="496"/>
      <c r="H35" s="496"/>
      <c r="I35" s="496"/>
      <c r="J35" s="496"/>
      <c r="K35" s="496"/>
    </row>
    <row r="36" spans="2:11" hidden="1">
      <c r="B36" s="496"/>
      <c r="C36" s="496"/>
      <c r="D36" s="496"/>
      <c r="E36" s="496"/>
      <c r="F36" s="496"/>
      <c r="G36" s="496"/>
      <c r="H36" s="496"/>
      <c r="I36" s="496"/>
      <c r="J36" s="496"/>
      <c r="K36" s="496"/>
    </row>
    <row r="37" spans="2:11" hidden="1">
      <c r="B37" s="496"/>
      <c r="C37" s="496"/>
      <c r="D37" s="496"/>
      <c r="E37" s="496"/>
      <c r="F37" s="496"/>
      <c r="G37" s="496"/>
      <c r="H37" s="496"/>
      <c r="I37" s="496"/>
      <c r="J37" s="496"/>
      <c r="K37" s="496"/>
    </row>
    <row r="38" spans="2:11" hidden="1">
      <c r="B38" s="496"/>
      <c r="C38" s="496"/>
      <c r="D38" s="496"/>
      <c r="E38" s="496"/>
      <c r="F38" s="496"/>
      <c r="G38" s="496"/>
      <c r="H38" s="496"/>
      <c r="I38" s="496"/>
      <c r="J38" s="496"/>
      <c r="K38" s="496"/>
    </row>
    <row r="39" spans="2:11" hidden="1">
      <c r="B39" s="496"/>
      <c r="C39" s="496"/>
      <c r="D39" s="496"/>
      <c r="E39" s="496"/>
      <c r="F39" s="496"/>
      <c r="G39" s="496"/>
      <c r="H39" s="496"/>
      <c r="I39" s="496"/>
      <c r="J39" s="496"/>
      <c r="K39" s="496"/>
    </row>
    <row r="40" spans="2:11" hidden="1">
      <c r="B40" s="496"/>
      <c r="C40" s="496"/>
      <c r="D40" s="496"/>
      <c r="E40" s="496"/>
      <c r="F40" s="496"/>
      <c r="G40" s="496"/>
      <c r="H40" s="496"/>
      <c r="I40" s="496"/>
      <c r="J40" s="496"/>
      <c r="K40" s="496"/>
    </row>
    <row r="41" spans="2:11" hidden="1">
      <c r="B41" s="496"/>
      <c r="C41" s="496"/>
      <c r="D41" s="496"/>
      <c r="E41" s="496"/>
      <c r="F41" s="496"/>
      <c r="G41" s="496"/>
      <c r="H41" s="496"/>
      <c r="I41" s="496"/>
      <c r="J41" s="496"/>
      <c r="K41" s="496"/>
    </row>
    <row r="42" spans="2:11" hidden="1">
      <c r="B42" s="496"/>
      <c r="C42" s="496"/>
      <c r="D42" s="496"/>
      <c r="E42" s="496"/>
      <c r="F42" s="496"/>
      <c r="G42" s="496"/>
      <c r="H42" s="496"/>
      <c r="I42" s="496"/>
      <c r="J42" s="496"/>
      <c r="K42" s="496"/>
    </row>
    <row r="43" spans="2:11" hidden="1">
      <c r="B43" s="496"/>
      <c r="C43" s="496"/>
      <c r="D43" s="496"/>
      <c r="E43" s="496"/>
      <c r="F43" s="496"/>
      <c r="G43" s="496"/>
      <c r="H43" s="496"/>
      <c r="I43" s="496"/>
      <c r="J43" s="496"/>
      <c r="K43" s="496"/>
    </row>
    <row r="44" spans="2:11" hidden="1">
      <c r="B44" s="496"/>
      <c r="C44" s="496"/>
      <c r="D44" s="496"/>
      <c r="E44" s="496"/>
      <c r="F44" s="496"/>
      <c r="G44" s="496"/>
      <c r="H44" s="496"/>
      <c r="I44" s="496"/>
      <c r="J44" s="496"/>
      <c r="K44" s="496"/>
    </row>
    <row r="45" spans="2:11" hidden="1">
      <c r="B45" s="496"/>
      <c r="C45" s="496"/>
      <c r="D45" s="496"/>
      <c r="E45" s="496"/>
      <c r="F45" s="496"/>
      <c r="G45" s="496"/>
      <c r="H45" s="496"/>
      <c r="I45" s="496"/>
      <c r="J45" s="496"/>
      <c r="K45" s="496"/>
    </row>
    <row r="46" spans="2:11" hidden="1">
      <c r="B46" s="496"/>
      <c r="C46" s="496"/>
      <c r="D46" s="496"/>
      <c r="E46" s="496"/>
      <c r="F46" s="496"/>
      <c r="G46" s="496"/>
      <c r="H46" s="496"/>
      <c r="I46" s="496"/>
      <c r="J46" s="496"/>
      <c r="K46" s="496"/>
    </row>
    <row r="47" spans="2:11" hidden="1">
      <c r="B47" s="496"/>
      <c r="C47" s="496"/>
      <c r="D47" s="496"/>
      <c r="E47" s="496"/>
      <c r="F47" s="496"/>
      <c r="G47" s="496"/>
      <c r="H47" s="496"/>
      <c r="I47" s="496"/>
      <c r="J47" s="496"/>
      <c r="K47" s="496"/>
    </row>
    <row r="48" spans="2:11" hidden="1">
      <c r="B48" s="496"/>
      <c r="C48" s="496"/>
      <c r="D48" s="496"/>
      <c r="E48" s="496"/>
      <c r="F48" s="496"/>
      <c r="G48" s="496"/>
      <c r="H48" s="496"/>
      <c r="I48" s="496"/>
      <c r="J48" s="496"/>
      <c r="K48" s="496"/>
    </row>
    <row r="49" spans="2:11" hidden="1">
      <c r="B49" s="496"/>
      <c r="C49" s="496"/>
      <c r="D49" s="496"/>
      <c r="E49" s="496"/>
      <c r="F49" s="496"/>
      <c r="G49" s="496"/>
      <c r="H49" s="496"/>
      <c r="I49" s="496"/>
      <c r="J49" s="496"/>
      <c r="K49" s="496"/>
    </row>
    <row r="50" spans="2:11" hidden="1">
      <c r="B50" s="496"/>
      <c r="C50" s="496"/>
      <c r="D50" s="496"/>
      <c r="E50" s="496"/>
      <c r="F50" s="496"/>
      <c r="G50" s="496"/>
      <c r="H50" s="496"/>
      <c r="I50" s="496"/>
      <c r="J50" s="496"/>
      <c r="K50" s="496"/>
    </row>
    <row r="51" spans="2:11" hidden="1">
      <c r="B51" s="496"/>
      <c r="C51" s="496"/>
      <c r="D51" s="496"/>
      <c r="E51" s="496"/>
      <c r="F51" s="496"/>
      <c r="G51" s="496"/>
      <c r="H51" s="496"/>
      <c r="I51" s="496"/>
      <c r="J51" s="496"/>
      <c r="K51" s="496"/>
    </row>
    <row r="52" spans="2:11" hidden="1">
      <c r="B52" s="496"/>
      <c r="C52" s="496"/>
      <c r="D52" s="496"/>
      <c r="E52" s="496"/>
      <c r="F52" s="496"/>
      <c r="G52" s="496"/>
      <c r="H52" s="496"/>
      <c r="I52" s="496"/>
      <c r="J52" s="496"/>
      <c r="K52" s="496"/>
    </row>
    <row r="53" spans="2:11" hidden="1">
      <c r="B53" s="496"/>
      <c r="C53" s="496"/>
      <c r="D53" s="496"/>
      <c r="E53" s="496"/>
      <c r="F53" s="496"/>
      <c r="G53" s="496"/>
      <c r="H53" s="496"/>
      <c r="I53" s="496"/>
      <c r="J53" s="496"/>
      <c r="K53" s="496"/>
    </row>
    <row r="54" spans="2:11" hidden="1">
      <c r="B54" s="496"/>
      <c r="C54" s="496"/>
      <c r="D54" s="496"/>
      <c r="E54" s="496"/>
      <c r="F54" s="496"/>
      <c r="G54" s="496"/>
      <c r="H54" s="496"/>
      <c r="I54" s="496"/>
      <c r="J54" s="496"/>
      <c r="K54" s="496"/>
    </row>
    <row r="55" spans="2:11" hidden="1">
      <c r="B55" s="496"/>
      <c r="C55" s="496"/>
      <c r="D55" s="496"/>
      <c r="E55" s="496"/>
      <c r="F55" s="496"/>
      <c r="G55" s="496"/>
      <c r="H55" s="496"/>
      <c r="I55" s="496"/>
      <c r="J55" s="496"/>
      <c r="K55" s="496"/>
    </row>
    <row r="56" spans="2:11" hidden="1">
      <c r="B56" s="496"/>
      <c r="C56" s="496"/>
      <c r="D56" s="496"/>
      <c r="E56" s="496"/>
      <c r="F56" s="496"/>
      <c r="G56" s="496"/>
      <c r="H56" s="496"/>
      <c r="I56" s="496"/>
      <c r="J56" s="496"/>
      <c r="K56" s="496"/>
    </row>
    <row r="57" spans="2:11" hidden="1">
      <c r="B57" s="496"/>
      <c r="C57" s="496"/>
      <c r="D57" s="496"/>
      <c r="E57" s="496"/>
      <c r="F57" s="496"/>
      <c r="G57" s="496"/>
      <c r="H57" s="496"/>
      <c r="I57" s="496"/>
      <c r="J57" s="496"/>
      <c r="K57" s="496"/>
    </row>
    <row r="58" spans="2:11" hidden="1">
      <c r="B58" s="496"/>
      <c r="C58" s="496"/>
      <c r="D58" s="496"/>
      <c r="E58" s="496"/>
      <c r="F58" s="496"/>
      <c r="G58" s="496"/>
      <c r="H58" s="496"/>
      <c r="I58" s="496"/>
      <c r="J58" s="496"/>
      <c r="K58" s="496"/>
    </row>
    <row r="59" spans="2:11" hidden="1">
      <c r="B59" s="496"/>
      <c r="C59" s="496"/>
      <c r="D59" s="496"/>
      <c r="E59" s="496"/>
      <c r="F59" s="496"/>
      <c r="G59" s="496"/>
      <c r="H59" s="496"/>
      <c r="I59" s="496"/>
      <c r="J59" s="496"/>
      <c r="K59" s="496"/>
    </row>
    <row r="60" spans="2:11" hidden="1">
      <c r="B60" s="496"/>
      <c r="C60" s="496"/>
      <c r="D60" s="496"/>
      <c r="E60" s="496"/>
      <c r="F60" s="496"/>
      <c r="G60" s="496"/>
      <c r="H60" s="496"/>
      <c r="I60" s="496"/>
      <c r="J60" s="496"/>
      <c r="K60" s="496"/>
    </row>
    <row r="61" spans="2:11" hidden="1">
      <c r="B61" s="496"/>
      <c r="C61" s="496"/>
      <c r="D61" s="496"/>
      <c r="E61" s="496"/>
      <c r="F61" s="496"/>
      <c r="G61" s="496"/>
      <c r="H61" s="496"/>
      <c r="I61" s="496"/>
      <c r="J61" s="496"/>
      <c r="K61" s="496"/>
    </row>
    <row r="62" spans="2:11" hidden="1">
      <c r="B62" s="496"/>
      <c r="C62" s="496"/>
      <c r="D62" s="496"/>
      <c r="E62" s="496"/>
      <c r="F62" s="496"/>
      <c r="G62" s="496"/>
      <c r="H62" s="496"/>
      <c r="I62" s="496"/>
      <c r="J62" s="496"/>
      <c r="K62" s="496"/>
    </row>
    <row r="63" spans="2:11" hidden="1">
      <c r="B63" s="496"/>
      <c r="C63" s="496"/>
      <c r="D63" s="496"/>
      <c r="E63" s="496"/>
      <c r="F63" s="496"/>
      <c r="G63" s="496"/>
      <c r="H63" s="496"/>
      <c r="I63" s="496"/>
      <c r="J63" s="496"/>
      <c r="K63" s="496"/>
    </row>
    <row r="64" spans="2:11" hidden="1">
      <c r="B64" s="496"/>
      <c r="C64" s="496"/>
      <c r="D64" s="496"/>
      <c r="E64" s="496"/>
      <c r="F64" s="496"/>
      <c r="G64" s="496"/>
      <c r="H64" s="496"/>
      <c r="I64" s="496"/>
      <c r="J64" s="496"/>
      <c r="K64" s="496"/>
    </row>
    <row r="65" spans="2:11" hidden="1">
      <c r="B65" s="496"/>
      <c r="C65" s="496"/>
      <c r="D65" s="496"/>
      <c r="E65" s="496"/>
      <c r="F65" s="496"/>
      <c r="G65" s="496"/>
      <c r="H65" s="496"/>
      <c r="I65" s="496"/>
      <c r="J65" s="496"/>
      <c r="K65" s="496"/>
    </row>
    <row r="66" spans="2:11" hidden="1">
      <c r="B66" s="496"/>
      <c r="C66" s="496"/>
      <c r="D66" s="496"/>
      <c r="E66" s="496"/>
      <c r="F66" s="496"/>
      <c r="G66" s="496"/>
      <c r="H66" s="496"/>
      <c r="I66" s="496"/>
      <c r="J66" s="496"/>
      <c r="K66" s="496"/>
    </row>
    <row r="67" spans="2:11" hidden="1">
      <c r="B67" s="496"/>
      <c r="C67" s="496"/>
      <c r="D67" s="496"/>
      <c r="E67" s="496"/>
      <c r="F67" s="496"/>
      <c r="G67" s="496"/>
      <c r="H67" s="496"/>
      <c r="I67" s="496"/>
      <c r="J67" s="496"/>
      <c r="K67" s="496"/>
    </row>
    <row r="68" spans="2:11" hidden="1">
      <c r="B68" s="496"/>
      <c r="C68" s="496"/>
      <c r="D68" s="496"/>
      <c r="E68" s="496"/>
      <c r="F68" s="496"/>
      <c r="G68" s="496"/>
      <c r="H68" s="496"/>
      <c r="I68" s="496"/>
      <c r="J68" s="496"/>
      <c r="K68" s="496"/>
    </row>
    <row r="69" spans="2:11" hidden="1">
      <c r="B69" s="496"/>
      <c r="C69" s="496"/>
      <c r="D69" s="496"/>
      <c r="E69" s="496"/>
      <c r="F69" s="496"/>
      <c r="G69" s="496"/>
      <c r="H69" s="496"/>
      <c r="I69" s="496"/>
      <c r="J69" s="496"/>
      <c r="K69" s="496"/>
    </row>
    <row r="70" spans="2:11" hidden="1">
      <c r="B70" s="496"/>
      <c r="C70" s="496"/>
      <c r="D70" s="496"/>
      <c r="E70" s="496"/>
      <c r="F70" s="496"/>
      <c r="G70" s="496"/>
      <c r="H70" s="496"/>
      <c r="I70" s="496"/>
      <c r="J70" s="496"/>
      <c r="K70" s="496"/>
    </row>
    <row r="71" spans="2:11" hidden="1">
      <c r="B71" s="496"/>
      <c r="C71" s="496"/>
      <c r="D71" s="496"/>
      <c r="E71" s="496"/>
      <c r="F71" s="496"/>
      <c r="G71" s="496"/>
      <c r="H71" s="496"/>
      <c r="I71" s="496"/>
      <c r="J71" s="496"/>
      <c r="K71" s="496"/>
    </row>
    <row r="72" spans="2:11" hidden="1">
      <c r="B72" s="496"/>
      <c r="C72" s="496"/>
      <c r="D72" s="496"/>
      <c r="E72" s="496"/>
      <c r="F72" s="496"/>
      <c r="G72" s="496"/>
      <c r="H72" s="496"/>
      <c r="I72" s="496"/>
      <c r="J72" s="496"/>
      <c r="K72" s="496"/>
    </row>
    <row r="73" spans="2:11" hidden="1">
      <c r="B73" s="496"/>
      <c r="C73" s="496"/>
      <c r="D73" s="496"/>
      <c r="E73" s="496"/>
      <c r="F73" s="496"/>
      <c r="G73" s="496"/>
      <c r="H73" s="496"/>
      <c r="I73" s="496"/>
      <c r="J73" s="496"/>
      <c r="K73" s="496"/>
    </row>
    <row r="74" spans="2:11" hidden="1">
      <c r="B74" s="496"/>
      <c r="C74" s="496"/>
      <c r="D74" s="496"/>
      <c r="E74" s="496"/>
      <c r="F74" s="496"/>
      <c r="G74" s="496"/>
      <c r="H74" s="496"/>
      <c r="I74" s="496"/>
      <c r="J74" s="496"/>
      <c r="K74" s="496"/>
    </row>
    <row r="75" spans="2:11" hidden="1">
      <c r="B75" s="496"/>
      <c r="C75" s="496"/>
      <c r="D75" s="496"/>
      <c r="E75" s="496"/>
      <c r="F75" s="496"/>
      <c r="G75" s="496"/>
      <c r="H75" s="496"/>
      <c r="I75" s="496"/>
      <c r="J75" s="496"/>
      <c r="K75" s="496"/>
    </row>
    <row r="76" spans="2:11" hidden="1">
      <c r="B76" s="496"/>
      <c r="C76" s="496"/>
      <c r="D76" s="496"/>
      <c r="E76" s="496"/>
      <c r="F76" s="496"/>
      <c r="G76" s="496"/>
      <c r="H76" s="496"/>
      <c r="I76" s="496"/>
      <c r="J76" s="496"/>
      <c r="K76" s="496"/>
    </row>
    <row r="77" spans="2:11" hidden="1">
      <c r="B77" s="496"/>
      <c r="C77" s="496"/>
      <c r="D77" s="496"/>
      <c r="E77" s="496"/>
      <c r="F77" s="496"/>
      <c r="G77" s="496"/>
      <c r="H77" s="496"/>
      <c r="I77" s="496"/>
      <c r="J77" s="496"/>
      <c r="K77" s="496"/>
    </row>
    <row r="78" spans="2:11" hidden="1">
      <c r="B78" s="496"/>
      <c r="C78" s="496"/>
      <c r="D78" s="496"/>
      <c r="E78" s="496"/>
      <c r="F78" s="496"/>
      <c r="G78" s="496"/>
      <c r="H78" s="496"/>
      <c r="I78" s="496"/>
      <c r="J78" s="496"/>
      <c r="K78" s="496"/>
    </row>
    <row r="79" spans="2:11" hidden="1">
      <c r="B79" s="496"/>
      <c r="C79" s="496"/>
      <c r="D79" s="496"/>
      <c r="E79" s="496"/>
      <c r="F79" s="496"/>
      <c r="G79" s="496"/>
      <c r="H79" s="496"/>
      <c r="I79" s="496"/>
      <c r="J79" s="496"/>
      <c r="K79" s="496"/>
    </row>
    <row r="80" spans="2:11" hidden="1">
      <c r="B80" s="496"/>
      <c r="C80" s="496"/>
      <c r="D80" s="496"/>
      <c r="E80" s="496"/>
      <c r="F80" s="496"/>
      <c r="G80" s="496"/>
      <c r="H80" s="496"/>
      <c r="I80" s="496"/>
      <c r="J80" s="496"/>
      <c r="K80" s="496"/>
    </row>
    <row r="81" spans="2:11" hidden="1">
      <c r="B81" s="496"/>
      <c r="C81" s="496"/>
      <c r="D81" s="496"/>
      <c r="E81" s="496"/>
      <c r="F81" s="496"/>
      <c r="G81" s="496"/>
      <c r="H81" s="496"/>
      <c r="I81" s="496"/>
      <c r="J81" s="496"/>
      <c r="K81" s="496"/>
    </row>
    <row r="82" spans="2:11" hidden="1">
      <c r="B82" s="496"/>
      <c r="C82" s="496"/>
      <c r="D82" s="496"/>
      <c r="E82" s="496"/>
      <c r="F82" s="496"/>
      <c r="G82" s="496"/>
      <c r="H82" s="496"/>
      <c r="I82" s="496"/>
      <c r="J82" s="496"/>
      <c r="K82" s="496"/>
    </row>
    <row r="83" spans="2:11" hidden="1">
      <c r="B83" s="496"/>
      <c r="C83" s="496"/>
      <c r="D83" s="496"/>
      <c r="E83" s="496"/>
      <c r="F83" s="496"/>
      <c r="G83" s="496"/>
      <c r="H83" s="496"/>
      <c r="I83" s="496"/>
      <c r="J83" s="496"/>
      <c r="K83" s="496"/>
    </row>
    <row r="84" spans="2:11" hidden="1">
      <c r="B84" s="496"/>
      <c r="C84" s="496"/>
      <c r="D84" s="496"/>
      <c r="E84" s="496"/>
      <c r="F84" s="496"/>
      <c r="G84" s="496"/>
      <c r="H84" s="496"/>
      <c r="I84" s="496"/>
      <c r="J84" s="496"/>
      <c r="K84" s="496"/>
    </row>
    <row r="85" spans="2:11" hidden="1">
      <c r="B85" s="496"/>
      <c r="C85" s="496"/>
      <c r="D85" s="496"/>
      <c r="E85" s="496"/>
      <c r="F85" s="496"/>
      <c r="G85" s="496"/>
      <c r="H85" s="496"/>
      <c r="I85" s="496"/>
      <c r="J85" s="496"/>
      <c r="K85" s="496"/>
    </row>
    <row r="86" spans="2:11" hidden="1">
      <c r="B86" s="496"/>
      <c r="C86" s="496"/>
      <c r="D86" s="496"/>
      <c r="E86" s="496"/>
      <c r="F86" s="496"/>
      <c r="G86" s="496"/>
      <c r="H86" s="496"/>
      <c r="I86" s="496"/>
      <c r="J86" s="496"/>
      <c r="K86" s="496"/>
    </row>
    <row r="87" spans="2:11" hidden="1"/>
    <row r="88" spans="2:11" hidden="1"/>
    <row r="89" spans="2:11" hidden="1"/>
    <row r="90" spans="2:11" hidden="1"/>
  </sheetData>
  <mergeCells count="43">
    <mergeCell ref="B33:K33"/>
    <mergeCell ref="I30:I31"/>
    <mergeCell ref="H30:H31"/>
    <mergeCell ref="J30:J31"/>
    <mergeCell ref="K30:K31"/>
    <mergeCell ref="B3:D3"/>
    <mergeCell ref="B4:D4"/>
    <mergeCell ref="E3:K3"/>
    <mergeCell ref="E4:K4"/>
    <mergeCell ref="B7:K7"/>
    <mergeCell ref="H8:I8"/>
    <mergeCell ref="E8:G8"/>
    <mergeCell ref="B8:D8"/>
    <mergeCell ref="H9:I9"/>
    <mergeCell ref="B9:D9"/>
    <mergeCell ref="E9:G9"/>
    <mergeCell ref="B13:K13"/>
    <mergeCell ref="H14:I14"/>
    <mergeCell ref="E14:G14"/>
    <mergeCell ref="B14:D14"/>
    <mergeCell ref="J10:J11"/>
    <mergeCell ref="K10:K11"/>
    <mergeCell ref="H27:H28"/>
    <mergeCell ref="I27:I28"/>
    <mergeCell ref="B26:K26"/>
    <mergeCell ref="H23:H24"/>
    <mergeCell ref="I23:I24"/>
    <mergeCell ref="J23:J24"/>
    <mergeCell ref="K23:K24"/>
    <mergeCell ref="C27:C28"/>
    <mergeCell ref="B27:B28"/>
    <mergeCell ref="K27:K28"/>
    <mergeCell ref="J27:J28"/>
    <mergeCell ref="F27:F28"/>
    <mergeCell ref="E27:E28"/>
    <mergeCell ref="D27:D28"/>
    <mergeCell ref="G27:G28"/>
    <mergeCell ref="B15:D15"/>
    <mergeCell ref="E15:G15"/>
    <mergeCell ref="H15:I15"/>
    <mergeCell ref="B19:K19"/>
    <mergeCell ref="J16:J17"/>
    <mergeCell ref="K16:K17"/>
  </mergeCells>
  <pageMargins left="0.7" right="0.7" top="0.75" bottom="0.75" header="0.3" footer="0.3"/>
  <pageSetup orientation="portrait" verticalDpi="300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L65"/>
  <sheetViews>
    <sheetView zoomScale="80" zoomScaleNormal="80" zoomScalePageLayoutView="85" workbookViewId="0"/>
  </sheetViews>
  <sheetFormatPr baseColWidth="10" defaultColWidth="0" defaultRowHeight="12.75" zeroHeight="1"/>
  <cols>
    <col min="1" max="1" width="3.140625" style="529" customWidth="1"/>
    <col min="2" max="2" width="14.7109375" style="529" customWidth="1"/>
    <col min="3" max="3" width="19" style="529" customWidth="1"/>
    <col min="4" max="4" width="19.28515625" style="529" customWidth="1"/>
    <col min="5" max="5" width="30" style="529" customWidth="1"/>
    <col min="6" max="6" width="45.42578125" style="529" customWidth="1"/>
    <col min="7" max="9" width="14.7109375" style="529" customWidth="1"/>
    <col min="10" max="10" width="20" style="529" customWidth="1"/>
    <col min="11" max="11" width="28.28515625" style="529" customWidth="1"/>
    <col min="12" max="12" width="33.28515625" style="529" hidden="1" customWidth="1"/>
    <col min="13" max="16384" width="10.85546875" style="529" hidden="1"/>
  </cols>
  <sheetData>
    <row r="1" spans="1:12" s="84" customFormat="1"/>
    <row r="2" spans="1:12" s="84" customFormat="1" ht="13.5" thickBot="1"/>
    <row r="3" spans="1:12" s="521" customFormat="1" ht="15.75" customHeight="1">
      <c r="A3" s="84"/>
      <c r="B3" s="349" t="s">
        <v>19</v>
      </c>
      <c r="C3" s="350"/>
      <c r="D3" s="350"/>
      <c r="E3" s="353" t="s">
        <v>159</v>
      </c>
      <c r="F3" s="354"/>
      <c r="G3" s="354"/>
      <c r="H3" s="354"/>
      <c r="I3" s="354"/>
      <c r="J3" s="354"/>
      <c r="K3" s="355"/>
    </row>
    <row r="4" spans="1:12" s="521" customFormat="1" ht="15.75" customHeight="1" thickBot="1">
      <c r="A4" s="84"/>
      <c r="B4" s="351" t="s">
        <v>20</v>
      </c>
      <c r="C4" s="352"/>
      <c r="D4" s="352"/>
      <c r="E4" s="356" t="s">
        <v>160</v>
      </c>
      <c r="F4" s="357"/>
      <c r="G4" s="357"/>
      <c r="H4" s="357"/>
      <c r="I4" s="357"/>
      <c r="J4" s="358"/>
      <c r="K4" s="359"/>
    </row>
    <row r="5" spans="1:12" s="84" customFormat="1"/>
    <row r="6" spans="1:12" s="84" customFormat="1">
      <c r="B6" s="26" t="s">
        <v>25</v>
      </c>
    </row>
    <row r="7" spans="1:12" s="84" customFormat="1" ht="13.5" thickBot="1"/>
    <row r="8" spans="1:12" s="521" customFormat="1" ht="15" customHeight="1" thickBot="1">
      <c r="A8" s="84"/>
      <c r="B8" s="522" t="s">
        <v>64</v>
      </c>
      <c r="C8" s="523"/>
      <c r="D8" s="523"/>
      <c r="E8" s="523"/>
      <c r="F8" s="523"/>
      <c r="G8" s="523"/>
      <c r="H8" s="523"/>
      <c r="I8" s="523"/>
      <c r="J8" s="523"/>
      <c r="K8" s="524"/>
    </row>
    <row r="9" spans="1:12" s="521" customFormat="1" ht="52.5" customHeight="1">
      <c r="A9" s="84"/>
      <c r="B9" s="520" t="s">
        <v>21</v>
      </c>
      <c r="C9" s="368"/>
      <c r="D9" s="368"/>
      <c r="E9" s="368" t="s">
        <v>22</v>
      </c>
      <c r="F9" s="368"/>
      <c r="G9" s="368"/>
      <c r="H9" s="330" t="s">
        <v>23</v>
      </c>
      <c r="I9" s="330"/>
      <c r="J9" s="226" t="s">
        <v>82</v>
      </c>
      <c r="K9" s="236" t="s">
        <v>81</v>
      </c>
    </row>
    <row r="10" spans="1:12" s="521" customFormat="1" ht="36" customHeight="1" thickBot="1">
      <c r="A10" s="84"/>
      <c r="B10" s="422" t="s">
        <v>161</v>
      </c>
      <c r="C10" s="423"/>
      <c r="D10" s="423"/>
      <c r="E10" s="423" t="s">
        <v>162</v>
      </c>
      <c r="F10" s="423"/>
      <c r="G10" s="423"/>
      <c r="H10" s="423" t="s">
        <v>163</v>
      </c>
      <c r="I10" s="423"/>
      <c r="J10" s="242">
        <v>222</v>
      </c>
      <c r="K10" s="202"/>
    </row>
    <row r="11" spans="1:12" s="521" customFormat="1" ht="36" customHeight="1">
      <c r="A11" s="84"/>
      <c r="B11" s="13"/>
      <c r="C11" s="13"/>
      <c r="D11" s="13"/>
      <c r="E11" s="13"/>
      <c r="F11" s="13"/>
      <c r="G11" s="13"/>
      <c r="H11" s="13"/>
      <c r="I11" s="13"/>
      <c r="J11" s="221" t="s">
        <v>93</v>
      </c>
      <c r="K11" s="227" t="s">
        <v>121</v>
      </c>
      <c r="L11" s="200"/>
    </row>
    <row r="12" spans="1:12" s="84" customFormat="1" ht="13.5" thickBot="1"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2" s="521" customFormat="1" ht="18" customHeight="1" thickBot="1">
      <c r="A13" s="84"/>
      <c r="B13" s="522" t="s">
        <v>105</v>
      </c>
      <c r="C13" s="523"/>
      <c r="D13" s="523"/>
      <c r="E13" s="523"/>
      <c r="F13" s="523"/>
      <c r="G13" s="523"/>
      <c r="H13" s="523"/>
      <c r="I13" s="523"/>
      <c r="J13" s="523"/>
      <c r="K13" s="524"/>
    </row>
    <row r="14" spans="1:12" s="521" customFormat="1" ht="56.1" customHeight="1">
      <c r="A14" s="84"/>
      <c r="B14" s="220" t="s">
        <v>26</v>
      </c>
      <c r="C14" s="218" t="s">
        <v>66</v>
      </c>
      <c r="D14" s="218" t="s">
        <v>29</v>
      </c>
      <c r="E14" s="223" t="s">
        <v>27</v>
      </c>
      <c r="F14" s="223" t="s">
        <v>28</v>
      </c>
      <c r="G14" s="218" t="s">
        <v>30</v>
      </c>
      <c r="H14" s="218" t="s">
        <v>31</v>
      </c>
      <c r="I14" s="218" t="s">
        <v>67</v>
      </c>
      <c r="J14" s="226" t="s">
        <v>82</v>
      </c>
      <c r="K14" s="236" t="s">
        <v>81</v>
      </c>
    </row>
    <row r="15" spans="1:12" s="521" customFormat="1" ht="98.25" customHeight="1">
      <c r="A15" s="84"/>
      <c r="B15" s="68">
        <v>1</v>
      </c>
      <c r="C15" s="230" t="s">
        <v>150</v>
      </c>
      <c r="D15" s="212" t="s">
        <v>258</v>
      </c>
      <c r="E15" s="61" t="s">
        <v>164</v>
      </c>
      <c r="F15" s="61" t="s">
        <v>257</v>
      </c>
      <c r="G15" s="69">
        <v>38718</v>
      </c>
      <c r="H15" s="69">
        <v>41394</v>
      </c>
      <c r="I15" s="74">
        <f>+(G15-H15)/365</f>
        <v>-7.3315068493150681</v>
      </c>
      <c r="J15" s="186">
        <v>240</v>
      </c>
      <c r="K15" s="527"/>
    </row>
    <row r="16" spans="1:12" s="521" customFormat="1" ht="98.25" customHeight="1" thickBot="1">
      <c r="A16" s="84"/>
      <c r="B16" s="64">
        <v>1</v>
      </c>
      <c r="C16" s="242" t="s">
        <v>150</v>
      </c>
      <c r="D16" s="65" t="s">
        <v>258</v>
      </c>
      <c r="E16" s="66" t="s">
        <v>164</v>
      </c>
      <c r="F16" s="66" t="s">
        <v>257</v>
      </c>
      <c r="G16" s="67">
        <v>41456</v>
      </c>
      <c r="H16" s="67">
        <v>42589</v>
      </c>
      <c r="I16" s="93">
        <f>+(G16-H16)/365</f>
        <v>-3.1041095890410957</v>
      </c>
      <c r="J16" s="72">
        <v>240</v>
      </c>
      <c r="K16" s="528"/>
    </row>
    <row r="17" spans="1:11" s="521" customFormat="1">
      <c r="A17" s="84"/>
      <c r="B17" s="2"/>
      <c r="C17" s="2"/>
      <c r="D17" s="2"/>
      <c r="E17" s="2"/>
      <c r="F17" s="84"/>
      <c r="G17" s="84"/>
      <c r="H17" s="325" t="s">
        <v>34</v>
      </c>
      <c r="I17" s="526">
        <f>SUM(I15:I16)</f>
        <v>-10.435616438356163</v>
      </c>
      <c r="J17" s="325" t="s">
        <v>93</v>
      </c>
      <c r="K17" s="334" t="s">
        <v>121</v>
      </c>
    </row>
    <row r="18" spans="1:11" s="521" customFormat="1">
      <c r="A18" s="84"/>
      <c r="B18" s="2"/>
      <c r="C18" s="2"/>
      <c r="D18" s="2"/>
      <c r="E18" s="2"/>
      <c r="F18" s="84"/>
      <c r="G18" s="84"/>
      <c r="H18" s="370"/>
      <c r="I18" s="369"/>
      <c r="J18" s="370"/>
      <c r="K18" s="335"/>
    </row>
    <row r="19" spans="1:11" s="521" customFormat="1" ht="13.5" thickBot="1">
      <c r="A19" s="84"/>
      <c r="B19" s="525"/>
      <c r="C19" s="2"/>
      <c r="D19" s="2"/>
      <c r="E19" s="2"/>
      <c r="F19" s="2"/>
      <c r="G19" s="2"/>
      <c r="H19" s="2"/>
      <c r="I19" s="2"/>
      <c r="J19" s="2"/>
      <c r="K19" s="2"/>
    </row>
    <row r="20" spans="1:11" s="521" customFormat="1" ht="29.45" customHeight="1" thickBot="1">
      <c r="A20" s="84"/>
      <c r="B20" s="532" t="s">
        <v>104</v>
      </c>
      <c r="C20" s="533"/>
      <c r="D20" s="533"/>
      <c r="E20" s="533"/>
      <c r="F20" s="533"/>
      <c r="G20" s="533"/>
      <c r="H20" s="533"/>
      <c r="I20" s="533"/>
      <c r="J20" s="533"/>
      <c r="K20" s="534"/>
    </row>
    <row r="21" spans="1:11" s="521" customFormat="1" ht="56.1" customHeight="1">
      <c r="A21" s="84"/>
      <c r="B21" s="220" t="s">
        <v>26</v>
      </c>
      <c r="C21" s="218" t="s">
        <v>66</v>
      </c>
      <c r="D21" s="218" t="s">
        <v>29</v>
      </c>
      <c r="E21" s="223" t="s">
        <v>27</v>
      </c>
      <c r="F21" s="223" t="s">
        <v>28</v>
      </c>
      <c r="G21" s="218" t="s">
        <v>30</v>
      </c>
      <c r="H21" s="218" t="s">
        <v>31</v>
      </c>
      <c r="I21" s="218" t="s">
        <v>67</v>
      </c>
      <c r="J21" s="226" t="s">
        <v>62</v>
      </c>
      <c r="K21" s="236" t="s">
        <v>81</v>
      </c>
    </row>
    <row r="22" spans="1:11" s="521" customFormat="1" ht="93.75" customHeight="1">
      <c r="A22" s="84"/>
      <c r="B22" s="68">
        <v>1</v>
      </c>
      <c r="C22" s="230" t="s">
        <v>150</v>
      </c>
      <c r="D22" s="212" t="s">
        <v>258</v>
      </c>
      <c r="E22" s="192" t="s">
        <v>260</v>
      </c>
      <c r="F22" s="61" t="s">
        <v>165</v>
      </c>
      <c r="G22" s="191">
        <v>39352</v>
      </c>
      <c r="H22" s="191">
        <v>39583</v>
      </c>
      <c r="I22" s="74">
        <f>+(G22-H22)/365</f>
        <v>-0.63287671232876708</v>
      </c>
      <c r="J22" s="190">
        <v>244</v>
      </c>
      <c r="K22" s="22"/>
    </row>
    <row r="23" spans="1:11" s="521" customFormat="1" ht="93.75" customHeight="1">
      <c r="A23" s="84"/>
      <c r="B23" s="68">
        <v>2</v>
      </c>
      <c r="C23" s="230" t="s">
        <v>150</v>
      </c>
      <c r="D23" s="212" t="s">
        <v>258</v>
      </c>
      <c r="E23" s="192" t="s">
        <v>261</v>
      </c>
      <c r="F23" s="61" t="s">
        <v>165</v>
      </c>
      <c r="G23" s="191">
        <v>39082</v>
      </c>
      <c r="H23" s="191">
        <v>40179</v>
      </c>
      <c r="I23" s="74">
        <f t="shared" ref="I23:I27" si="0">+(G23-H23)/365</f>
        <v>-3.0054794520547947</v>
      </c>
      <c r="J23" s="190">
        <v>260</v>
      </c>
      <c r="K23" s="22"/>
    </row>
    <row r="24" spans="1:11" s="521" customFormat="1" ht="93.75" customHeight="1">
      <c r="A24" s="84"/>
      <c r="B24" s="68">
        <v>3</v>
      </c>
      <c r="C24" s="230" t="s">
        <v>150</v>
      </c>
      <c r="D24" s="212" t="s">
        <v>256</v>
      </c>
      <c r="E24" s="192" t="s">
        <v>263</v>
      </c>
      <c r="F24" s="61" t="s">
        <v>165</v>
      </c>
      <c r="G24" s="191">
        <v>42217</v>
      </c>
      <c r="H24" s="191">
        <v>42308</v>
      </c>
      <c r="I24" s="74">
        <f t="shared" si="0"/>
        <v>-0.24931506849315069</v>
      </c>
      <c r="J24" s="190">
        <v>314</v>
      </c>
      <c r="K24" s="22"/>
    </row>
    <row r="25" spans="1:11" s="521" customFormat="1" ht="93.75" customHeight="1">
      <c r="A25" s="84"/>
      <c r="B25" s="68">
        <v>4</v>
      </c>
      <c r="C25" s="230" t="s">
        <v>150</v>
      </c>
      <c r="D25" s="212" t="s">
        <v>258</v>
      </c>
      <c r="E25" s="192" t="s">
        <v>262</v>
      </c>
      <c r="F25" s="61" t="s">
        <v>165</v>
      </c>
      <c r="G25" s="191">
        <v>40513</v>
      </c>
      <c r="H25" s="191">
        <v>40544</v>
      </c>
      <c r="I25" s="74">
        <f t="shared" si="0"/>
        <v>-8.4931506849315067E-2</v>
      </c>
      <c r="J25" s="190">
        <v>333</v>
      </c>
      <c r="K25" s="22"/>
    </row>
    <row r="26" spans="1:11" s="521" customFormat="1" ht="69" customHeight="1">
      <c r="A26" s="84"/>
      <c r="B26" s="68">
        <v>5</v>
      </c>
      <c r="C26" s="230" t="s">
        <v>150</v>
      </c>
      <c r="D26" s="212" t="s">
        <v>259</v>
      </c>
      <c r="E26" s="192" t="s">
        <v>264</v>
      </c>
      <c r="F26" s="61" t="s">
        <v>165</v>
      </c>
      <c r="G26" s="191">
        <v>41180</v>
      </c>
      <c r="H26" s="191">
        <v>41264</v>
      </c>
      <c r="I26" s="74">
        <f t="shared" si="0"/>
        <v>-0.23013698630136986</v>
      </c>
      <c r="J26" s="190">
        <v>352</v>
      </c>
      <c r="K26" s="22"/>
    </row>
    <row r="27" spans="1:11" s="521" customFormat="1" ht="83.25" customHeight="1">
      <c r="A27" s="84"/>
      <c r="B27" s="68">
        <v>6</v>
      </c>
      <c r="C27" s="230" t="s">
        <v>150</v>
      </c>
      <c r="D27" s="212" t="s">
        <v>259</v>
      </c>
      <c r="E27" s="192" t="s">
        <v>265</v>
      </c>
      <c r="F27" s="61" t="s">
        <v>165</v>
      </c>
      <c r="G27" s="191">
        <v>41474</v>
      </c>
      <c r="H27" s="191">
        <v>41586</v>
      </c>
      <c r="I27" s="74">
        <f t="shared" si="0"/>
        <v>-0.30684931506849317</v>
      </c>
      <c r="J27" s="190">
        <v>354</v>
      </c>
      <c r="K27" s="22"/>
    </row>
    <row r="28" spans="1:11" s="521" customFormat="1" ht="73.5" customHeight="1" thickBot="1">
      <c r="A28" s="84"/>
      <c r="B28" s="64">
        <v>7</v>
      </c>
      <c r="C28" s="242" t="s">
        <v>150</v>
      </c>
      <c r="D28" s="65" t="s">
        <v>259</v>
      </c>
      <c r="E28" s="530" t="s">
        <v>266</v>
      </c>
      <c r="F28" s="66" t="s">
        <v>165</v>
      </c>
      <c r="G28" s="531">
        <v>41587</v>
      </c>
      <c r="H28" s="531">
        <v>41796</v>
      </c>
      <c r="I28" s="93">
        <f>+(G28-H28)/365</f>
        <v>-0.57260273972602738</v>
      </c>
      <c r="J28" s="228">
        <v>355</v>
      </c>
      <c r="K28" s="152"/>
    </row>
    <row r="29" spans="1:11" s="521" customFormat="1">
      <c r="A29" s="84"/>
      <c r="B29" s="2"/>
      <c r="C29" s="2"/>
      <c r="D29" s="2"/>
      <c r="E29" s="2"/>
      <c r="F29" s="84"/>
      <c r="G29" s="84"/>
      <c r="H29" s="371" t="s">
        <v>34</v>
      </c>
      <c r="I29" s="526">
        <f>SUM(I22:I28)</f>
        <v>-5.0821917808219172</v>
      </c>
      <c r="J29" s="373" t="s">
        <v>93</v>
      </c>
      <c r="K29" s="334" t="s">
        <v>121</v>
      </c>
    </row>
    <row r="30" spans="1:11" s="521" customFormat="1">
      <c r="A30" s="84"/>
      <c r="B30" s="2"/>
      <c r="C30" s="2"/>
      <c r="D30" s="2"/>
      <c r="E30" s="2"/>
      <c r="F30" s="84"/>
      <c r="G30" s="84"/>
      <c r="H30" s="372"/>
      <c r="I30" s="369"/>
      <c r="J30" s="374"/>
      <c r="K30" s="335"/>
    </row>
    <row r="31" spans="1:11" s="521" customFormat="1">
      <c r="A31" s="84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ht="33.6" hidden="1" customHeight="1">
      <c r="B32" s="518"/>
      <c r="C32" s="518"/>
      <c r="D32" s="518"/>
      <c r="E32" s="518"/>
      <c r="F32" s="518"/>
      <c r="G32" s="518"/>
      <c r="H32" s="518"/>
      <c r="I32" s="518"/>
      <c r="J32" s="518"/>
      <c r="K32" s="518"/>
    </row>
    <row r="33" spans="2:11" hidden="1">
      <c r="B33" s="501"/>
      <c r="C33" s="501"/>
      <c r="D33" s="501"/>
      <c r="E33" s="501"/>
      <c r="F33" s="501"/>
      <c r="G33" s="501"/>
      <c r="H33" s="501"/>
      <c r="I33" s="501"/>
      <c r="J33" s="501"/>
      <c r="K33" s="501"/>
    </row>
    <row r="34" spans="2:11" hidden="1">
      <c r="B34" s="501"/>
      <c r="C34" s="501"/>
      <c r="D34" s="501"/>
      <c r="E34" s="501"/>
      <c r="F34" s="501"/>
      <c r="G34" s="501"/>
      <c r="H34" s="501"/>
      <c r="I34" s="501"/>
      <c r="J34" s="501"/>
      <c r="K34" s="501"/>
    </row>
    <row r="35" spans="2:11" hidden="1">
      <c r="B35" s="501"/>
      <c r="C35" s="501"/>
      <c r="D35" s="501"/>
      <c r="E35" s="501"/>
      <c r="F35" s="501"/>
      <c r="G35" s="501"/>
      <c r="H35" s="501"/>
      <c r="I35" s="501"/>
      <c r="J35" s="501"/>
      <c r="K35" s="501"/>
    </row>
    <row r="36" spans="2:11" hidden="1">
      <c r="B36" s="501"/>
      <c r="C36" s="501"/>
      <c r="D36" s="501"/>
      <c r="E36" s="501"/>
      <c r="F36" s="501"/>
      <c r="G36" s="501"/>
      <c r="H36" s="501"/>
      <c r="I36" s="501"/>
      <c r="J36" s="501"/>
      <c r="K36" s="501"/>
    </row>
    <row r="37" spans="2:11" hidden="1">
      <c r="B37" s="501"/>
      <c r="C37" s="501"/>
      <c r="D37" s="501"/>
      <c r="E37" s="501"/>
      <c r="F37" s="501"/>
      <c r="G37" s="501"/>
      <c r="H37" s="501"/>
      <c r="I37" s="501"/>
      <c r="J37" s="501"/>
      <c r="K37" s="501"/>
    </row>
    <row r="38" spans="2:11" hidden="1">
      <c r="B38" s="501"/>
      <c r="C38" s="501"/>
      <c r="D38" s="501"/>
      <c r="E38" s="501"/>
      <c r="F38" s="501"/>
      <c r="G38" s="501"/>
      <c r="H38" s="501"/>
      <c r="I38" s="501"/>
      <c r="J38" s="501"/>
      <c r="K38" s="501"/>
    </row>
    <row r="39" spans="2:11" hidden="1">
      <c r="B39" s="501"/>
      <c r="C39" s="501"/>
      <c r="D39" s="501"/>
      <c r="E39" s="501"/>
      <c r="F39" s="501"/>
      <c r="G39" s="501"/>
      <c r="H39" s="501"/>
      <c r="I39" s="501"/>
      <c r="J39" s="501"/>
      <c r="K39" s="501"/>
    </row>
    <row r="40" spans="2:11" hidden="1">
      <c r="B40" s="501"/>
      <c r="C40" s="501"/>
      <c r="D40" s="501"/>
      <c r="E40" s="501"/>
      <c r="F40" s="501"/>
      <c r="G40" s="501"/>
      <c r="H40" s="501"/>
      <c r="I40" s="501"/>
      <c r="J40" s="501"/>
      <c r="K40" s="501"/>
    </row>
    <row r="41" spans="2:11" hidden="1">
      <c r="B41" s="501"/>
      <c r="C41" s="501"/>
      <c r="D41" s="501"/>
      <c r="E41" s="501"/>
      <c r="F41" s="501"/>
      <c r="G41" s="501"/>
      <c r="H41" s="501"/>
      <c r="I41" s="501"/>
      <c r="J41" s="501"/>
      <c r="K41" s="501"/>
    </row>
    <row r="42" spans="2:11" hidden="1">
      <c r="B42" s="501"/>
      <c r="C42" s="501"/>
      <c r="D42" s="501"/>
      <c r="E42" s="501"/>
      <c r="F42" s="501"/>
      <c r="G42" s="501"/>
      <c r="H42" s="501"/>
      <c r="I42" s="501"/>
      <c r="J42" s="501"/>
      <c r="K42" s="501"/>
    </row>
    <row r="43" spans="2:11" hidden="1">
      <c r="B43" s="501"/>
      <c r="C43" s="501"/>
      <c r="D43" s="501"/>
      <c r="E43" s="501"/>
      <c r="F43" s="501"/>
      <c r="G43" s="501"/>
      <c r="H43" s="501"/>
      <c r="I43" s="501"/>
      <c r="J43" s="501"/>
      <c r="K43" s="501"/>
    </row>
    <row r="44" spans="2:11" hidden="1">
      <c r="B44" s="501"/>
      <c r="C44" s="501"/>
      <c r="D44" s="501"/>
      <c r="E44" s="501"/>
      <c r="F44" s="501"/>
      <c r="G44" s="501"/>
      <c r="H44" s="501"/>
      <c r="I44" s="501"/>
      <c r="J44" s="501"/>
      <c r="K44" s="501"/>
    </row>
    <row r="45" spans="2:11" hidden="1">
      <c r="B45" s="501"/>
      <c r="C45" s="501"/>
      <c r="D45" s="501"/>
      <c r="E45" s="501"/>
      <c r="F45" s="501"/>
      <c r="G45" s="501"/>
      <c r="H45" s="501"/>
      <c r="I45" s="501"/>
      <c r="J45" s="501"/>
      <c r="K45" s="501"/>
    </row>
    <row r="46" spans="2:11" hidden="1">
      <c r="B46" s="501"/>
      <c r="C46" s="501"/>
      <c r="D46" s="501"/>
      <c r="E46" s="501"/>
      <c r="F46" s="501"/>
      <c r="G46" s="501"/>
      <c r="H46" s="501"/>
      <c r="I46" s="501"/>
      <c r="J46" s="501"/>
      <c r="K46" s="501"/>
    </row>
    <row r="47" spans="2:11" hidden="1">
      <c r="B47" s="501"/>
      <c r="C47" s="501"/>
      <c r="D47" s="501"/>
      <c r="E47" s="501"/>
      <c r="F47" s="501"/>
      <c r="G47" s="501"/>
      <c r="H47" s="501"/>
      <c r="I47" s="501"/>
      <c r="J47" s="501"/>
      <c r="K47" s="501"/>
    </row>
    <row r="48" spans="2:11" hidden="1">
      <c r="B48" s="501"/>
      <c r="C48" s="501"/>
      <c r="D48" s="501"/>
      <c r="E48" s="501"/>
      <c r="F48" s="501"/>
      <c r="G48" s="501"/>
      <c r="H48" s="501"/>
      <c r="I48" s="501"/>
      <c r="J48" s="501"/>
      <c r="K48" s="501"/>
    </row>
    <row r="49" spans="2:11" hidden="1">
      <c r="B49" s="501"/>
      <c r="C49" s="501"/>
      <c r="D49" s="501"/>
      <c r="E49" s="501"/>
      <c r="F49" s="501"/>
      <c r="G49" s="501"/>
      <c r="H49" s="501"/>
      <c r="I49" s="501"/>
      <c r="J49" s="501"/>
      <c r="K49" s="501"/>
    </row>
    <row r="50" spans="2:11" hidden="1">
      <c r="B50" s="501"/>
      <c r="C50" s="501"/>
      <c r="D50" s="501"/>
      <c r="E50" s="501"/>
      <c r="F50" s="501"/>
      <c r="G50" s="501"/>
      <c r="H50" s="501"/>
      <c r="I50" s="501"/>
      <c r="J50" s="501"/>
      <c r="K50" s="501"/>
    </row>
    <row r="51" spans="2:11" hidden="1">
      <c r="B51" s="501"/>
      <c r="C51" s="501"/>
      <c r="D51" s="501"/>
      <c r="E51" s="501"/>
      <c r="F51" s="501"/>
      <c r="G51" s="501"/>
      <c r="H51" s="501"/>
      <c r="I51" s="501"/>
      <c r="J51" s="501"/>
      <c r="K51" s="501"/>
    </row>
    <row r="52" spans="2:11" hidden="1">
      <c r="B52" s="501"/>
      <c r="C52" s="501"/>
      <c r="D52" s="501"/>
      <c r="E52" s="501"/>
      <c r="F52" s="501"/>
      <c r="G52" s="501"/>
      <c r="H52" s="501"/>
      <c r="I52" s="501"/>
      <c r="J52" s="501"/>
      <c r="K52" s="501"/>
    </row>
    <row r="53" spans="2:11" hidden="1">
      <c r="B53" s="501"/>
      <c r="C53" s="501"/>
      <c r="D53" s="501"/>
      <c r="E53" s="501"/>
      <c r="F53" s="501"/>
      <c r="G53" s="501"/>
      <c r="H53" s="501"/>
      <c r="I53" s="501"/>
      <c r="J53" s="501"/>
      <c r="K53" s="501"/>
    </row>
    <row r="54" spans="2:11" hidden="1">
      <c r="B54" s="501"/>
      <c r="C54" s="501"/>
      <c r="D54" s="501"/>
      <c r="E54" s="501"/>
      <c r="F54" s="501"/>
      <c r="G54" s="501"/>
      <c r="H54" s="501"/>
      <c r="I54" s="501"/>
      <c r="J54" s="501"/>
      <c r="K54" s="501"/>
    </row>
    <row r="55" spans="2:11" hidden="1">
      <c r="B55" s="501"/>
      <c r="C55" s="501"/>
      <c r="D55" s="501"/>
      <c r="E55" s="501"/>
      <c r="F55" s="501"/>
      <c r="G55" s="501"/>
      <c r="H55" s="501"/>
      <c r="I55" s="501"/>
      <c r="J55" s="501"/>
      <c r="K55" s="501"/>
    </row>
    <row r="56" spans="2:11" hidden="1">
      <c r="B56" s="501"/>
      <c r="C56" s="501"/>
      <c r="D56" s="501"/>
      <c r="E56" s="501"/>
      <c r="F56" s="501"/>
      <c r="G56" s="501"/>
      <c r="H56" s="501"/>
      <c r="I56" s="501"/>
      <c r="J56" s="501"/>
      <c r="K56" s="501"/>
    </row>
    <row r="57" spans="2:11" hidden="1">
      <c r="B57" s="501"/>
      <c r="C57" s="501"/>
      <c r="D57" s="501"/>
      <c r="E57" s="501"/>
      <c r="F57" s="501"/>
      <c r="G57" s="501"/>
      <c r="H57" s="501"/>
      <c r="I57" s="501"/>
      <c r="J57" s="501"/>
      <c r="K57" s="501"/>
    </row>
    <row r="58" spans="2:11" hidden="1">
      <c r="B58" s="501"/>
      <c r="C58" s="501"/>
      <c r="D58" s="501"/>
      <c r="E58" s="501"/>
      <c r="F58" s="501"/>
      <c r="G58" s="501"/>
      <c r="H58" s="501"/>
      <c r="I58" s="501"/>
      <c r="J58" s="501"/>
      <c r="K58" s="501"/>
    </row>
    <row r="59" spans="2:11" hidden="1">
      <c r="B59" s="501"/>
      <c r="C59" s="501"/>
      <c r="D59" s="501"/>
      <c r="E59" s="501"/>
      <c r="F59" s="501"/>
      <c r="G59" s="501"/>
      <c r="H59" s="501"/>
      <c r="I59" s="501"/>
      <c r="J59" s="501"/>
      <c r="K59" s="501"/>
    </row>
    <row r="60" spans="2:11" hidden="1">
      <c r="B60" s="501"/>
      <c r="C60" s="501"/>
      <c r="D60" s="501"/>
      <c r="E60" s="501"/>
      <c r="F60" s="501"/>
      <c r="G60" s="501"/>
      <c r="H60" s="501"/>
      <c r="I60" s="501"/>
      <c r="J60" s="501"/>
      <c r="K60" s="501"/>
    </row>
    <row r="61" spans="2:11" hidden="1"/>
    <row r="62" spans="2:11" hidden="1"/>
    <row r="63" spans="2:11" hidden="1"/>
    <row r="64" spans="2:11" hidden="1"/>
    <row r="65" hidden="1"/>
  </sheetData>
  <mergeCells count="22">
    <mergeCell ref="K17:K18"/>
    <mergeCell ref="B13:K13"/>
    <mergeCell ref="H29:H30"/>
    <mergeCell ref="J29:J30"/>
    <mergeCell ref="K29:K30"/>
    <mergeCell ref="B32:K32"/>
    <mergeCell ref="B20:K20"/>
    <mergeCell ref="I29:I30"/>
    <mergeCell ref="I17:I18"/>
    <mergeCell ref="H17:H18"/>
    <mergeCell ref="J17:J18"/>
    <mergeCell ref="B3:D3"/>
    <mergeCell ref="E3:K3"/>
    <mergeCell ref="B4:D4"/>
    <mergeCell ref="E4:K4"/>
    <mergeCell ref="B8:K8"/>
    <mergeCell ref="B10:D10"/>
    <mergeCell ref="E10:G10"/>
    <mergeCell ref="H10:I10"/>
    <mergeCell ref="B9:D9"/>
    <mergeCell ref="E9:G9"/>
    <mergeCell ref="H9:I9"/>
  </mergeCells>
  <pageMargins left="0.7" right="0.7" top="0.75" bottom="0.75" header="0.3" footer="0.3"/>
  <pageSetup orientation="portrait" verticalDpi="300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:L110"/>
  <sheetViews>
    <sheetView zoomScale="80" zoomScaleNormal="80" zoomScalePageLayoutView="85" workbookViewId="0"/>
  </sheetViews>
  <sheetFormatPr baseColWidth="10" defaultColWidth="0" defaultRowHeight="12.75" zeroHeight="1"/>
  <cols>
    <col min="1" max="1" width="3.140625" style="529" customWidth="1"/>
    <col min="2" max="2" width="14.7109375" style="529" customWidth="1"/>
    <col min="3" max="3" width="19" style="529" customWidth="1"/>
    <col min="4" max="4" width="19.28515625" style="529" customWidth="1"/>
    <col min="5" max="5" width="30" style="529" customWidth="1"/>
    <col min="6" max="6" width="37.28515625" style="529" customWidth="1"/>
    <col min="7" max="9" width="14.7109375" style="529" customWidth="1"/>
    <col min="10" max="10" width="20" style="529" customWidth="1"/>
    <col min="11" max="11" width="47.5703125" style="529" customWidth="1"/>
    <col min="12" max="12" width="33.28515625" style="529" hidden="1" customWidth="1"/>
    <col min="13" max="16384" width="10.85546875" style="529" hidden="1"/>
  </cols>
  <sheetData>
    <row r="1" spans="1:12" s="84" customFormat="1"/>
    <row r="2" spans="1:12" s="84" customFormat="1" ht="13.5" thickBot="1"/>
    <row r="3" spans="1:12" s="521" customFormat="1" ht="15.75" customHeight="1">
      <c r="A3" s="84"/>
      <c r="B3" s="349" t="s">
        <v>19</v>
      </c>
      <c r="C3" s="350"/>
      <c r="D3" s="350"/>
      <c r="E3" s="353" t="s">
        <v>169</v>
      </c>
      <c r="F3" s="354"/>
      <c r="G3" s="354"/>
      <c r="H3" s="354"/>
      <c r="I3" s="354"/>
      <c r="J3" s="354"/>
      <c r="K3" s="355"/>
    </row>
    <row r="4" spans="1:12" s="521" customFormat="1" ht="15.75" customHeight="1" thickBot="1">
      <c r="A4" s="84"/>
      <c r="B4" s="351" t="s">
        <v>20</v>
      </c>
      <c r="C4" s="352"/>
      <c r="D4" s="352"/>
      <c r="E4" s="356" t="s">
        <v>170</v>
      </c>
      <c r="F4" s="357"/>
      <c r="G4" s="357"/>
      <c r="H4" s="357"/>
      <c r="I4" s="357"/>
      <c r="J4" s="358"/>
      <c r="K4" s="359"/>
    </row>
    <row r="5" spans="1:12" s="84" customFormat="1"/>
    <row r="6" spans="1:12" s="84" customFormat="1" ht="13.5" thickBot="1"/>
    <row r="7" spans="1:12" s="521" customFormat="1" ht="15" customHeight="1">
      <c r="A7" s="84"/>
      <c r="B7" s="408" t="s">
        <v>64</v>
      </c>
      <c r="C7" s="409"/>
      <c r="D7" s="409"/>
      <c r="E7" s="409"/>
      <c r="F7" s="409"/>
      <c r="G7" s="409"/>
      <c r="H7" s="409"/>
      <c r="I7" s="409"/>
      <c r="J7" s="367"/>
      <c r="K7" s="363"/>
    </row>
    <row r="8" spans="1:12" s="521" customFormat="1" ht="41.1" customHeight="1">
      <c r="A8" s="84"/>
      <c r="B8" s="340" t="s">
        <v>21</v>
      </c>
      <c r="C8" s="341"/>
      <c r="D8" s="342"/>
      <c r="E8" s="347" t="s">
        <v>22</v>
      </c>
      <c r="F8" s="341"/>
      <c r="G8" s="342"/>
      <c r="H8" s="336" t="s">
        <v>23</v>
      </c>
      <c r="I8" s="337"/>
      <c r="J8" s="229" t="s">
        <v>0</v>
      </c>
      <c r="K8" s="231" t="s">
        <v>81</v>
      </c>
    </row>
    <row r="9" spans="1:12" s="521" customFormat="1" ht="22.9" customHeight="1" thickBot="1">
      <c r="A9" s="84"/>
      <c r="B9" s="422" t="s">
        <v>171</v>
      </c>
      <c r="C9" s="423"/>
      <c r="D9" s="423"/>
      <c r="E9" s="423" t="s">
        <v>172</v>
      </c>
      <c r="F9" s="423"/>
      <c r="G9" s="423"/>
      <c r="H9" s="535" t="s">
        <v>173</v>
      </c>
      <c r="I9" s="423"/>
      <c r="J9" s="242">
        <v>370</v>
      </c>
      <c r="K9" s="202"/>
    </row>
    <row r="10" spans="1:12" s="84" customFormat="1" ht="22.9" customHeight="1">
      <c r="B10" s="13"/>
      <c r="C10" s="13"/>
      <c r="D10" s="13"/>
      <c r="E10" s="13"/>
      <c r="F10" s="13"/>
      <c r="G10" s="13"/>
      <c r="H10" s="536"/>
      <c r="I10" s="13"/>
      <c r="J10" s="331" t="s">
        <v>93</v>
      </c>
      <c r="K10" s="334" t="s">
        <v>121</v>
      </c>
      <c r="L10" s="200"/>
    </row>
    <row r="11" spans="1:12" s="84" customFormat="1">
      <c r="B11" s="2"/>
      <c r="C11" s="2"/>
      <c r="D11" s="2"/>
      <c r="E11" s="2"/>
      <c r="F11" s="2"/>
      <c r="G11" s="2"/>
      <c r="H11" s="2"/>
      <c r="I11" s="2"/>
      <c r="J11" s="325"/>
      <c r="K11" s="335"/>
    </row>
    <row r="12" spans="1:12" s="84" customFormat="1" ht="13.5" thickBot="1"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2" s="521" customFormat="1" ht="13.5" thickBot="1">
      <c r="A13" s="84"/>
      <c r="B13" s="522" t="s">
        <v>105</v>
      </c>
      <c r="C13" s="523"/>
      <c r="D13" s="523"/>
      <c r="E13" s="523"/>
      <c r="F13" s="523"/>
      <c r="G13" s="523"/>
      <c r="H13" s="523"/>
      <c r="I13" s="523"/>
      <c r="J13" s="523"/>
      <c r="K13" s="524"/>
    </row>
    <row r="14" spans="1:12" s="521" customFormat="1" ht="56.1" customHeight="1">
      <c r="A14" s="84"/>
      <c r="B14" s="233" t="s">
        <v>26</v>
      </c>
      <c r="C14" s="232" t="s">
        <v>66</v>
      </c>
      <c r="D14" s="232" t="s">
        <v>29</v>
      </c>
      <c r="E14" s="234" t="s">
        <v>27</v>
      </c>
      <c r="F14" s="234" t="s">
        <v>28</v>
      </c>
      <c r="G14" s="232" t="s">
        <v>30</v>
      </c>
      <c r="H14" s="232" t="s">
        <v>31</v>
      </c>
      <c r="I14" s="232" t="s">
        <v>67</v>
      </c>
      <c r="J14" s="221" t="s">
        <v>267</v>
      </c>
      <c r="K14" s="225" t="s">
        <v>81</v>
      </c>
    </row>
    <row r="15" spans="1:12" s="521" customFormat="1" ht="115.9" customHeight="1">
      <c r="A15" s="84"/>
      <c r="B15" s="153">
        <v>1</v>
      </c>
      <c r="C15" s="112" t="s">
        <v>174</v>
      </c>
      <c r="D15" s="112" t="s">
        <v>175</v>
      </c>
      <c r="E15" s="154" t="s">
        <v>181</v>
      </c>
      <c r="F15" s="154" t="s">
        <v>176</v>
      </c>
      <c r="G15" s="155"/>
      <c r="H15" s="155"/>
      <c r="I15" s="156">
        <f>+(G15-H15)/365</f>
        <v>0</v>
      </c>
      <c r="J15" s="157">
        <v>398</v>
      </c>
      <c r="K15" s="201" t="s">
        <v>268</v>
      </c>
    </row>
    <row r="16" spans="1:12" s="521" customFormat="1" ht="38.25">
      <c r="A16" s="84"/>
      <c r="B16" s="68">
        <v>2</v>
      </c>
      <c r="C16" s="212" t="s">
        <v>174</v>
      </c>
      <c r="D16" s="212" t="s">
        <v>177</v>
      </c>
      <c r="E16" s="61" t="s">
        <v>182</v>
      </c>
      <c r="F16" s="61" t="s">
        <v>178</v>
      </c>
      <c r="G16" s="69">
        <v>39776</v>
      </c>
      <c r="H16" s="69">
        <v>39836</v>
      </c>
      <c r="I16" s="74">
        <f>+(G16-H16)/365</f>
        <v>-0.16438356164383561</v>
      </c>
      <c r="J16" s="186">
        <v>410</v>
      </c>
      <c r="K16" s="98" t="s">
        <v>179</v>
      </c>
    </row>
    <row r="17" spans="1:12" s="521" customFormat="1" ht="88.9" customHeight="1">
      <c r="A17" s="84"/>
      <c r="B17" s="68" t="s">
        <v>180</v>
      </c>
      <c r="C17" s="212" t="s">
        <v>174</v>
      </c>
      <c r="D17" s="212" t="s">
        <v>177</v>
      </c>
      <c r="E17" s="61" t="s">
        <v>183</v>
      </c>
      <c r="F17" s="61" t="s">
        <v>184</v>
      </c>
      <c r="G17" s="69">
        <v>39857</v>
      </c>
      <c r="H17" s="69">
        <v>40192</v>
      </c>
      <c r="I17" s="74">
        <f t="shared" ref="I17:I25" si="0">+(G17-H17)/365</f>
        <v>-0.9178082191780822</v>
      </c>
      <c r="J17" s="186">
        <v>403</v>
      </c>
      <c r="K17" s="98"/>
    </row>
    <row r="18" spans="1:12" s="521" customFormat="1" ht="142.9" customHeight="1">
      <c r="A18" s="84"/>
      <c r="B18" s="68" t="s">
        <v>185</v>
      </c>
      <c r="C18" s="212" t="s">
        <v>174</v>
      </c>
      <c r="D18" s="212" t="s">
        <v>177</v>
      </c>
      <c r="E18" s="61" t="s">
        <v>186</v>
      </c>
      <c r="F18" s="61" t="s">
        <v>187</v>
      </c>
      <c r="G18" s="69">
        <v>40193</v>
      </c>
      <c r="H18" s="69">
        <v>40557</v>
      </c>
      <c r="I18" s="74">
        <f t="shared" si="0"/>
        <v>-0.99726027397260275</v>
      </c>
      <c r="J18" s="186">
        <v>403</v>
      </c>
      <c r="K18" s="98"/>
    </row>
    <row r="19" spans="1:12" s="521" customFormat="1" ht="132" customHeight="1">
      <c r="A19" s="84"/>
      <c r="B19" s="68" t="s">
        <v>188</v>
      </c>
      <c r="C19" s="212" t="s">
        <v>174</v>
      </c>
      <c r="D19" s="212" t="s">
        <v>177</v>
      </c>
      <c r="E19" s="61" t="s">
        <v>189</v>
      </c>
      <c r="F19" s="61" t="s">
        <v>190</v>
      </c>
      <c r="G19" s="69">
        <v>40568</v>
      </c>
      <c r="H19" s="69">
        <v>40992</v>
      </c>
      <c r="I19" s="74">
        <f t="shared" si="0"/>
        <v>-1.1616438356164382</v>
      </c>
      <c r="J19" s="186">
        <v>403</v>
      </c>
      <c r="K19" s="98"/>
    </row>
    <row r="20" spans="1:12" s="521" customFormat="1" ht="135" customHeight="1">
      <c r="A20" s="84"/>
      <c r="B20" s="68" t="s">
        <v>191</v>
      </c>
      <c r="C20" s="212" t="s">
        <v>174</v>
      </c>
      <c r="D20" s="212" t="s">
        <v>177</v>
      </c>
      <c r="E20" s="61" t="s">
        <v>192</v>
      </c>
      <c r="F20" s="61" t="s">
        <v>190</v>
      </c>
      <c r="G20" s="69">
        <v>40994</v>
      </c>
      <c r="H20" s="69">
        <v>41365</v>
      </c>
      <c r="I20" s="74">
        <f t="shared" si="0"/>
        <v>-1.0164383561643835</v>
      </c>
      <c r="J20" s="186">
        <v>403</v>
      </c>
      <c r="K20" s="98" t="s">
        <v>179</v>
      </c>
    </row>
    <row r="21" spans="1:12" s="521" customFormat="1" ht="87.6" customHeight="1">
      <c r="A21" s="84"/>
      <c r="B21" s="68">
        <v>4</v>
      </c>
      <c r="C21" s="212" t="s">
        <v>174</v>
      </c>
      <c r="D21" s="212" t="s">
        <v>117</v>
      </c>
      <c r="E21" s="61" t="s">
        <v>193</v>
      </c>
      <c r="F21" s="61" t="s">
        <v>194</v>
      </c>
      <c r="G21" s="69">
        <v>41366</v>
      </c>
      <c r="H21" s="69">
        <v>41473</v>
      </c>
      <c r="I21" s="74">
        <f t="shared" si="0"/>
        <v>-0.29315068493150687</v>
      </c>
      <c r="J21" s="203">
        <v>402</v>
      </c>
      <c r="K21" s="98"/>
    </row>
    <row r="22" spans="1:12" s="521" customFormat="1" ht="38.25">
      <c r="A22" s="84"/>
      <c r="B22" s="68">
        <v>5</v>
      </c>
      <c r="C22" s="212" t="s">
        <v>174</v>
      </c>
      <c r="D22" s="212" t="s">
        <v>195</v>
      </c>
      <c r="E22" s="61" t="s">
        <v>196</v>
      </c>
      <c r="F22" s="61" t="s">
        <v>199</v>
      </c>
      <c r="G22" s="69">
        <v>41474</v>
      </c>
      <c r="H22" s="69">
        <v>41631</v>
      </c>
      <c r="I22" s="74">
        <f t="shared" si="0"/>
        <v>-0.43013698630136987</v>
      </c>
      <c r="J22" s="186">
        <v>443</v>
      </c>
      <c r="K22" s="98"/>
    </row>
    <row r="23" spans="1:12" s="521" customFormat="1" ht="49.15" customHeight="1">
      <c r="A23" s="84"/>
      <c r="B23" s="68" t="s">
        <v>197</v>
      </c>
      <c r="C23" s="212" t="s">
        <v>174</v>
      </c>
      <c r="D23" s="212" t="s">
        <v>198</v>
      </c>
      <c r="E23" s="61" t="s">
        <v>196</v>
      </c>
      <c r="F23" s="61" t="s">
        <v>200</v>
      </c>
      <c r="G23" s="69">
        <v>41632</v>
      </c>
      <c r="H23" s="69">
        <v>42005</v>
      </c>
      <c r="I23" s="74">
        <f t="shared" si="0"/>
        <v>-1.021917808219178</v>
      </c>
      <c r="J23" s="186">
        <v>439</v>
      </c>
      <c r="K23" s="98"/>
    </row>
    <row r="24" spans="1:12" s="521" customFormat="1" ht="274.89999999999998" customHeight="1">
      <c r="A24" s="84"/>
      <c r="B24" s="68" t="s">
        <v>201</v>
      </c>
      <c r="C24" s="212" t="s">
        <v>174</v>
      </c>
      <c r="D24" s="212" t="s">
        <v>198</v>
      </c>
      <c r="E24" s="61" t="s">
        <v>202</v>
      </c>
      <c r="F24" s="61" t="s">
        <v>203</v>
      </c>
      <c r="G24" s="69">
        <v>42005</v>
      </c>
      <c r="H24" s="69">
        <v>42277</v>
      </c>
      <c r="I24" s="74">
        <f t="shared" si="0"/>
        <v>-0.74520547945205484</v>
      </c>
      <c r="J24" s="186">
        <v>439</v>
      </c>
      <c r="K24" s="98"/>
    </row>
    <row r="25" spans="1:12" s="521" customFormat="1" ht="41.45" customHeight="1" thickBot="1">
      <c r="A25" s="84"/>
      <c r="B25" s="64" t="s">
        <v>204</v>
      </c>
      <c r="C25" s="65" t="s">
        <v>174</v>
      </c>
      <c r="D25" s="65" t="s">
        <v>198</v>
      </c>
      <c r="E25" s="66" t="s">
        <v>205</v>
      </c>
      <c r="F25" s="66" t="s">
        <v>206</v>
      </c>
      <c r="G25" s="67">
        <v>42277</v>
      </c>
      <c r="H25" s="67">
        <v>42590</v>
      </c>
      <c r="I25" s="93">
        <f t="shared" si="0"/>
        <v>-0.8575342465753425</v>
      </c>
      <c r="J25" s="72">
        <v>439</v>
      </c>
      <c r="K25" s="90"/>
    </row>
    <row r="26" spans="1:12" s="521" customFormat="1">
      <c r="A26" s="84"/>
      <c r="B26" s="2"/>
      <c r="C26" s="2"/>
      <c r="D26" s="2"/>
      <c r="E26" s="2"/>
      <c r="F26" s="84"/>
      <c r="G26" s="84"/>
      <c r="H26" s="331" t="s">
        <v>34</v>
      </c>
      <c r="I26" s="361">
        <f>SUM(I15:I25)</f>
        <v>-7.6054794520547944</v>
      </c>
      <c r="J26" s="331" t="s">
        <v>93</v>
      </c>
      <c r="K26" s="334" t="s">
        <v>121</v>
      </c>
      <c r="L26" s="537"/>
    </row>
    <row r="27" spans="1:12" s="521" customFormat="1" ht="13.5" thickBot="1">
      <c r="A27" s="84"/>
      <c r="B27" s="2"/>
      <c r="C27" s="2"/>
      <c r="D27" s="2"/>
      <c r="E27" s="2"/>
      <c r="F27" s="84"/>
      <c r="G27" s="84"/>
      <c r="H27" s="325"/>
      <c r="I27" s="362"/>
      <c r="J27" s="325"/>
      <c r="K27" s="335"/>
    </row>
    <row r="28" spans="1:12" s="521" customFormat="1" ht="13.5" thickBot="1">
      <c r="A28" s="84"/>
      <c r="B28" s="525"/>
      <c r="C28" s="2"/>
      <c r="D28" s="2"/>
      <c r="E28" s="2"/>
      <c r="F28" s="2"/>
      <c r="G28" s="2"/>
      <c r="H28" s="2"/>
      <c r="I28" s="2"/>
      <c r="J28" s="2"/>
      <c r="K28" s="2"/>
    </row>
    <row r="29" spans="1:12" s="521" customFormat="1" ht="33" customHeight="1" thickBot="1">
      <c r="A29" s="84"/>
      <c r="B29" s="317" t="s">
        <v>104</v>
      </c>
      <c r="C29" s="290"/>
      <c r="D29" s="290"/>
      <c r="E29" s="290"/>
      <c r="F29" s="290"/>
      <c r="G29" s="290"/>
      <c r="H29" s="290"/>
      <c r="I29" s="290"/>
      <c r="J29" s="290"/>
      <c r="K29" s="401"/>
    </row>
    <row r="30" spans="1:12" s="521" customFormat="1" ht="56.1" customHeight="1">
      <c r="A30" s="84"/>
      <c r="B30" s="365" t="s">
        <v>26</v>
      </c>
      <c r="C30" s="329" t="s">
        <v>66</v>
      </c>
      <c r="D30" s="329" t="s">
        <v>29</v>
      </c>
      <c r="E30" s="367" t="s">
        <v>27</v>
      </c>
      <c r="F30" s="367" t="s">
        <v>28</v>
      </c>
      <c r="G30" s="329" t="s">
        <v>30</v>
      </c>
      <c r="H30" s="329" t="s">
        <v>31</v>
      </c>
      <c r="I30" s="329" t="s">
        <v>67</v>
      </c>
      <c r="J30" s="346" t="s">
        <v>82</v>
      </c>
      <c r="K30" s="316" t="s">
        <v>81</v>
      </c>
    </row>
    <row r="31" spans="1:12" s="521" customFormat="1" ht="44.1" customHeight="1">
      <c r="A31" s="84"/>
      <c r="B31" s="366"/>
      <c r="C31" s="330"/>
      <c r="D31" s="330"/>
      <c r="E31" s="368"/>
      <c r="F31" s="368"/>
      <c r="G31" s="330"/>
      <c r="H31" s="330"/>
      <c r="I31" s="330"/>
      <c r="J31" s="325"/>
      <c r="K31" s="383"/>
    </row>
    <row r="32" spans="1:12" s="521" customFormat="1" ht="118.9" customHeight="1">
      <c r="A32" s="84"/>
      <c r="B32" s="153">
        <v>1</v>
      </c>
      <c r="C32" s="112" t="s">
        <v>174</v>
      </c>
      <c r="D32" s="112" t="s">
        <v>175</v>
      </c>
      <c r="E32" s="154" t="s">
        <v>181</v>
      </c>
      <c r="F32" s="154" t="s">
        <v>176</v>
      </c>
      <c r="G32" s="155"/>
      <c r="H32" s="155"/>
      <c r="I32" s="156">
        <f>+(G32-H32)/365</f>
        <v>0</v>
      </c>
      <c r="J32" s="157">
        <v>398</v>
      </c>
      <c r="K32" s="201" t="s">
        <v>268</v>
      </c>
    </row>
    <row r="33" spans="1:11" s="521" customFormat="1" ht="58.9" customHeight="1">
      <c r="A33" s="84"/>
      <c r="B33" s="68">
        <v>2</v>
      </c>
      <c r="C33" s="212" t="s">
        <v>174</v>
      </c>
      <c r="D33" s="212" t="s">
        <v>177</v>
      </c>
      <c r="E33" s="61" t="s">
        <v>182</v>
      </c>
      <c r="F33" s="61" t="s">
        <v>178</v>
      </c>
      <c r="G33" s="69">
        <v>39776</v>
      </c>
      <c r="H33" s="69">
        <v>39836</v>
      </c>
      <c r="I33" s="74">
        <f>+(G33-H33)/365</f>
        <v>-0.16438356164383561</v>
      </c>
      <c r="J33" s="186">
        <v>410</v>
      </c>
      <c r="K33" s="98" t="s">
        <v>179</v>
      </c>
    </row>
    <row r="34" spans="1:11" s="521" customFormat="1" ht="96.6" customHeight="1">
      <c r="A34" s="84"/>
      <c r="B34" s="68" t="s">
        <v>180</v>
      </c>
      <c r="C34" s="212" t="s">
        <v>174</v>
      </c>
      <c r="D34" s="212" t="s">
        <v>177</v>
      </c>
      <c r="E34" s="61" t="s">
        <v>183</v>
      </c>
      <c r="F34" s="61" t="s">
        <v>184</v>
      </c>
      <c r="G34" s="69">
        <v>39857</v>
      </c>
      <c r="H34" s="69">
        <v>40192</v>
      </c>
      <c r="I34" s="74">
        <f t="shared" ref="I34:I41" si="1">+(G34-H34)/365</f>
        <v>-0.9178082191780822</v>
      </c>
      <c r="J34" s="186">
        <v>403</v>
      </c>
      <c r="K34" s="98"/>
    </row>
    <row r="35" spans="1:11" s="521" customFormat="1" ht="148.15" customHeight="1">
      <c r="A35" s="84"/>
      <c r="B35" s="68" t="s">
        <v>185</v>
      </c>
      <c r="C35" s="212" t="s">
        <v>174</v>
      </c>
      <c r="D35" s="212" t="s">
        <v>177</v>
      </c>
      <c r="E35" s="61" t="s">
        <v>186</v>
      </c>
      <c r="F35" s="61" t="s">
        <v>187</v>
      </c>
      <c r="G35" s="69">
        <v>40193</v>
      </c>
      <c r="H35" s="69">
        <v>40557</v>
      </c>
      <c r="I35" s="74">
        <f t="shared" si="1"/>
        <v>-0.99726027397260275</v>
      </c>
      <c r="J35" s="186">
        <v>403</v>
      </c>
      <c r="K35" s="98"/>
    </row>
    <row r="36" spans="1:11" s="521" customFormat="1" ht="140.44999999999999" customHeight="1">
      <c r="A36" s="84"/>
      <c r="B36" s="68" t="s">
        <v>188</v>
      </c>
      <c r="C36" s="212" t="s">
        <v>174</v>
      </c>
      <c r="D36" s="212" t="s">
        <v>177</v>
      </c>
      <c r="E36" s="61" t="s">
        <v>189</v>
      </c>
      <c r="F36" s="61" t="s">
        <v>190</v>
      </c>
      <c r="G36" s="69">
        <v>40568</v>
      </c>
      <c r="H36" s="69">
        <v>40992</v>
      </c>
      <c r="I36" s="74">
        <f t="shared" si="1"/>
        <v>-1.1616438356164382</v>
      </c>
      <c r="J36" s="186">
        <v>403</v>
      </c>
      <c r="K36" s="98"/>
    </row>
    <row r="37" spans="1:11" s="521" customFormat="1" ht="134.44999999999999" customHeight="1">
      <c r="A37" s="84"/>
      <c r="B37" s="68" t="s">
        <v>191</v>
      </c>
      <c r="C37" s="212" t="s">
        <v>174</v>
      </c>
      <c r="D37" s="212" t="s">
        <v>177</v>
      </c>
      <c r="E37" s="61" t="s">
        <v>192</v>
      </c>
      <c r="F37" s="61" t="s">
        <v>190</v>
      </c>
      <c r="G37" s="69">
        <v>40994</v>
      </c>
      <c r="H37" s="69">
        <v>41365</v>
      </c>
      <c r="I37" s="74">
        <f t="shared" si="1"/>
        <v>-1.0164383561643835</v>
      </c>
      <c r="J37" s="186">
        <v>403</v>
      </c>
      <c r="K37" s="98" t="s">
        <v>179</v>
      </c>
    </row>
    <row r="38" spans="1:11" s="521" customFormat="1" ht="89.45" customHeight="1">
      <c r="A38" s="84"/>
      <c r="B38" s="68">
        <v>4</v>
      </c>
      <c r="C38" s="212" t="s">
        <v>174</v>
      </c>
      <c r="D38" s="212" t="s">
        <v>117</v>
      </c>
      <c r="E38" s="61" t="s">
        <v>193</v>
      </c>
      <c r="F38" s="61" t="s">
        <v>194</v>
      </c>
      <c r="G38" s="69">
        <v>41366</v>
      </c>
      <c r="H38" s="69">
        <v>41473</v>
      </c>
      <c r="I38" s="74">
        <f t="shared" si="1"/>
        <v>-0.29315068493150687</v>
      </c>
      <c r="J38" s="187">
        <v>402</v>
      </c>
      <c r="K38" s="98"/>
    </row>
    <row r="39" spans="1:11" s="521" customFormat="1" ht="64.900000000000006" customHeight="1">
      <c r="A39" s="84"/>
      <c r="B39" s="68">
        <v>5</v>
      </c>
      <c r="C39" s="212" t="s">
        <v>174</v>
      </c>
      <c r="D39" s="212" t="s">
        <v>195</v>
      </c>
      <c r="E39" s="61" t="s">
        <v>196</v>
      </c>
      <c r="F39" s="61" t="s">
        <v>199</v>
      </c>
      <c r="G39" s="69">
        <v>41474</v>
      </c>
      <c r="H39" s="69">
        <v>41631</v>
      </c>
      <c r="I39" s="74">
        <f t="shared" si="1"/>
        <v>-0.43013698630136987</v>
      </c>
      <c r="J39" s="186">
        <v>443</v>
      </c>
      <c r="K39" s="98"/>
    </row>
    <row r="40" spans="1:11" s="521" customFormat="1" ht="61.9" customHeight="1">
      <c r="A40" s="84"/>
      <c r="B40" s="68" t="s">
        <v>197</v>
      </c>
      <c r="C40" s="212" t="s">
        <v>174</v>
      </c>
      <c r="D40" s="212" t="s">
        <v>198</v>
      </c>
      <c r="E40" s="61" t="s">
        <v>196</v>
      </c>
      <c r="F40" s="61" t="s">
        <v>200</v>
      </c>
      <c r="G40" s="69">
        <v>41632</v>
      </c>
      <c r="H40" s="69">
        <v>42005</v>
      </c>
      <c r="I40" s="74">
        <f t="shared" si="1"/>
        <v>-1.021917808219178</v>
      </c>
      <c r="J40" s="186">
        <v>439</v>
      </c>
      <c r="K40" s="98"/>
    </row>
    <row r="41" spans="1:11" s="521" customFormat="1" ht="276" customHeight="1">
      <c r="A41" s="84"/>
      <c r="B41" s="68" t="s">
        <v>201</v>
      </c>
      <c r="C41" s="212" t="s">
        <v>174</v>
      </c>
      <c r="D41" s="212" t="s">
        <v>198</v>
      </c>
      <c r="E41" s="61" t="s">
        <v>202</v>
      </c>
      <c r="F41" s="61" t="s">
        <v>203</v>
      </c>
      <c r="G41" s="69">
        <v>42005</v>
      </c>
      <c r="H41" s="69">
        <v>42277</v>
      </c>
      <c r="I41" s="74">
        <f t="shared" si="1"/>
        <v>-0.74520547945205484</v>
      </c>
      <c r="J41" s="186">
        <v>439</v>
      </c>
      <c r="K41" s="98"/>
    </row>
    <row r="42" spans="1:11" s="521" customFormat="1" ht="75" customHeight="1" thickBot="1">
      <c r="A42" s="84"/>
      <c r="B42" s="158" t="s">
        <v>204</v>
      </c>
      <c r="C42" s="159" t="s">
        <v>174</v>
      </c>
      <c r="D42" s="159" t="s">
        <v>198</v>
      </c>
      <c r="E42" s="160" t="s">
        <v>205</v>
      </c>
      <c r="F42" s="160" t="s">
        <v>206</v>
      </c>
      <c r="G42" s="161">
        <v>42277</v>
      </c>
      <c r="H42" s="161">
        <v>42590</v>
      </c>
      <c r="I42" s="156">
        <v>0</v>
      </c>
      <c r="J42" s="162">
        <v>439</v>
      </c>
      <c r="K42" s="163" t="s">
        <v>207</v>
      </c>
    </row>
    <row r="43" spans="1:11" s="521" customFormat="1" ht="15" customHeight="1">
      <c r="A43" s="84"/>
      <c r="B43" s="2"/>
      <c r="C43" s="2"/>
      <c r="D43" s="2"/>
      <c r="E43" s="2"/>
      <c r="F43" s="84"/>
      <c r="G43" s="84"/>
      <c r="H43" s="331" t="s">
        <v>34</v>
      </c>
      <c r="I43" s="361">
        <f>SUM(I32:I42)</f>
        <v>-6.7479452054794518</v>
      </c>
      <c r="J43" s="331" t="s">
        <v>93</v>
      </c>
      <c r="K43" s="334" t="s">
        <v>121</v>
      </c>
    </row>
    <row r="44" spans="1:11" s="521" customFormat="1" ht="13.5" thickBot="1">
      <c r="A44" s="84"/>
      <c r="B44" s="2"/>
      <c r="C44" s="2"/>
      <c r="D44" s="2"/>
      <c r="E44" s="2"/>
      <c r="F44" s="84"/>
      <c r="G44" s="84"/>
      <c r="H44" s="325"/>
      <c r="I44" s="362"/>
      <c r="J44" s="325"/>
      <c r="K44" s="335"/>
    </row>
    <row r="45" spans="1:11" s="521" customFormat="1">
      <c r="A45" s="84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39" hidden="1" customHeight="1">
      <c r="B46" s="518"/>
      <c r="C46" s="518"/>
      <c r="D46" s="518"/>
      <c r="E46" s="518"/>
      <c r="F46" s="518"/>
      <c r="G46" s="518"/>
      <c r="H46" s="518"/>
      <c r="I46" s="518"/>
      <c r="J46" s="518"/>
      <c r="K46" s="518"/>
    </row>
    <row r="47" spans="1:11" hidden="1">
      <c r="B47" s="501"/>
      <c r="C47" s="501"/>
      <c r="D47" s="501"/>
      <c r="E47" s="501"/>
      <c r="F47" s="501"/>
      <c r="G47" s="501"/>
      <c r="H47" s="501"/>
      <c r="I47" s="501"/>
      <c r="J47" s="501"/>
      <c r="K47" s="501"/>
    </row>
    <row r="48" spans="1:11" hidden="1">
      <c r="B48" s="501"/>
      <c r="C48" s="501"/>
      <c r="D48" s="501"/>
      <c r="E48" s="501"/>
      <c r="F48" s="501"/>
      <c r="G48" s="501"/>
      <c r="H48" s="501"/>
      <c r="I48" s="501"/>
      <c r="J48" s="501"/>
      <c r="K48" s="501"/>
    </row>
    <row r="49" spans="2:11" hidden="1">
      <c r="B49" s="501"/>
      <c r="C49" s="501"/>
      <c r="D49" s="501"/>
      <c r="E49" s="501"/>
      <c r="F49" s="501"/>
      <c r="G49" s="501"/>
      <c r="H49" s="501"/>
      <c r="I49" s="501"/>
      <c r="J49" s="501"/>
      <c r="K49" s="501"/>
    </row>
    <row r="50" spans="2:11" hidden="1">
      <c r="B50" s="501"/>
      <c r="C50" s="501"/>
      <c r="D50" s="501"/>
      <c r="E50" s="501"/>
      <c r="F50" s="501"/>
      <c r="G50" s="501"/>
      <c r="H50" s="501"/>
      <c r="I50" s="501"/>
      <c r="J50" s="501"/>
      <c r="K50" s="501"/>
    </row>
    <row r="51" spans="2:11" hidden="1">
      <c r="B51" s="501"/>
      <c r="C51" s="501"/>
      <c r="D51" s="501"/>
      <c r="E51" s="501"/>
      <c r="F51" s="501"/>
      <c r="G51" s="501"/>
      <c r="H51" s="501"/>
      <c r="I51" s="501"/>
      <c r="J51" s="501"/>
      <c r="K51" s="501"/>
    </row>
    <row r="52" spans="2:11" hidden="1">
      <c r="B52" s="501"/>
      <c r="C52" s="501"/>
      <c r="D52" s="501"/>
      <c r="E52" s="501"/>
      <c r="F52" s="501"/>
      <c r="G52" s="501"/>
      <c r="H52" s="501"/>
      <c r="I52" s="501"/>
      <c r="J52" s="501"/>
      <c r="K52" s="501"/>
    </row>
    <row r="53" spans="2:11" hidden="1">
      <c r="B53" s="501"/>
      <c r="C53" s="501"/>
      <c r="D53" s="501"/>
      <c r="E53" s="501"/>
      <c r="F53" s="501"/>
      <c r="G53" s="501"/>
      <c r="H53" s="501"/>
      <c r="I53" s="501"/>
      <c r="J53" s="501"/>
      <c r="K53" s="501"/>
    </row>
    <row r="54" spans="2:11" hidden="1">
      <c r="B54" s="501"/>
      <c r="C54" s="501"/>
      <c r="D54" s="501"/>
      <c r="E54" s="501"/>
      <c r="F54" s="501"/>
      <c r="G54" s="501"/>
      <c r="H54" s="501"/>
      <c r="I54" s="501"/>
      <c r="J54" s="501"/>
      <c r="K54" s="501"/>
    </row>
    <row r="55" spans="2:11" hidden="1">
      <c r="B55" s="501"/>
      <c r="C55" s="501"/>
      <c r="D55" s="501"/>
      <c r="E55" s="501"/>
      <c r="F55" s="501"/>
      <c r="G55" s="501"/>
      <c r="H55" s="501"/>
      <c r="I55" s="501"/>
      <c r="J55" s="501"/>
      <c r="K55" s="501"/>
    </row>
    <row r="56" spans="2:11" hidden="1">
      <c r="B56" s="501"/>
      <c r="C56" s="501"/>
      <c r="D56" s="501"/>
      <c r="E56" s="501"/>
      <c r="F56" s="501"/>
      <c r="G56" s="501"/>
      <c r="H56" s="501"/>
      <c r="I56" s="501"/>
      <c r="J56" s="501"/>
      <c r="K56" s="501"/>
    </row>
    <row r="57" spans="2:11" hidden="1">
      <c r="B57" s="501"/>
      <c r="C57" s="501"/>
      <c r="D57" s="501"/>
      <c r="E57" s="501"/>
      <c r="F57" s="501"/>
      <c r="G57" s="501"/>
      <c r="H57" s="501"/>
      <c r="I57" s="501"/>
      <c r="J57" s="501"/>
      <c r="K57" s="501"/>
    </row>
    <row r="58" spans="2:11" hidden="1">
      <c r="B58" s="501"/>
      <c r="C58" s="501"/>
      <c r="D58" s="501"/>
      <c r="E58" s="501"/>
      <c r="F58" s="501"/>
      <c r="G58" s="501"/>
      <c r="H58" s="501"/>
      <c r="I58" s="501"/>
      <c r="J58" s="501"/>
      <c r="K58" s="501"/>
    </row>
    <row r="59" spans="2:11" hidden="1">
      <c r="B59" s="501"/>
      <c r="C59" s="501"/>
      <c r="D59" s="501"/>
      <c r="E59" s="501"/>
      <c r="F59" s="501"/>
      <c r="G59" s="501"/>
      <c r="H59" s="501"/>
      <c r="I59" s="501"/>
      <c r="J59" s="501"/>
      <c r="K59" s="501"/>
    </row>
    <row r="60" spans="2:11" hidden="1">
      <c r="B60" s="501"/>
      <c r="C60" s="501"/>
      <c r="D60" s="501"/>
      <c r="E60" s="501"/>
      <c r="F60" s="501"/>
      <c r="G60" s="501"/>
      <c r="H60" s="501"/>
      <c r="I60" s="501"/>
      <c r="J60" s="501"/>
      <c r="K60" s="501"/>
    </row>
    <row r="61" spans="2:11" hidden="1">
      <c r="B61" s="501"/>
      <c r="C61" s="501"/>
      <c r="D61" s="501"/>
      <c r="E61" s="501"/>
      <c r="F61" s="501"/>
      <c r="G61" s="501"/>
      <c r="H61" s="501"/>
      <c r="I61" s="501"/>
      <c r="J61" s="501"/>
      <c r="K61" s="501"/>
    </row>
    <row r="62" spans="2:11" hidden="1">
      <c r="B62" s="501"/>
      <c r="C62" s="501"/>
      <c r="D62" s="501"/>
      <c r="E62" s="501"/>
      <c r="F62" s="501"/>
      <c r="G62" s="501"/>
      <c r="H62" s="501"/>
      <c r="I62" s="501"/>
      <c r="J62" s="501"/>
      <c r="K62" s="501"/>
    </row>
    <row r="63" spans="2:11" hidden="1">
      <c r="B63" s="501"/>
      <c r="C63" s="501"/>
      <c r="D63" s="501"/>
      <c r="E63" s="501"/>
      <c r="F63" s="501"/>
      <c r="G63" s="501"/>
      <c r="H63" s="501"/>
      <c r="I63" s="501"/>
      <c r="J63" s="501"/>
      <c r="K63" s="501"/>
    </row>
    <row r="64" spans="2:11" hidden="1">
      <c r="B64" s="501"/>
      <c r="C64" s="501"/>
      <c r="D64" s="501"/>
      <c r="E64" s="501"/>
      <c r="F64" s="501"/>
      <c r="G64" s="501"/>
      <c r="H64" s="501"/>
      <c r="I64" s="501"/>
      <c r="J64" s="501"/>
      <c r="K64" s="501"/>
    </row>
    <row r="65" spans="2:11" hidden="1">
      <c r="B65" s="501"/>
      <c r="C65" s="501"/>
      <c r="D65" s="501"/>
      <c r="E65" s="501"/>
      <c r="F65" s="501"/>
      <c r="G65" s="501"/>
      <c r="H65" s="501"/>
      <c r="I65" s="501"/>
      <c r="J65" s="501"/>
      <c r="K65" s="501"/>
    </row>
    <row r="66" spans="2:11" hidden="1">
      <c r="B66" s="501"/>
      <c r="C66" s="501"/>
      <c r="D66" s="501"/>
      <c r="E66" s="501"/>
      <c r="F66" s="501"/>
      <c r="G66" s="501"/>
      <c r="H66" s="501"/>
      <c r="I66" s="501"/>
      <c r="J66" s="501"/>
      <c r="K66" s="501"/>
    </row>
    <row r="67" spans="2:11" hidden="1">
      <c r="B67" s="501"/>
      <c r="C67" s="501"/>
      <c r="D67" s="501"/>
      <c r="E67" s="501"/>
      <c r="F67" s="501"/>
      <c r="G67" s="501"/>
      <c r="H67" s="501"/>
      <c r="I67" s="501"/>
      <c r="J67" s="501"/>
      <c r="K67" s="501"/>
    </row>
    <row r="68" spans="2:11" hidden="1">
      <c r="B68" s="501"/>
      <c r="C68" s="501"/>
      <c r="D68" s="501"/>
      <c r="E68" s="501"/>
      <c r="F68" s="501"/>
      <c r="G68" s="501"/>
      <c r="H68" s="501"/>
      <c r="I68" s="501"/>
      <c r="J68" s="501"/>
      <c r="K68" s="501"/>
    </row>
    <row r="69" spans="2:11" hidden="1">
      <c r="B69" s="501"/>
      <c r="C69" s="501"/>
      <c r="D69" s="501"/>
      <c r="E69" s="501"/>
      <c r="F69" s="501"/>
      <c r="G69" s="501"/>
      <c r="H69" s="501"/>
      <c r="I69" s="501"/>
      <c r="J69" s="501"/>
      <c r="K69" s="501"/>
    </row>
    <row r="70" spans="2:11" hidden="1">
      <c r="B70" s="501"/>
      <c r="C70" s="501"/>
      <c r="D70" s="501"/>
      <c r="E70" s="501"/>
      <c r="F70" s="501"/>
      <c r="G70" s="501"/>
      <c r="H70" s="501"/>
      <c r="I70" s="501"/>
      <c r="J70" s="501"/>
      <c r="K70" s="501"/>
    </row>
    <row r="71" spans="2:11" hidden="1">
      <c r="B71" s="501"/>
      <c r="C71" s="501"/>
      <c r="D71" s="501"/>
      <c r="E71" s="501"/>
      <c r="F71" s="501"/>
      <c r="G71" s="501"/>
      <c r="H71" s="501"/>
      <c r="I71" s="501"/>
      <c r="J71" s="501"/>
      <c r="K71" s="501"/>
    </row>
    <row r="72" spans="2:11" hidden="1">
      <c r="B72" s="501"/>
      <c r="C72" s="501"/>
      <c r="D72" s="501"/>
      <c r="E72" s="501"/>
      <c r="F72" s="501"/>
      <c r="G72" s="501"/>
      <c r="H72" s="501"/>
      <c r="I72" s="501"/>
      <c r="J72" s="501"/>
      <c r="K72" s="501"/>
    </row>
    <row r="73" spans="2:11" hidden="1">
      <c r="B73" s="501"/>
      <c r="C73" s="501"/>
      <c r="D73" s="501"/>
      <c r="E73" s="501"/>
      <c r="F73" s="501"/>
      <c r="G73" s="501"/>
      <c r="H73" s="501"/>
      <c r="I73" s="501"/>
      <c r="J73" s="501"/>
      <c r="K73" s="501"/>
    </row>
    <row r="74" spans="2:11" hidden="1">
      <c r="B74" s="501"/>
      <c r="C74" s="501"/>
      <c r="D74" s="501"/>
      <c r="E74" s="501"/>
      <c r="F74" s="501"/>
      <c r="G74" s="501"/>
      <c r="H74" s="501"/>
      <c r="I74" s="501"/>
      <c r="J74" s="501"/>
      <c r="K74" s="501"/>
    </row>
    <row r="75" spans="2:11" hidden="1">
      <c r="B75" s="501"/>
      <c r="C75" s="501"/>
      <c r="D75" s="501"/>
      <c r="E75" s="501"/>
      <c r="F75" s="501"/>
      <c r="G75" s="501"/>
      <c r="H75" s="501"/>
      <c r="I75" s="501"/>
      <c r="J75" s="501"/>
      <c r="K75" s="501"/>
    </row>
    <row r="76" spans="2:11" hidden="1">
      <c r="B76" s="501"/>
      <c r="C76" s="501"/>
      <c r="D76" s="501"/>
      <c r="E76" s="501"/>
      <c r="F76" s="501"/>
      <c r="G76" s="501"/>
      <c r="H76" s="501"/>
      <c r="I76" s="501"/>
      <c r="J76" s="501"/>
      <c r="K76" s="501"/>
    </row>
    <row r="77" spans="2:11" hidden="1">
      <c r="B77" s="501"/>
      <c r="C77" s="501"/>
      <c r="D77" s="501"/>
      <c r="E77" s="501"/>
      <c r="F77" s="501"/>
      <c r="G77" s="501"/>
      <c r="H77" s="501"/>
      <c r="I77" s="501"/>
      <c r="J77" s="501"/>
      <c r="K77" s="501"/>
    </row>
    <row r="78" spans="2:11" hidden="1">
      <c r="B78" s="501"/>
      <c r="C78" s="501"/>
      <c r="D78" s="501"/>
      <c r="E78" s="501"/>
      <c r="F78" s="501"/>
      <c r="G78" s="501"/>
      <c r="H78" s="501"/>
      <c r="I78" s="501"/>
      <c r="J78" s="501"/>
      <c r="K78" s="501"/>
    </row>
    <row r="79" spans="2:11" hidden="1">
      <c r="B79" s="501"/>
      <c r="C79" s="501"/>
      <c r="D79" s="501"/>
      <c r="E79" s="501"/>
      <c r="F79" s="501"/>
      <c r="G79" s="501"/>
      <c r="H79" s="501"/>
      <c r="I79" s="501"/>
      <c r="J79" s="501"/>
      <c r="K79" s="501"/>
    </row>
    <row r="80" spans="2:11" hidden="1">
      <c r="B80" s="501"/>
      <c r="C80" s="501"/>
      <c r="D80" s="501"/>
      <c r="E80" s="501"/>
      <c r="F80" s="501"/>
      <c r="G80" s="501"/>
      <c r="H80" s="501"/>
      <c r="I80" s="501"/>
      <c r="J80" s="501"/>
      <c r="K80" s="501"/>
    </row>
    <row r="81" spans="2:11" hidden="1">
      <c r="B81" s="501"/>
      <c r="C81" s="501"/>
      <c r="D81" s="501"/>
      <c r="E81" s="501"/>
      <c r="F81" s="501"/>
      <c r="G81" s="501"/>
      <c r="H81" s="501"/>
      <c r="I81" s="501"/>
      <c r="J81" s="501"/>
      <c r="K81" s="501"/>
    </row>
    <row r="82" spans="2:11" hidden="1">
      <c r="B82" s="501"/>
      <c r="C82" s="501"/>
      <c r="D82" s="501"/>
      <c r="E82" s="501"/>
      <c r="F82" s="501"/>
      <c r="G82" s="501"/>
      <c r="H82" s="501"/>
      <c r="I82" s="501"/>
      <c r="J82" s="501"/>
      <c r="K82" s="501"/>
    </row>
    <row r="83" spans="2:11" hidden="1">
      <c r="B83" s="501"/>
      <c r="C83" s="501"/>
      <c r="D83" s="501"/>
      <c r="E83" s="501"/>
      <c r="F83" s="501"/>
      <c r="G83" s="501"/>
      <c r="H83" s="501"/>
      <c r="I83" s="501"/>
      <c r="J83" s="501"/>
      <c r="K83" s="501"/>
    </row>
    <row r="84" spans="2:11" hidden="1">
      <c r="B84" s="501"/>
      <c r="C84" s="501"/>
      <c r="D84" s="501"/>
      <c r="E84" s="501"/>
      <c r="F84" s="501"/>
      <c r="G84" s="501"/>
      <c r="H84" s="501"/>
      <c r="I84" s="501"/>
      <c r="J84" s="501"/>
      <c r="K84" s="501"/>
    </row>
    <row r="85" spans="2:11" hidden="1">
      <c r="B85" s="501"/>
      <c r="C85" s="501"/>
      <c r="D85" s="501"/>
      <c r="E85" s="501"/>
      <c r="F85" s="501"/>
      <c r="G85" s="501"/>
      <c r="H85" s="501"/>
      <c r="I85" s="501"/>
      <c r="J85" s="501"/>
      <c r="K85" s="501"/>
    </row>
    <row r="86" spans="2:11" hidden="1">
      <c r="B86" s="501"/>
      <c r="C86" s="501"/>
      <c r="D86" s="501"/>
      <c r="E86" s="501"/>
      <c r="F86" s="501"/>
      <c r="G86" s="501"/>
      <c r="H86" s="501"/>
      <c r="I86" s="501"/>
      <c r="J86" s="501"/>
      <c r="K86" s="501"/>
    </row>
    <row r="87" spans="2:11" hidden="1">
      <c r="B87" s="501"/>
      <c r="C87" s="501"/>
      <c r="D87" s="501"/>
      <c r="E87" s="501"/>
      <c r="F87" s="501"/>
      <c r="G87" s="501"/>
      <c r="H87" s="501"/>
      <c r="I87" s="501"/>
      <c r="J87" s="501"/>
      <c r="K87" s="501"/>
    </row>
    <row r="88" spans="2:11" hidden="1">
      <c r="B88" s="501"/>
      <c r="C88" s="501"/>
      <c r="D88" s="501"/>
      <c r="E88" s="501"/>
      <c r="F88" s="501"/>
      <c r="G88" s="501"/>
      <c r="H88" s="501"/>
      <c r="I88" s="501"/>
      <c r="J88" s="501"/>
      <c r="K88" s="501"/>
    </row>
    <row r="89" spans="2:11" hidden="1">
      <c r="B89" s="501"/>
      <c r="C89" s="501"/>
      <c r="D89" s="501"/>
      <c r="E89" s="501"/>
      <c r="F89" s="501"/>
      <c r="G89" s="501"/>
      <c r="H89" s="501"/>
      <c r="I89" s="501"/>
      <c r="J89" s="501"/>
      <c r="K89" s="501"/>
    </row>
    <row r="90" spans="2:11" hidden="1">
      <c r="B90" s="501"/>
      <c r="C90" s="501"/>
      <c r="D90" s="501"/>
      <c r="E90" s="501"/>
      <c r="F90" s="501"/>
      <c r="G90" s="501"/>
      <c r="H90" s="501"/>
      <c r="I90" s="501"/>
      <c r="J90" s="501"/>
      <c r="K90" s="501"/>
    </row>
    <row r="91" spans="2:11" hidden="1">
      <c r="B91" s="501"/>
      <c r="C91" s="501"/>
      <c r="D91" s="501"/>
      <c r="E91" s="501"/>
      <c r="F91" s="501"/>
      <c r="G91" s="501"/>
      <c r="H91" s="501"/>
      <c r="I91" s="501"/>
      <c r="J91" s="501"/>
      <c r="K91" s="501"/>
    </row>
    <row r="92" spans="2:11" hidden="1">
      <c r="B92" s="501"/>
      <c r="C92" s="501"/>
      <c r="D92" s="501"/>
      <c r="E92" s="501"/>
      <c r="F92" s="501"/>
      <c r="G92" s="501"/>
      <c r="H92" s="501"/>
      <c r="I92" s="501"/>
      <c r="J92" s="501"/>
      <c r="K92" s="501"/>
    </row>
    <row r="93" spans="2:11" hidden="1">
      <c r="B93" s="501"/>
      <c r="C93" s="501"/>
      <c r="D93" s="501"/>
      <c r="E93" s="501"/>
      <c r="F93" s="501"/>
      <c r="G93" s="501"/>
      <c r="H93" s="501"/>
      <c r="I93" s="501"/>
      <c r="J93" s="501"/>
      <c r="K93" s="501"/>
    </row>
    <row r="94" spans="2:11" hidden="1">
      <c r="B94" s="501"/>
      <c r="C94" s="501"/>
      <c r="D94" s="501"/>
      <c r="E94" s="501"/>
      <c r="F94" s="501"/>
      <c r="G94" s="501"/>
      <c r="H94" s="501"/>
      <c r="I94" s="501"/>
      <c r="J94" s="501"/>
      <c r="K94" s="501"/>
    </row>
    <row r="95" spans="2:11" hidden="1">
      <c r="B95" s="501"/>
      <c r="C95" s="501"/>
      <c r="D95" s="501"/>
      <c r="E95" s="501"/>
      <c r="F95" s="501"/>
      <c r="G95" s="501"/>
      <c r="H95" s="501"/>
      <c r="I95" s="501"/>
      <c r="J95" s="501"/>
      <c r="K95" s="501"/>
    </row>
    <row r="96" spans="2:11" hidden="1">
      <c r="B96" s="501"/>
      <c r="C96" s="501"/>
      <c r="D96" s="501"/>
      <c r="E96" s="501"/>
      <c r="F96" s="501"/>
      <c r="G96" s="501"/>
      <c r="H96" s="501"/>
      <c r="I96" s="501"/>
      <c r="J96" s="501"/>
      <c r="K96" s="501"/>
    </row>
    <row r="97" spans="2:11" hidden="1">
      <c r="B97" s="501"/>
      <c r="C97" s="501"/>
      <c r="D97" s="501"/>
      <c r="E97" s="501"/>
      <c r="F97" s="501"/>
      <c r="G97" s="501"/>
      <c r="H97" s="501"/>
      <c r="I97" s="501"/>
      <c r="J97" s="501"/>
      <c r="K97" s="501"/>
    </row>
    <row r="98" spans="2:11" hidden="1">
      <c r="B98" s="501"/>
      <c r="C98" s="501"/>
      <c r="D98" s="501"/>
      <c r="E98" s="501"/>
      <c r="F98" s="501"/>
      <c r="G98" s="501"/>
      <c r="H98" s="501"/>
      <c r="I98" s="501"/>
      <c r="J98" s="501"/>
      <c r="K98" s="501"/>
    </row>
    <row r="99" spans="2:11" hidden="1">
      <c r="B99" s="501"/>
      <c r="C99" s="501"/>
      <c r="D99" s="501"/>
      <c r="E99" s="501"/>
      <c r="F99" s="501"/>
      <c r="G99" s="501"/>
      <c r="H99" s="501"/>
      <c r="I99" s="501"/>
      <c r="J99" s="501"/>
      <c r="K99" s="501"/>
    </row>
    <row r="100" spans="2:11" hidden="1">
      <c r="B100" s="501"/>
      <c r="C100" s="501"/>
      <c r="D100" s="501"/>
      <c r="E100" s="501"/>
      <c r="F100" s="501"/>
      <c r="G100" s="501"/>
      <c r="H100" s="501"/>
      <c r="I100" s="501"/>
      <c r="J100" s="501"/>
      <c r="K100" s="501"/>
    </row>
    <row r="101" spans="2:11" hidden="1">
      <c r="B101" s="501"/>
      <c r="C101" s="501"/>
      <c r="D101" s="501"/>
      <c r="E101" s="501"/>
      <c r="F101" s="501"/>
      <c r="G101" s="501"/>
      <c r="H101" s="501"/>
      <c r="I101" s="501"/>
      <c r="J101" s="501"/>
      <c r="K101" s="501"/>
    </row>
    <row r="102" spans="2:11" hidden="1">
      <c r="B102" s="501"/>
      <c r="C102" s="501"/>
      <c r="D102" s="501"/>
      <c r="E102" s="501"/>
      <c r="F102" s="501"/>
      <c r="G102" s="501"/>
      <c r="H102" s="501"/>
      <c r="I102" s="501"/>
      <c r="J102" s="501"/>
      <c r="K102" s="501"/>
    </row>
    <row r="103" spans="2:11" hidden="1">
      <c r="B103" s="501"/>
      <c r="C103" s="501"/>
      <c r="D103" s="501"/>
      <c r="E103" s="501"/>
      <c r="F103" s="501"/>
      <c r="G103" s="501"/>
      <c r="H103" s="501"/>
      <c r="I103" s="501"/>
      <c r="J103" s="501"/>
      <c r="K103" s="501"/>
    </row>
    <row r="104" spans="2:11" hidden="1">
      <c r="B104" s="501"/>
      <c r="C104" s="501"/>
      <c r="D104" s="501"/>
      <c r="E104" s="501"/>
      <c r="F104" s="501"/>
      <c r="G104" s="501"/>
      <c r="H104" s="501"/>
      <c r="I104" s="501"/>
      <c r="J104" s="501"/>
      <c r="K104" s="501"/>
    </row>
    <row r="105" spans="2:11" hidden="1">
      <c r="B105" s="501"/>
      <c r="C105" s="501"/>
      <c r="D105" s="501"/>
      <c r="E105" s="501"/>
      <c r="F105" s="501"/>
      <c r="G105" s="501"/>
      <c r="H105" s="501"/>
      <c r="I105" s="501"/>
      <c r="J105" s="501"/>
      <c r="K105" s="501"/>
    </row>
    <row r="106" spans="2:11" hidden="1">
      <c r="B106" s="501"/>
      <c r="C106" s="501"/>
      <c r="D106" s="501"/>
      <c r="E106" s="501"/>
      <c r="F106" s="501"/>
      <c r="G106" s="501"/>
      <c r="H106" s="501"/>
      <c r="I106" s="501"/>
      <c r="J106" s="501"/>
      <c r="K106" s="501"/>
    </row>
    <row r="107" spans="2:11" hidden="1">
      <c r="B107" s="501"/>
      <c r="C107" s="501"/>
      <c r="D107" s="501"/>
      <c r="E107" s="501"/>
      <c r="F107" s="501"/>
      <c r="G107" s="501"/>
      <c r="H107" s="501"/>
      <c r="I107" s="501"/>
      <c r="J107" s="501"/>
      <c r="K107" s="501"/>
    </row>
    <row r="108" spans="2:11" hidden="1"/>
    <row r="109" spans="2:11" hidden="1"/>
    <row r="110" spans="2:11" hidden="1"/>
  </sheetData>
  <mergeCells count="34">
    <mergeCell ref="J10:J11"/>
    <mergeCell ref="K10:K11"/>
    <mergeCell ref="B46:K46"/>
    <mergeCell ref="I26:I27"/>
    <mergeCell ref="B29:K29"/>
    <mergeCell ref="B30:B31"/>
    <mergeCell ref="C30:C31"/>
    <mergeCell ref="D30:D31"/>
    <mergeCell ref="E30:E31"/>
    <mergeCell ref="F30:F31"/>
    <mergeCell ref="G30:G31"/>
    <mergeCell ref="H30:H31"/>
    <mergeCell ref="I30:I31"/>
    <mergeCell ref="H43:H44"/>
    <mergeCell ref="J30:J31"/>
    <mergeCell ref="K43:K44"/>
    <mergeCell ref="K26:K27"/>
    <mergeCell ref="K30:K31"/>
    <mergeCell ref="I43:I44"/>
    <mergeCell ref="J43:J44"/>
    <mergeCell ref="H26:H27"/>
    <mergeCell ref="J26:J27"/>
    <mergeCell ref="B9:D9"/>
    <mergeCell ref="E9:G9"/>
    <mergeCell ref="H9:I9"/>
    <mergeCell ref="B13:K13"/>
    <mergeCell ref="B8:D8"/>
    <mergeCell ref="E8:G8"/>
    <mergeCell ref="H8:I8"/>
    <mergeCell ref="B3:D3"/>
    <mergeCell ref="E3:K3"/>
    <mergeCell ref="B4:D4"/>
    <mergeCell ref="E4:K4"/>
    <mergeCell ref="B7:K7"/>
  </mergeCells>
  <pageMargins left="0.7" right="0.7" top="0.75" bottom="0.75" header="0.3" footer="0.3"/>
  <pageSetup orientation="portrait" verticalDpi="30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L92"/>
  <sheetViews>
    <sheetView zoomScale="85" zoomScaleNormal="85" zoomScalePageLayoutView="85" workbookViewId="0"/>
  </sheetViews>
  <sheetFormatPr baseColWidth="10" defaultColWidth="0" defaultRowHeight="12.75" zeroHeight="1"/>
  <cols>
    <col min="1" max="1" width="3.140625" style="84" customWidth="1"/>
    <col min="2" max="2" width="14.7109375" style="521" customWidth="1"/>
    <col min="3" max="3" width="19" style="521" customWidth="1"/>
    <col min="4" max="4" width="19.28515625" style="521" customWidth="1"/>
    <col min="5" max="6" width="30" style="521" customWidth="1"/>
    <col min="7" max="9" width="14.7109375" style="521" customWidth="1"/>
    <col min="10" max="10" width="20" style="521" customWidth="1"/>
    <col min="11" max="11" width="32.7109375" style="521" customWidth="1"/>
    <col min="12" max="12" width="33.28515625" style="521" hidden="1" customWidth="1"/>
    <col min="13" max="16384" width="10.85546875" style="521" hidden="1"/>
  </cols>
  <sheetData>
    <row r="1" spans="2:11" s="84" customFormat="1"/>
    <row r="2" spans="2:11" s="84" customFormat="1" ht="13.5" thickBot="1"/>
    <row r="3" spans="2:11" ht="15.75" customHeight="1">
      <c r="B3" s="349" t="s">
        <v>19</v>
      </c>
      <c r="C3" s="350"/>
      <c r="D3" s="350"/>
      <c r="E3" s="353" t="s">
        <v>210</v>
      </c>
      <c r="F3" s="354"/>
      <c r="G3" s="354"/>
      <c r="H3" s="354"/>
      <c r="I3" s="354"/>
      <c r="J3" s="354"/>
      <c r="K3" s="355"/>
    </row>
    <row r="4" spans="2:11" ht="15.75" customHeight="1" thickBot="1">
      <c r="B4" s="351" t="s">
        <v>20</v>
      </c>
      <c r="C4" s="352"/>
      <c r="D4" s="352"/>
      <c r="E4" s="356" t="s">
        <v>211</v>
      </c>
      <c r="F4" s="357"/>
      <c r="G4" s="357"/>
      <c r="H4" s="357"/>
      <c r="I4" s="357"/>
      <c r="J4" s="358"/>
      <c r="K4" s="359"/>
    </row>
    <row r="5" spans="2:11" s="84" customFormat="1"/>
    <row r="6" spans="2:11" s="84" customFormat="1" ht="13.5" thickBot="1"/>
    <row r="7" spans="2:11" ht="15" customHeight="1" thickBot="1">
      <c r="B7" s="522" t="s">
        <v>64</v>
      </c>
      <c r="C7" s="523"/>
      <c r="D7" s="523"/>
      <c r="E7" s="523"/>
      <c r="F7" s="523"/>
      <c r="G7" s="523"/>
      <c r="H7" s="523"/>
      <c r="I7" s="523"/>
      <c r="J7" s="523"/>
      <c r="K7" s="524"/>
    </row>
    <row r="8" spans="2:11" ht="41.1" customHeight="1">
      <c r="B8" s="384" t="s">
        <v>21</v>
      </c>
      <c r="C8" s="385"/>
      <c r="D8" s="386"/>
      <c r="E8" s="387" t="s">
        <v>22</v>
      </c>
      <c r="F8" s="385"/>
      <c r="G8" s="386"/>
      <c r="H8" s="388" t="s">
        <v>23</v>
      </c>
      <c r="I8" s="389"/>
      <c r="J8" s="382" t="s">
        <v>0</v>
      </c>
      <c r="K8" s="390" t="s">
        <v>81</v>
      </c>
    </row>
    <row r="9" spans="2:11" ht="30.75" customHeight="1">
      <c r="B9" s="343"/>
      <c r="C9" s="344"/>
      <c r="D9" s="345"/>
      <c r="E9" s="348"/>
      <c r="F9" s="344"/>
      <c r="G9" s="345"/>
      <c r="H9" s="338"/>
      <c r="I9" s="339"/>
      <c r="J9" s="330"/>
      <c r="K9" s="364"/>
    </row>
    <row r="10" spans="2:11" ht="15.75" customHeight="1" thickBot="1">
      <c r="B10" s="538" t="s">
        <v>212</v>
      </c>
      <c r="C10" s="357"/>
      <c r="D10" s="357"/>
      <c r="E10" s="357" t="s">
        <v>172</v>
      </c>
      <c r="F10" s="357"/>
      <c r="G10" s="357"/>
      <c r="H10" s="539" t="s">
        <v>213</v>
      </c>
      <c r="I10" s="357"/>
      <c r="J10" s="228">
        <v>458</v>
      </c>
      <c r="K10" s="540"/>
    </row>
    <row r="11" spans="2:11" s="84" customFormat="1" ht="15.75" customHeight="1">
      <c r="B11" s="13"/>
      <c r="C11" s="13"/>
      <c r="D11" s="13"/>
      <c r="E11" s="13"/>
      <c r="F11" s="13"/>
      <c r="G11" s="13"/>
      <c r="H11" s="536"/>
      <c r="I11" s="13"/>
      <c r="J11" s="331" t="s">
        <v>93</v>
      </c>
      <c r="K11" s="334" t="s">
        <v>121</v>
      </c>
    </row>
    <row r="12" spans="2:11" s="84" customFormat="1">
      <c r="B12" s="2"/>
      <c r="C12" s="2"/>
      <c r="D12" s="2"/>
      <c r="E12" s="2"/>
      <c r="F12" s="2"/>
      <c r="G12" s="2"/>
      <c r="H12" s="2"/>
      <c r="I12" s="2"/>
      <c r="J12" s="325"/>
      <c r="K12" s="335"/>
    </row>
    <row r="13" spans="2:11" s="84" customFormat="1" ht="13.5" thickBot="1"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2:11" ht="13.5" thickBot="1">
      <c r="B14" s="522" t="s">
        <v>95</v>
      </c>
      <c r="C14" s="523"/>
      <c r="D14" s="523"/>
      <c r="E14" s="523"/>
      <c r="F14" s="523"/>
      <c r="G14" s="523"/>
      <c r="H14" s="523"/>
      <c r="I14" s="523"/>
      <c r="J14" s="523"/>
      <c r="K14" s="524"/>
    </row>
    <row r="15" spans="2:11" ht="56.1" customHeight="1">
      <c r="B15" s="365" t="s">
        <v>26</v>
      </c>
      <c r="C15" s="329" t="s">
        <v>66</v>
      </c>
      <c r="D15" s="329" t="s">
        <v>29</v>
      </c>
      <c r="E15" s="367" t="s">
        <v>27</v>
      </c>
      <c r="F15" s="367" t="s">
        <v>28</v>
      </c>
      <c r="G15" s="329" t="s">
        <v>30</v>
      </c>
      <c r="H15" s="329" t="s">
        <v>31</v>
      </c>
      <c r="I15" s="329" t="s">
        <v>67</v>
      </c>
      <c r="J15" s="329" t="s">
        <v>82</v>
      </c>
      <c r="K15" s="363" t="s">
        <v>81</v>
      </c>
    </row>
    <row r="16" spans="2:11" ht="30" customHeight="1">
      <c r="B16" s="366"/>
      <c r="C16" s="330"/>
      <c r="D16" s="330"/>
      <c r="E16" s="368"/>
      <c r="F16" s="368"/>
      <c r="G16" s="330"/>
      <c r="H16" s="330"/>
      <c r="I16" s="330"/>
      <c r="J16" s="330"/>
      <c r="K16" s="364"/>
    </row>
    <row r="17" spans="2:11" ht="102">
      <c r="B17" s="96">
        <v>1</v>
      </c>
      <c r="C17" s="97" t="s">
        <v>150</v>
      </c>
      <c r="D17" s="97" t="s">
        <v>125</v>
      </c>
      <c r="E17" s="211" t="s">
        <v>172</v>
      </c>
      <c r="F17" s="211" t="s">
        <v>214</v>
      </c>
      <c r="G17" s="164">
        <v>42019</v>
      </c>
      <c r="H17" s="165">
        <v>42459</v>
      </c>
      <c r="I17" s="74">
        <f>+(G17-H17)/365</f>
        <v>-1.2054794520547945</v>
      </c>
      <c r="J17" s="187">
        <v>461</v>
      </c>
      <c r="K17" s="541"/>
    </row>
    <row r="18" spans="2:11" ht="64.5" thickBot="1">
      <c r="B18" s="64">
        <v>2</v>
      </c>
      <c r="C18" s="65" t="s">
        <v>150</v>
      </c>
      <c r="D18" s="65" t="s">
        <v>215</v>
      </c>
      <c r="E18" s="66" t="s">
        <v>216</v>
      </c>
      <c r="F18" s="66" t="s">
        <v>217</v>
      </c>
      <c r="G18" s="89">
        <v>40603</v>
      </c>
      <c r="H18" s="67">
        <v>41993</v>
      </c>
      <c r="I18" s="93">
        <f>+(G18-H18)/365</f>
        <v>-3.8082191780821919</v>
      </c>
      <c r="J18" s="72">
        <v>462</v>
      </c>
      <c r="K18" s="542"/>
    </row>
    <row r="19" spans="2:11">
      <c r="B19" s="2"/>
      <c r="C19" s="2"/>
      <c r="D19" s="2"/>
      <c r="E19" s="2"/>
      <c r="F19" s="84"/>
      <c r="G19" s="84"/>
      <c r="H19" s="331" t="s">
        <v>34</v>
      </c>
      <c r="I19" s="361">
        <f>SUM(I16:I18)</f>
        <v>-5.0136986301369859</v>
      </c>
      <c r="J19" s="331" t="s">
        <v>93</v>
      </c>
      <c r="K19" s="334" t="s">
        <v>121</v>
      </c>
    </row>
    <row r="20" spans="2:11" ht="13.5" thickBot="1">
      <c r="B20" s="2"/>
      <c r="C20" s="2"/>
      <c r="D20" s="2"/>
      <c r="E20" s="2"/>
      <c r="F20" s="84"/>
      <c r="G20" s="84"/>
      <c r="H20" s="325"/>
      <c r="I20" s="362"/>
      <c r="J20" s="325"/>
      <c r="K20" s="335"/>
    </row>
    <row r="21" spans="2:11" ht="13.5" thickBot="1">
      <c r="B21" s="525"/>
      <c r="C21" s="2"/>
      <c r="D21" s="2"/>
      <c r="E21" s="2"/>
      <c r="F21" s="2"/>
      <c r="G21" s="2"/>
      <c r="H21" s="2"/>
      <c r="I21" s="2"/>
      <c r="J21" s="2"/>
      <c r="K21" s="2"/>
    </row>
    <row r="22" spans="2:11" ht="24" customHeight="1" thickBot="1">
      <c r="B22" s="522" t="s">
        <v>112</v>
      </c>
      <c r="C22" s="523"/>
      <c r="D22" s="523"/>
      <c r="E22" s="523"/>
      <c r="F22" s="523"/>
      <c r="G22" s="523"/>
      <c r="H22" s="523"/>
      <c r="I22" s="523"/>
      <c r="J22" s="523"/>
      <c r="K22" s="524"/>
    </row>
    <row r="23" spans="2:11" ht="56.1" customHeight="1">
      <c r="B23" s="365" t="s">
        <v>26</v>
      </c>
      <c r="C23" s="329" t="s">
        <v>66</v>
      </c>
      <c r="D23" s="329" t="s">
        <v>29</v>
      </c>
      <c r="E23" s="367" t="s">
        <v>27</v>
      </c>
      <c r="F23" s="367" t="s">
        <v>28</v>
      </c>
      <c r="G23" s="329" t="s">
        <v>30</v>
      </c>
      <c r="H23" s="329" t="s">
        <v>31</v>
      </c>
      <c r="I23" s="329" t="s">
        <v>67</v>
      </c>
      <c r="J23" s="329" t="s">
        <v>82</v>
      </c>
      <c r="K23" s="363" t="s">
        <v>81</v>
      </c>
    </row>
    <row r="24" spans="2:11" ht="44.1" customHeight="1">
      <c r="B24" s="366"/>
      <c r="C24" s="330"/>
      <c r="D24" s="330"/>
      <c r="E24" s="368"/>
      <c r="F24" s="368"/>
      <c r="G24" s="330"/>
      <c r="H24" s="330"/>
      <c r="I24" s="330"/>
      <c r="J24" s="330"/>
      <c r="K24" s="364"/>
    </row>
    <row r="25" spans="2:11" ht="105.6" customHeight="1">
      <c r="B25" s="96">
        <v>1</v>
      </c>
      <c r="C25" s="97" t="s">
        <v>150</v>
      </c>
      <c r="D25" s="97" t="s">
        <v>125</v>
      </c>
      <c r="E25" s="211" t="s">
        <v>172</v>
      </c>
      <c r="F25" s="211" t="s">
        <v>214</v>
      </c>
      <c r="G25" s="164">
        <v>42019</v>
      </c>
      <c r="H25" s="165">
        <v>42459</v>
      </c>
      <c r="I25" s="166">
        <f>+(H25-G25)/365</f>
        <v>1.2054794520547945</v>
      </c>
      <c r="J25" s="187">
        <v>461</v>
      </c>
      <c r="K25" s="543"/>
    </row>
    <row r="26" spans="2:11" ht="64.5" thickBot="1">
      <c r="B26" s="64">
        <v>2</v>
      </c>
      <c r="C26" s="65" t="s">
        <v>150</v>
      </c>
      <c r="D26" s="65" t="s">
        <v>215</v>
      </c>
      <c r="E26" s="66" t="s">
        <v>216</v>
      </c>
      <c r="F26" s="66" t="s">
        <v>217</v>
      </c>
      <c r="G26" s="89">
        <v>40603</v>
      </c>
      <c r="H26" s="67">
        <v>41993</v>
      </c>
      <c r="I26" s="93">
        <f>+(H26-G26)/365</f>
        <v>3.8082191780821919</v>
      </c>
      <c r="J26" s="72">
        <v>462</v>
      </c>
      <c r="K26" s="542"/>
    </row>
    <row r="27" spans="2:11" ht="15" customHeight="1">
      <c r="B27" s="2"/>
      <c r="C27" s="2"/>
      <c r="D27" s="2"/>
      <c r="E27" s="2"/>
      <c r="F27" s="84"/>
      <c r="G27" s="84"/>
      <c r="H27" s="331" t="s">
        <v>34</v>
      </c>
      <c r="I27" s="361">
        <f>SUM(I25:I26)</f>
        <v>5.0136986301369859</v>
      </c>
      <c r="J27" s="331" t="s">
        <v>93</v>
      </c>
      <c r="K27" s="334" t="s">
        <v>121</v>
      </c>
    </row>
    <row r="28" spans="2:11" ht="13.5" thickBot="1">
      <c r="B28" s="2"/>
      <c r="C28" s="2"/>
      <c r="D28" s="2"/>
      <c r="E28" s="2"/>
      <c r="F28" s="84"/>
      <c r="G28" s="84"/>
      <c r="H28" s="325"/>
      <c r="I28" s="362"/>
      <c r="J28" s="325"/>
      <c r="K28" s="335"/>
    </row>
    <row r="29" spans="2:11"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2:11" ht="44.45" hidden="1" customHeight="1">
      <c r="B30" s="360"/>
      <c r="C30" s="360"/>
      <c r="D30" s="360"/>
      <c r="E30" s="360"/>
      <c r="F30" s="360"/>
      <c r="G30" s="360"/>
      <c r="H30" s="360"/>
      <c r="I30" s="360"/>
      <c r="J30" s="360"/>
      <c r="K30" s="360"/>
    </row>
    <row r="31" spans="2:11" hidden="1"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2:11" hidden="1"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2:11" hidden="1"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2:11" hidden="1"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2:11" hidden="1"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2:11" hidden="1"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2:11" hidden="1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1" hidden="1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1" hidden="1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1" hidden="1"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2:11" hidden="1"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2:11" hidden="1"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2:11" hidden="1"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2:11" hidden="1"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2:11" hidden="1"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2:11" hidden="1"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2:11" hidden="1"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2:11" hidden="1"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2:11" hidden="1"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2:11" hidden="1"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2:11" hidden="1"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2:11" hidden="1"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2:11" hidden="1"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2:11" hidden="1"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2:11" hidden="1"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2:11" hidden="1"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2:11" hidden="1"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2:11" hidden="1"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2:11" hidden="1"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2:11" hidden="1"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2:11" hidden="1"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2:11" hidden="1"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2:11" hidden="1"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2:11" hidden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idden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idden="1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hidden="1"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2:11" hidden="1">
      <c r="B68" s="51"/>
      <c r="C68" s="51"/>
      <c r="D68" s="51"/>
      <c r="E68" s="51"/>
      <c r="F68" s="51"/>
      <c r="G68" s="51"/>
      <c r="H68" s="51"/>
      <c r="I68" s="51"/>
      <c r="J68" s="51"/>
      <c r="K68" s="51"/>
    </row>
    <row r="69" spans="2:11" hidden="1">
      <c r="B69" s="51"/>
      <c r="C69" s="51"/>
      <c r="D69" s="51"/>
      <c r="E69" s="51"/>
      <c r="F69" s="51"/>
      <c r="G69" s="51"/>
      <c r="H69" s="51"/>
      <c r="I69" s="51"/>
      <c r="J69" s="51"/>
      <c r="K69" s="51"/>
    </row>
    <row r="70" spans="2:11" hidden="1">
      <c r="B70" s="51"/>
      <c r="C70" s="51"/>
      <c r="D70" s="51"/>
      <c r="E70" s="51"/>
      <c r="F70" s="51"/>
      <c r="G70" s="51"/>
      <c r="H70" s="51"/>
      <c r="I70" s="51"/>
      <c r="J70" s="51"/>
      <c r="K70" s="51"/>
    </row>
    <row r="71" spans="2:11" hidden="1">
      <c r="B71" s="51"/>
      <c r="C71" s="51"/>
      <c r="D71" s="51"/>
      <c r="E71" s="51"/>
      <c r="F71" s="51"/>
      <c r="G71" s="51"/>
      <c r="H71" s="51"/>
      <c r="I71" s="51"/>
      <c r="J71" s="51"/>
      <c r="K71" s="51"/>
    </row>
    <row r="72" spans="2:11" hidden="1">
      <c r="B72" s="51"/>
      <c r="C72" s="51"/>
      <c r="D72" s="51"/>
      <c r="E72" s="51"/>
      <c r="F72" s="51"/>
      <c r="G72" s="51"/>
      <c r="H72" s="51"/>
      <c r="I72" s="51"/>
      <c r="J72" s="51"/>
      <c r="K72" s="51"/>
    </row>
    <row r="73" spans="2:11" hidden="1">
      <c r="B73" s="51"/>
      <c r="C73" s="51"/>
      <c r="D73" s="51"/>
      <c r="E73" s="51"/>
      <c r="F73" s="51"/>
      <c r="G73" s="51"/>
      <c r="H73" s="51"/>
      <c r="I73" s="51"/>
      <c r="J73" s="51"/>
      <c r="K73" s="51"/>
    </row>
    <row r="74" spans="2:11" hidden="1">
      <c r="B74" s="51"/>
      <c r="C74" s="51"/>
      <c r="D74" s="51"/>
      <c r="E74" s="51"/>
      <c r="F74" s="51"/>
      <c r="G74" s="51"/>
      <c r="H74" s="51"/>
      <c r="I74" s="51"/>
      <c r="J74" s="51"/>
      <c r="K74" s="51"/>
    </row>
    <row r="75" spans="2:11" hidden="1">
      <c r="B75" s="51"/>
      <c r="C75" s="51"/>
      <c r="D75" s="51"/>
      <c r="E75" s="51"/>
      <c r="F75" s="51"/>
      <c r="G75" s="51"/>
      <c r="H75" s="51"/>
      <c r="I75" s="51"/>
      <c r="J75" s="51"/>
      <c r="K75" s="51"/>
    </row>
    <row r="76" spans="2:11" hidden="1">
      <c r="B76" s="51"/>
      <c r="C76" s="51"/>
      <c r="D76" s="51"/>
      <c r="E76" s="51"/>
      <c r="F76" s="51"/>
      <c r="G76" s="51"/>
      <c r="H76" s="51"/>
      <c r="I76" s="51"/>
      <c r="J76" s="51"/>
      <c r="K76" s="51"/>
    </row>
    <row r="77" spans="2:11" hidden="1">
      <c r="B77" s="51"/>
      <c r="C77" s="51"/>
      <c r="D77" s="51"/>
      <c r="E77" s="51"/>
      <c r="F77" s="51"/>
      <c r="G77" s="51"/>
      <c r="H77" s="51"/>
      <c r="I77" s="51"/>
      <c r="J77" s="51"/>
      <c r="K77" s="51"/>
    </row>
    <row r="78" spans="2:11" hidden="1">
      <c r="B78" s="51"/>
      <c r="C78" s="51"/>
      <c r="D78" s="51"/>
      <c r="E78" s="51"/>
      <c r="F78" s="51"/>
      <c r="G78" s="51"/>
      <c r="H78" s="51"/>
      <c r="I78" s="51"/>
      <c r="J78" s="51"/>
      <c r="K78" s="51"/>
    </row>
    <row r="79" spans="2:11" hidden="1">
      <c r="B79" s="51"/>
      <c r="C79" s="51"/>
      <c r="D79" s="51"/>
      <c r="E79" s="51"/>
      <c r="F79" s="51"/>
      <c r="G79" s="51"/>
      <c r="H79" s="51"/>
      <c r="I79" s="51"/>
      <c r="J79" s="51"/>
      <c r="K79" s="51"/>
    </row>
    <row r="80" spans="2:11" hidden="1">
      <c r="B80" s="51"/>
      <c r="C80" s="51"/>
      <c r="D80" s="51"/>
      <c r="E80" s="51"/>
      <c r="F80" s="51"/>
      <c r="G80" s="51"/>
      <c r="H80" s="51"/>
      <c r="I80" s="51"/>
      <c r="J80" s="51"/>
      <c r="K80" s="51"/>
    </row>
    <row r="81" spans="2:11" hidden="1">
      <c r="B81" s="51"/>
      <c r="C81" s="51"/>
      <c r="D81" s="51"/>
      <c r="E81" s="51"/>
      <c r="F81" s="51"/>
      <c r="G81" s="51"/>
      <c r="H81" s="51"/>
      <c r="I81" s="51"/>
      <c r="J81" s="51"/>
      <c r="K81" s="51"/>
    </row>
    <row r="82" spans="2:11" hidden="1">
      <c r="B82" s="51"/>
      <c r="C82" s="51"/>
      <c r="D82" s="51"/>
      <c r="E82" s="51"/>
      <c r="F82" s="51"/>
      <c r="G82" s="51"/>
      <c r="H82" s="51"/>
      <c r="I82" s="51"/>
      <c r="J82" s="51"/>
      <c r="K82" s="51"/>
    </row>
    <row r="83" spans="2:11" hidden="1">
      <c r="B83" s="51"/>
      <c r="C83" s="51"/>
      <c r="D83" s="51"/>
      <c r="E83" s="51"/>
      <c r="F83" s="51"/>
      <c r="G83" s="51"/>
      <c r="H83" s="51"/>
      <c r="I83" s="51"/>
      <c r="J83" s="51"/>
      <c r="K83" s="51"/>
    </row>
    <row r="84" spans="2:11" hidden="1">
      <c r="B84" s="51"/>
      <c r="C84" s="51"/>
      <c r="D84" s="51"/>
      <c r="E84" s="51"/>
      <c r="F84" s="51"/>
      <c r="G84" s="51"/>
      <c r="H84" s="51"/>
      <c r="I84" s="51"/>
      <c r="J84" s="51"/>
      <c r="K84" s="51"/>
    </row>
    <row r="85" spans="2:11" hidden="1">
      <c r="B85" s="51"/>
      <c r="C85" s="51"/>
      <c r="D85" s="51"/>
      <c r="E85" s="51"/>
      <c r="F85" s="51"/>
      <c r="G85" s="51"/>
      <c r="H85" s="51"/>
      <c r="I85" s="51"/>
      <c r="J85" s="51"/>
      <c r="K85" s="51"/>
    </row>
    <row r="86" spans="2:11" hidden="1">
      <c r="B86" s="51"/>
      <c r="C86" s="51"/>
      <c r="D86" s="51"/>
      <c r="E86" s="51"/>
      <c r="F86" s="51"/>
      <c r="G86" s="51"/>
      <c r="H86" s="51"/>
      <c r="I86" s="51"/>
      <c r="J86" s="51"/>
      <c r="K86" s="51"/>
    </row>
    <row r="87" spans="2:11" hidden="1">
      <c r="B87" s="51"/>
      <c r="C87" s="51"/>
      <c r="D87" s="51"/>
      <c r="E87" s="51"/>
      <c r="F87" s="51"/>
      <c r="G87" s="51"/>
      <c r="H87" s="51"/>
      <c r="I87" s="51"/>
      <c r="J87" s="51"/>
      <c r="K87" s="51"/>
    </row>
    <row r="88" spans="2:11" hidden="1">
      <c r="B88" s="51"/>
      <c r="C88" s="51"/>
      <c r="D88" s="51"/>
      <c r="E88" s="51"/>
      <c r="F88" s="51"/>
      <c r="G88" s="51"/>
      <c r="H88" s="51"/>
      <c r="I88" s="51"/>
      <c r="J88" s="51"/>
      <c r="K88" s="51"/>
    </row>
    <row r="89" spans="2:11" hidden="1">
      <c r="B89" s="51"/>
      <c r="C89" s="51"/>
      <c r="D89" s="51"/>
      <c r="E89" s="51"/>
      <c r="F89" s="51"/>
      <c r="G89" s="51"/>
      <c r="H89" s="51"/>
      <c r="I89" s="51"/>
      <c r="J89" s="51"/>
      <c r="K89" s="51"/>
    </row>
    <row r="90" spans="2:11" hidden="1">
      <c r="B90" s="51"/>
      <c r="C90" s="51"/>
      <c r="D90" s="51"/>
      <c r="E90" s="51"/>
      <c r="F90" s="51"/>
      <c r="G90" s="51"/>
      <c r="H90" s="51"/>
      <c r="I90" s="51"/>
      <c r="J90" s="51"/>
      <c r="K90" s="51"/>
    </row>
    <row r="91" spans="2:11" hidden="1">
      <c r="B91" s="51"/>
      <c r="C91" s="51"/>
      <c r="D91" s="51"/>
      <c r="E91" s="51"/>
      <c r="F91" s="51"/>
      <c r="G91" s="51"/>
      <c r="H91" s="51"/>
      <c r="I91" s="51"/>
      <c r="J91" s="51"/>
      <c r="K91" s="51"/>
    </row>
    <row r="92" spans="2:11" hidden="1"/>
  </sheetData>
  <mergeCells count="46">
    <mergeCell ref="K23:K24"/>
    <mergeCell ref="K8:K9"/>
    <mergeCell ref="J15:J16"/>
    <mergeCell ref="K15:K16"/>
    <mergeCell ref="J11:J12"/>
    <mergeCell ref="K11:K12"/>
    <mergeCell ref="J19:J20"/>
    <mergeCell ref="K19:K20"/>
    <mergeCell ref="B14:K14"/>
    <mergeCell ref="B15:B16"/>
    <mergeCell ref="C15:C16"/>
    <mergeCell ref="D15:D16"/>
    <mergeCell ref="E15:E16"/>
    <mergeCell ref="J8:J9"/>
    <mergeCell ref="B30:K30"/>
    <mergeCell ref="I19:I20"/>
    <mergeCell ref="B22:K22"/>
    <mergeCell ref="B23:B24"/>
    <mergeCell ref="C23:C24"/>
    <mergeCell ref="D23:D24"/>
    <mergeCell ref="E23:E24"/>
    <mergeCell ref="F23:F24"/>
    <mergeCell ref="G23:G24"/>
    <mergeCell ref="H23:H24"/>
    <mergeCell ref="I23:I24"/>
    <mergeCell ref="I27:I28"/>
    <mergeCell ref="J27:J28"/>
    <mergeCell ref="K27:K28"/>
    <mergeCell ref="H19:H20"/>
    <mergeCell ref="H27:H28"/>
    <mergeCell ref="F15:F16"/>
    <mergeCell ref="G15:G16"/>
    <mergeCell ref="H15:H16"/>
    <mergeCell ref="I15:I16"/>
    <mergeCell ref="J23:J24"/>
    <mergeCell ref="B3:D3"/>
    <mergeCell ref="E3:K3"/>
    <mergeCell ref="B4:D4"/>
    <mergeCell ref="E4:K4"/>
    <mergeCell ref="B7:K7"/>
    <mergeCell ref="B8:D9"/>
    <mergeCell ref="E8:G9"/>
    <mergeCell ref="H8:I9"/>
    <mergeCell ref="B10:D10"/>
    <mergeCell ref="E10:G10"/>
    <mergeCell ref="H10:I10"/>
  </mergeCells>
  <pageMargins left="0.7" right="0.7" top="0.75" bottom="0.75" header="0.3" footer="0.3"/>
  <pageSetup orientation="portrait" verticalDpi="30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L87"/>
  <sheetViews>
    <sheetView zoomScale="90" zoomScaleNormal="90" zoomScalePageLayoutView="85" workbookViewId="0"/>
  </sheetViews>
  <sheetFormatPr baseColWidth="10" defaultColWidth="0" defaultRowHeight="12.75"/>
  <cols>
    <col min="1" max="1" width="3.140625" style="1" customWidth="1"/>
    <col min="2" max="2" width="14.7109375" style="25" customWidth="1"/>
    <col min="3" max="3" width="19" style="25" customWidth="1"/>
    <col min="4" max="4" width="19.28515625" style="25" customWidth="1"/>
    <col min="5" max="6" width="30" style="25" customWidth="1"/>
    <col min="7" max="9" width="14.7109375" style="25" customWidth="1"/>
    <col min="10" max="10" width="20" style="25" customWidth="1"/>
    <col min="11" max="11" width="25.85546875" style="25" customWidth="1"/>
    <col min="12" max="12" width="33.28515625" style="25" hidden="1" customWidth="1"/>
    <col min="13" max="16384" width="10.85546875" style="25" hidden="1"/>
  </cols>
  <sheetData>
    <row r="1" spans="2:11" s="1" customFormat="1"/>
    <row r="2" spans="2:11" s="1" customFormat="1" ht="13.5" thickBot="1"/>
    <row r="3" spans="2:11" ht="15.75" customHeight="1">
      <c r="B3" s="349" t="s">
        <v>19</v>
      </c>
      <c r="C3" s="350"/>
      <c r="D3" s="350"/>
      <c r="E3" s="353" t="s">
        <v>221</v>
      </c>
      <c r="F3" s="354"/>
      <c r="G3" s="354"/>
      <c r="H3" s="354"/>
      <c r="I3" s="354"/>
      <c r="J3" s="354"/>
      <c r="K3" s="355"/>
    </row>
    <row r="4" spans="2:11" ht="15.75" customHeight="1" thickBot="1">
      <c r="B4" s="351" t="s">
        <v>20</v>
      </c>
      <c r="C4" s="352"/>
      <c r="D4" s="352"/>
      <c r="E4" s="356" t="s">
        <v>222</v>
      </c>
      <c r="F4" s="357"/>
      <c r="G4" s="357"/>
      <c r="H4" s="357"/>
      <c r="I4" s="357"/>
      <c r="J4" s="358"/>
      <c r="K4" s="359"/>
    </row>
    <row r="5" spans="2:11" s="1" customFormat="1"/>
    <row r="6" spans="2:11" s="1" customFormat="1" ht="13.5" thickBot="1"/>
    <row r="7" spans="2:11" ht="15" customHeight="1" thickBot="1">
      <c r="B7" s="379" t="s">
        <v>64</v>
      </c>
      <c r="C7" s="380"/>
      <c r="D7" s="380"/>
      <c r="E7" s="380"/>
      <c r="F7" s="380"/>
      <c r="G7" s="380"/>
      <c r="H7" s="380"/>
      <c r="I7" s="380"/>
      <c r="J7" s="380"/>
      <c r="K7" s="381"/>
    </row>
    <row r="8" spans="2:11" ht="41.1" customHeight="1">
      <c r="B8" s="384" t="s">
        <v>21</v>
      </c>
      <c r="C8" s="385"/>
      <c r="D8" s="386"/>
      <c r="E8" s="387" t="s">
        <v>22</v>
      </c>
      <c r="F8" s="385"/>
      <c r="G8" s="386"/>
      <c r="H8" s="388" t="s">
        <v>23</v>
      </c>
      <c r="I8" s="389"/>
      <c r="J8" s="226" t="s">
        <v>82</v>
      </c>
      <c r="K8" s="516" t="s">
        <v>81</v>
      </c>
    </row>
    <row r="9" spans="2:11" ht="13.5" thickBot="1">
      <c r="B9" s="391" t="s">
        <v>223</v>
      </c>
      <c r="C9" s="392"/>
      <c r="D9" s="393"/>
      <c r="E9" s="394" t="s">
        <v>224</v>
      </c>
      <c r="F9" s="392"/>
      <c r="G9" s="393"/>
      <c r="H9" s="395" t="s">
        <v>225</v>
      </c>
      <c r="I9" s="396"/>
      <c r="J9" s="185">
        <v>480</v>
      </c>
      <c r="K9" s="198"/>
    </row>
    <row r="10" spans="2:11" s="1" customFormat="1">
      <c r="B10" s="182"/>
      <c r="C10" s="182"/>
      <c r="D10" s="182"/>
      <c r="E10" s="182"/>
      <c r="F10" s="182"/>
      <c r="G10" s="182"/>
      <c r="H10" s="15"/>
      <c r="I10" s="15"/>
      <c r="J10" s="331" t="s">
        <v>93</v>
      </c>
      <c r="K10" s="334" t="s">
        <v>121</v>
      </c>
    </row>
    <row r="11" spans="2:11" s="1" customFormat="1">
      <c r="B11" s="183"/>
      <c r="C11" s="183"/>
      <c r="D11" s="183"/>
      <c r="E11" s="183"/>
      <c r="F11" s="183"/>
      <c r="G11" s="183"/>
      <c r="H11" s="183"/>
      <c r="I11" s="183"/>
      <c r="J11" s="325"/>
      <c r="K11" s="335"/>
    </row>
    <row r="12" spans="2:11" s="1" customFormat="1" ht="13.5" thickBot="1">
      <c r="B12" s="183"/>
      <c r="C12" s="183"/>
      <c r="D12" s="183"/>
      <c r="E12" s="183"/>
      <c r="F12" s="183"/>
      <c r="G12" s="183"/>
      <c r="H12" s="183"/>
      <c r="I12" s="183"/>
      <c r="J12" s="183"/>
      <c r="K12" s="183"/>
    </row>
    <row r="13" spans="2:11" ht="13.5" thickBot="1">
      <c r="B13" s="544" t="s">
        <v>106</v>
      </c>
      <c r="C13" s="375"/>
      <c r="D13" s="375"/>
      <c r="E13" s="375"/>
      <c r="F13" s="375"/>
      <c r="G13" s="375"/>
      <c r="H13" s="375"/>
      <c r="I13" s="375"/>
      <c r="J13" s="375"/>
      <c r="K13" s="376"/>
    </row>
    <row r="14" spans="2:11" ht="56.1" customHeight="1">
      <c r="B14" s="215" t="s">
        <v>26</v>
      </c>
      <c r="C14" s="213" t="s">
        <v>66</v>
      </c>
      <c r="D14" s="213" t="s">
        <v>29</v>
      </c>
      <c r="E14" s="244" t="s">
        <v>27</v>
      </c>
      <c r="F14" s="244" t="s">
        <v>28</v>
      </c>
      <c r="G14" s="213" t="s">
        <v>30</v>
      </c>
      <c r="H14" s="213" t="s">
        <v>31</v>
      </c>
      <c r="I14" s="213" t="s">
        <v>67</v>
      </c>
      <c r="J14" s="546" t="s">
        <v>82</v>
      </c>
      <c r="K14" s="245" t="s">
        <v>81</v>
      </c>
    </row>
    <row r="15" spans="2:11" ht="71.25" customHeight="1" thickBot="1">
      <c r="B15" s="64">
        <v>1</v>
      </c>
      <c r="C15" s="242" t="s">
        <v>150</v>
      </c>
      <c r="D15" s="65" t="s">
        <v>125</v>
      </c>
      <c r="E15" s="66" t="s">
        <v>226</v>
      </c>
      <c r="F15" s="66" t="s">
        <v>227</v>
      </c>
      <c r="G15" s="67">
        <v>40558</v>
      </c>
      <c r="H15" s="67">
        <v>42358</v>
      </c>
      <c r="I15" s="93">
        <f>+(G15-H15)/365</f>
        <v>-4.9315068493150687</v>
      </c>
      <c r="J15" s="72">
        <v>482</v>
      </c>
      <c r="K15" s="152"/>
    </row>
    <row r="16" spans="2:11">
      <c r="B16" s="183"/>
      <c r="C16" s="183"/>
      <c r="D16" s="183"/>
      <c r="E16" s="183"/>
      <c r="F16" s="1"/>
      <c r="G16" s="1"/>
      <c r="H16" s="331" t="s">
        <v>34</v>
      </c>
      <c r="I16" s="361">
        <f>SUM(I15:I15)</f>
        <v>-4.9315068493150687</v>
      </c>
      <c r="J16" s="331" t="s">
        <v>93</v>
      </c>
      <c r="K16" s="545" t="s">
        <v>140</v>
      </c>
    </row>
    <row r="17" spans="2:11" ht="13.5" thickBot="1">
      <c r="B17" s="183"/>
      <c r="C17" s="183"/>
      <c r="D17" s="183"/>
      <c r="E17" s="183"/>
      <c r="F17" s="1"/>
      <c r="G17" s="1"/>
      <c r="H17" s="325"/>
      <c r="I17" s="362"/>
      <c r="J17" s="325"/>
      <c r="K17" s="397"/>
    </row>
    <row r="18" spans="2:11" ht="13.5" thickBot="1">
      <c r="B18" s="199"/>
      <c r="C18" s="183"/>
      <c r="D18" s="183"/>
      <c r="E18" s="183"/>
      <c r="F18" s="183"/>
      <c r="G18" s="183"/>
      <c r="H18" s="183"/>
      <c r="I18" s="183"/>
      <c r="J18" s="183"/>
      <c r="K18" s="183"/>
    </row>
    <row r="19" spans="2:11" ht="13.5" thickBot="1">
      <c r="B19" s="282" t="s">
        <v>107</v>
      </c>
      <c r="C19" s="283"/>
      <c r="D19" s="283"/>
      <c r="E19" s="283"/>
      <c r="F19" s="283"/>
      <c r="G19" s="283"/>
      <c r="H19" s="283"/>
      <c r="I19" s="283"/>
      <c r="J19" s="283"/>
      <c r="K19" s="284"/>
    </row>
    <row r="20" spans="2:11" ht="56.1" customHeight="1">
      <c r="B20" s="365" t="s">
        <v>26</v>
      </c>
      <c r="C20" s="329" t="s">
        <v>66</v>
      </c>
      <c r="D20" s="329" t="s">
        <v>29</v>
      </c>
      <c r="E20" s="367" t="s">
        <v>27</v>
      </c>
      <c r="F20" s="367" t="s">
        <v>28</v>
      </c>
      <c r="G20" s="329" t="s">
        <v>30</v>
      </c>
      <c r="H20" s="329" t="s">
        <v>31</v>
      </c>
      <c r="I20" s="329" t="s">
        <v>67</v>
      </c>
      <c r="J20" s="519" t="s">
        <v>0</v>
      </c>
      <c r="K20" s="363" t="s">
        <v>81</v>
      </c>
    </row>
    <row r="21" spans="2:11" ht="44.1" customHeight="1">
      <c r="B21" s="366"/>
      <c r="C21" s="330"/>
      <c r="D21" s="330"/>
      <c r="E21" s="368"/>
      <c r="F21" s="368"/>
      <c r="G21" s="330"/>
      <c r="H21" s="330"/>
      <c r="I21" s="330"/>
      <c r="J21" s="372"/>
      <c r="K21" s="364"/>
    </row>
    <row r="22" spans="2:11" ht="65.25" customHeight="1" thickBot="1">
      <c r="B22" s="91">
        <v>1</v>
      </c>
      <c r="C22" s="92" t="s">
        <v>150</v>
      </c>
      <c r="D22" s="65" t="s">
        <v>125</v>
      </c>
      <c r="E22" s="66" t="s">
        <v>226</v>
      </c>
      <c r="F22" s="66" t="s">
        <v>227</v>
      </c>
      <c r="G22" s="67">
        <v>40558</v>
      </c>
      <c r="H22" s="67">
        <v>42358</v>
      </c>
      <c r="I22" s="93">
        <f>+(G22-H22)/365</f>
        <v>-4.9315068493150687</v>
      </c>
      <c r="J22" s="72">
        <v>482</v>
      </c>
      <c r="K22" s="73"/>
    </row>
    <row r="23" spans="2:11" ht="15" customHeight="1">
      <c r="B23" s="183"/>
      <c r="C23" s="183"/>
      <c r="D23" s="183"/>
      <c r="E23" s="183"/>
      <c r="F23" s="1"/>
      <c r="G23" s="1"/>
      <c r="H23" s="331" t="s">
        <v>34</v>
      </c>
      <c r="I23" s="361">
        <f>SUM(I22:I22)</f>
        <v>-4.9315068493150687</v>
      </c>
      <c r="J23" s="331" t="s">
        <v>93</v>
      </c>
      <c r="K23" s="334" t="s">
        <v>121</v>
      </c>
    </row>
    <row r="24" spans="2:11" ht="13.5" thickBot="1">
      <c r="B24" s="183"/>
      <c r="C24" s="183"/>
      <c r="D24" s="183"/>
      <c r="E24" s="183"/>
      <c r="F24" s="1"/>
      <c r="G24" s="1"/>
      <c r="H24" s="325"/>
      <c r="I24" s="362"/>
      <c r="J24" s="325"/>
      <c r="K24" s="335"/>
    </row>
    <row r="25" spans="2:11">
      <c r="B25" s="183"/>
      <c r="C25" s="183"/>
      <c r="D25" s="183"/>
      <c r="E25" s="183"/>
      <c r="F25" s="183"/>
      <c r="G25" s="183"/>
      <c r="H25" s="183"/>
      <c r="I25" s="183"/>
      <c r="J25" s="183"/>
      <c r="K25" s="183"/>
    </row>
    <row r="26" spans="2:11" ht="39" customHeight="1">
      <c r="B26" s="360"/>
      <c r="C26" s="360"/>
      <c r="D26" s="360"/>
      <c r="E26" s="360"/>
      <c r="F26" s="360"/>
      <c r="G26" s="360"/>
      <c r="H26" s="360"/>
      <c r="I26" s="360"/>
      <c r="J26" s="360"/>
      <c r="K26" s="360"/>
    </row>
    <row r="27" spans="2:11">
      <c r="B27" s="183"/>
      <c r="C27" s="183"/>
      <c r="D27" s="183"/>
      <c r="E27" s="183"/>
      <c r="F27" s="183"/>
      <c r="G27" s="183"/>
      <c r="H27" s="183"/>
      <c r="I27" s="183"/>
      <c r="J27" s="183"/>
      <c r="K27" s="183"/>
    </row>
    <row r="28" spans="2:11">
      <c r="B28" s="183"/>
      <c r="C28" s="183"/>
      <c r="D28" s="183"/>
      <c r="E28" s="183"/>
      <c r="F28" s="183"/>
      <c r="G28" s="183"/>
      <c r="H28" s="183"/>
      <c r="I28" s="183"/>
      <c r="J28" s="183"/>
      <c r="K28" s="183"/>
    </row>
    <row r="29" spans="2:11">
      <c r="B29" s="183"/>
      <c r="C29" s="183"/>
      <c r="D29" s="183"/>
      <c r="E29" s="183"/>
      <c r="F29" s="183"/>
      <c r="G29" s="183"/>
      <c r="H29" s="183"/>
      <c r="I29" s="183"/>
      <c r="J29" s="183"/>
      <c r="K29" s="183"/>
    </row>
    <row r="30" spans="2:11">
      <c r="B30" s="183"/>
      <c r="C30" s="183"/>
      <c r="D30" s="183"/>
      <c r="E30" s="183"/>
      <c r="F30" s="183"/>
      <c r="G30" s="183"/>
      <c r="H30" s="183"/>
      <c r="I30" s="183"/>
      <c r="J30" s="183"/>
      <c r="K30" s="183"/>
    </row>
    <row r="31" spans="2:11">
      <c r="B31" s="183"/>
      <c r="C31" s="183"/>
      <c r="D31" s="183"/>
      <c r="E31" s="183"/>
      <c r="F31" s="183"/>
      <c r="G31" s="183"/>
      <c r="H31" s="183"/>
      <c r="I31" s="183"/>
      <c r="J31" s="183"/>
      <c r="K31" s="183"/>
    </row>
    <row r="32" spans="2:11">
      <c r="B32" s="183"/>
      <c r="C32" s="183"/>
      <c r="D32" s="183"/>
      <c r="E32" s="183"/>
      <c r="F32" s="183"/>
      <c r="G32" s="183"/>
      <c r="H32" s="183"/>
      <c r="I32" s="183"/>
      <c r="J32" s="183"/>
      <c r="K32" s="183"/>
    </row>
    <row r="33" spans="2:11">
      <c r="B33" s="183"/>
      <c r="C33" s="183"/>
      <c r="D33" s="183"/>
      <c r="E33" s="183"/>
      <c r="F33" s="183"/>
      <c r="G33" s="183"/>
      <c r="H33" s="183"/>
      <c r="I33" s="183"/>
      <c r="J33" s="183"/>
      <c r="K33" s="183"/>
    </row>
    <row r="34" spans="2:11">
      <c r="B34" s="183"/>
      <c r="C34" s="183"/>
      <c r="D34" s="183"/>
      <c r="E34" s="183"/>
      <c r="F34" s="183"/>
      <c r="G34" s="183"/>
      <c r="H34" s="183"/>
      <c r="I34" s="183"/>
      <c r="J34" s="183"/>
      <c r="K34" s="183"/>
    </row>
    <row r="35" spans="2:11">
      <c r="B35" s="183"/>
      <c r="C35" s="183"/>
      <c r="D35" s="183"/>
      <c r="E35" s="183"/>
      <c r="F35" s="183"/>
      <c r="G35" s="183"/>
      <c r="H35" s="183"/>
      <c r="I35" s="183"/>
      <c r="J35" s="183"/>
      <c r="K35" s="183"/>
    </row>
    <row r="36" spans="2:11">
      <c r="B36" s="183"/>
      <c r="C36" s="183"/>
      <c r="D36" s="183"/>
      <c r="E36" s="183"/>
      <c r="F36" s="183"/>
      <c r="G36" s="183"/>
      <c r="H36" s="183"/>
      <c r="I36" s="183"/>
      <c r="J36" s="183"/>
      <c r="K36" s="183"/>
    </row>
    <row r="37" spans="2:11">
      <c r="B37" s="183"/>
      <c r="C37" s="183"/>
      <c r="D37" s="183"/>
      <c r="E37" s="183"/>
      <c r="F37" s="183"/>
      <c r="G37" s="183"/>
      <c r="H37" s="183"/>
      <c r="I37" s="183"/>
      <c r="J37" s="183"/>
      <c r="K37" s="183"/>
    </row>
    <row r="38" spans="2:11">
      <c r="B38" s="183"/>
      <c r="C38" s="183"/>
      <c r="D38" s="183"/>
      <c r="E38" s="183"/>
      <c r="F38" s="183"/>
      <c r="G38" s="183"/>
      <c r="H38" s="183"/>
      <c r="I38" s="183"/>
      <c r="J38" s="183"/>
      <c r="K38" s="183"/>
    </row>
    <row r="39" spans="2:11">
      <c r="B39" s="183"/>
      <c r="C39" s="183"/>
      <c r="D39" s="183"/>
      <c r="E39" s="183"/>
      <c r="F39" s="183"/>
      <c r="G39" s="183"/>
      <c r="H39" s="183"/>
      <c r="I39" s="183"/>
      <c r="J39" s="183"/>
      <c r="K39" s="183"/>
    </row>
    <row r="40" spans="2:11">
      <c r="B40" s="183"/>
      <c r="C40" s="183"/>
      <c r="D40" s="183"/>
      <c r="E40" s="183"/>
      <c r="F40" s="183"/>
      <c r="G40" s="183"/>
      <c r="H40" s="183"/>
      <c r="I40" s="183"/>
      <c r="J40" s="183"/>
      <c r="K40" s="183"/>
    </row>
    <row r="41" spans="2:11">
      <c r="B41" s="183"/>
      <c r="C41" s="183"/>
      <c r="D41" s="183"/>
      <c r="E41" s="183"/>
      <c r="F41" s="183"/>
      <c r="G41" s="183"/>
      <c r="H41" s="183"/>
      <c r="I41" s="183"/>
      <c r="J41" s="183"/>
      <c r="K41" s="183"/>
    </row>
    <row r="42" spans="2:11">
      <c r="B42" s="183"/>
      <c r="C42" s="183"/>
      <c r="D42" s="183"/>
      <c r="E42" s="183"/>
      <c r="F42" s="183"/>
      <c r="G42" s="183"/>
      <c r="H42" s="183"/>
      <c r="I42" s="183"/>
      <c r="J42" s="183"/>
      <c r="K42" s="183"/>
    </row>
    <row r="43" spans="2:11">
      <c r="B43" s="183"/>
      <c r="C43" s="183"/>
      <c r="D43" s="183"/>
      <c r="E43" s="183"/>
      <c r="F43" s="183"/>
      <c r="G43" s="183"/>
      <c r="H43" s="183"/>
      <c r="I43" s="183"/>
      <c r="J43" s="183"/>
      <c r="K43" s="183"/>
    </row>
    <row r="44" spans="2:11">
      <c r="B44" s="183"/>
      <c r="C44" s="183"/>
      <c r="D44" s="183"/>
      <c r="E44" s="183"/>
      <c r="F44" s="183"/>
      <c r="G44" s="183"/>
      <c r="H44" s="183"/>
      <c r="I44" s="183"/>
      <c r="J44" s="183"/>
      <c r="K44" s="183"/>
    </row>
    <row r="45" spans="2:11">
      <c r="B45" s="183"/>
      <c r="C45" s="183"/>
      <c r="D45" s="183"/>
      <c r="E45" s="183"/>
      <c r="F45" s="183"/>
      <c r="G45" s="183"/>
      <c r="H45" s="183"/>
      <c r="I45" s="183"/>
      <c r="J45" s="183"/>
      <c r="K45" s="183"/>
    </row>
    <row r="46" spans="2:11">
      <c r="B46" s="183"/>
      <c r="C46" s="183"/>
      <c r="D46" s="183"/>
      <c r="E46" s="183"/>
      <c r="F46" s="183"/>
      <c r="G46" s="183"/>
      <c r="H46" s="183"/>
      <c r="I46" s="183"/>
      <c r="J46" s="183"/>
      <c r="K46" s="183"/>
    </row>
    <row r="47" spans="2:11">
      <c r="B47" s="183"/>
      <c r="C47" s="183"/>
      <c r="D47" s="183"/>
      <c r="E47" s="183"/>
      <c r="F47" s="183"/>
      <c r="G47" s="183"/>
      <c r="H47" s="183"/>
      <c r="I47" s="183"/>
      <c r="J47" s="183"/>
      <c r="K47" s="183"/>
    </row>
    <row r="48" spans="2:11">
      <c r="B48" s="183"/>
      <c r="C48" s="183"/>
      <c r="D48" s="183"/>
      <c r="E48" s="183"/>
      <c r="F48" s="183"/>
      <c r="G48" s="183"/>
      <c r="H48" s="183"/>
      <c r="I48" s="183"/>
      <c r="J48" s="183"/>
      <c r="K48" s="183"/>
    </row>
    <row r="49" spans="2:11">
      <c r="B49" s="183"/>
      <c r="C49" s="183"/>
      <c r="D49" s="183"/>
      <c r="E49" s="183"/>
      <c r="F49" s="183"/>
      <c r="G49" s="183"/>
      <c r="H49" s="183"/>
      <c r="I49" s="183"/>
      <c r="J49" s="183"/>
      <c r="K49" s="183"/>
    </row>
    <row r="50" spans="2:11">
      <c r="B50" s="183"/>
      <c r="C50" s="183"/>
      <c r="D50" s="183"/>
      <c r="E50" s="183"/>
      <c r="F50" s="183"/>
      <c r="G50" s="183"/>
      <c r="H50" s="183"/>
      <c r="I50" s="183"/>
      <c r="J50" s="183"/>
      <c r="K50" s="183"/>
    </row>
    <row r="51" spans="2:11">
      <c r="B51" s="183"/>
      <c r="C51" s="183"/>
      <c r="D51" s="183"/>
      <c r="E51" s="183"/>
      <c r="F51" s="183"/>
      <c r="G51" s="183"/>
      <c r="H51" s="183"/>
      <c r="I51" s="183"/>
      <c r="J51" s="183"/>
      <c r="K51" s="183"/>
    </row>
    <row r="52" spans="2:11">
      <c r="B52" s="183"/>
      <c r="C52" s="183"/>
      <c r="D52" s="183"/>
      <c r="E52" s="183"/>
      <c r="F52" s="183"/>
      <c r="G52" s="183"/>
      <c r="H52" s="183"/>
      <c r="I52" s="183"/>
      <c r="J52" s="183"/>
      <c r="K52" s="183"/>
    </row>
    <row r="53" spans="2:11">
      <c r="B53" s="183"/>
      <c r="C53" s="183"/>
      <c r="D53" s="183"/>
      <c r="E53" s="183"/>
      <c r="F53" s="183"/>
      <c r="G53" s="183"/>
      <c r="H53" s="183"/>
      <c r="I53" s="183"/>
      <c r="J53" s="183"/>
      <c r="K53" s="183"/>
    </row>
    <row r="54" spans="2:11">
      <c r="B54" s="183"/>
      <c r="C54" s="183"/>
      <c r="D54" s="183"/>
      <c r="E54" s="183"/>
      <c r="F54" s="183"/>
      <c r="G54" s="183"/>
      <c r="H54" s="183"/>
      <c r="I54" s="183"/>
      <c r="J54" s="183"/>
      <c r="K54" s="183"/>
    </row>
    <row r="55" spans="2:11">
      <c r="B55" s="183"/>
      <c r="C55" s="183"/>
      <c r="D55" s="183"/>
      <c r="E55" s="183"/>
      <c r="F55" s="183"/>
      <c r="G55" s="183"/>
      <c r="H55" s="183"/>
      <c r="I55" s="183"/>
      <c r="J55" s="183"/>
      <c r="K55" s="183"/>
    </row>
    <row r="56" spans="2:11">
      <c r="B56" s="183"/>
      <c r="C56" s="183"/>
      <c r="D56" s="183"/>
      <c r="E56" s="183"/>
      <c r="F56" s="183"/>
      <c r="G56" s="183"/>
      <c r="H56" s="183"/>
      <c r="I56" s="183"/>
      <c r="J56" s="183"/>
      <c r="K56" s="183"/>
    </row>
    <row r="57" spans="2:11">
      <c r="B57" s="183"/>
      <c r="C57" s="183"/>
      <c r="D57" s="183"/>
      <c r="E57" s="183"/>
      <c r="F57" s="183"/>
      <c r="G57" s="183"/>
      <c r="H57" s="183"/>
      <c r="I57" s="183"/>
      <c r="J57" s="183"/>
      <c r="K57" s="183"/>
    </row>
    <row r="58" spans="2:11">
      <c r="B58" s="183"/>
      <c r="C58" s="183"/>
      <c r="D58" s="183"/>
      <c r="E58" s="183"/>
      <c r="F58" s="183"/>
      <c r="G58" s="183"/>
      <c r="H58" s="183"/>
      <c r="I58" s="183"/>
      <c r="J58" s="183"/>
      <c r="K58" s="183"/>
    </row>
    <row r="59" spans="2:11">
      <c r="B59" s="183"/>
      <c r="C59" s="183"/>
      <c r="D59" s="183"/>
      <c r="E59" s="183"/>
      <c r="F59" s="183"/>
      <c r="G59" s="183"/>
      <c r="H59" s="183"/>
      <c r="I59" s="183"/>
      <c r="J59" s="183"/>
      <c r="K59" s="183"/>
    </row>
    <row r="60" spans="2:11">
      <c r="B60" s="183"/>
      <c r="C60" s="183"/>
      <c r="D60" s="183"/>
      <c r="E60" s="183"/>
      <c r="F60" s="183"/>
      <c r="G60" s="183"/>
      <c r="H60" s="183"/>
      <c r="I60" s="183"/>
      <c r="J60" s="183"/>
      <c r="K60" s="183"/>
    </row>
    <row r="61" spans="2:11">
      <c r="B61" s="183"/>
      <c r="C61" s="183"/>
      <c r="D61" s="183"/>
      <c r="E61" s="183"/>
      <c r="F61" s="183"/>
      <c r="G61" s="183"/>
      <c r="H61" s="183"/>
      <c r="I61" s="183"/>
      <c r="J61" s="183"/>
      <c r="K61" s="183"/>
    </row>
    <row r="62" spans="2:11">
      <c r="B62" s="183"/>
      <c r="C62" s="183"/>
      <c r="D62" s="183"/>
      <c r="E62" s="183"/>
      <c r="F62" s="183"/>
      <c r="G62" s="183"/>
      <c r="H62" s="183"/>
      <c r="I62" s="183"/>
      <c r="J62" s="183"/>
      <c r="K62" s="183"/>
    </row>
    <row r="63" spans="2:11">
      <c r="B63" s="183"/>
      <c r="C63" s="183"/>
      <c r="D63" s="183"/>
      <c r="E63" s="183"/>
      <c r="F63" s="183"/>
      <c r="G63" s="183"/>
      <c r="H63" s="183"/>
      <c r="I63" s="183"/>
      <c r="J63" s="183"/>
      <c r="K63" s="183"/>
    </row>
    <row r="64" spans="2:11">
      <c r="B64" s="183"/>
      <c r="C64" s="183"/>
      <c r="D64" s="183"/>
      <c r="E64" s="183"/>
      <c r="F64" s="183"/>
      <c r="G64" s="183"/>
      <c r="H64" s="183"/>
      <c r="I64" s="183"/>
      <c r="J64" s="183"/>
      <c r="K64" s="183"/>
    </row>
    <row r="65" spans="2:11">
      <c r="B65" s="183"/>
      <c r="C65" s="183"/>
      <c r="D65" s="183"/>
      <c r="E65" s="183"/>
      <c r="F65" s="183"/>
      <c r="G65" s="183"/>
      <c r="H65" s="183"/>
      <c r="I65" s="183"/>
      <c r="J65" s="183"/>
      <c r="K65" s="183"/>
    </row>
    <row r="66" spans="2:11">
      <c r="B66" s="183"/>
      <c r="C66" s="183"/>
      <c r="D66" s="183"/>
      <c r="E66" s="183"/>
      <c r="F66" s="183"/>
      <c r="G66" s="183"/>
      <c r="H66" s="183"/>
      <c r="I66" s="183"/>
      <c r="J66" s="183"/>
      <c r="K66" s="183"/>
    </row>
    <row r="67" spans="2:11">
      <c r="B67" s="183"/>
      <c r="C67" s="183"/>
      <c r="D67" s="183"/>
      <c r="E67" s="183"/>
      <c r="F67" s="183"/>
      <c r="G67" s="183"/>
      <c r="H67" s="183"/>
      <c r="I67" s="183"/>
      <c r="J67" s="183"/>
      <c r="K67" s="183"/>
    </row>
    <row r="68" spans="2:11">
      <c r="B68" s="183"/>
      <c r="C68" s="183"/>
      <c r="D68" s="183"/>
      <c r="E68" s="183"/>
      <c r="F68" s="183"/>
      <c r="G68" s="183"/>
      <c r="H68" s="183"/>
      <c r="I68" s="183"/>
      <c r="J68" s="183"/>
      <c r="K68" s="183"/>
    </row>
    <row r="69" spans="2:11">
      <c r="B69" s="183"/>
      <c r="C69" s="183"/>
      <c r="D69" s="183"/>
      <c r="E69" s="183"/>
      <c r="F69" s="183"/>
      <c r="G69" s="183"/>
      <c r="H69" s="183"/>
      <c r="I69" s="183"/>
      <c r="J69" s="183"/>
      <c r="K69" s="183"/>
    </row>
    <row r="70" spans="2:11">
      <c r="B70" s="183"/>
      <c r="C70" s="183"/>
      <c r="D70" s="183"/>
      <c r="E70" s="183"/>
      <c r="F70" s="183"/>
      <c r="G70" s="183"/>
      <c r="H70" s="183"/>
      <c r="I70" s="183"/>
      <c r="J70" s="183"/>
      <c r="K70" s="183"/>
    </row>
    <row r="71" spans="2:11">
      <c r="B71" s="37"/>
      <c r="C71" s="37"/>
      <c r="D71" s="37"/>
      <c r="E71" s="37"/>
      <c r="F71" s="37"/>
      <c r="G71" s="37"/>
      <c r="H71" s="37"/>
      <c r="I71" s="37"/>
      <c r="J71" s="37"/>
      <c r="K71" s="37"/>
    </row>
    <row r="72" spans="2:11">
      <c r="B72" s="37"/>
      <c r="C72" s="37"/>
      <c r="D72" s="37"/>
      <c r="E72" s="37"/>
      <c r="F72" s="37"/>
      <c r="G72" s="37"/>
      <c r="H72" s="37"/>
      <c r="I72" s="37"/>
      <c r="J72" s="37"/>
      <c r="K72" s="37"/>
    </row>
    <row r="73" spans="2:11">
      <c r="B73" s="37"/>
      <c r="C73" s="37"/>
      <c r="D73" s="37"/>
      <c r="E73" s="37"/>
      <c r="F73" s="37"/>
      <c r="G73" s="37"/>
      <c r="H73" s="37"/>
      <c r="I73" s="37"/>
      <c r="J73" s="37"/>
      <c r="K73" s="37"/>
    </row>
    <row r="74" spans="2:11">
      <c r="B74" s="37"/>
      <c r="C74" s="37"/>
      <c r="D74" s="37"/>
      <c r="E74" s="37"/>
      <c r="F74" s="37"/>
      <c r="G74" s="37"/>
      <c r="H74" s="37"/>
      <c r="I74" s="37"/>
      <c r="J74" s="37"/>
      <c r="K74" s="37"/>
    </row>
    <row r="75" spans="2:11">
      <c r="B75" s="37"/>
      <c r="C75" s="37"/>
      <c r="D75" s="37"/>
      <c r="E75" s="37"/>
      <c r="F75" s="37"/>
      <c r="G75" s="37"/>
      <c r="H75" s="37"/>
      <c r="I75" s="37"/>
      <c r="J75" s="37"/>
      <c r="K75" s="37"/>
    </row>
    <row r="76" spans="2:11">
      <c r="B76" s="37"/>
      <c r="C76" s="37"/>
      <c r="D76" s="37"/>
      <c r="E76" s="37"/>
      <c r="F76" s="37"/>
      <c r="G76" s="37"/>
      <c r="H76" s="37"/>
      <c r="I76" s="37"/>
      <c r="J76" s="37"/>
      <c r="K76" s="37"/>
    </row>
    <row r="77" spans="2:11">
      <c r="B77" s="37"/>
      <c r="C77" s="37"/>
      <c r="D77" s="37"/>
      <c r="E77" s="37"/>
      <c r="F77" s="37"/>
      <c r="G77" s="37"/>
      <c r="H77" s="37"/>
      <c r="I77" s="37"/>
      <c r="J77" s="37"/>
      <c r="K77" s="37"/>
    </row>
    <row r="78" spans="2:11">
      <c r="B78" s="37"/>
      <c r="C78" s="37"/>
      <c r="D78" s="37"/>
      <c r="E78" s="37"/>
      <c r="F78" s="37"/>
      <c r="G78" s="37"/>
      <c r="H78" s="37"/>
      <c r="I78" s="37"/>
      <c r="J78" s="37"/>
      <c r="K78" s="37"/>
    </row>
    <row r="79" spans="2:11">
      <c r="B79" s="37"/>
      <c r="C79" s="37"/>
      <c r="D79" s="37"/>
      <c r="E79" s="37"/>
      <c r="F79" s="37"/>
      <c r="G79" s="37"/>
      <c r="H79" s="37"/>
      <c r="I79" s="37"/>
      <c r="J79" s="37"/>
      <c r="K79" s="37"/>
    </row>
    <row r="80" spans="2:11">
      <c r="B80" s="37"/>
      <c r="C80" s="37"/>
      <c r="D80" s="37"/>
      <c r="E80" s="37"/>
      <c r="F80" s="37"/>
      <c r="G80" s="37"/>
      <c r="H80" s="37"/>
      <c r="I80" s="37"/>
      <c r="J80" s="37"/>
      <c r="K80" s="37"/>
    </row>
    <row r="81" spans="2:11">
      <c r="B81" s="37"/>
      <c r="C81" s="37"/>
      <c r="D81" s="37"/>
      <c r="E81" s="37"/>
      <c r="F81" s="37"/>
      <c r="G81" s="37"/>
      <c r="H81" s="37"/>
      <c r="I81" s="37"/>
      <c r="J81" s="37"/>
      <c r="K81" s="37"/>
    </row>
    <row r="82" spans="2:11">
      <c r="B82" s="37"/>
      <c r="C82" s="37"/>
      <c r="D82" s="37"/>
      <c r="E82" s="37"/>
      <c r="F82" s="37"/>
      <c r="G82" s="37"/>
      <c r="H82" s="37"/>
      <c r="I82" s="37"/>
      <c r="J82" s="37"/>
      <c r="K82" s="37"/>
    </row>
    <row r="83" spans="2:11">
      <c r="B83" s="37"/>
      <c r="C83" s="37"/>
      <c r="D83" s="37"/>
      <c r="E83" s="37"/>
      <c r="F83" s="37"/>
      <c r="G83" s="37"/>
      <c r="H83" s="37"/>
      <c r="I83" s="37"/>
      <c r="J83" s="37"/>
      <c r="K83" s="37"/>
    </row>
    <row r="84" spans="2:11">
      <c r="B84" s="37"/>
      <c r="C84" s="37"/>
      <c r="D84" s="37"/>
      <c r="E84" s="37"/>
      <c r="F84" s="37"/>
      <c r="G84" s="37"/>
      <c r="H84" s="37"/>
      <c r="I84" s="37"/>
      <c r="J84" s="37"/>
      <c r="K84" s="37"/>
    </row>
    <row r="85" spans="2:11">
      <c r="B85" s="37"/>
      <c r="C85" s="37"/>
      <c r="D85" s="37"/>
      <c r="E85" s="37"/>
      <c r="F85" s="37"/>
      <c r="G85" s="37"/>
      <c r="H85" s="37"/>
      <c r="I85" s="37"/>
      <c r="J85" s="37"/>
      <c r="K85" s="37"/>
    </row>
    <row r="86" spans="2:11">
      <c r="B86" s="37"/>
      <c r="C86" s="37"/>
      <c r="D86" s="37"/>
      <c r="E86" s="37"/>
      <c r="F86" s="37"/>
      <c r="G86" s="37"/>
      <c r="H86" s="37"/>
      <c r="I86" s="37"/>
      <c r="J86" s="37"/>
      <c r="K86" s="37"/>
    </row>
    <row r="87" spans="2:11">
      <c r="B87" s="37"/>
      <c r="C87" s="37"/>
      <c r="D87" s="37"/>
      <c r="E87" s="37"/>
      <c r="F87" s="37"/>
      <c r="G87" s="37"/>
      <c r="H87" s="37"/>
      <c r="I87" s="37"/>
      <c r="J87" s="37"/>
      <c r="K87" s="37"/>
    </row>
  </sheetData>
  <mergeCells count="34">
    <mergeCell ref="J20:J21"/>
    <mergeCell ref="K20:K21"/>
    <mergeCell ref="J10:J11"/>
    <mergeCell ref="K10:K11"/>
    <mergeCell ref="B13:K13"/>
    <mergeCell ref="B26:K26"/>
    <mergeCell ref="I16:I17"/>
    <mergeCell ref="B19:K19"/>
    <mergeCell ref="B20:B21"/>
    <mergeCell ref="C20:C21"/>
    <mergeCell ref="D20:D21"/>
    <mergeCell ref="E20:E21"/>
    <mergeCell ref="F20:F21"/>
    <mergeCell ref="G20:G21"/>
    <mergeCell ref="H20:H21"/>
    <mergeCell ref="I20:I21"/>
    <mergeCell ref="H23:H24"/>
    <mergeCell ref="K23:K24"/>
    <mergeCell ref="K16:K17"/>
    <mergeCell ref="I23:I24"/>
    <mergeCell ref="J23:J24"/>
    <mergeCell ref="H16:H17"/>
    <mergeCell ref="J16:J17"/>
    <mergeCell ref="B3:D3"/>
    <mergeCell ref="E3:K3"/>
    <mergeCell ref="B4:D4"/>
    <mergeCell ref="E4:K4"/>
    <mergeCell ref="B7:K7"/>
    <mergeCell ref="B8:D8"/>
    <mergeCell ref="E8:G8"/>
    <mergeCell ref="H8:I8"/>
    <mergeCell ref="B9:D9"/>
    <mergeCell ref="E9:G9"/>
    <mergeCell ref="H9:I9"/>
  </mergeCells>
  <pageMargins left="0.7" right="0.7" top="0.75" bottom="0.75" header="0.3" footer="0.3"/>
  <pageSetup orientation="portrait" verticalDpi="30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dimension ref="A1:L92"/>
  <sheetViews>
    <sheetView zoomScale="85" zoomScaleNormal="85" zoomScalePageLayoutView="85" workbookViewId="0"/>
  </sheetViews>
  <sheetFormatPr baseColWidth="10" defaultColWidth="0" defaultRowHeight="12.75" zeroHeight="1"/>
  <cols>
    <col min="1" max="1" width="3.140625" style="1" customWidth="1"/>
    <col min="2" max="2" width="14.7109375" style="25" customWidth="1"/>
    <col min="3" max="3" width="19" style="25" customWidth="1"/>
    <col min="4" max="4" width="19.28515625" style="25" customWidth="1"/>
    <col min="5" max="5" width="30" style="25" customWidth="1"/>
    <col min="6" max="6" width="40.5703125" style="25" customWidth="1"/>
    <col min="7" max="9" width="14.7109375" style="25" customWidth="1"/>
    <col min="10" max="10" width="20" style="25" customWidth="1"/>
    <col min="11" max="11" width="35" style="25" customWidth="1"/>
    <col min="12" max="12" width="33.28515625" style="25" hidden="1" customWidth="1"/>
    <col min="13" max="16384" width="10.85546875" style="25" hidden="1"/>
  </cols>
  <sheetData>
    <row r="1" spans="2:12" s="1" customFormat="1"/>
    <row r="2" spans="2:12" s="1" customFormat="1" ht="13.5" thickBot="1"/>
    <row r="3" spans="2:12" ht="15.75" customHeight="1">
      <c r="B3" s="349" t="s">
        <v>19</v>
      </c>
      <c r="C3" s="350"/>
      <c r="D3" s="350"/>
      <c r="E3" s="353" t="s">
        <v>230</v>
      </c>
      <c r="F3" s="354"/>
      <c r="G3" s="354"/>
      <c r="H3" s="354"/>
      <c r="I3" s="354"/>
      <c r="J3" s="354"/>
      <c r="K3" s="355"/>
    </row>
    <row r="4" spans="2:12" ht="15" customHeight="1" thickBot="1">
      <c r="B4" s="351" t="s">
        <v>20</v>
      </c>
      <c r="C4" s="352"/>
      <c r="D4" s="352"/>
      <c r="E4" s="356" t="s">
        <v>231</v>
      </c>
      <c r="F4" s="357"/>
      <c r="G4" s="357"/>
      <c r="H4" s="357"/>
      <c r="I4" s="357"/>
      <c r="J4" s="358"/>
      <c r="K4" s="359"/>
    </row>
    <row r="5" spans="2:12" s="1" customFormat="1"/>
    <row r="6" spans="2:12" s="1" customFormat="1" ht="13.5" thickBot="1"/>
    <row r="7" spans="2:12" ht="15" customHeight="1" thickBot="1">
      <c r="B7" s="379" t="s">
        <v>64</v>
      </c>
      <c r="C7" s="380"/>
      <c r="D7" s="380"/>
      <c r="E7" s="380"/>
      <c r="F7" s="380"/>
      <c r="G7" s="380"/>
      <c r="H7" s="380"/>
      <c r="I7" s="380"/>
      <c r="J7" s="380"/>
      <c r="K7" s="381"/>
    </row>
    <row r="8" spans="2:12" ht="41.1" customHeight="1">
      <c r="B8" s="384" t="s">
        <v>21</v>
      </c>
      <c r="C8" s="385"/>
      <c r="D8" s="386"/>
      <c r="E8" s="387" t="s">
        <v>22</v>
      </c>
      <c r="F8" s="385"/>
      <c r="G8" s="386"/>
      <c r="H8" s="388" t="s">
        <v>23</v>
      </c>
      <c r="I8" s="389"/>
      <c r="J8" s="232" t="s">
        <v>62</v>
      </c>
      <c r="K8" s="547" t="s">
        <v>81</v>
      </c>
    </row>
    <row r="9" spans="2:12" ht="13.5" thickBot="1">
      <c r="B9" s="326" t="s">
        <v>223</v>
      </c>
      <c r="C9" s="327"/>
      <c r="D9" s="327"/>
      <c r="E9" s="327" t="s">
        <v>232</v>
      </c>
      <c r="F9" s="327"/>
      <c r="G9" s="327"/>
      <c r="H9" s="328" t="s">
        <v>233</v>
      </c>
      <c r="I9" s="327"/>
      <c r="J9" s="185">
        <v>494</v>
      </c>
      <c r="K9" s="204"/>
    </row>
    <row r="10" spans="2:12" s="1" customFormat="1">
      <c r="B10" s="182"/>
      <c r="C10" s="182"/>
      <c r="D10" s="182"/>
      <c r="E10" s="182"/>
      <c r="F10" s="182"/>
      <c r="G10" s="182"/>
      <c r="H10" s="15"/>
      <c r="I10" s="182"/>
      <c r="J10" s="331" t="s">
        <v>93</v>
      </c>
      <c r="K10" s="334" t="s">
        <v>121</v>
      </c>
    </row>
    <row r="11" spans="2:12" s="1" customFormat="1">
      <c r="B11" s="183"/>
      <c r="C11" s="183"/>
      <c r="D11" s="183"/>
      <c r="E11" s="183"/>
      <c r="F11" s="183"/>
      <c r="G11" s="183"/>
      <c r="H11" s="183"/>
      <c r="I11" s="183"/>
      <c r="J11" s="325"/>
      <c r="K11" s="335"/>
    </row>
    <row r="12" spans="2:12" s="1" customFormat="1" ht="13.5" thickBot="1">
      <c r="B12" s="183"/>
      <c r="C12" s="183"/>
      <c r="D12" s="183"/>
      <c r="E12" s="183"/>
      <c r="F12" s="183"/>
      <c r="G12" s="183"/>
      <c r="H12" s="183"/>
      <c r="I12" s="183"/>
      <c r="J12" s="183"/>
      <c r="K12" s="183"/>
    </row>
    <row r="13" spans="2:12" ht="15" customHeight="1" thickBot="1">
      <c r="B13" s="402" t="s">
        <v>95</v>
      </c>
      <c r="C13" s="403"/>
      <c r="D13" s="403"/>
      <c r="E13" s="403"/>
      <c r="F13" s="403"/>
      <c r="G13" s="403"/>
      <c r="H13" s="403"/>
      <c r="I13" s="403"/>
      <c r="J13" s="403"/>
      <c r="K13" s="404"/>
      <c r="L13" s="205"/>
    </row>
    <row r="14" spans="2:12" ht="56.1" customHeight="1">
      <c r="B14" s="219" t="s">
        <v>26</v>
      </c>
      <c r="C14" s="217" t="s">
        <v>66</v>
      </c>
      <c r="D14" s="217" t="s">
        <v>29</v>
      </c>
      <c r="E14" s="222" t="s">
        <v>27</v>
      </c>
      <c r="F14" s="222" t="s">
        <v>28</v>
      </c>
      <c r="G14" s="217" t="s">
        <v>30</v>
      </c>
      <c r="H14" s="217" t="s">
        <v>31</v>
      </c>
      <c r="I14" s="213" t="s">
        <v>67</v>
      </c>
      <c r="J14" s="217" t="s">
        <v>82</v>
      </c>
      <c r="K14" s="224" t="s">
        <v>81</v>
      </c>
    </row>
    <row r="15" spans="2:12" ht="94.15" customHeight="1">
      <c r="B15" s="68">
        <v>1</v>
      </c>
      <c r="C15" s="107" t="s">
        <v>150</v>
      </c>
      <c r="D15" s="107" t="s">
        <v>125</v>
      </c>
      <c r="E15" s="107" t="s">
        <v>234</v>
      </c>
      <c r="F15" s="61" t="s">
        <v>235</v>
      </c>
      <c r="G15" s="69">
        <v>40269</v>
      </c>
      <c r="H15" s="69">
        <v>42591</v>
      </c>
      <c r="I15" s="166">
        <f>+(G15-H15)/365</f>
        <v>-6.3616438356164382</v>
      </c>
      <c r="J15" s="187">
        <v>496</v>
      </c>
      <c r="K15" s="180"/>
    </row>
    <row r="16" spans="2:12" ht="37.5" customHeight="1" thickBot="1">
      <c r="B16" s="158">
        <v>2</v>
      </c>
      <c r="C16" s="159" t="s">
        <v>150</v>
      </c>
      <c r="D16" s="159" t="s">
        <v>236</v>
      </c>
      <c r="E16" s="159" t="s">
        <v>234</v>
      </c>
      <c r="F16" s="160" t="s">
        <v>237</v>
      </c>
      <c r="G16" s="161">
        <v>40556</v>
      </c>
      <c r="H16" s="161" t="s">
        <v>238</v>
      </c>
      <c r="I16" s="548">
        <v>0</v>
      </c>
      <c r="J16" s="549">
        <v>497</v>
      </c>
      <c r="K16" s="246" t="s">
        <v>288</v>
      </c>
    </row>
    <row r="17" spans="2:12">
      <c r="B17" s="183"/>
      <c r="C17" s="183"/>
      <c r="D17" s="183"/>
      <c r="E17" s="183"/>
      <c r="F17" s="1"/>
      <c r="G17" s="1"/>
      <c r="H17" s="331" t="s">
        <v>34</v>
      </c>
      <c r="I17" s="361">
        <f>SUM(I15:I16)</f>
        <v>-6.3616438356164382</v>
      </c>
      <c r="J17" s="331" t="s">
        <v>93</v>
      </c>
      <c r="K17" s="334" t="s">
        <v>121</v>
      </c>
    </row>
    <row r="18" spans="2:12" ht="13.5" thickBot="1">
      <c r="B18" s="183"/>
      <c r="C18" s="183"/>
      <c r="D18" s="183"/>
      <c r="E18" s="183"/>
      <c r="F18" s="1"/>
      <c r="G18" s="1"/>
      <c r="H18" s="325"/>
      <c r="I18" s="362"/>
      <c r="J18" s="325"/>
      <c r="K18" s="335"/>
    </row>
    <row r="19" spans="2:12" ht="13.5" thickBot="1">
      <c r="B19" s="199"/>
      <c r="C19" s="183"/>
      <c r="D19" s="183"/>
      <c r="E19" s="183"/>
      <c r="F19" s="183"/>
      <c r="G19" s="183"/>
      <c r="H19" s="183"/>
      <c r="I19" s="183"/>
      <c r="J19" s="183"/>
      <c r="K19" s="183"/>
    </row>
    <row r="20" spans="2:12" ht="14.45" customHeight="1" thickBot="1">
      <c r="B20" s="398" t="s">
        <v>94</v>
      </c>
      <c r="C20" s="399"/>
      <c r="D20" s="399"/>
      <c r="E20" s="399"/>
      <c r="F20" s="399"/>
      <c r="G20" s="399"/>
      <c r="H20" s="399"/>
      <c r="I20" s="399"/>
      <c r="J20" s="399"/>
      <c r="K20" s="400"/>
      <c r="L20" s="206"/>
    </row>
    <row r="21" spans="2:12" ht="56.1" customHeight="1">
      <c r="B21" s="365" t="s">
        <v>26</v>
      </c>
      <c r="C21" s="329" t="s">
        <v>66</v>
      </c>
      <c r="D21" s="329" t="s">
        <v>29</v>
      </c>
      <c r="E21" s="367" t="s">
        <v>27</v>
      </c>
      <c r="F21" s="367" t="s">
        <v>28</v>
      </c>
      <c r="G21" s="329" t="s">
        <v>30</v>
      </c>
      <c r="H21" s="329" t="s">
        <v>31</v>
      </c>
      <c r="I21" s="329" t="s">
        <v>67</v>
      </c>
      <c r="J21" s="329" t="s">
        <v>62</v>
      </c>
      <c r="K21" s="316" t="s">
        <v>81</v>
      </c>
    </row>
    <row r="22" spans="2:12" ht="44.1" customHeight="1">
      <c r="B22" s="366"/>
      <c r="C22" s="330"/>
      <c r="D22" s="330"/>
      <c r="E22" s="368"/>
      <c r="F22" s="368"/>
      <c r="G22" s="330"/>
      <c r="H22" s="330"/>
      <c r="I22" s="330"/>
      <c r="J22" s="330"/>
      <c r="K22" s="383"/>
    </row>
    <row r="23" spans="2:12" ht="76.5">
      <c r="B23" s="68">
        <v>1</v>
      </c>
      <c r="C23" s="101" t="s">
        <v>150</v>
      </c>
      <c r="D23" s="101" t="s">
        <v>125</v>
      </c>
      <c r="E23" s="101" t="s">
        <v>234</v>
      </c>
      <c r="F23" s="61" t="s">
        <v>235</v>
      </c>
      <c r="G23" s="69">
        <v>40269</v>
      </c>
      <c r="H23" s="69">
        <v>42591</v>
      </c>
      <c r="I23" s="167">
        <f>+(G23-H23)/365</f>
        <v>-6.3616438356164382</v>
      </c>
      <c r="J23" s="203">
        <v>496</v>
      </c>
      <c r="K23" s="168"/>
    </row>
    <row r="24" spans="2:12" ht="33" customHeight="1" thickBot="1">
      <c r="B24" s="158">
        <v>2</v>
      </c>
      <c r="C24" s="159" t="s">
        <v>150</v>
      </c>
      <c r="D24" s="159" t="s">
        <v>236</v>
      </c>
      <c r="E24" s="159" t="s">
        <v>234</v>
      </c>
      <c r="F24" s="160" t="s">
        <v>237</v>
      </c>
      <c r="G24" s="161">
        <v>40556</v>
      </c>
      <c r="H24" s="161" t="s">
        <v>238</v>
      </c>
      <c r="I24" s="550">
        <v>0</v>
      </c>
      <c r="J24" s="549">
        <v>497</v>
      </c>
      <c r="K24" s="246" t="s">
        <v>288</v>
      </c>
    </row>
    <row r="25" spans="2:12" ht="15" customHeight="1">
      <c r="B25" s="183"/>
      <c r="C25" s="183"/>
      <c r="D25" s="183"/>
      <c r="E25" s="183"/>
      <c r="F25" s="1"/>
      <c r="G25" s="1"/>
      <c r="H25" s="331" t="s">
        <v>34</v>
      </c>
      <c r="I25" s="361">
        <f>SUM(I23:I24)</f>
        <v>-6.3616438356164382</v>
      </c>
      <c r="J25" s="331" t="s">
        <v>93</v>
      </c>
      <c r="K25" s="334" t="s">
        <v>121</v>
      </c>
    </row>
    <row r="26" spans="2:12" ht="13.5" thickBot="1">
      <c r="B26" s="183"/>
      <c r="C26" s="183"/>
      <c r="D26" s="183"/>
      <c r="E26" s="183"/>
      <c r="F26" s="1"/>
      <c r="G26" s="1"/>
      <c r="H26" s="325"/>
      <c r="I26" s="362"/>
      <c r="J26" s="325"/>
      <c r="K26" s="335"/>
    </row>
    <row r="27" spans="2:12">
      <c r="B27" s="183"/>
      <c r="C27" s="183"/>
      <c r="D27" s="183"/>
      <c r="E27" s="183"/>
      <c r="F27" s="183"/>
      <c r="G27" s="183"/>
      <c r="H27" s="183"/>
      <c r="I27" s="183"/>
      <c r="J27" s="183"/>
      <c r="K27" s="183"/>
    </row>
    <row r="28" spans="2:12" ht="39" hidden="1" customHeight="1">
      <c r="B28" s="360"/>
      <c r="C28" s="360"/>
      <c r="D28" s="360"/>
      <c r="E28" s="360"/>
      <c r="F28" s="360"/>
      <c r="G28" s="360"/>
      <c r="H28" s="360"/>
      <c r="I28" s="360"/>
      <c r="J28" s="360"/>
      <c r="K28" s="360"/>
    </row>
    <row r="29" spans="2:12" hidden="1">
      <c r="B29" s="183"/>
      <c r="C29" s="183"/>
      <c r="D29" s="183"/>
      <c r="E29" s="183"/>
      <c r="F29" s="183"/>
      <c r="G29" s="183"/>
      <c r="H29" s="183"/>
      <c r="I29" s="183"/>
      <c r="J29" s="183"/>
      <c r="K29" s="183"/>
    </row>
    <row r="30" spans="2:12" hidden="1">
      <c r="B30" s="183"/>
      <c r="C30" s="183"/>
      <c r="D30" s="183"/>
      <c r="E30" s="183"/>
      <c r="F30" s="183"/>
      <c r="G30" s="183"/>
      <c r="H30" s="183"/>
      <c r="I30" s="183"/>
      <c r="J30" s="183"/>
      <c r="K30" s="183"/>
    </row>
    <row r="31" spans="2:12" hidden="1">
      <c r="B31" s="183"/>
      <c r="C31" s="183"/>
      <c r="D31" s="183"/>
      <c r="E31" s="183"/>
      <c r="F31" s="183"/>
      <c r="G31" s="183"/>
      <c r="H31" s="183"/>
      <c r="I31" s="183"/>
      <c r="J31" s="183"/>
      <c r="K31" s="183"/>
    </row>
    <row r="32" spans="2:12" hidden="1">
      <c r="B32" s="183"/>
      <c r="C32" s="183"/>
      <c r="D32" s="183"/>
      <c r="E32" s="183"/>
      <c r="F32" s="183"/>
      <c r="G32" s="183"/>
      <c r="H32" s="183"/>
      <c r="I32" s="183"/>
      <c r="J32" s="183"/>
      <c r="K32" s="183"/>
    </row>
    <row r="33" spans="2:11" hidden="1">
      <c r="B33" s="183"/>
      <c r="C33" s="183"/>
      <c r="D33" s="183"/>
      <c r="E33" s="183"/>
      <c r="F33" s="183"/>
      <c r="G33" s="183"/>
      <c r="H33" s="183"/>
      <c r="I33" s="183"/>
      <c r="J33" s="183"/>
      <c r="K33" s="183"/>
    </row>
    <row r="34" spans="2:11" hidden="1">
      <c r="B34" s="183"/>
      <c r="C34" s="183"/>
      <c r="D34" s="183"/>
      <c r="E34" s="183"/>
      <c r="F34" s="183"/>
      <c r="G34" s="183"/>
      <c r="H34" s="183"/>
      <c r="I34" s="183"/>
      <c r="J34" s="183"/>
      <c r="K34" s="183"/>
    </row>
    <row r="35" spans="2:11" hidden="1">
      <c r="B35" s="183"/>
      <c r="C35" s="183"/>
      <c r="D35" s="183"/>
      <c r="E35" s="183"/>
      <c r="F35" s="183"/>
      <c r="G35" s="183"/>
      <c r="H35" s="183"/>
      <c r="I35" s="183"/>
      <c r="J35" s="183"/>
      <c r="K35" s="183"/>
    </row>
    <row r="36" spans="2:11" hidden="1">
      <c r="B36" s="183"/>
      <c r="C36" s="183"/>
      <c r="D36" s="183"/>
      <c r="E36" s="183"/>
      <c r="F36" s="183"/>
      <c r="G36" s="183"/>
      <c r="H36" s="183"/>
      <c r="I36" s="183"/>
      <c r="J36" s="183"/>
      <c r="K36" s="183"/>
    </row>
    <row r="37" spans="2:11" hidden="1">
      <c r="B37" s="183"/>
      <c r="C37" s="183"/>
      <c r="D37" s="183"/>
      <c r="E37" s="183"/>
      <c r="F37" s="183"/>
      <c r="G37" s="183"/>
      <c r="H37" s="183"/>
      <c r="I37" s="183"/>
      <c r="J37" s="183"/>
      <c r="K37" s="183"/>
    </row>
    <row r="38" spans="2:11" hidden="1">
      <c r="B38" s="183"/>
      <c r="C38" s="183"/>
      <c r="D38" s="183"/>
      <c r="E38" s="183"/>
      <c r="F38" s="183"/>
      <c r="G38" s="183"/>
      <c r="H38" s="183"/>
      <c r="I38" s="183"/>
      <c r="J38" s="183"/>
      <c r="K38" s="183"/>
    </row>
    <row r="39" spans="2:11" hidden="1">
      <c r="B39" s="183"/>
      <c r="C39" s="183"/>
      <c r="D39" s="183"/>
      <c r="E39" s="183"/>
      <c r="F39" s="183"/>
      <c r="G39" s="183"/>
      <c r="H39" s="183"/>
      <c r="I39" s="183"/>
      <c r="J39" s="183"/>
      <c r="K39" s="183"/>
    </row>
    <row r="40" spans="2:11" hidden="1">
      <c r="B40" s="183"/>
      <c r="C40" s="183"/>
      <c r="D40" s="183"/>
      <c r="E40" s="183"/>
      <c r="F40" s="183"/>
      <c r="G40" s="183"/>
      <c r="H40" s="183"/>
      <c r="I40" s="183"/>
      <c r="J40" s="183"/>
      <c r="K40" s="183"/>
    </row>
    <row r="41" spans="2:11" hidden="1">
      <c r="B41" s="183"/>
      <c r="C41" s="183"/>
      <c r="D41" s="183"/>
      <c r="E41" s="183"/>
      <c r="F41" s="183"/>
      <c r="G41" s="183"/>
      <c r="H41" s="183"/>
      <c r="I41" s="183"/>
      <c r="J41" s="183"/>
      <c r="K41" s="183"/>
    </row>
    <row r="42" spans="2:11" hidden="1">
      <c r="B42" s="183"/>
      <c r="C42" s="183"/>
      <c r="D42" s="183"/>
      <c r="E42" s="183"/>
      <c r="F42" s="183"/>
      <c r="G42" s="183"/>
      <c r="H42" s="183"/>
      <c r="I42" s="183"/>
      <c r="J42" s="183"/>
      <c r="K42" s="183"/>
    </row>
    <row r="43" spans="2:11" hidden="1">
      <c r="B43" s="183"/>
      <c r="C43" s="183"/>
      <c r="D43" s="183"/>
      <c r="E43" s="183"/>
      <c r="F43" s="183"/>
      <c r="G43" s="183"/>
      <c r="H43" s="183"/>
      <c r="I43" s="183"/>
      <c r="J43" s="183"/>
      <c r="K43" s="183"/>
    </row>
    <row r="44" spans="2:11" hidden="1">
      <c r="B44" s="183"/>
      <c r="C44" s="183"/>
      <c r="D44" s="183"/>
      <c r="E44" s="183"/>
      <c r="F44" s="183"/>
      <c r="G44" s="183"/>
      <c r="H44" s="183"/>
      <c r="I44" s="183"/>
      <c r="J44" s="183"/>
      <c r="K44" s="183"/>
    </row>
    <row r="45" spans="2:11" hidden="1">
      <c r="B45" s="183"/>
      <c r="C45" s="183"/>
      <c r="D45" s="183"/>
      <c r="E45" s="183"/>
      <c r="F45" s="183"/>
      <c r="G45" s="183"/>
      <c r="H45" s="183"/>
      <c r="I45" s="183"/>
      <c r="J45" s="183"/>
      <c r="K45" s="183"/>
    </row>
    <row r="46" spans="2:11" hidden="1">
      <c r="B46" s="183"/>
      <c r="C46" s="183"/>
      <c r="D46" s="183"/>
      <c r="E46" s="183"/>
      <c r="F46" s="183"/>
      <c r="G46" s="183"/>
      <c r="H46" s="183"/>
      <c r="I46" s="183"/>
      <c r="J46" s="183"/>
      <c r="K46" s="183"/>
    </row>
    <row r="47" spans="2:11" hidden="1">
      <c r="B47" s="183"/>
      <c r="C47" s="183"/>
      <c r="D47" s="183"/>
      <c r="E47" s="183"/>
      <c r="F47" s="183"/>
      <c r="G47" s="183"/>
      <c r="H47" s="183"/>
      <c r="I47" s="183"/>
      <c r="J47" s="183"/>
      <c r="K47" s="183"/>
    </row>
    <row r="48" spans="2:11" hidden="1">
      <c r="B48" s="183"/>
      <c r="C48" s="183"/>
      <c r="D48" s="183"/>
      <c r="E48" s="183"/>
      <c r="F48" s="183"/>
      <c r="G48" s="183"/>
      <c r="H48" s="183"/>
      <c r="I48" s="183"/>
      <c r="J48" s="183"/>
      <c r="K48" s="183"/>
    </row>
    <row r="49" spans="2:11" hidden="1">
      <c r="B49" s="183"/>
      <c r="C49" s="183"/>
      <c r="D49" s="183"/>
      <c r="E49" s="183"/>
      <c r="F49" s="183"/>
      <c r="G49" s="183"/>
      <c r="H49" s="183"/>
      <c r="I49" s="183"/>
      <c r="J49" s="183"/>
      <c r="K49" s="183"/>
    </row>
    <row r="50" spans="2:11" hidden="1">
      <c r="B50" s="183"/>
      <c r="C50" s="183"/>
      <c r="D50" s="183"/>
      <c r="E50" s="183"/>
      <c r="F50" s="183"/>
      <c r="G50" s="183"/>
      <c r="H50" s="183"/>
      <c r="I50" s="183"/>
      <c r="J50" s="183"/>
      <c r="K50" s="183"/>
    </row>
    <row r="51" spans="2:11" hidden="1">
      <c r="B51" s="183"/>
      <c r="C51" s="183"/>
      <c r="D51" s="183"/>
      <c r="E51" s="183"/>
      <c r="F51" s="183"/>
      <c r="G51" s="183"/>
      <c r="H51" s="183"/>
      <c r="I51" s="183"/>
      <c r="J51" s="183"/>
      <c r="K51" s="183"/>
    </row>
    <row r="52" spans="2:11" hidden="1">
      <c r="B52" s="183"/>
      <c r="C52" s="183"/>
      <c r="D52" s="183"/>
      <c r="E52" s="183"/>
      <c r="F52" s="183"/>
      <c r="G52" s="183"/>
      <c r="H52" s="183"/>
      <c r="I52" s="183"/>
      <c r="J52" s="183"/>
      <c r="K52" s="183"/>
    </row>
    <row r="53" spans="2:11" hidden="1">
      <c r="B53" s="183"/>
      <c r="C53" s="183"/>
      <c r="D53" s="183"/>
      <c r="E53" s="183"/>
      <c r="F53" s="183"/>
      <c r="G53" s="183"/>
      <c r="H53" s="183"/>
      <c r="I53" s="183"/>
      <c r="J53" s="183"/>
      <c r="K53" s="183"/>
    </row>
    <row r="54" spans="2:11" hidden="1">
      <c r="B54" s="183"/>
      <c r="C54" s="183"/>
      <c r="D54" s="183"/>
      <c r="E54" s="183"/>
      <c r="F54" s="183"/>
      <c r="G54" s="183"/>
      <c r="H54" s="183"/>
      <c r="I54" s="183"/>
      <c r="J54" s="183"/>
      <c r="K54" s="183"/>
    </row>
    <row r="55" spans="2:11" hidden="1">
      <c r="B55" s="183"/>
      <c r="C55" s="183"/>
      <c r="D55" s="183"/>
      <c r="E55" s="183"/>
      <c r="F55" s="183"/>
      <c r="G55" s="183"/>
      <c r="H55" s="183"/>
      <c r="I55" s="183"/>
      <c r="J55" s="183"/>
      <c r="K55" s="183"/>
    </row>
    <row r="56" spans="2:11" hidden="1">
      <c r="B56" s="183"/>
      <c r="C56" s="183"/>
      <c r="D56" s="183"/>
      <c r="E56" s="183"/>
      <c r="F56" s="183"/>
      <c r="G56" s="183"/>
      <c r="H56" s="183"/>
      <c r="I56" s="183"/>
      <c r="J56" s="183"/>
      <c r="K56" s="183"/>
    </row>
    <row r="57" spans="2:11" hidden="1">
      <c r="B57" s="183"/>
      <c r="C57" s="183"/>
      <c r="D57" s="183"/>
      <c r="E57" s="183"/>
      <c r="F57" s="183"/>
      <c r="G57" s="183"/>
      <c r="H57" s="183"/>
      <c r="I57" s="183"/>
      <c r="J57" s="183"/>
      <c r="K57" s="183"/>
    </row>
    <row r="58" spans="2:11" hidden="1">
      <c r="B58" s="183"/>
      <c r="C58" s="183"/>
      <c r="D58" s="183"/>
      <c r="E58" s="183"/>
      <c r="F58" s="183"/>
      <c r="G58" s="183"/>
      <c r="H58" s="183"/>
      <c r="I58" s="183"/>
      <c r="J58" s="183"/>
      <c r="K58" s="183"/>
    </row>
    <row r="59" spans="2:11" hidden="1">
      <c r="B59" s="183"/>
      <c r="C59" s="183"/>
      <c r="D59" s="183"/>
      <c r="E59" s="183"/>
      <c r="F59" s="183"/>
      <c r="G59" s="183"/>
      <c r="H59" s="183"/>
      <c r="I59" s="183"/>
      <c r="J59" s="183"/>
      <c r="K59" s="183"/>
    </row>
    <row r="60" spans="2:11" hidden="1">
      <c r="B60" s="183"/>
      <c r="C60" s="183"/>
      <c r="D60" s="183"/>
      <c r="E60" s="183"/>
      <c r="F60" s="183"/>
      <c r="G60" s="183"/>
      <c r="H60" s="183"/>
      <c r="I60" s="183"/>
      <c r="J60" s="183"/>
      <c r="K60" s="183"/>
    </row>
    <row r="61" spans="2:11" hidden="1">
      <c r="B61" s="183"/>
      <c r="C61" s="183"/>
      <c r="D61" s="183"/>
      <c r="E61" s="183"/>
      <c r="F61" s="183"/>
      <c r="G61" s="183"/>
      <c r="H61" s="183"/>
      <c r="I61" s="183"/>
      <c r="J61" s="183"/>
      <c r="K61" s="183"/>
    </row>
    <row r="62" spans="2:11" hidden="1">
      <c r="B62" s="183"/>
      <c r="C62" s="183"/>
      <c r="D62" s="183"/>
      <c r="E62" s="183"/>
      <c r="F62" s="183"/>
      <c r="G62" s="183"/>
      <c r="H62" s="183"/>
      <c r="I62" s="183"/>
      <c r="J62" s="183"/>
      <c r="K62" s="183"/>
    </row>
    <row r="63" spans="2:11" hidden="1">
      <c r="B63" s="183"/>
      <c r="C63" s="183"/>
      <c r="D63" s="183"/>
      <c r="E63" s="183"/>
      <c r="F63" s="183"/>
      <c r="G63" s="183"/>
      <c r="H63" s="183"/>
      <c r="I63" s="183"/>
      <c r="J63" s="183"/>
      <c r="K63" s="183"/>
    </row>
    <row r="64" spans="2:11" hidden="1">
      <c r="B64" s="183"/>
      <c r="C64" s="183"/>
      <c r="D64" s="183"/>
      <c r="E64" s="183"/>
      <c r="F64" s="183"/>
      <c r="G64" s="183"/>
      <c r="H64" s="183"/>
      <c r="I64" s="183"/>
      <c r="J64" s="183"/>
      <c r="K64" s="183"/>
    </row>
    <row r="65" spans="2:11" hidden="1">
      <c r="B65" s="183"/>
      <c r="C65" s="183"/>
      <c r="D65" s="183"/>
      <c r="E65" s="183"/>
      <c r="F65" s="183"/>
      <c r="G65" s="183"/>
      <c r="H65" s="183"/>
      <c r="I65" s="183"/>
      <c r="J65" s="183"/>
      <c r="K65" s="183"/>
    </row>
    <row r="66" spans="2:11" hidden="1">
      <c r="B66" s="183"/>
      <c r="C66" s="183"/>
      <c r="D66" s="183"/>
      <c r="E66" s="183"/>
      <c r="F66" s="183"/>
      <c r="G66" s="183"/>
      <c r="H66" s="183"/>
      <c r="I66" s="183"/>
      <c r="J66" s="183"/>
      <c r="K66" s="183"/>
    </row>
    <row r="67" spans="2:11" hidden="1">
      <c r="B67" s="183"/>
      <c r="C67" s="183"/>
      <c r="D67" s="183"/>
      <c r="E67" s="183"/>
      <c r="F67" s="183"/>
      <c r="G67" s="183"/>
      <c r="H67" s="183"/>
      <c r="I67" s="183"/>
      <c r="J67" s="183"/>
      <c r="K67" s="183"/>
    </row>
    <row r="68" spans="2:11" hidden="1">
      <c r="B68" s="183"/>
      <c r="C68" s="183"/>
      <c r="D68" s="183"/>
      <c r="E68" s="183"/>
      <c r="F68" s="183"/>
      <c r="G68" s="183"/>
      <c r="H68" s="183"/>
      <c r="I68" s="183"/>
      <c r="J68" s="183"/>
      <c r="K68" s="183"/>
    </row>
    <row r="69" spans="2:11" hidden="1">
      <c r="B69" s="183"/>
      <c r="C69" s="183"/>
      <c r="D69" s="183"/>
      <c r="E69" s="183"/>
      <c r="F69" s="183"/>
      <c r="G69" s="183"/>
      <c r="H69" s="183"/>
      <c r="I69" s="183"/>
      <c r="J69" s="183"/>
      <c r="K69" s="183"/>
    </row>
    <row r="70" spans="2:11" hidden="1">
      <c r="B70" s="183"/>
      <c r="C70" s="183"/>
      <c r="D70" s="183"/>
      <c r="E70" s="183"/>
      <c r="F70" s="183"/>
      <c r="G70" s="183"/>
      <c r="H70" s="183"/>
      <c r="I70" s="183"/>
      <c r="J70" s="183"/>
      <c r="K70" s="183"/>
    </row>
    <row r="71" spans="2:11" hidden="1">
      <c r="B71" s="183"/>
      <c r="C71" s="183"/>
      <c r="D71" s="183"/>
      <c r="E71" s="183"/>
      <c r="F71" s="183"/>
      <c r="G71" s="183"/>
      <c r="H71" s="183"/>
      <c r="I71" s="183"/>
      <c r="J71" s="183"/>
      <c r="K71" s="183"/>
    </row>
    <row r="72" spans="2:11" hidden="1">
      <c r="B72" s="183"/>
      <c r="C72" s="183"/>
      <c r="D72" s="183"/>
      <c r="E72" s="183"/>
      <c r="F72" s="183"/>
      <c r="G72" s="183"/>
      <c r="H72" s="183"/>
      <c r="I72" s="183"/>
      <c r="J72" s="183"/>
      <c r="K72" s="183"/>
    </row>
    <row r="73" spans="2:11" hidden="1">
      <c r="B73" s="183"/>
      <c r="C73" s="183"/>
      <c r="D73" s="183"/>
      <c r="E73" s="183"/>
      <c r="F73" s="183"/>
      <c r="G73" s="183"/>
      <c r="H73" s="183"/>
      <c r="I73" s="183"/>
      <c r="J73" s="183"/>
      <c r="K73" s="183"/>
    </row>
    <row r="74" spans="2:11" hidden="1">
      <c r="B74" s="183"/>
      <c r="C74" s="183"/>
      <c r="D74" s="183"/>
      <c r="E74" s="183"/>
      <c r="F74" s="183"/>
      <c r="G74" s="183"/>
      <c r="H74" s="183"/>
      <c r="I74" s="183"/>
      <c r="J74" s="183"/>
      <c r="K74" s="183"/>
    </row>
    <row r="75" spans="2:11" hidden="1">
      <c r="B75" s="183"/>
      <c r="C75" s="183"/>
      <c r="D75" s="183"/>
      <c r="E75" s="183"/>
      <c r="F75" s="183"/>
      <c r="G75" s="183"/>
      <c r="H75" s="183"/>
      <c r="I75" s="183"/>
      <c r="J75" s="183"/>
      <c r="K75" s="183"/>
    </row>
    <row r="76" spans="2:11" hidden="1">
      <c r="B76" s="183"/>
      <c r="C76" s="183"/>
      <c r="D76" s="183"/>
      <c r="E76" s="183"/>
      <c r="F76" s="183"/>
      <c r="G76" s="183"/>
      <c r="H76" s="183"/>
      <c r="I76" s="183"/>
      <c r="J76" s="183"/>
      <c r="K76" s="183"/>
    </row>
    <row r="77" spans="2:11" hidden="1">
      <c r="B77" s="183"/>
      <c r="C77" s="183"/>
      <c r="D77" s="183"/>
      <c r="E77" s="183"/>
      <c r="F77" s="183"/>
      <c r="G77" s="183"/>
      <c r="H77" s="183"/>
      <c r="I77" s="183"/>
      <c r="J77" s="183"/>
      <c r="K77" s="183"/>
    </row>
    <row r="78" spans="2:11" hidden="1">
      <c r="B78" s="183"/>
      <c r="C78" s="183"/>
      <c r="D78" s="183"/>
      <c r="E78" s="183"/>
      <c r="F78" s="183"/>
      <c r="G78" s="183"/>
      <c r="H78" s="183"/>
      <c r="I78" s="183"/>
      <c r="J78" s="183"/>
      <c r="K78" s="183"/>
    </row>
    <row r="79" spans="2:11" hidden="1">
      <c r="B79" s="183"/>
      <c r="C79" s="183"/>
      <c r="D79" s="183"/>
      <c r="E79" s="183"/>
      <c r="F79" s="183"/>
      <c r="G79" s="183"/>
      <c r="H79" s="183"/>
      <c r="I79" s="183"/>
      <c r="J79" s="183"/>
      <c r="K79" s="183"/>
    </row>
    <row r="80" spans="2:11" hidden="1">
      <c r="B80" s="183"/>
      <c r="C80" s="183"/>
      <c r="D80" s="183"/>
      <c r="E80" s="183"/>
      <c r="F80" s="183"/>
      <c r="G80" s="183"/>
      <c r="H80" s="183"/>
      <c r="I80" s="183"/>
      <c r="J80" s="183"/>
      <c r="K80" s="183"/>
    </row>
    <row r="81" spans="2:11" hidden="1">
      <c r="B81" s="183"/>
      <c r="C81" s="183"/>
      <c r="D81" s="183"/>
      <c r="E81" s="183"/>
      <c r="F81" s="183"/>
      <c r="G81" s="183"/>
      <c r="H81" s="183"/>
      <c r="I81" s="183"/>
      <c r="J81" s="183"/>
      <c r="K81" s="183"/>
    </row>
    <row r="82" spans="2:11" hidden="1">
      <c r="B82" s="37"/>
      <c r="C82" s="37"/>
      <c r="D82" s="37"/>
      <c r="E82" s="37"/>
      <c r="F82" s="37"/>
      <c r="G82" s="37"/>
      <c r="H82" s="37"/>
      <c r="I82" s="37"/>
      <c r="J82" s="37"/>
      <c r="K82" s="37"/>
    </row>
    <row r="83" spans="2:11" hidden="1">
      <c r="B83" s="37"/>
      <c r="C83" s="37"/>
      <c r="D83" s="37"/>
      <c r="E83" s="37"/>
      <c r="F83" s="37"/>
      <c r="G83" s="37"/>
      <c r="H83" s="37"/>
      <c r="I83" s="37"/>
      <c r="J83" s="37"/>
      <c r="K83" s="37"/>
    </row>
    <row r="84" spans="2:11" hidden="1">
      <c r="B84" s="37"/>
      <c r="C84" s="37"/>
      <c r="D84" s="37"/>
      <c r="E84" s="37"/>
      <c r="F84" s="37"/>
      <c r="G84" s="37"/>
      <c r="H84" s="37"/>
      <c r="I84" s="37"/>
      <c r="J84" s="37"/>
      <c r="K84" s="37"/>
    </row>
    <row r="85" spans="2:11" hidden="1">
      <c r="B85" s="37"/>
      <c r="C85" s="37"/>
      <c r="D85" s="37"/>
      <c r="E85" s="37"/>
      <c r="F85" s="37"/>
      <c r="G85" s="37"/>
      <c r="H85" s="37"/>
      <c r="I85" s="37"/>
      <c r="J85" s="37"/>
      <c r="K85" s="37"/>
    </row>
    <row r="86" spans="2:11" hidden="1">
      <c r="B86" s="37"/>
      <c r="C86" s="37"/>
      <c r="D86" s="37"/>
      <c r="E86" s="37"/>
      <c r="F86" s="37"/>
      <c r="G86" s="37"/>
      <c r="H86" s="37"/>
      <c r="I86" s="37"/>
      <c r="J86" s="37"/>
      <c r="K86" s="37"/>
    </row>
    <row r="87" spans="2:11" hidden="1">
      <c r="B87" s="37"/>
      <c r="C87" s="37"/>
      <c r="D87" s="37"/>
      <c r="E87" s="37"/>
      <c r="F87" s="37"/>
      <c r="G87" s="37"/>
      <c r="H87" s="37"/>
      <c r="I87" s="37"/>
      <c r="J87" s="37"/>
      <c r="K87" s="37"/>
    </row>
    <row r="88" spans="2:11" hidden="1">
      <c r="B88" s="37"/>
      <c r="C88" s="37"/>
      <c r="D88" s="37"/>
      <c r="E88" s="37"/>
      <c r="F88" s="37"/>
      <c r="G88" s="37"/>
      <c r="H88" s="37"/>
      <c r="I88" s="37"/>
      <c r="J88" s="37"/>
      <c r="K88" s="37"/>
    </row>
    <row r="89" spans="2:11" hidden="1">
      <c r="B89" s="37"/>
      <c r="C89" s="37"/>
      <c r="D89" s="37"/>
      <c r="E89" s="37"/>
      <c r="F89" s="37"/>
      <c r="G89" s="37"/>
      <c r="H89" s="37"/>
      <c r="I89" s="37"/>
      <c r="J89" s="37"/>
      <c r="K89" s="37"/>
    </row>
    <row r="90" spans="2:11" hidden="1"/>
    <row r="91" spans="2:11" hidden="1"/>
    <row r="92" spans="2:11" hidden="1"/>
  </sheetData>
  <mergeCells count="34">
    <mergeCell ref="B13:K13"/>
    <mergeCell ref="J10:J11"/>
    <mergeCell ref="K10:K11"/>
    <mergeCell ref="B8:D8"/>
    <mergeCell ref="E8:G8"/>
    <mergeCell ref="H8:I8"/>
    <mergeCell ref="B9:D9"/>
    <mergeCell ref="E9:G9"/>
    <mergeCell ref="H9:I9"/>
    <mergeCell ref="I25:I26"/>
    <mergeCell ref="B28:K28"/>
    <mergeCell ref="I17:I18"/>
    <mergeCell ref="F21:F22"/>
    <mergeCell ref="G21:G22"/>
    <mergeCell ref="H21:H22"/>
    <mergeCell ref="I21:I22"/>
    <mergeCell ref="H25:H26"/>
    <mergeCell ref="J25:J26"/>
    <mergeCell ref="K25:K26"/>
    <mergeCell ref="K21:K22"/>
    <mergeCell ref="B3:D3"/>
    <mergeCell ref="E3:K3"/>
    <mergeCell ref="B4:D4"/>
    <mergeCell ref="E4:K4"/>
    <mergeCell ref="B7:K7"/>
    <mergeCell ref="H17:H18"/>
    <mergeCell ref="J17:J18"/>
    <mergeCell ref="K17:K18"/>
    <mergeCell ref="B21:B22"/>
    <mergeCell ref="C21:C22"/>
    <mergeCell ref="D21:D22"/>
    <mergeCell ref="E21:E22"/>
    <mergeCell ref="J21:J22"/>
    <mergeCell ref="B20:K20"/>
  </mergeCells>
  <pageMargins left="0.7" right="0.7" top="0.75" bottom="0.75" header="0.3" footer="0.3"/>
  <pageSetup orientation="portrait" verticalDpi="30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:L86"/>
  <sheetViews>
    <sheetView zoomScale="80" zoomScaleNormal="80" zoomScalePageLayoutView="85" workbookViewId="0"/>
  </sheetViews>
  <sheetFormatPr baseColWidth="10" defaultColWidth="0" defaultRowHeight="12.75" zeroHeight="1"/>
  <cols>
    <col min="1" max="1" width="3.140625" style="1" customWidth="1"/>
    <col min="2" max="2" width="14.7109375" style="25" customWidth="1"/>
    <col min="3" max="3" width="19" style="25" customWidth="1"/>
    <col min="4" max="4" width="19.28515625" style="25" customWidth="1"/>
    <col min="5" max="5" width="30" style="25" customWidth="1"/>
    <col min="6" max="6" width="44.28515625" style="25" customWidth="1"/>
    <col min="7" max="9" width="14.7109375" style="25" customWidth="1"/>
    <col min="10" max="10" width="20" style="25" customWidth="1"/>
    <col min="11" max="11" width="38.28515625" style="25" customWidth="1"/>
    <col min="12" max="12" width="33.28515625" style="25" hidden="1" customWidth="1"/>
    <col min="13" max="16384" width="10.85546875" style="25" hidden="1"/>
  </cols>
  <sheetData>
    <row r="1" spans="2:11" s="1" customFormat="1"/>
    <row r="2" spans="2:11" s="1" customFormat="1" ht="13.5" thickBot="1"/>
    <row r="3" spans="2:11" ht="15.75" customHeight="1">
      <c r="B3" s="349" t="s">
        <v>19</v>
      </c>
      <c r="C3" s="350"/>
      <c r="D3" s="350"/>
      <c r="E3" s="353" t="s">
        <v>241</v>
      </c>
      <c r="F3" s="354"/>
      <c r="G3" s="354"/>
      <c r="H3" s="354"/>
      <c r="I3" s="354"/>
      <c r="J3" s="354"/>
      <c r="K3" s="355"/>
    </row>
    <row r="4" spans="2:11" ht="15.75" customHeight="1" thickBot="1">
      <c r="B4" s="351" t="s">
        <v>20</v>
      </c>
      <c r="C4" s="352"/>
      <c r="D4" s="352"/>
      <c r="E4" s="356" t="s">
        <v>242</v>
      </c>
      <c r="F4" s="357"/>
      <c r="G4" s="357"/>
      <c r="H4" s="357"/>
      <c r="I4" s="357"/>
      <c r="J4" s="358"/>
      <c r="K4" s="359"/>
    </row>
    <row r="5" spans="2:11" s="1" customFormat="1"/>
    <row r="6" spans="2:11" s="1" customFormat="1" ht="13.5" thickBot="1"/>
    <row r="7" spans="2:11" ht="15" customHeight="1" thickBot="1">
      <c r="B7" s="282" t="s">
        <v>64</v>
      </c>
      <c r="C7" s="283"/>
      <c r="D7" s="283"/>
      <c r="E7" s="283"/>
      <c r="F7" s="283"/>
      <c r="G7" s="283"/>
      <c r="H7" s="283"/>
      <c r="I7" s="283"/>
      <c r="J7" s="283"/>
      <c r="K7" s="284"/>
    </row>
    <row r="8" spans="2:11" ht="41.1" customHeight="1">
      <c r="B8" s="340" t="s">
        <v>21</v>
      </c>
      <c r="C8" s="341"/>
      <c r="D8" s="342"/>
      <c r="E8" s="347" t="s">
        <v>22</v>
      </c>
      <c r="F8" s="341"/>
      <c r="G8" s="342"/>
      <c r="H8" s="336" t="s">
        <v>23</v>
      </c>
      <c r="I8" s="337"/>
      <c r="J8" s="217" t="s">
        <v>82</v>
      </c>
      <c r="K8" s="237" t="s">
        <v>81</v>
      </c>
    </row>
    <row r="9" spans="2:11" ht="13.5" thickBot="1">
      <c r="B9" s="326" t="s">
        <v>243</v>
      </c>
      <c r="C9" s="327"/>
      <c r="D9" s="327"/>
      <c r="E9" s="327" t="s">
        <v>244</v>
      </c>
      <c r="F9" s="327"/>
      <c r="G9" s="327"/>
      <c r="H9" s="328" t="s">
        <v>245</v>
      </c>
      <c r="I9" s="327"/>
      <c r="J9" s="185">
        <v>516</v>
      </c>
      <c r="K9" s="204"/>
    </row>
    <row r="10" spans="2:11" s="1" customFormat="1">
      <c r="B10" s="182"/>
      <c r="C10" s="182"/>
      <c r="D10" s="182"/>
      <c r="E10" s="182"/>
      <c r="F10" s="182"/>
      <c r="G10" s="182"/>
      <c r="H10" s="15"/>
      <c r="I10" s="182"/>
      <c r="J10" s="331" t="s">
        <v>93</v>
      </c>
      <c r="K10" s="334" t="s">
        <v>121</v>
      </c>
    </row>
    <row r="11" spans="2:11" s="1" customFormat="1">
      <c r="B11" s="183"/>
      <c r="C11" s="183"/>
      <c r="D11" s="183"/>
      <c r="E11" s="183"/>
      <c r="F11" s="183"/>
      <c r="G11" s="183"/>
      <c r="H11" s="183"/>
      <c r="I11" s="183"/>
      <c r="J11" s="325"/>
      <c r="K11" s="335"/>
    </row>
    <row r="12" spans="2:11" s="1" customFormat="1" ht="13.5" thickBot="1">
      <c r="B12" s="183"/>
      <c r="C12" s="183"/>
      <c r="D12" s="183"/>
      <c r="E12" s="183"/>
      <c r="F12" s="183"/>
      <c r="G12" s="183"/>
      <c r="H12" s="183"/>
      <c r="I12" s="183"/>
      <c r="J12" s="183"/>
      <c r="K12" s="183"/>
    </row>
    <row r="13" spans="2:11" ht="13.5" thickBot="1">
      <c r="B13" s="282" t="s">
        <v>95</v>
      </c>
      <c r="C13" s="283"/>
      <c r="D13" s="283"/>
      <c r="E13" s="283"/>
      <c r="F13" s="283"/>
      <c r="G13" s="283"/>
      <c r="H13" s="283"/>
      <c r="I13" s="283"/>
      <c r="J13" s="283"/>
      <c r="K13" s="284"/>
    </row>
    <row r="14" spans="2:11" ht="56.1" customHeight="1">
      <c r="B14" s="219" t="s">
        <v>26</v>
      </c>
      <c r="C14" s="217" t="s">
        <v>66</v>
      </c>
      <c r="D14" s="217" t="s">
        <v>29</v>
      </c>
      <c r="E14" s="222" t="s">
        <v>27</v>
      </c>
      <c r="F14" s="222" t="s">
        <v>28</v>
      </c>
      <c r="G14" s="217" t="s">
        <v>30</v>
      </c>
      <c r="H14" s="217" t="s">
        <v>31</v>
      </c>
      <c r="I14" s="217" t="s">
        <v>67</v>
      </c>
      <c r="J14" s="217" t="s">
        <v>82</v>
      </c>
      <c r="K14" s="224" t="s">
        <v>81</v>
      </c>
    </row>
    <row r="15" spans="2:11" ht="149.44999999999999" customHeight="1">
      <c r="B15" s="174">
        <v>1</v>
      </c>
      <c r="C15" s="171" t="s">
        <v>150</v>
      </c>
      <c r="D15" s="171" t="s">
        <v>246</v>
      </c>
      <c r="E15" s="172" t="s">
        <v>244</v>
      </c>
      <c r="F15" s="172" t="s">
        <v>247</v>
      </c>
      <c r="G15" s="169">
        <v>41307</v>
      </c>
      <c r="H15" s="169">
        <v>42587</v>
      </c>
      <c r="I15" s="170">
        <f>+(G15-H15)/365</f>
        <v>-3.506849315068493</v>
      </c>
      <c r="J15" s="189">
        <v>519</v>
      </c>
      <c r="K15" s="175"/>
    </row>
    <row r="16" spans="2:11" ht="149.44999999999999" customHeight="1">
      <c r="B16" s="174">
        <v>2</v>
      </c>
      <c r="C16" s="171" t="s">
        <v>150</v>
      </c>
      <c r="D16" s="171" t="s">
        <v>125</v>
      </c>
      <c r="E16" s="172" t="s">
        <v>248</v>
      </c>
      <c r="F16" s="172" t="s">
        <v>249</v>
      </c>
      <c r="G16" s="176">
        <v>40910</v>
      </c>
      <c r="H16" s="176">
        <v>41306</v>
      </c>
      <c r="I16" s="170">
        <f>+(G16-H16)/365</f>
        <v>-1.0849315068493151</v>
      </c>
      <c r="J16" s="173">
        <v>518</v>
      </c>
      <c r="K16" s="177" t="s">
        <v>289</v>
      </c>
    </row>
    <row r="17" spans="2:11" ht="145.15" customHeight="1" thickBot="1">
      <c r="B17" s="91">
        <v>3</v>
      </c>
      <c r="C17" s="108"/>
      <c r="D17" s="108" t="s">
        <v>250</v>
      </c>
      <c r="E17" s="106" t="s">
        <v>251</v>
      </c>
      <c r="F17" s="106" t="s">
        <v>252</v>
      </c>
      <c r="G17" s="151">
        <v>38748</v>
      </c>
      <c r="H17" s="151">
        <v>40210</v>
      </c>
      <c r="I17" s="167">
        <f>+(G17-H17)/365</f>
        <v>-4.0054794520547947</v>
      </c>
      <c r="J17" s="188">
        <v>518</v>
      </c>
      <c r="K17" s="181" t="s">
        <v>253</v>
      </c>
    </row>
    <row r="18" spans="2:11">
      <c r="B18" s="183"/>
      <c r="C18" s="183"/>
      <c r="D18" s="183"/>
      <c r="E18" s="183"/>
      <c r="F18" s="1"/>
      <c r="G18" s="1"/>
      <c r="H18" s="331" t="s">
        <v>34</v>
      </c>
      <c r="I18" s="361">
        <f>SUM(I15:I17)</f>
        <v>-8.5972602739726032</v>
      </c>
      <c r="J18" s="331" t="s">
        <v>93</v>
      </c>
      <c r="K18" s="334" t="s">
        <v>121</v>
      </c>
    </row>
    <row r="19" spans="2:11" ht="13.5" thickBot="1">
      <c r="B19" s="183"/>
      <c r="C19" s="183"/>
      <c r="D19" s="183"/>
      <c r="E19" s="183"/>
      <c r="F19" s="1"/>
      <c r="G19" s="1"/>
      <c r="H19" s="325"/>
      <c r="I19" s="362"/>
      <c r="J19" s="325"/>
      <c r="K19" s="335"/>
    </row>
    <row r="20" spans="2:11">
      <c r="B20" s="199"/>
      <c r="C20" s="183"/>
      <c r="D20" s="183"/>
      <c r="E20" s="183"/>
      <c r="F20" s="183"/>
      <c r="G20" s="183"/>
      <c r="H20" s="183"/>
      <c r="I20" s="183"/>
      <c r="J20" s="183"/>
      <c r="K20" s="183"/>
    </row>
    <row r="21" spans="2:11" hidden="1">
      <c r="B21" s="183"/>
      <c r="C21" s="183"/>
      <c r="D21" s="183"/>
      <c r="E21" s="183"/>
      <c r="F21" s="183"/>
      <c r="G21" s="183"/>
      <c r="H21" s="183"/>
      <c r="I21" s="183"/>
      <c r="J21" s="183"/>
      <c r="K21" s="183"/>
    </row>
    <row r="22" spans="2:11" ht="39" hidden="1" customHeight="1">
      <c r="B22" s="360"/>
      <c r="C22" s="360"/>
      <c r="D22" s="360"/>
      <c r="E22" s="360"/>
      <c r="F22" s="360"/>
      <c r="G22" s="360"/>
      <c r="H22" s="360"/>
      <c r="I22" s="360"/>
      <c r="J22" s="360"/>
      <c r="K22" s="360"/>
    </row>
    <row r="23" spans="2:11" hidden="1">
      <c r="B23" s="183"/>
      <c r="C23" s="183"/>
      <c r="D23" s="183"/>
      <c r="E23" s="183"/>
      <c r="F23" s="183"/>
      <c r="G23" s="183"/>
      <c r="H23" s="183"/>
      <c r="I23" s="183"/>
      <c r="J23" s="183"/>
      <c r="K23" s="183"/>
    </row>
    <row r="24" spans="2:11" hidden="1">
      <c r="B24" s="183"/>
      <c r="C24" s="183"/>
      <c r="D24" s="183"/>
      <c r="E24" s="183"/>
      <c r="F24" s="183"/>
      <c r="G24" s="183"/>
      <c r="H24" s="183"/>
      <c r="I24" s="183"/>
      <c r="J24" s="183"/>
      <c r="K24" s="183"/>
    </row>
    <row r="25" spans="2:11" hidden="1">
      <c r="B25" s="183"/>
      <c r="C25" s="183"/>
      <c r="D25" s="183"/>
      <c r="E25" s="183"/>
      <c r="F25" s="183"/>
      <c r="G25" s="183"/>
      <c r="H25" s="183"/>
      <c r="I25" s="183"/>
      <c r="J25" s="183"/>
      <c r="K25" s="183"/>
    </row>
    <row r="26" spans="2:11" hidden="1">
      <c r="B26" s="183"/>
      <c r="C26" s="183"/>
      <c r="D26" s="183"/>
      <c r="E26" s="183"/>
      <c r="F26" s="183"/>
      <c r="G26" s="183"/>
      <c r="H26" s="183"/>
      <c r="I26" s="183"/>
      <c r="J26" s="183"/>
      <c r="K26" s="183"/>
    </row>
    <row r="27" spans="2:11" hidden="1">
      <c r="B27" s="183"/>
      <c r="C27" s="183"/>
      <c r="D27" s="183"/>
      <c r="E27" s="183"/>
      <c r="F27" s="183"/>
      <c r="G27" s="183"/>
      <c r="H27" s="183"/>
      <c r="I27" s="183"/>
      <c r="J27" s="183"/>
      <c r="K27" s="183"/>
    </row>
    <row r="28" spans="2:11" hidden="1">
      <c r="B28" s="183"/>
      <c r="C28" s="183"/>
      <c r="D28" s="183"/>
      <c r="E28" s="183"/>
      <c r="F28" s="183"/>
      <c r="G28" s="183"/>
      <c r="H28" s="183"/>
      <c r="I28" s="183"/>
      <c r="J28" s="183"/>
      <c r="K28" s="183"/>
    </row>
    <row r="29" spans="2:11" hidden="1">
      <c r="B29" s="183"/>
      <c r="C29" s="183"/>
      <c r="D29" s="183"/>
      <c r="E29" s="183"/>
      <c r="F29" s="183"/>
      <c r="G29" s="183"/>
      <c r="H29" s="183"/>
      <c r="I29" s="183"/>
      <c r="J29" s="183"/>
      <c r="K29" s="183"/>
    </row>
    <row r="30" spans="2:11" hidden="1">
      <c r="B30" s="183"/>
      <c r="C30" s="183"/>
      <c r="D30" s="183"/>
      <c r="E30" s="183"/>
      <c r="F30" s="183"/>
      <c r="G30" s="183"/>
      <c r="H30" s="183"/>
      <c r="I30" s="183"/>
      <c r="J30" s="183"/>
      <c r="K30" s="183"/>
    </row>
    <row r="31" spans="2:11" hidden="1">
      <c r="B31" s="183"/>
      <c r="C31" s="183"/>
      <c r="D31" s="183"/>
      <c r="E31" s="183"/>
      <c r="F31" s="183"/>
      <c r="G31" s="183"/>
      <c r="H31" s="183"/>
      <c r="I31" s="183"/>
      <c r="J31" s="183"/>
      <c r="K31" s="183"/>
    </row>
    <row r="32" spans="2:11" hidden="1">
      <c r="B32" s="183"/>
      <c r="C32" s="183"/>
      <c r="D32" s="183"/>
      <c r="E32" s="183"/>
      <c r="F32" s="183"/>
      <c r="G32" s="183"/>
      <c r="H32" s="183"/>
      <c r="I32" s="183"/>
      <c r="J32" s="183"/>
      <c r="K32" s="183"/>
    </row>
    <row r="33" spans="2:11" hidden="1">
      <c r="B33" s="183"/>
      <c r="C33" s="183"/>
      <c r="D33" s="183"/>
      <c r="E33" s="183"/>
      <c r="F33" s="183"/>
      <c r="G33" s="183"/>
      <c r="H33" s="183"/>
      <c r="I33" s="183"/>
      <c r="J33" s="183"/>
      <c r="K33" s="183"/>
    </row>
    <row r="34" spans="2:11" hidden="1">
      <c r="B34" s="183"/>
      <c r="C34" s="183"/>
      <c r="D34" s="183"/>
      <c r="E34" s="183"/>
      <c r="F34" s="183"/>
      <c r="G34" s="183"/>
      <c r="H34" s="183"/>
      <c r="I34" s="183"/>
      <c r="J34" s="183"/>
      <c r="K34" s="183"/>
    </row>
    <row r="35" spans="2:11" hidden="1">
      <c r="B35" s="183"/>
      <c r="C35" s="183"/>
      <c r="D35" s="183"/>
      <c r="E35" s="183"/>
      <c r="F35" s="183"/>
      <c r="G35" s="183"/>
      <c r="H35" s="183"/>
      <c r="I35" s="183"/>
      <c r="J35" s="183"/>
      <c r="K35" s="183"/>
    </row>
    <row r="36" spans="2:11" hidden="1">
      <c r="B36" s="183"/>
      <c r="C36" s="183"/>
      <c r="D36" s="183"/>
      <c r="E36" s="183"/>
      <c r="F36" s="183"/>
      <c r="G36" s="183"/>
      <c r="H36" s="183"/>
      <c r="I36" s="183"/>
      <c r="J36" s="183"/>
      <c r="K36" s="183"/>
    </row>
    <row r="37" spans="2:11" hidden="1">
      <c r="B37" s="183"/>
      <c r="C37" s="183"/>
      <c r="D37" s="183"/>
      <c r="E37" s="183"/>
      <c r="F37" s="183"/>
      <c r="G37" s="183"/>
      <c r="H37" s="183"/>
      <c r="I37" s="183"/>
      <c r="J37" s="183"/>
      <c r="K37" s="183"/>
    </row>
    <row r="38" spans="2:11" hidden="1">
      <c r="B38" s="183"/>
      <c r="C38" s="183"/>
      <c r="D38" s="183"/>
      <c r="E38" s="183"/>
      <c r="F38" s="183"/>
      <c r="G38" s="183"/>
      <c r="H38" s="183"/>
      <c r="I38" s="183"/>
      <c r="J38" s="183"/>
      <c r="K38" s="183"/>
    </row>
    <row r="39" spans="2:11" hidden="1">
      <c r="B39" s="183"/>
      <c r="C39" s="183"/>
      <c r="D39" s="183"/>
      <c r="E39" s="183"/>
      <c r="F39" s="183"/>
      <c r="G39" s="183"/>
      <c r="H39" s="183"/>
      <c r="I39" s="183"/>
      <c r="J39" s="183"/>
      <c r="K39" s="183"/>
    </row>
    <row r="40" spans="2:11" hidden="1">
      <c r="B40" s="183"/>
      <c r="C40" s="183"/>
      <c r="D40" s="183"/>
      <c r="E40" s="183"/>
      <c r="F40" s="183"/>
      <c r="G40" s="183"/>
      <c r="H40" s="183"/>
      <c r="I40" s="183"/>
      <c r="J40" s="183"/>
      <c r="K40" s="183"/>
    </row>
    <row r="41" spans="2:11" hidden="1">
      <c r="B41" s="183"/>
      <c r="C41" s="183"/>
      <c r="D41" s="183"/>
      <c r="E41" s="183"/>
      <c r="F41" s="183"/>
      <c r="G41" s="183"/>
      <c r="H41" s="183"/>
      <c r="I41" s="183"/>
      <c r="J41" s="183"/>
      <c r="K41" s="183"/>
    </row>
    <row r="42" spans="2:11" hidden="1">
      <c r="B42" s="183"/>
      <c r="C42" s="183"/>
      <c r="D42" s="183"/>
      <c r="E42" s="183"/>
      <c r="F42" s="183"/>
      <c r="G42" s="183"/>
      <c r="H42" s="183"/>
      <c r="I42" s="183"/>
      <c r="J42" s="183"/>
      <c r="K42" s="183"/>
    </row>
    <row r="43" spans="2:11" hidden="1">
      <c r="B43" s="183"/>
      <c r="C43" s="183"/>
      <c r="D43" s="183"/>
      <c r="E43" s="183"/>
      <c r="F43" s="183"/>
      <c r="G43" s="183"/>
      <c r="H43" s="183"/>
      <c r="I43" s="183"/>
      <c r="J43" s="183"/>
      <c r="K43" s="183"/>
    </row>
    <row r="44" spans="2:11" hidden="1">
      <c r="B44" s="183"/>
      <c r="C44" s="183"/>
      <c r="D44" s="183"/>
      <c r="E44" s="183"/>
      <c r="F44" s="183"/>
      <c r="G44" s="183"/>
      <c r="H44" s="183"/>
      <c r="I44" s="183"/>
      <c r="J44" s="183"/>
      <c r="K44" s="183"/>
    </row>
    <row r="45" spans="2:11" hidden="1">
      <c r="B45" s="183"/>
      <c r="C45" s="183"/>
      <c r="D45" s="183"/>
      <c r="E45" s="183"/>
      <c r="F45" s="183"/>
      <c r="G45" s="183"/>
      <c r="H45" s="183"/>
      <c r="I45" s="183"/>
      <c r="J45" s="183"/>
      <c r="K45" s="183"/>
    </row>
    <row r="46" spans="2:11" hidden="1">
      <c r="B46" s="183"/>
      <c r="C46" s="183"/>
      <c r="D46" s="183"/>
      <c r="E46" s="183"/>
      <c r="F46" s="183"/>
      <c r="G46" s="183"/>
      <c r="H46" s="183"/>
      <c r="I46" s="183"/>
      <c r="J46" s="183"/>
      <c r="K46" s="183"/>
    </row>
    <row r="47" spans="2:11" hidden="1">
      <c r="B47" s="183"/>
      <c r="C47" s="183"/>
      <c r="D47" s="183"/>
      <c r="E47" s="183"/>
      <c r="F47" s="183"/>
      <c r="G47" s="183"/>
      <c r="H47" s="183"/>
      <c r="I47" s="183"/>
      <c r="J47" s="183"/>
      <c r="K47" s="183"/>
    </row>
    <row r="48" spans="2:11" hidden="1">
      <c r="B48" s="183"/>
      <c r="C48" s="183"/>
      <c r="D48" s="183"/>
      <c r="E48" s="183"/>
      <c r="F48" s="183"/>
      <c r="G48" s="183"/>
      <c r="H48" s="183"/>
      <c r="I48" s="183"/>
      <c r="J48" s="183"/>
      <c r="K48" s="183"/>
    </row>
    <row r="49" spans="2:11" hidden="1">
      <c r="B49" s="183"/>
      <c r="C49" s="183"/>
      <c r="D49" s="183"/>
      <c r="E49" s="183"/>
      <c r="F49" s="183"/>
      <c r="G49" s="183"/>
      <c r="H49" s="183"/>
      <c r="I49" s="183"/>
      <c r="J49" s="183"/>
      <c r="K49" s="183"/>
    </row>
    <row r="50" spans="2:11" hidden="1">
      <c r="B50" s="183"/>
      <c r="C50" s="183"/>
      <c r="D50" s="183"/>
      <c r="E50" s="183"/>
      <c r="F50" s="183"/>
      <c r="G50" s="183"/>
      <c r="H50" s="183"/>
      <c r="I50" s="183"/>
      <c r="J50" s="183"/>
      <c r="K50" s="183"/>
    </row>
    <row r="51" spans="2:11" hidden="1">
      <c r="B51" s="183"/>
      <c r="C51" s="183"/>
      <c r="D51" s="183"/>
      <c r="E51" s="183"/>
      <c r="F51" s="183"/>
      <c r="G51" s="183"/>
      <c r="H51" s="183"/>
      <c r="I51" s="183"/>
      <c r="J51" s="183"/>
      <c r="K51" s="183"/>
    </row>
    <row r="52" spans="2:11" hidden="1">
      <c r="B52" s="183"/>
      <c r="C52" s="183"/>
      <c r="D52" s="183"/>
      <c r="E52" s="183"/>
      <c r="F52" s="183"/>
      <c r="G52" s="183"/>
      <c r="H52" s="183"/>
      <c r="I52" s="183"/>
      <c r="J52" s="183"/>
      <c r="K52" s="183"/>
    </row>
    <row r="53" spans="2:11" hidden="1">
      <c r="B53" s="183"/>
      <c r="C53" s="183"/>
      <c r="D53" s="183"/>
      <c r="E53" s="183"/>
      <c r="F53" s="183"/>
      <c r="G53" s="183"/>
      <c r="H53" s="183"/>
      <c r="I53" s="183"/>
      <c r="J53" s="183"/>
      <c r="K53" s="183"/>
    </row>
    <row r="54" spans="2:11" hidden="1">
      <c r="B54" s="183"/>
      <c r="C54" s="183"/>
      <c r="D54" s="183"/>
      <c r="E54" s="183"/>
      <c r="F54" s="183"/>
      <c r="G54" s="183"/>
      <c r="H54" s="183"/>
      <c r="I54" s="183"/>
      <c r="J54" s="183"/>
      <c r="K54" s="183"/>
    </row>
    <row r="55" spans="2:11" hidden="1">
      <c r="B55" s="183"/>
      <c r="C55" s="183"/>
      <c r="D55" s="183"/>
      <c r="E55" s="183"/>
      <c r="F55" s="183"/>
      <c r="G55" s="183"/>
      <c r="H55" s="183"/>
      <c r="I55" s="183"/>
      <c r="J55" s="183"/>
      <c r="K55" s="183"/>
    </row>
    <row r="56" spans="2:11" hidden="1">
      <c r="B56" s="183"/>
      <c r="C56" s="183"/>
      <c r="D56" s="183"/>
      <c r="E56" s="183"/>
      <c r="F56" s="183"/>
      <c r="G56" s="183"/>
      <c r="H56" s="183"/>
      <c r="I56" s="183"/>
      <c r="J56" s="183"/>
      <c r="K56" s="183"/>
    </row>
    <row r="57" spans="2:11" hidden="1">
      <c r="B57" s="183"/>
      <c r="C57" s="183"/>
      <c r="D57" s="183"/>
      <c r="E57" s="183"/>
      <c r="F57" s="183"/>
      <c r="G57" s="183"/>
      <c r="H57" s="183"/>
      <c r="I57" s="183"/>
      <c r="J57" s="183"/>
      <c r="K57" s="183"/>
    </row>
    <row r="58" spans="2:11" hidden="1">
      <c r="B58" s="183"/>
      <c r="C58" s="183"/>
      <c r="D58" s="183"/>
      <c r="E58" s="183"/>
      <c r="F58" s="183"/>
      <c r="G58" s="183"/>
      <c r="H58" s="183"/>
      <c r="I58" s="183"/>
      <c r="J58" s="183"/>
      <c r="K58" s="183"/>
    </row>
    <row r="59" spans="2:11" hidden="1">
      <c r="B59" s="183"/>
      <c r="C59" s="183"/>
      <c r="D59" s="183"/>
      <c r="E59" s="183"/>
      <c r="F59" s="183"/>
      <c r="G59" s="183"/>
      <c r="H59" s="183"/>
      <c r="I59" s="183"/>
      <c r="J59" s="183"/>
      <c r="K59" s="183"/>
    </row>
    <row r="60" spans="2:11" hidden="1">
      <c r="B60" s="183"/>
      <c r="C60" s="183"/>
      <c r="D60" s="183"/>
      <c r="E60" s="183"/>
      <c r="F60" s="183"/>
      <c r="G60" s="183"/>
      <c r="H60" s="183"/>
      <c r="I60" s="183"/>
      <c r="J60" s="183"/>
      <c r="K60" s="183"/>
    </row>
    <row r="61" spans="2:11" hidden="1">
      <c r="B61" s="183"/>
      <c r="C61" s="183"/>
      <c r="D61" s="183"/>
      <c r="E61" s="183"/>
      <c r="F61" s="183"/>
      <c r="G61" s="183"/>
      <c r="H61" s="183"/>
      <c r="I61" s="183"/>
      <c r="J61" s="183"/>
      <c r="K61" s="183"/>
    </row>
    <row r="62" spans="2:11" hidden="1">
      <c r="B62" s="183"/>
      <c r="C62" s="183"/>
      <c r="D62" s="183"/>
      <c r="E62" s="183"/>
      <c r="F62" s="183"/>
      <c r="G62" s="183"/>
      <c r="H62" s="183"/>
      <c r="I62" s="183"/>
      <c r="J62" s="183"/>
      <c r="K62" s="183"/>
    </row>
    <row r="63" spans="2:11" hidden="1">
      <c r="B63" s="183"/>
      <c r="C63" s="183"/>
      <c r="D63" s="183"/>
      <c r="E63" s="183"/>
      <c r="F63" s="183"/>
      <c r="G63" s="183"/>
      <c r="H63" s="183"/>
      <c r="I63" s="183"/>
      <c r="J63" s="183"/>
      <c r="K63" s="183"/>
    </row>
    <row r="64" spans="2:11" hidden="1">
      <c r="B64" s="183"/>
      <c r="C64" s="183"/>
      <c r="D64" s="183"/>
      <c r="E64" s="183"/>
      <c r="F64" s="183"/>
      <c r="G64" s="183"/>
      <c r="H64" s="183"/>
      <c r="I64" s="183"/>
      <c r="J64" s="183"/>
      <c r="K64" s="183"/>
    </row>
    <row r="65" spans="2:11" hidden="1">
      <c r="B65" s="183"/>
      <c r="C65" s="183"/>
      <c r="D65" s="183"/>
      <c r="E65" s="183"/>
      <c r="F65" s="183"/>
      <c r="G65" s="183"/>
      <c r="H65" s="183"/>
      <c r="I65" s="183"/>
      <c r="J65" s="183"/>
      <c r="K65" s="183"/>
    </row>
    <row r="66" spans="2:11" hidden="1">
      <c r="B66" s="183"/>
      <c r="C66" s="183"/>
      <c r="D66" s="183"/>
      <c r="E66" s="183"/>
      <c r="F66" s="183"/>
      <c r="G66" s="183"/>
      <c r="H66" s="183"/>
      <c r="I66" s="183"/>
      <c r="J66" s="183"/>
      <c r="K66" s="183"/>
    </row>
    <row r="67" spans="2:11" hidden="1">
      <c r="B67" s="183"/>
      <c r="C67" s="183"/>
      <c r="D67" s="183"/>
      <c r="E67" s="183"/>
      <c r="F67" s="183"/>
      <c r="G67" s="183"/>
      <c r="H67" s="183"/>
      <c r="I67" s="183"/>
      <c r="J67" s="183"/>
      <c r="K67" s="183"/>
    </row>
    <row r="68" spans="2:11" hidden="1">
      <c r="B68" s="183"/>
      <c r="C68" s="183"/>
      <c r="D68" s="183"/>
      <c r="E68" s="183"/>
      <c r="F68" s="183"/>
      <c r="G68" s="183"/>
      <c r="H68" s="183"/>
      <c r="I68" s="183"/>
      <c r="J68" s="183"/>
      <c r="K68" s="183"/>
    </row>
    <row r="69" spans="2:11" hidden="1">
      <c r="B69" s="183"/>
      <c r="C69" s="183"/>
      <c r="D69" s="183"/>
      <c r="E69" s="183"/>
      <c r="F69" s="183"/>
      <c r="G69" s="183"/>
      <c r="H69" s="183"/>
      <c r="I69" s="183"/>
      <c r="J69" s="183"/>
      <c r="K69" s="183"/>
    </row>
    <row r="70" spans="2:11" hidden="1">
      <c r="B70" s="183"/>
      <c r="C70" s="183"/>
      <c r="D70" s="183"/>
      <c r="E70" s="183"/>
      <c r="F70" s="183"/>
      <c r="G70" s="183"/>
      <c r="H70" s="183"/>
      <c r="I70" s="183"/>
      <c r="J70" s="183"/>
      <c r="K70" s="183"/>
    </row>
    <row r="71" spans="2:11" hidden="1">
      <c r="B71" s="37"/>
      <c r="C71" s="37"/>
      <c r="D71" s="37"/>
      <c r="E71" s="37"/>
      <c r="F71" s="37"/>
      <c r="G71" s="37"/>
      <c r="H71" s="37"/>
      <c r="I71" s="37"/>
      <c r="J71" s="37"/>
      <c r="K71" s="37"/>
    </row>
    <row r="72" spans="2:11" hidden="1">
      <c r="B72" s="37"/>
      <c r="C72" s="37"/>
      <c r="D72" s="37"/>
      <c r="E72" s="37"/>
      <c r="F72" s="37"/>
      <c r="G72" s="37"/>
      <c r="H72" s="37"/>
      <c r="I72" s="37"/>
      <c r="J72" s="37"/>
      <c r="K72" s="37"/>
    </row>
    <row r="73" spans="2:11" hidden="1">
      <c r="B73" s="37"/>
      <c r="C73" s="37"/>
      <c r="D73" s="37"/>
      <c r="E73" s="37"/>
      <c r="F73" s="37"/>
      <c r="G73" s="37"/>
      <c r="H73" s="37"/>
      <c r="I73" s="37"/>
      <c r="J73" s="37"/>
      <c r="K73" s="37"/>
    </row>
    <row r="74" spans="2:11" hidden="1">
      <c r="B74" s="37"/>
      <c r="C74" s="37"/>
      <c r="D74" s="37"/>
      <c r="E74" s="37"/>
      <c r="F74" s="37"/>
      <c r="G74" s="37"/>
      <c r="H74" s="37"/>
      <c r="I74" s="37"/>
      <c r="J74" s="37"/>
      <c r="K74" s="37"/>
    </row>
    <row r="75" spans="2:11" hidden="1">
      <c r="B75" s="37"/>
      <c r="C75" s="37"/>
      <c r="D75" s="37"/>
      <c r="E75" s="37"/>
      <c r="F75" s="37"/>
      <c r="G75" s="37"/>
      <c r="H75" s="37"/>
      <c r="I75" s="37"/>
      <c r="J75" s="37"/>
      <c r="K75" s="37"/>
    </row>
    <row r="76" spans="2:11" hidden="1">
      <c r="B76" s="37"/>
      <c r="C76" s="37"/>
      <c r="D76" s="37"/>
      <c r="E76" s="37"/>
      <c r="F76" s="37"/>
      <c r="G76" s="37"/>
      <c r="H76" s="37"/>
      <c r="I76" s="37"/>
      <c r="J76" s="37"/>
      <c r="K76" s="37"/>
    </row>
    <row r="77" spans="2:11" hidden="1">
      <c r="B77" s="37"/>
      <c r="C77" s="37"/>
      <c r="D77" s="37"/>
      <c r="E77" s="37"/>
      <c r="F77" s="37"/>
      <c r="G77" s="37"/>
      <c r="H77" s="37"/>
      <c r="I77" s="37"/>
      <c r="J77" s="37"/>
      <c r="K77" s="37"/>
    </row>
    <row r="78" spans="2:11" hidden="1">
      <c r="B78" s="37"/>
      <c r="C78" s="37"/>
      <c r="D78" s="37"/>
      <c r="E78" s="37"/>
      <c r="F78" s="37"/>
      <c r="G78" s="37"/>
      <c r="H78" s="37"/>
      <c r="I78" s="37"/>
      <c r="J78" s="37"/>
      <c r="K78" s="37"/>
    </row>
    <row r="79" spans="2:11" hidden="1">
      <c r="B79" s="37"/>
      <c r="C79" s="37"/>
      <c r="D79" s="37"/>
      <c r="E79" s="37"/>
      <c r="F79" s="37"/>
      <c r="G79" s="37"/>
      <c r="H79" s="37"/>
      <c r="I79" s="37"/>
      <c r="J79" s="37"/>
      <c r="K79" s="37"/>
    </row>
    <row r="80" spans="2:11" hidden="1">
      <c r="B80" s="37"/>
      <c r="C80" s="37"/>
      <c r="D80" s="37"/>
      <c r="E80" s="37"/>
      <c r="F80" s="37"/>
      <c r="G80" s="37"/>
      <c r="H80" s="37"/>
      <c r="I80" s="37"/>
      <c r="J80" s="37"/>
      <c r="K80" s="37"/>
    </row>
    <row r="81" spans="2:11" hidden="1">
      <c r="B81" s="37"/>
      <c r="C81" s="37"/>
      <c r="D81" s="37"/>
      <c r="E81" s="37"/>
      <c r="F81" s="37"/>
      <c r="G81" s="37"/>
      <c r="H81" s="37"/>
      <c r="I81" s="37"/>
      <c r="J81" s="37"/>
      <c r="K81" s="37"/>
    </row>
    <row r="82" spans="2:11" hidden="1">
      <c r="B82" s="37"/>
      <c r="C82" s="37"/>
      <c r="D82" s="37"/>
      <c r="E82" s="37"/>
      <c r="F82" s="37"/>
      <c r="G82" s="37"/>
      <c r="H82" s="37"/>
      <c r="I82" s="37"/>
      <c r="J82" s="37"/>
      <c r="K82" s="37"/>
    </row>
    <row r="83" spans="2:11" hidden="1">
      <c r="B83" s="37"/>
      <c r="C83" s="37"/>
      <c r="D83" s="37"/>
      <c r="E83" s="37"/>
      <c r="F83" s="37"/>
      <c r="G83" s="37"/>
      <c r="H83" s="37"/>
      <c r="I83" s="37"/>
      <c r="J83" s="37"/>
      <c r="K83" s="37"/>
    </row>
    <row r="84" spans="2:11" hidden="1"/>
    <row r="85" spans="2:11" hidden="1"/>
    <row r="86" spans="2:11" hidden="1"/>
  </sheetData>
  <mergeCells count="19">
    <mergeCell ref="J10:J11"/>
    <mergeCell ref="K10:K11"/>
    <mergeCell ref="B13:K13"/>
    <mergeCell ref="B22:K22"/>
    <mergeCell ref="I18:I19"/>
    <mergeCell ref="H18:H19"/>
    <mergeCell ref="J18:J19"/>
    <mergeCell ref="K18:K19"/>
    <mergeCell ref="B3:D3"/>
    <mergeCell ref="E3:K3"/>
    <mergeCell ref="B4:D4"/>
    <mergeCell ref="E4:K4"/>
    <mergeCell ref="B7:K7"/>
    <mergeCell ref="B9:D9"/>
    <mergeCell ref="E9:G9"/>
    <mergeCell ref="H9:I9"/>
    <mergeCell ref="B8:D8"/>
    <mergeCell ref="E8:G8"/>
    <mergeCell ref="H8:I8"/>
  </mergeCells>
  <pageMargins left="0.7" right="0.7" top="0.75" bottom="0.75" header="0.3" footer="0.3"/>
  <pageSetup orientation="portrait" verticalDpi="30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FACTORES TÉCNICOS DE EVALUACIÓN</vt:lpstr>
      <vt:lpstr> EXPERIENCIA DEL PROPONENTE</vt:lpstr>
      <vt:lpstr>DIRECTOR DEL PROYECTO</vt:lpstr>
      <vt:lpstr>ASESOR TÉCNICO TDT 1</vt:lpstr>
      <vt:lpstr>ASESOR TÉCNICO TDT 2</vt:lpstr>
      <vt:lpstr>ASESOR TÉCNICO SIS ELEC</vt:lpstr>
      <vt:lpstr>ASESOR OBRAS CIVILES</vt:lpstr>
      <vt:lpstr>ASESOR JURÍDICO</vt:lpstr>
      <vt:lpstr>ASESOR CONTABLE</vt:lpstr>
      <vt:lpstr>FACTORES PONDERABLES</vt:lpstr>
      <vt:lpstr>' EXPERIENCIA DEL PROPONENTE'!Área_de_impresión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C. Ariza</dc:creator>
  <cp:lastModifiedBy>M</cp:lastModifiedBy>
  <dcterms:created xsi:type="dcterms:W3CDTF">2011-06-23T19:04:50Z</dcterms:created>
  <dcterms:modified xsi:type="dcterms:W3CDTF">2016-08-30T22:18:14Z</dcterms:modified>
</cp:coreProperties>
</file>