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12270" windowHeight="5610" tabRatio="790"/>
  </bookViews>
  <sheets>
    <sheet name="RESUMEN" sheetId="66" r:id="rId1"/>
    <sheet name=" EXPERIENCIA PROPONENTE" sheetId="41" r:id="rId2"/>
    <sheet name="TRANSMISORES (IA 013)" sheetId="44" r:id="rId3"/>
    <sheet name="GPS (IA13)" sheetId="45" r:id="rId4"/>
    <sheet name="FILTROS (IA13)" sheetId="46" r:id="rId5"/>
    <sheet name="COMB (IA13)" sheetId="48" r:id="rId6"/>
    <sheet name="CONM COAXIAL Tx (IA13)" sheetId="47" r:id="rId7"/>
    <sheet name="CARGA FANT (IA13)" sheetId="50" r:id="rId8"/>
    <sheet name="CONMU ANTENAS (IA13)" sheetId="49" r:id="rId9"/>
    <sheet name="ELEM. COMPLEMEN. (IA13)" sheetId="4" r:id="rId10"/>
    <sheet name="ANTENA PANEL (IA13)" sheetId="57" r:id="rId11"/>
    <sheet name="IRD (IA13)" sheetId="58" r:id="rId12"/>
    <sheet name="ANTENA TVRO (IA13)" sheetId="60" r:id="rId13"/>
    <sheet name="LNB (IA13)" sheetId="59" r:id="rId14"/>
    <sheet name="TRANSFORMADORES (IA13)" sheetId="61" r:id="rId15"/>
    <sheet name="PLANTA EMER (IA13)" sheetId="62" r:id="rId16"/>
    <sheet name="TRANSFE (IA13)" sheetId="35" r:id="rId17"/>
    <sheet name="UPS (IA13)" sheetId="63" r:id="rId18"/>
    <sheet name="EQ CONEC Y GEST (IA13)" sheetId="64" r:id="rId19"/>
    <sheet name="GARANTÍAS" sheetId="65" r:id="rId20"/>
    <sheet name="FACTORES PONDERABLES" sheetId="19" r:id="rId21"/>
  </sheets>
  <definedNames>
    <definedName name="_xlnm.Print_Area" localSheetId="1">' EXPERIENCIA PROPONENTE'!$B$1:$AI$26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9"/>
  <c r="F33" i="66"/>
  <c r="F32"/>
  <c r="F31"/>
  <c r="F30"/>
  <c r="F29"/>
  <c r="F6"/>
  <c r="F28" s="1"/>
  <c r="AK26" i="41" l="1"/>
  <c r="AJ26"/>
  <c r="AK25"/>
  <c r="AJ25"/>
  <c r="AE25"/>
  <c r="N25"/>
  <c r="T25" s="1"/>
  <c r="AC25" s="1"/>
  <c r="AD25" s="1"/>
  <c r="AK24"/>
  <c r="AJ24"/>
  <c r="AE24"/>
  <c r="AC24"/>
  <c r="AD24" s="1"/>
  <c r="T24"/>
  <c r="AK23"/>
  <c r="AJ23"/>
  <c r="AE23"/>
  <c r="Z23"/>
  <c r="T23"/>
  <c r="AC23" s="1"/>
  <c r="AD23" s="1"/>
  <c r="AK22"/>
  <c r="AJ22"/>
  <c r="AE22"/>
  <c r="AA22"/>
  <c r="AB22" s="1"/>
  <c r="AC22" s="1"/>
  <c r="AD22" s="1"/>
  <c r="Z22"/>
  <c r="T22"/>
  <c r="AK21"/>
  <c r="AJ21"/>
  <c r="AE21"/>
  <c r="AA21"/>
  <c r="AB21" s="1"/>
  <c r="Z21"/>
  <c r="T21"/>
  <c r="AK20"/>
  <c r="AJ20"/>
  <c r="AE20"/>
  <c r="AA20"/>
  <c r="Z20"/>
  <c r="N20"/>
  <c r="T20" s="1"/>
  <c r="AK19"/>
  <c r="AJ19"/>
  <c r="AE19"/>
  <c r="AB19"/>
  <c r="T19"/>
  <c r="I11"/>
  <c r="I12" s="1"/>
  <c r="H11"/>
  <c r="H12" s="1"/>
  <c r="G11"/>
  <c r="G12" s="1"/>
  <c r="D10"/>
  <c r="AF22" l="1"/>
  <c r="AC19"/>
  <c r="AD19" s="1"/>
  <c r="AB20"/>
  <c r="AC20" s="1"/>
  <c r="AD20" s="1"/>
  <c r="AF24"/>
  <c r="M11"/>
  <c r="M12" s="1"/>
  <c r="AF19"/>
  <c r="AF20"/>
  <c r="AC21"/>
  <c r="AD21" s="1"/>
  <c r="AF21" s="1"/>
  <c r="AF25"/>
  <c r="AF23"/>
  <c r="N11"/>
  <c r="N12" s="1"/>
  <c r="C23" i="65"/>
  <c r="C21"/>
  <c r="C20"/>
  <c r="D20" s="1"/>
  <c r="C19"/>
  <c r="D19" s="1"/>
  <c r="C18"/>
  <c r="D18" s="1"/>
  <c r="C16"/>
  <c r="D16" s="1"/>
  <c r="C15"/>
  <c r="D15" s="1"/>
  <c r="C13"/>
  <c r="D13" s="1"/>
  <c r="C12"/>
  <c r="D12" s="1"/>
  <c r="C11"/>
  <c r="D11" s="1"/>
  <c r="C10"/>
  <c r="D10" s="1"/>
  <c r="C9"/>
  <c r="D9" s="1"/>
  <c r="C8"/>
  <c r="D8" s="1"/>
  <c r="C7"/>
  <c r="D7" s="1"/>
  <c r="C6"/>
  <c r="D6" s="1"/>
  <c r="C5"/>
  <c r="D5" s="1"/>
  <c r="C4"/>
  <c r="D4" s="1"/>
  <c r="C3"/>
  <c r="D3" s="1"/>
  <c r="G23"/>
  <c r="G21"/>
  <c r="G20"/>
  <c r="G19"/>
  <c r="G18"/>
  <c r="G16"/>
  <c r="G15"/>
  <c r="G13"/>
  <c r="G12"/>
  <c r="G11"/>
  <c r="G10"/>
  <c r="G9"/>
  <c r="G8"/>
  <c r="G7"/>
  <c r="G6"/>
  <c r="G5"/>
  <c r="G4"/>
  <c r="G3"/>
  <c r="D11" i="41" l="1"/>
  <c r="D12" s="1"/>
</calcChain>
</file>

<file path=xl/sharedStrings.xml><?xml version="1.0" encoding="utf-8"?>
<sst xmlns="http://schemas.openxmlformats.org/spreadsheetml/2006/main" count="1203" uniqueCount="596">
  <si>
    <t>FOLIO</t>
  </si>
  <si>
    <t>Configuración</t>
  </si>
  <si>
    <t>LNB</t>
  </si>
  <si>
    <t>HASTA 100 PUNTOS</t>
  </si>
  <si>
    <t>No. Certificación</t>
  </si>
  <si>
    <t>OBSERVACIONES</t>
  </si>
  <si>
    <t>UPS</t>
  </si>
  <si>
    <t>FACTORES PONDERABLES</t>
  </si>
  <si>
    <t>PUNTAJE ASIGNADO</t>
  </si>
  <si>
    <t xml:space="preserve">PUNTAJE TOTAL </t>
  </si>
  <si>
    <t>NOMBRE DEL CONTRATANTE</t>
  </si>
  <si>
    <t>NOMBRE DEL CONTRATISTA</t>
  </si>
  <si>
    <t>VERIFICACIÓN DE LA EXPERIENCIA DEL PROPONENTE</t>
  </si>
  <si>
    <t>FOLIO DE LA CERTIFICACIÓN</t>
  </si>
  <si>
    <t>FECHA DE INICIO (DIA/MES/AÑO)</t>
  </si>
  <si>
    <t>FECHA TERMINACION (DIA/MES/AÑO)</t>
  </si>
  <si>
    <t>CONTRATO TERMINADO O LIQUIDADO (SI/NO)</t>
  </si>
  <si>
    <t>Estándar</t>
  </si>
  <si>
    <t>Modo PLP</t>
  </si>
  <si>
    <t>Ancho de banda de canal</t>
  </si>
  <si>
    <t>Impedancia</t>
  </si>
  <si>
    <t xml:space="preserve">Potencia de transmisión </t>
  </si>
  <si>
    <t>Corrección</t>
  </si>
  <si>
    <t>Corrección Digital Adaptativa (ADC)</t>
  </si>
  <si>
    <t>Alimentación</t>
  </si>
  <si>
    <t>6 MHz</t>
  </si>
  <si>
    <t>Estabilidad en frecuencia</t>
  </si>
  <si>
    <t>GPS EXTERNO</t>
  </si>
  <si>
    <t>ROE</t>
  </si>
  <si>
    <t>Pérdidas de inserción entre entrada y salida:</t>
  </si>
  <si>
    <t>Conectores de entrada y salida</t>
  </si>
  <si>
    <t>Generales</t>
  </si>
  <si>
    <t>Distribuidor</t>
  </si>
  <si>
    <t>Precisión de la fase de las salidas</t>
  </si>
  <si>
    <t>Ganancia</t>
  </si>
  <si>
    <t>Relación lóbulo principal a lóbulos secundarios</t>
  </si>
  <si>
    <t>Relación lóbulo principal a lóbulo posterior</t>
  </si>
  <si>
    <t>Dimensiones de los Conectores de entrada</t>
  </si>
  <si>
    <t xml:space="preserve">Horizontal </t>
  </si>
  <si>
    <t>≥ 11 dBd</t>
  </si>
  <si>
    <t>Tornillería</t>
  </si>
  <si>
    <t>Dieléctrico</t>
  </si>
  <si>
    <t>Dimensiones</t>
  </si>
  <si>
    <t xml:space="preserve">Pérdidas de retorno </t>
  </si>
  <si>
    <t>Pérdidas de inserción</t>
  </si>
  <si>
    <t>Conductor externo</t>
  </si>
  <si>
    <t>Gestión</t>
  </si>
  <si>
    <t>General</t>
  </si>
  <si>
    <t>GARANTIA ADICIONAL MINIMA</t>
  </si>
  <si>
    <t>Normativa</t>
  </si>
  <si>
    <t>ÍTEM</t>
  </si>
  <si>
    <t>COMBINADORES</t>
  </si>
  <si>
    <t>VALOR SALARIO MÍNIMO</t>
  </si>
  <si>
    <t>NÚMERO               SMMLV</t>
  </si>
  <si>
    <t>Polarización</t>
  </si>
  <si>
    <t>≤ 1,1</t>
  </si>
  <si>
    <t>LINEA ADAPTADORA</t>
  </si>
  <si>
    <t>CODOS</t>
  </si>
  <si>
    <t xml:space="preserve">FACTORES VERIFICACIÓN </t>
  </si>
  <si>
    <t>HASTA 50 PUNTOS</t>
  </si>
  <si>
    <t>HASTA 300 PUNTOS</t>
  </si>
  <si>
    <t>50 Ω</t>
  </si>
  <si>
    <t>≥ 35 dB</t>
  </si>
  <si>
    <t>≥ 36 dB</t>
  </si>
  <si>
    <t>≥ 2 entradas ASI BNC hembra (75 Ω)</t>
  </si>
  <si>
    <t>Frecuencia: 60 Hz ± 5%</t>
  </si>
  <si>
    <t>Factor de Potencia ≥ 0.9</t>
  </si>
  <si>
    <t>MARCA:</t>
  </si>
  <si>
    <t>MODELO:</t>
  </si>
  <si>
    <t>REFERENCIA:</t>
  </si>
  <si>
    <t>50 Ω *</t>
  </si>
  <si>
    <t>IRD o RECEPTORES SATELITALES PROFESIONALES</t>
  </si>
  <si>
    <t>470 MHz a 698 MHz</t>
  </si>
  <si>
    <t>Ángulo de apertura</t>
  </si>
  <si>
    <t>Descripción</t>
  </si>
  <si>
    <t>TRANSMISORES DE TELEVISIÓN DIGITAL DVB-T2</t>
  </si>
  <si>
    <t>Modelo para</t>
  </si>
  <si>
    <t>200 Wrms</t>
  </si>
  <si>
    <t xml:space="preserve"> 500 Wrms</t>
  </si>
  <si>
    <t>1000 Wrms</t>
  </si>
  <si>
    <t>1500 Wrms</t>
  </si>
  <si>
    <t>2000 Wrms</t>
  </si>
  <si>
    <t>3000 Wrms</t>
  </si>
  <si>
    <t xml:space="preserve">Referencia para </t>
  </si>
  <si>
    <t>500 Wrms</t>
  </si>
  <si>
    <t xml:space="preserve"> 1000 Wrms</t>
  </si>
  <si>
    <t>Características de Obligatorio Cumplimiento</t>
  </si>
  <si>
    <t>DVB-T2: ETSI EN 302 755 V1.3.1</t>
  </si>
  <si>
    <t>Redundancia</t>
  </si>
  <si>
    <t>Transmisores con doble excitador para potencias después del filtro combinador o en su defecto del filtro de máscara crítica, iguales o superiores a 500 Wrms *</t>
  </si>
  <si>
    <t>Transmisores en configuración 2+1 para potencias después del filtro combinador o en su defecto del filtro de máscara crítica, inferiores a 500 Wrms *</t>
  </si>
  <si>
    <t>≥ 6 PLP (modos A y B)</t>
  </si>
  <si>
    <t>Banda de operación</t>
  </si>
  <si>
    <r>
      <t>Modulation Error Ratio</t>
    </r>
    <r>
      <rPr>
        <sz val="10"/>
        <color theme="1"/>
        <rFont val="Arial Narrow"/>
        <family val="2"/>
      </rPr>
      <t xml:space="preserve"> MER</t>
    </r>
  </si>
  <si>
    <r>
      <t xml:space="preserve">"Shoulders" </t>
    </r>
    <r>
      <rPr>
        <sz val="10"/>
        <color theme="1"/>
        <rFont val="Arial Narrow"/>
        <family val="2"/>
      </rPr>
      <t>antes del filtro de máscara crítica</t>
    </r>
  </si>
  <si>
    <r>
      <t xml:space="preserve">Entradas de </t>
    </r>
    <r>
      <rPr>
        <i/>
        <sz val="10"/>
        <color theme="1"/>
        <rFont val="Arial Narrow"/>
        <family val="2"/>
      </rPr>
      <t>Transport Stream</t>
    </r>
    <r>
      <rPr>
        <sz val="10"/>
        <color theme="1"/>
        <rFont val="Arial Narrow"/>
        <family val="2"/>
      </rPr>
      <t xml:space="preserve"> por excitador</t>
    </r>
  </si>
  <si>
    <t>≥ 2 entrada IP</t>
  </si>
  <si>
    <r>
      <t>Seamless switching</t>
    </r>
    <r>
      <rPr>
        <sz val="10"/>
        <color theme="1"/>
        <rFont val="Arial Narrow"/>
        <family val="2"/>
      </rPr>
      <t xml:space="preserve"> entre todas las entradas ASI e IP que permita la conmutación automática y manual, local y remotamente *</t>
    </r>
  </si>
  <si>
    <t>Mejor o igual que ± 1 Hz</t>
  </si>
  <si>
    <t>Conectores de salida</t>
  </si>
  <si>
    <t>Norma EIA, IEC o DIN *</t>
  </si>
  <si>
    <t>≥ 200 Wrms, ≥ 500 Wrms, ≥ 1000 Wrms, ≥ 1500 Wrms, ≥ 2000 Wrms y ≥ 3000 Wrms, según requerimientos por estación,  a la salida del filtro combinador o en su defecto a la salida del filtro de máscara crítica *</t>
  </si>
  <si>
    <t>Eficiencia</t>
  </si>
  <si>
    <t>≥ 23% con: MER ≥ 35 dB y 500 Wrms &gt; potencia después de filtraje  ≥ 200 Wrms</t>
  </si>
  <si>
    <t>≥ 37% con: MER ≥ 35 dB y potencia después de filtraje  ≥ 2000 Wrms</t>
  </si>
  <si>
    <t>Pérdida de potencia por daño en un transistor</t>
  </si>
  <si>
    <t>≤ 0,5 dB para potencia después de filtraje ≥ 2000 Wrms</t>
  </si>
  <si>
    <t>≤ 0,7 dB para 2000 Wrms &gt; potencia después de filtraje ≥ 1000 Wrms</t>
  </si>
  <si>
    <t>≤ 1,3 dB para 1000 Wrms &gt; potencia después de filtraje ≥ 500 Wrms</t>
  </si>
  <si>
    <t>≤ 3 dB para 500 Wrms &gt; potencia después de filtraje ≥ 200 Wrms</t>
  </si>
  <si>
    <t xml:space="preserve">Entradas de reloj por excitador para sincronismo </t>
  </si>
  <si>
    <t>≥ 1 entrada de referencia de frecuencia de 10 MHz *</t>
  </si>
  <si>
    <t>≥ 1 entrada de referencia de tiempo de 1 pps *</t>
  </si>
  <si>
    <t>Rizado (correspondiente al retardo de grupo)</t>
  </si>
  <si>
    <t>≤ 1 dB pico a pico *</t>
  </si>
  <si>
    <t>Single Frequency Network SFN</t>
  </si>
  <si>
    <t>Soportar retardos de la red de transporte mayores o iguales a 700 ms</t>
  </si>
  <si>
    <t>Soportar la configuración de adelantos o retardos en el intervalo ± 3 ms para el sincronismo de redes SFN</t>
  </si>
  <si>
    <r>
      <t>LDPC-BCH (</t>
    </r>
    <r>
      <rPr>
        <i/>
        <sz val="10"/>
        <color theme="1"/>
        <rFont val="Arial Narrow"/>
        <family val="2"/>
      </rPr>
      <t>Low Density Parity Check-Bose Chaudhuri Hocquenghem</t>
    </r>
    <r>
      <rPr>
        <sz val="10"/>
        <color theme="1"/>
        <rFont val="Arial Narrow"/>
        <family val="2"/>
      </rPr>
      <t>)</t>
    </r>
  </si>
  <si>
    <t>Modos de prueba o test</t>
  </si>
  <si>
    <r>
      <t>PRBS (</t>
    </r>
    <r>
      <rPr>
        <i/>
        <sz val="10"/>
        <color theme="1"/>
        <rFont val="Arial Narrow"/>
        <family val="2"/>
      </rPr>
      <t>Pseudo-Random Binary Sequence</t>
    </r>
    <r>
      <rPr>
        <sz val="10"/>
        <color theme="1"/>
        <rFont val="Arial Narrow"/>
        <family val="2"/>
      </rPr>
      <t>)</t>
    </r>
  </si>
  <si>
    <t>Soportar la corrección digital adaptativa de forma continua y por demanda, y almacenar automáticamente los parámetros de optimización para la pre-corrección *</t>
  </si>
  <si>
    <t>Etapa de amplificación</t>
  </si>
  <si>
    <t>Tecnología de estado sólido</t>
  </si>
  <si>
    <r>
      <t xml:space="preserve">Tecnología </t>
    </r>
    <r>
      <rPr>
        <i/>
        <sz val="10"/>
        <color theme="1"/>
        <rFont val="Arial Narrow"/>
        <family val="2"/>
      </rPr>
      <t>“plug in”</t>
    </r>
    <r>
      <rPr>
        <sz val="10"/>
        <color theme="1"/>
        <rFont val="Arial Narrow"/>
        <family val="2"/>
      </rPr>
      <t xml:space="preserve"> en amplificadores y fuentes sin que se produzcan daños con la desconexión/conexión en “caliente” *</t>
    </r>
  </si>
  <si>
    <t>Protecciones independientes por módulo de amplificación *</t>
  </si>
  <si>
    <t>Sistema de refrigeración por aire</t>
  </si>
  <si>
    <t>Convección y/o aire forzado *</t>
  </si>
  <si>
    <t>Filtros y cámaras de control para la pureza del aire, humedad y temperatura *</t>
  </si>
  <si>
    <t>Integración en rack con capacidad de entrada de aire por la parte inferior, superior o trasera/delantera del rack *</t>
  </si>
  <si>
    <t>Sistema de protecciones por pérdida de presión de aire o sobretemperatura *</t>
  </si>
  <si>
    <t>Sistema de refrigeración por líquido</t>
  </si>
  <si>
    <t>En circuito cerrado *</t>
  </si>
  <si>
    <t>Intercambiadores de calor líquido-aire *</t>
  </si>
  <si>
    <t>Bombas y ventiladores de velocidad variable *</t>
  </si>
  <si>
    <t>Sistema de control y monitoreo local y remoto, que permita identificar fallas y alarmas en bombas y/o ventiladores *</t>
  </si>
  <si>
    <t>Redundancia en bombas y ventiladores *</t>
  </si>
  <si>
    <t>Válvulas de drenaje en la parte más baja del circuito de refrigeración *</t>
  </si>
  <si>
    <t>Válvulas de purgado automático en la parte más alta del circuito *</t>
  </si>
  <si>
    <t>Circuitos de protección en casos de pérdida de presión y sobretemperatura *</t>
  </si>
  <si>
    <t>Tensión Trifásica AC: 220 o 380 Vac ± 15%, según voltajes secundarios en cada estación *</t>
  </si>
  <si>
    <t>Interfaz de red Ethernet (10/100BaseT)</t>
  </si>
  <si>
    <t>Protocolo de comunicaciones SNMP V2 *</t>
  </si>
  <si>
    <t>1+1 en GPS, fuentes y antenas *</t>
  </si>
  <si>
    <t>≥ 3 salidas de referencia de señales de 10 MHz</t>
  </si>
  <si>
    <t>≥ 3 salidas de referencia de señales de 1 pps</t>
  </si>
  <si>
    <t>Interface de referencia señal de 10 MHz</t>
  </si>
  <si>
    <t>Conector BNC</t>
  </si>
  <si>
    <t>Impedancia 50 Ω</t>
  </si>
  <si>
    <t>Señal senoidal</t>
  </si>
  <si>
    <t>Nivel de señal ≥ 7 dBm</t>
  </si>
  <si>
    <t>Ruido de fase ≤ -90 dBc/Hz @ 10 Hz</t>
  </si>
  <si>
    <t>Ruido de fase ≤ -115 dBc/Hz @ 100 Hz</t>
  </si>
  <si>
    <t>Ruido de fase ≤ -135 dBc/Hz @ 1 kHz</t>
  </si>
  <si>
    <t>Nivel de armónicos ≤ -40 dBc</t>
  </si>
  <si>
    <t>Interface de referencia señal de 1 pps</t>
  </si>
  <si>
    <t>Señal TTL</t>
  </si>
  <si>
    <t>Error en fase</t>
  </si>
  <si>
    <t>≤ 1,5 µs (con GPS desenganchado) *</t>
  </si>
  <si>
    <t>Error en frecuencia</t>
  </si>
  <si>
    <t>Conmutación de salidas de referencia</t>
  </si>
  <si>
    <t>Automática (en caso de falla) y manual</t>
  </si>
  <si>
    <r>
      <t xml:space="preserve">holdover </t>
    </r>
    <r>
      <rPr>
        <sz val="10"/>
        <color rgb="FF000000"/>
        <rFont val="Arial Narrow"/>
        <family val="2"/>
      </rPr>
      <t>mínimo</t>
    </r>
  </si>
  <si>
    <t>12 µs en un día *</t>
  </si>
  <si>
    <t>Soportar el protocolo de comunicaciones SNMP V2 *</t>
  </si>
  <si>
    <t>Indicadores frontales de visualización de estado</t>
  </si>
  <si>
    <t>FILTROS EXTERNOS</t>
  </si>
  <si>
    <t>MODELOS:</t>
  </si>
  <si>
    <t>REFERENCIAS:</t>
  </si>
  <si>
    <t>Ocho (8) cavidades (máscara crítica)</t>
  </si>
  <si>
    <t>Sintonizables en la banda de frecuencias 470 MHz a 698 MHz</t>
  </si>
  <si>
    <t>ROE ≤ 1,1</t>
  </si>
  <si>
    <t>Sondas calibradas a la salida *</t>
  </si>
  <si>
    <t>Secos o refrigerados por líquido *</t>
  </si>
  <si>
    <r>
      <t xml:space="preserve">≤ 1,2 dB </t>
    </r>
    <r>
      <rPr>
        <sz val="10"/>
        <color theme="1"/>
        <rFont val="Arial Narrow"/>
        <family val="2"/>
      </rPr>
      <t>para 500 Wrms &gt; potencias después del filtraje ≥ 200 Wrms</t>
    </r>
  </si>
  <si>
    <r>
      <t xml:space="preserve">≤ 0,8 dB para </t>
    </r>
    <r>
      <rPr>
        <sz val="10"/>
        <color theme="1"/>
        <rFont val="Arial Narrow"/>
        <family val="2"/>
      </rPr>
      <t>1000 Wrms &gt; potencias después del filtraje ≥ 500 Wrms</t>
    </r>
  </si>
  <si>
    <r>
      <t xml:space="preserve">≤ 0,7 dB para </t>
    </r>
    <r>
      <rPr>
        <sz val="10"/>
        <color theme="1"/>
        <rFont val="Arial Narrow"/>
        <family val="2"/>
      </rPr>
      <t>2000 Wrms &gt; potencias después del filtraje ≥ 1000 Wrms</t>
    </r>
  </si>
  <si>
    <r>
      <t xml:space="preserve">≤ 0,6 dB </t>
    </r>
    <r>
      <rPr>
        <sz val="10"/>
        <color theme="1"/>
        <rFont val="Arial Narrow"/>
        <family val="2"/>
      </rPr>
      <t>para potencias después del filtraje ≥ 2000 Wrms</t>
    </r>
  </si>
  <si>
    <t>CONMUTADORES COAXIALES DE TRANSMISORES (CCT)</t>
  </si>
  <si>
    <t>Tipo</t>
  </si>
  <si>
    <t>Motorizados</t>
  </si>
  <si>
    <t xml:space="preserve">50 Ω </t>
  </si>
  <si>
    <t>≤ 0,15 dB</t>
  </si>
  <si>
    <t>Tipo CIB (impedancia constante)</t>
  </si>
  <si>
    <t>ROE ≤ 1,1 para las entradas de banda ancha y banda estrecha</t>
  </si>
  <si>
    <t>Ocho (8) cavidades (máscara crítica) para el filtro correspondiente a la entrada de banda estrecha</t>
  </si>
  <si>
    <t xml:space="preserve">Pérdidas de inserción para las entradas de banda estrecha </t>
  </si>
  <si>
    <r>
      <t xml:space="preserve">≤ 1,6 dB para 500 Wrms &gt; </t>
    </r>
    <r>
      <rPr>
        <sz val="10"/>
        <color theme="1"/>
        <rFont val="Arial Narrow"/>
        <family val="2"/>
      </rPr>
      <t>potencias después del filtraje</t>
    </r>
    <r>
      <rPr>
        <sz val="10"/>
        <color rgb="FF000000"/>
        <rFont val="Arial Narrow"/>
        <family val="2"/>
      </rPr>
      <t xml:space="preserve"> ≥ 200 Wrms</t>
    </r>
  </si>
  <si>
    <r>
      <t>≤ 1 dB para 1000 Wrms &gt;</t>
    </r>
    <r>
      <rPr>
        <sz val="10"/>
        <color theme="1"/>
        <rFont val="Arial Narrow"/>
        <family val="2"/>
      </rPr>
      <t xml:space="preserve"> potencias después del filtraje </t>
    </r>
    <r>
      <rPr>
        <sz val="10"/>
        <color rgb="FF000000"/>
        <rFont val="Arial Narrow"/>
        <family val="2"/>
      </rPr>
      <t>≥ 500 Wrms</t>
    </r>
  </si>
  <si>
    <r>
      <t xml:space="preserve">≤ 0,8 dB para 2000 </t>
    </r>
    <r>
      <rPr>
        <sz val="9"/>
        <color rgb="FF000000"/>
        <rFont val="Arial Narrow"/>
        <family val="2"/>
      </rPr>
      <t xml:space="preserve">Wrms </t>
    </r>
    <r>
      <rPr>
        <sz val="10"/>
        <color rgb="FF000000"/>
        <rFont val="Arial Narrow"/>
        <family val="2"/>
      </rPr>
      <t xml:space="preserve">&gt; </t>
    </r>
    <r>
      <rPr>
        <sz val="10"/>
        <color theme="1"/>
        <rFont val="Arial Narrow"/>
        <family val="2"/>
      </rPr>
      <t>potencias después del filtraje</t>
    </r>
    <r>
      <rPr>
        <sz val="10"/>
        <color rgb="FF000000"/>
        <rFont val="Arial Narrow"/>
        <family val="2"/>
      </rPr>
      <t xml:space="preserve"> ≥ 1000 </t>
    </r>
    <r>
      <rPr>
        <sz val="9"/>
        <color rgb="FF000000"/>
        <rFont val="Arial Narrow"/>
        <family val="2"/>
      </rPr>
      <t>Wrms</t>
    </r>
  </si>
  <si>
    <r>
      <t xml:space="preserve">≤ 0,7 dB para </t>
    </r>
    <r>
      <rPr>
        <sz val="10"/>
        <color theme="1"/>
        <rFont val="Arial Narrow"/>
        <family val="2"/>
      </rPr>
      <t xml:space="preserve">potencias después del filtraje </t>
    </r>
    <r>
      <rPr>
        <sz val="10"/>
        <color rgb="FF000000"/>
        <rFont val="Arial Narrow"/>
        <family val="2"/>
      </rPr>
      <t>≥ 2000 Wrms</t>
    </r>
  </si>
  <si>
    <t>Pérdidas de inserción para las entradas de banda ancha</t>
  </si>
  <si>
    <t>≤ 0.2 dB</t>
  </si>
  <si>
    <t>Aislamiento entre entradas</t>
  </si>
  <si>
    <t>CUADROS DE CONMUTACIÓN DE ANTENAS (CCA) - MANUAL</t>
  </si>
  <si>
    <t>Manuales</t>
  </si>
  <si>
    <t>Simétrico de 2 vías</t>
  </si>
  <si>
    <t>≤ 2º</t>
  </si>
  <si>
    <t>≤ 0,15 dB por vía</t>
  </si>
  <si>
    <t>Sondas para mediciones</t>
  </si>
  <si>
    <t>CARGAS FANTASMA</t>
  </si>
  <si>
    <t>470 MHz a 698 MHz *</t>
  </si>
  <si>
    <t>Potencia media admisible para soportar la emisión de cada uno de los transmisores antes de la etapa de combinación</t>
  </si>
  <si>
    <t>Mayor o igual a la potencia media nominal de cada transmisor *</t>
  </si>
  <si>
    <t>Potencia pico admisible para soportar la emisión de cada uno de los transmisores antes de la etapa de combinación</t>
  </si>
  <si>
    <t>Mayor o igual a la potencia pico nominal de cada transmisor *</t>
  </si>
  <si>
    <t>Tensión pico admisible para soportar la emisión de cada uno de los transmisores antes de la etapa de combinación</t>
  </si>
  <si>
    <t>Mayor o igual a la tensión pico nominal de cada transmisor *</t>
  </si>
  <si>
    <t>LINEA RÍGIDA</t>
  </si>
  <si>
    <t>≤ 1,9 dB por cada 100 metros en la frecuencia de 698 MHz para:</t>
  </si>
  <si>
    <t>líneas de 1 5/8” ≤ diámetro &lt; 3" *</t>
  </si>
  <si>
    <t>≤ 0,9 dB por cada 100 metros en la frecuencia de 698 MHz para:</t>
  </si>
  <si>
    <t>líneas de diámetro ≥ 3" *</t>
  </si>
  <si>
    <t>≤ 1,1 *</t>
  </si>
  <si>
    <t>Conectores</t>
  </si>
  <si>
    <t>EIA, IEC o DIN *</t>
  </si>
  <si>
    <t>Conductor interno</t>
  </si>
  <si>
    <t>Tubo de cobre o un material de mejor conductividad *</t>
  </si>
  <si>
    <t>Tubo de cobre o aluminio *</t>
  </si>
  <si>
    <t>≤ 1,9 dB por cada 100 metros en la frecuencia de 698 MHz *</t>
  </si>
  <si>
    <t>Según normativa EIA, IEC o DIN *</t>
  </si>
  <si>
    <t>≥ 35 dB *</t>
  </si>
  <si>
    <t xml:space="preserve">≤ 0,02 dB (codos de diámetro &lt; 3”) * </t>
  </si>
  <si>
    <t>≤ 0,01 dB (codos de diámetro ≥ 3”) *</t>
  </si>
  <si>
    <t>Aluminio o un material de mejor conductividad *</t>
  </si>
  <si>
    <t>Acero inoxidable *</t>
  </si>
  <si>
    <t>CONECTORES</t>
  </si>
  <si>
    <t xml:space="preserve">50 Ω * </t>
  </si>
  <si>
    <t>Aleación de cobre bañada con plata o de un material de mejor conductividad *</t>
  </si>
  <si>
    <t>DISTRIBUIDORES (Familia de Distribuidores)</t>
  </si>
  <si>
    <t>≤ 0,1 dB *</t>
  </si>
  <si>
    <t>Simetría</t>
  </si>
  <si>
    <t xml:space="preserve">≤ 0.2 dB en módulo * </t>
  </si>
  <si>
    <t>≤ 2º en fase *</t>
  </si>
  <si>
    <t>LÍNEAS DE TRANSMISIÓN, CABLES DE DISTRIBUCIÓN Y LATIGUILLOS</t>
  </si>
  <si>
    <t>MARCA LÍNEAS DE TRANSMISIÓN:</t>
  </si>
  <si>
    <t>MARCA CABLES DE DISTRIBUCIÓN:</t>
  </si>
  <si>
    <t>MARCA LATIGUILLOS:</t>
  </si>
  <si>
    <t>≤ 1.1 *</t>
  </si>
  <si>
    <t>Coaxiales *</t>
  </si>
  <si>
    <t>Espuma, aire, espiral de polietileno o polipropileno *</t>
  </si>
  <si>
    <t>Pérdidas para las líneas de transmisión</t>
  </si>
  <si>
    <t>≤ 2 dB por cada 100 metros en la frecuencia de 698 MHz para:</t>
  </si>
  <si>
    <t>≤ 1,5 dB por cada 100 metros en la frecuencia de 698 MHz para:</t>
  </si>
  <si>
    <t>Pérdidas para los cables de distribución</t>
  </si>
  <si>
    <t>≤ 2 dB por cada 100 metros en la frecuencia de 698 MHz *</t>
  </si>
  <si>
    <t>Pérdidas para los latiguillos</t>
  </si>
  <si>
    <t>≤ 3,3 dB por cada 100 metros en la frecuencia de 698 MHz *</t>
  </si>
  <si>
    <t>ANTENAS PÁNEL</t>
  </si>
  <si>
    <t>≥ 12 dB *</t>
  </si>
  <si>
    <t>≥ 15 dB *</t>
  </si>
  <si>
    <t>A -3 dB plano E: entre ± 30° y ± 35° *</t>
  </si>
  <si>
    <t>A -3 dB plano H: entre ± 9° y ± 13° *</t>
  </si>
  <si>
    <t>950 MHz a 1750 MHz</t>
  </si>
  <si>
    <t>Modulación</t>
  </si>
  <si>
    <t>DVB-S: QPSK y DVB-S2: QPSK, 8PSK</t>
  </si>
  <si>
    <t>Desencripción</t>
  </si>
  <si>
    <t>Soportar acceso condicional IRDETO</t>
  </si>
  <si>
    <t>Salidas</t>
  </si>
  <si>
    <t>≥ 2 ASI</t>
  </si>
  <si>
    <t xml:space="preserve">Common Interface Slot </t>
  </si>
  <si>
    <t>PCMCIA/CAM *</t>
  </si>
  <si>
    <r>
      <t>Debe incluir un indicador "</t>
    </r>
    <r>
      <rPr>
        <i/>
        <sz val="10"/>
        <color rgb="FF000000"/>
        <rFont val="Arial Narrow"/>
        <family val="2"/>
      </rPr>
      <t>display</t>
    </r>
    <r>
      <rPr>
        <sz val="10"/>
        <color rgb="FF000000"/>
        <rFont val="Arial Narrow"/>
        <family val="2"/>
      </rPr>
      <t>" que permita acciones de configuración</t>
    </r>
  </si>
  <si>
    <t>Características  de Obligatorio Cumplimiento</t>
  </si>
  <si>
    <t>Operación</t>
  </si>
  <si>
    <t>Frecuencia de Entrada: Banda C *</t>
  </si>
  <si>
    <t>Frecuencia de Salida: 950 MHz a 1750 MHz *</t>
  </si>
  <si>
    <t>≥ 60 dB *</t>
  </si>
  <si>
    <t>Conector de Salida</t>
  </si>
  <si>
    <t>Tipo F de 75 Ω *</t>
  </si>
  <si>
    <r>
      <t xml:space="preserve">Tecnología </t>
    </r>
    <r>
      <rPr>
        <i/>
        <sz val="10"/>
        <color rgb="FF000000"/>
        <rFont val="Arial Narrow"/>
        <family val="2"/>
      </rPr>
      <t>Phase Locked Loop</t>
    </r>
    <r>
      <rPr>
        <sz val="10"/>
        <color rgb="FF000000"/>
        <rFont val="Arial Narrow"/>
        <family val="2"/>
      </rPr>
      <t xml:space="preserve"> - PLL *</t>
    </r>
  </si>
  <si>
    <t>Temperatura de Ruido</t>
  </si>
  <si>
    <t>≤ 20 K *</t>
  </si>
  <si>
    <t>Estabilidad</t>
  </si>
  <si>
    <t>≤ ±3 kHz *</t>
  </si>
  <si>
    <t>Oscilador local</t>
  </si>
  <si>
    <t>5150 MHz *</t>
  </si>
  <si>
    <t>ANTENA TVRO</t>
  </si>
  <si>
    <t>Banda C</t>
  </si>
  <si>
    <t>Diámetro</t>
  </si>
  <si>
    <t>≥ 3.7 m</t>
  </si>
  <si>
    <t>≥ 40 dBi</t>
  </si>
  <si>
    <t>Condiciones físicas</t>
  </si>
  <si>
    <t xml:space="preserve">Soportar viento en operación mínimo de 70 km/hora </t>
  </si>
  <si>
    <t>Tipo sólida *</t>
  </si>
  <si>
    <t>≤ 0.25 dB *</t>
  </si>
  <si>
    <t xml:space="preserve">Ancho de haz @ -3 dB </t>
  </si>
  <si>
    <t>≤ 1,45° *</t>
  </si>
  <si>
    <t>Ajuste fino</t>
  </si>
  <si>
    <t>10° ≤ ajuste fino ángulo de elevación continuo ≤ 70° *</t>
  </si>
  <si>
    <t>0° ≤ Ajuste fino ángulo de azimut ≤ 180° *</t>
  </si>
  <si>
    <t>Temperatura de ruido a 20° de elevación</t>
  </si>
  <si>
    <t>≤ 30 K *</t>
  </si>
  <si>
    <t>Feed</t>
  </si>
  <si>
    <t>Polarización circular banda C *</t>
  </si>
  <si>
    <t>Aislamiento circular ≥ 17dB *</t>
  </si>
  <si>
    <t>TRANSFORMADORES</t>
  </si>
  <si>
    <t>Convencional, dieléctrico aceite *</t>
  </si>
  <si>
    <t>Trifásica en DYN5 *</t>
  </si>
  <si>
    <t>Conmutador derivaciones</t>
  </si>
  <si>
    <t>±2 x 2.5% *</t>
  </si>
  <si>
    <t>Tensión de cortocircuito</t>
  </si>
  <si>
    <t>Según Norma NTC 819 *</t>
  </si>
  <si>
    <t>Cumplimiento Normas NTC para Transformadores *</t>
  </si>
  <si>
    <t>Refrigeración Natural ONAN *</t>
  </si>
  <si>
    <t>Voltaje primario (MT) y secundario (BT) según cada estación *</t>
  </si>
  <si>
    <t>PLANTAS DE EMERGENCIA</t>
  </si>
  <si>
    <r>
      <t xml:space="preserve">Motor </t>
    </r>
    <r>
      <rPr>
        <i/>
        <sz val="10"/>
        <color rgb="FF000000"/>
        <rFont val="Arial Narrow"/>
        <family val="2"/>
      </rPr>
      <t xml:space="preserve">Diesel </t>
    </r>
    <r>
      <rPr>
        <sz val="10"/>
        <color rgb="FF000000"/>
        <rFont val="Arial Narrow"/>
        <family val="2"/>
      </rPr>
      <t>de cuatro tiempos *</t>
    </r>
  </si>
  <si>
    <t>Velocidad 1800 rpm 60Hz *</t>
  </si>
  <si>
    <t>Gobernador electrónico *</t>
  </si>
  <si>
    <t>Lubricación por aceite con filtro desmontable *</t>
  </si>
  <si>
    <t>Alternador de carga de baterías *</t>
  </si>
  <si>
    <t>Generador con tensiones normalizadas 380/220V a 60 Hz según cada estación *</t>
  </si>
  <si>
    <t>Interruptor de protección de sobrecargas *</t>
  </si>
  <si>
    <t>AVR regulador automático de voltaje *</t>
  </si>
  <si>
    <t>Acoplamiento de disco flexible *</t>
  </si>
  <si>
    <r>
      <t>PMG (“</t>
    </r>
    <r>
      <rPr>
        <i/>
        <sz val="10"/>
        <color rgb="FF000000"/>
        <rFont val="Arial Narrow"/>
        <family val="2"/>
      </rPr>
      <t>Permanent Magnet Generator”</t>
    </r>
    <r>
      <rPr>
        <sz val="10"/>
        <color rgb="FF000000"/>
        <rFont val="Arial Narrow"/>
        <family val="2"/>
      </rPr>
      <t>) *</t>
    </r>
  </si>
  <si>
    <t>Arranque eléctrico *</t>
  </si>
  <si>
    <t>Generador trifásico en conexión estrella y neutro accesible *</t>
  </si>
  <si>
    <t>Refrigeración por líquido con radiador *</t>
  </si>
  <si>
    <t>Regulador de tensión electrónico. Nivel de tensión de ±1,5% *</t>
  </si>
  <si>
    <t>La regulación de frecuencia no debe exceder ±0,25 % *</t>
  </si>
  <si>
    <t>Aislamiento de acuerdo con las normas NEMA MG1 o equivalente IEC *</t>
  </si>
  <si>
    <t>Niveles de temperatura de acuerdo con normas NEMA, ANSI y/o IEEE o equivalentes IEC *</t>
  </si>
  <si>
    <t>Depósito y filtro de combustible (tanque base para autonomía mínima de 8 Horas) *</t>
  </si>
  <si>
    <r>
      <t>Debe incluir un indicador "</t>
    </r>
    <r>
      <rPr>
        <i/>
        <sz val="10"/>
        <color rgb="FF000000"/>
        <rFont val="Arial Narrow"/>
        <family val="2"/>
      </rPr>
      <t>display</t>
    </r>
    <r>
      <rPr>
        <sz val="10"/>
        <color rgb="FF000000"/>
        <rFont val="Arial Narrow"/>
        <family val="2"/>
      </rPr>
      <t>" para operación *</t>
    </r>
  </si>
  <si>
    <t>Interfaz de red Ethernet (10/100BaseT) *</t>
  </si>
  <si>
    <r>
      <t>Tipo: "</t>
    </r>
    <r>
      <rPr>
        <i/>
        <sz val="10"/>
        <color rgb="FF000000"/>
        <rFont val="Arial Narrow"/>
        <family val="2"/>
      </rPr>
      <t xml:space="preserve">True On Line" </t>
    </r>
    <r>
      <rPr>
        <sz val="10"/>
        <color rgb="FF000000"/>
        <rFont val="Arial Narrow"/>
        <family val="2"/>
      </rPr>
      <t>*</t>
    </r>
  </si>
  <si>
    <t>Tensión de Salida AC: 380V o 220V (según cada estación) *</t>
  </si>
  <si>
    <t>Regulación de voltaje de salida máximo 1% *</t>
  </si>
  <si>
    <r>
      <t>Regulación de frecuencia máximo 0.1% en “</t>
    </r>
    <r>
      <rPr>
        <i/>
        <sz val="10"/>
        <color rgb="FF000000"/>
        <rFont val="Arial Narrow"/>
        <family val="2"/>
      </rPr>
      <t xml:space="preserve">free running” </t>
    </r>
    <r>
      <rPr>
        <sz val="10"/>
        <color rgb="FF000000"/>
        <rFont val="Arial Narrow"/>
        <family val="2"/>
      </rPr>
      <t>*</t>
    </r>
  </si>
  <si>
    <t>Conversión AC/DC/AC *</t>
  </si>
  <si>
    <t>Eficiencia AC/AC en doble conversión al 100% de la carga mínimo de 91% *</t>
  </si>
  <si>
    <t>Factor de potencia a la entrada: ≥ 0.98 a una carga ≥ 50% *</t>
  </si>
  <si>
    <t>Rendimiento con Baterías ≥ 95 % *</t>
  </si>
  <si>
    <t>Tecnología PWM con IGBT tanto en el rectificador como en el inversor *</t>
  </si>
  <si>
    <t>THD en la corriente de entrada no mayor a 5% a plena carga *</t>
  </si>
  <si>
    <t>Nivel de ruido no mayor a 69 dBA a 1 metro de distancia *</t>
  </si>
  <si>
    <r>
      <t>“Bypass”</t>
    </r>
    <r>
      <rPr>
        <sz val="10"/>
        <color rgb="FF000000"/>
        <rFont val="Arial Narrow"/>
        <family val="2"/>
      </rPr>
      <t xml:space="preserve"> de mantenimiento interno. Se acepta </t>
    </r>
    <r>
      <rPr>
        <i/>
        <sz val="10"/>
        <color rgb="FF000000"/>
        <rFont val="Arial Narrow"/>
        <family val="2"/>
      </rPr>
      <t>“Bypass”</t>
    </r>
    <r>
      <rPr>
        <sz val="10"/>
        <color rgb="FF000000"/>
        <rFont val="Arial Narrow"/>
        <family val="2"/>
      </rPr>
      <t xml:space="preserve"> de mantenimiento externo si es originario del mismo fabricante de la UPS *</t>
    </r>
  </si>
  <si>
    <t>Tensión de entrada nominal: 380V o 220V ±15% al 100% de la carga (según cada estación) *</t>
  </si>
  <si>
    <t>Banco de baterías tipo sellada, libre de mantenimiento, con un tiempo mínimo de autonomía de siete (7) minutos a plena carga calculada a un factor de potencia de 0.9 *</t>
  </si>
  <si>
    <t>SWITCH IP</t>
  </si>
  <si>
    <t>Número de puertos</t>
  </si>
  <si>
    <t>≥ 16 puertos RJ-45 *</t>
  </si>
  <si>
    <t>Estándares</t>
  </si>
  <si>
    <t>802.1p, 802.3, 802.3u y 802.3az *</t>
  </si>
  <si>
    <t>Montaje</t>
  </si>
  <si>
    <t>Tipo rack *</t>
  </si>
  <si>
    <t>≥ 30% con: MER ≥ 35 dB y 1000 Wrms &gt; potencia después de filtraje  ≥ 500 Wrms</t>
  </si>
  <si>
    <t>≥ 34% con: MER ≥ 35 dB y 2000 Wrms &gt; potencia después de filtraje  ≥ 1000 Wrms</t>
  </si>
  <si>
    <t>TRANSFERENCIAS AUTOMÁTICAS</t>
  </si>
  <si>
    <t>Los interruptores termo-magnéticos deben ser trifásicos tipo industrial de caja moldeada *</t>
  </si>
  <si>
    <t>Corriente de corto circuito de 10 kA *</t>
  </si>
  <si>
    <t>Los contactores deben poseer bloqueo mecánico *</t>
  </si>
  <si>
    <r>
      <t>Bypass</t>
    </r>
    <r>
      <rPr>
        <sz val="10"/>
        <color rgb="FF000000"/>
        <rFont val="Arial Narrow"/>
        <family val="2"/>
      </rPr>
      <t xml:space="preserve"> para mantenimiento *</t>
    </r>
  </si>
  <si>
    <t>El armario debe ser de lámina de aluminio calibre 18 y debe poseer certificado de producto expedido por un ente certificado avalado por la ONAC *</t>
  </si>
  <si>
    <t>El barraje debe ser de cobre y soportar la corriente nominal que circula por la acometida *</t>
  </si>
  <si>
    <t>HASTA 250 PUNTOS</t>
  </si>
  <si>
    <t>ESTACIÓN SAN GIL</t>
  </si>
  <si>
    <t>Suministro, instalación, integración y puesta en funcionamiento de los sistemas de transmisión de televisión digital terrestre – TDT en el estándar DVB-T2, incluyendo las obras civiles y los sistemas eléctricos, para la estación San Gil.</t>
  </si>
  <si>
    <t xml:space="preserve">MEDICIONES DE COMPROBACIÓN DE LOS DIAGRAMAS DE RADIACIÓN A TRAVÉS DE MÉTODO AÉREO </t>
  </si>
  <si>
    <t>Mediciones de comprobación de los diagramas de radiación a través de método aéreo (con Drone o cualquier otro vehículo aéreo) para todas las estaciones ofertadas.</t>
  </si>
  <si>
    <t xml:space="preserve">EQUIPAMIENTO PARA MEDICIONES </t>
  </si>
  <si>
    <t>Equipo Analizador de Televisión en estándar DVB-T2</t>
  </si>
  <si>
    <t>Antena para mediciones*: Impedancia 75 Ω. Ganancia mínima 8 dBd y Ganancia máxima 11 dBd en el rango de frecuencias de 470 a 698 MHz. Cable de 75 Ω y 15 m de longitud</t>
  </si>
  <si>
    <t>Mástil telescópico portable</t>
  </si>
  <si>
    <t>1 Año adicional</t>
  </si>
  <si>
    <t>2 Años adicional</t>
  </si>
  <si>
    <t>3 Años adicional</t>
  </si>
  <si>
    <t>EQUIPO ANALIZADOR DE TELEVISIÓN EN ESTÁNDAR DVB-T2</t>
  </si>
  <si>
    <t>MARCA</t>
  </si>
  <si>
    <t>MODELO</t>
  </si>
  <si>
    <t>REFERENCIA</t>
  </si>
  <si>
    <t>Característica Mínima de Obligatorio Cumplimiento</t>
  </si>
  <si>
    <t xml:space="preserve">DVB-T2 </t>
  </si>
  <si>
    <t>Ancho de banda del canal digital</t>
  </si>
  <si>
    <t>Rango de frecuencia</t>
  </si>
  <si>
    <t xml:space="preserve">470 MHz a 698 MHz </t>
  </si>
  <si>
    <t>Preamplificador a la entrada de RF</t>
  </si>
  <si>
    <t>Preamplificador con ganancia ≥ 20 dB</t>
  </si>
  <si>
    <t>Transducer</t>
  </si>
  <si>
    <r>
      <t xml:space="preserve">Permitir el uso de tablas para </t>
    </r>
    <r>
      <rPr>
        <i/>
        <sz val="11"/>
        <color theme="1"/>
        <rFont val="Arial Narrow"/>
        <family val="2"/>
      </rPr>
      <t>Transducer</t>
    </r>
  </si>
  <si>
    <t>Impedancia de entrada de RF</t>
  </si>
  <si>
    <t>75 Ω</t>
  </si>
  <si>
    <t>Análisis de señales Digitales</t>
  </si>
  <si>
    <t>Diagrama de constelación</t>
  </si>
  <si>
    <t>Analizador de ecos</t>
  </si>
  <si>
    <t>Potencia del canal en dBuV/m y dBm</t>
  </si>
  <si>
    <t>MER</t>
  </si>
  <si>
    <t>aBER y bBER</t>
  </si>
  <si>
    <t>Relación C/N</t>
  </si>
  <si>
    <r>
      <t xml:space="preserve">Parámetros T2: </t>
    </r>
    <r>
      <rPr>
        <i/>
        <sz val="11"/>
        <color theme="1"/>
        <rFont val="Arial Narrow"/>
        <family val="2"/>
      </rPr>
      <t xml:space="preserve">T2 Frame, BB Frame, L1-Pre y L1-Post </t>
    </r>
  </si>
  <si>
    <t>MPLP</t>
  </si>
  <si>
    <t>Pantalla de visualización</t>
  </si>
  <si>
    <t>Pantalla ≥ 4”</t>
  </si>
  <si>
    <t>Analizar de espectro</t>
  </si>
  <si>
    <t>Función de analizador de espectro</t>
  </si>
  <si>
    <t>Escala configurable en 5 dB y 10 dB</t>
  </si>
  <si>
    <t>RBW seleccionable</t>
  </si>
  <si>
    <t>Trazos Maxhold, Average y RMS</t>
  </si>
  <si>
    <t>Función de medición de potencia dBuV/m y dBm</t>
  </si>
  <si>
    <t>Decodificación de Video</t>
  </si>
  <si>
    <t>MPEG-4 AVC H.264</t>
  </si>
  <si>
    <t>Decodificación de Audio</t>
  </si>
  <si>
    <t>MPEG-1 y MPEG-2 Layer I y II</t>
  </si>
  <si>
    <t>Transport Stream</t>
  </si>
  <si>
    <r>
      <t xml:space="preserve">Analizador de </t>
    </r>
    <r>
      <rPr>
        <i/>
        <sz val="11"/>
        <color theme="1"/>
        <rFont val="Arial Narrow"/>
        <family val="2"/>
      </rPr>
      <t>Transport Stream</t>
    </r>
    <r>
      <rPr>
        <sz val="11"/>
        <color theme="1"/>
        <rFont val="Arial Narrow"/>
        <family val="2"/>
      </rPr>
      <t xml:space="preserve"> interno</t>
    </r>
  </si>
  <si>
    <t>CUMPLE</t>
  </si>
  <si>
    <t>NO CUMPLE</t>
  </si>
  <si>
    <t>ANTENA PARA MEDICIONES</t>
  </si>
  <si>
    <t xml:space="preserve">Impedancia </t>
  </si>
  <si>
    <t>8 dBd ≤ Ganancia ≤ 11 dBd</t>
  </si>
  <si>
    <t>Rango de frecuencias de operación</t>
  </si>
  <si>
    <t>470 a 698 MHz</t>
  </si>
  <si>
    <t>VSWR</t>
  </si>
  <si>
    <t>≤ 2</t>
  </si>
  <si>
    <t>MÁSTIL</t>
  </si>
  <si>
    <t>Telescópico de mínimo 4 secciones</t>
  </si>
  <si>
    <t>Altura efectiva (mástil extendido)</t>
  </si>
  <si>
    <t>≥ 10 m</t>
  </si>
  <si>
    <t>Resistente a velocidades de viento mínimas de 50 km/h</t>
  </si>
  <si>
    <t>Material antioxidante</t>
  </si>
  <si>
    <t>N.A</t>
  </si>
  <si>
    <t>Número</t>
  </si>
  <si>
    <t>EJECUCIÓN</t>
  </si>
  <si>
    <t>Forma de Ejecución</t>
  </si>
  <si>
    <t>Participación Porcentual del Proponente</t>
  </si>
  <si>
    <t>Número Refrigerados por Aire</t>
  </si>
  <si>
    <t>Número Refrigerados por Líquido</t>
  </si>
  <si>
    <t>Valor Suministro y/o Instalación y/o Puesta en Funcionamiento (Moneda Original)</t>
  </si>
  <si>
    <t>Tipo de Moneda</t>
  </si>
  <si>
    <t>Individual</t>
  </si>
  <si>
    <t>Consorcio</t>
  </si>
  <si>
    <t>Unión Temporal</t>
  </si>
  <si>
    <t>SI</t>
  </si>
  <si>
    <t>NO</t>
  </si>
  <si>
    <t>Tasa de Cambio
Moneda extranjera a Dólar</t>
  </si>
  <si>
    <t>Tasa de Cambio
TRM</t>
  </si>
  <si>
    <t>Valor en Pesos Colombianos</t>
  </si>
  <si>
    <t>SISTEMAS RADIANTES PARA TELEVISIÓN</t>
  </si>
  <si>
    <t>VALOR TOTAL DEL CONTRATO EN PESOS COLOMBIANOS</t>
  </si>
  <si>
    <t>VALOR ACREDITADO POR EL PROPONENTE</t>
  </si>
  <si>
    <t>Presupuesto Oficial del Contrato</t>
  </si>
  <si>
    <t>Concepto</t>
  </si>
  <si>
    <t>Valor  Mínimo a Acreditar por el Proponente en SMMLV</t>
  </si>
  <si>
    <t>Valor Acreditado por el Proponete en SMMLV</t>
  </si>
  <si>
    <t>EXPERIENCIA DEL PROPONENTE EN VALORES</t>
  </si>
  <si>
    <t>TRANSMISORES PARA TV ANALÓGICA 
(INSTALACIÓN O PUESTA EN FUNCIONAMIENTO)</t>
  </si>
  <si>
    <t xml:space="preserve">Incluye Instalación o Puesta en Funcionamiento? </t>
  </si>
  <si>
    <t>EXPERIENCIA DEL PROPONENTE EN CANTIDADES</t>
  </si>
  <si>
    <t>Transmisores Refrigerados por Aire</t>
  </si>
  <si>
    <t>Transmisores Refrigerados por Líquido</t>
  </si>
  <si>
    <t>Sistemas Radiantes para TV</t>
  </si>
  <si>
    <t>Número a Acreditar</t>
  </si>
  <si>
    <t>Número Acreditado por el Proponente</t>
  </si>
  <si>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25</t>
    </r>
  </si>
  <si>
    <t>≥ 10</t>
  </si>
  <si>
    <t>Criterio</t>
  </si>
  <si>
    <t>EXPERIENCIA DEL PROPONENTE VENTA Y/O SUMINISTRO Y/O INSTALACIÓN</t>
  </si>
  <si>
    <t>Número de Experiencias Relacionadas en Suministro</t>
  </si>
  <si>
    <t>Suministrio de Tranmisores de TDT Refrigerados por Aire 
(&lt; 2000 Wrms)</t>
  </si>
  <si>
    <t>Mínima Requerida</t>
  </si>
  <si>
    <t>Acreditada por el Proponente</t>
  </si>
  <si>
    <t>EXPERIENCIA DEL PROPONENTE EN SUMINISTRO DE TRANSMISORES DE TDT</t>
  </si>
  <si>
    <t>NOMBRE DEL PROPONENTE</t>
  </si>
  <si>
    <t>No.</t>
  </si>
  <si>
    <t>EQUIPOS Y ELEMENTOS DE LOS SISTEMAS DE TRANSMISIÓN</t>
  </si>
  <si>
    <t>Transmisor</t>
  </si>
  <si>
    <t>GPS Externo</t>
  </si>
  <si>
    <t>Filtro</t>
  </si>
  <si>
    <t>Combinador</t>
  </si>
  <si>
    <t>Carga Fantasma</t>
  </si>
  <si>
    <t>Conmutador Coaxial de Transmisores</t>
  </si>
  <si>
    <t>Cuadro de Conmutación de Antenas</t>
  </si>
  <si>
    <t>Líneas Rígidas</t>
  </si>
  <si>
    <t>Líneas de Transmisión</t>
  </si>
  <si>
    <t>Distribuidores</t>
  </si>
  <si>
    <t>Antenas Panel</t>
  </si>
  <si>
    <t>EQUIPOS Y ELEMENTOS DE LOS SISTEMAS DE RECEPCIÓN SATELITAL</t>
  </si>
  <si>
    <t>IRD o Receptor Satelital Profesional</t>
  </si>
  <si>
    <t>Antena de recepción satelital TVRO</t>
  </si>
  <si>
    <t>EQUIPOS Y ELEMENTOS DE LOS SISTEMAS ELÉCTRICOS</t>
  </si>
  <si>
    <t>Transformador</t>
  </si>
  <si>
    <t xml:space="preserve">Planta de Emergencia </t>
  </si>
  <si>
    <t xml:space="preserve">UPS* </t>
  </si>
  <si>
    <t>Transferencia Automática</t>
  </si>
  <si>
    <t>EQUIPOS PARA CONECTIVIDAD Y GESTIÓN</t>
  </si>
  <si>
    <t>Switch Ethernet</t>
  </si>
  <si>
    <t>CERTIFICACIONES DE GARANTÍA</t>
  </si>
  <si>
    <t>EMPRESA QUE EXPIDE LA CERTIFICACIÓN</t>
  </si>
  <si>
    <t>CONCEPTO</t>
  </si>
  <si>
    <t>Número Refrigerados por Aire de Potencia Menor a 2000 Wrms</t>
  </si>
  <si>
    <t>Número Refrigerados por Líquido de Potencia Mayor o Igual a 2000 Wrms</t>
  </si>
  <si>
    <t>NA</t>
  </si>
  <si>
    <t>USD</t>
  </si>
  <si>
    <t>Suministrio de Tranmisores de TDT Refrigerados por Liquido
(≥ 2000 Wrms)</t>
  </si>
  <si>
    <t>RTVC</t>
  </si>
  <si>
    <t>COP</t>
  </si>
  <si>
    <t>EUR</t>
  </si>
  <si>
    <r>
      <t>La cerificación presentada está por fuera del rango establecido, en cuanto a que se  deben presentar "</t>
    </r>
    <r>
      <rPr>
        <i/>
        <sz val="11"/>
        <color theme="1"/>
        <rFont val="Calibri"/>
        <family val="2"/>
        <scheme val="minor"/>
      </rPr>
      <t xml:space="preserve">certificaciones de contratos ejecutados y finalizados en un cien por ciento (100%) </t>
    </r>
    <r>
      <rPr>
        <b/>
        <i/>
        <u val="singleAccounting"/>
        <sz val="11"/>
        <color theme="1"/>
        <rFont val="Calibri"/>
        <family val="2"/>
        <scheme val="minor"/>
      </rPr>
      <t>dentro de los ocho (8) años anteriores a la fecha de cierre del presente Proceso de Selecció</t>
    </r>
    <r>
      <rPr>
        <i/>
        <u val="singleAccounting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". Es decir, contratos ejecutados y finalizados en una fecha posterior al 10/08/2008.</t>
    </r>
  </si>
  <si>
    <t>UT RSCO-RSES TDT3</t>
  </si>
  <si>
    <t>UT RSCO-RSES TDT</t>
  </si>
  <si>
    <t>229 a 246</t>
  </si>
  <si>
    <t>CityTV</t>
  </si>
  <si>
    <t>Rohde &amp; Schwarz Colombia S.A.</t>
  </si>
  <si>
    <t>Centro Europa 7 srI</t>
  </si>
  <si>
    <t>Rohde &amp; Schwarz Italia S.p.A.</t>
  </si>
  <si>
    <t>Television Digital, S. A. de C. V.</t>
  </si>
  <si>
    <t>ROHDE &amp; SCHWARZ de MEXICO S. de R.L. de C.V.</t>
  </si>
  <si>
    <t>Promexar, S. A. de C. V.</t>
  </si>
  <si>
    <t>Cellnex Telecom S.A.</t>
  </si>
  <si>
    <t>Rohde &amp; Schwarz España S.A.</t>
  </si>
  <si>
    <t>376 y 377</t>
  </si>
  <si>
    <t>ROHDE &amp; SCHWARZ</t>
  </si>
  <si>
    <t>Tx9</t>
  </si>
  <si>
    <t>TMU9</t>
  </si>
  <si>
    <t>THU9</t>
  </si>
  <si>
    <t>X</t>
  </si>
  <si>
    <t>ALBALÁ</t>
  </si>
  <si>
    <t>GPS3002C03</t>
  </si>
  <si>
    <t>≤ 8 x 10-¹¹  (con GPS enganchado) *</t>
  </si>
  <si>
    <r>
      <t>≤ 5 x 10-</t>
    </r>
    <r>
      <rPr>
        <sz val="10"/>
        <color rgb="FF000000"/>
        <rFont val="Arial"/>
        <family val="2"/>
      </rPr>
      <t>⁸</t>
    </r>
    <r>
      <rPr>
        <sz val="10"/>
        <color rgb="FF000000"/>
        <rFont val="Arial Narrow"/>
        <family val="2"/>
      </rPr>
      <t xml:space="preserve"> @ 5°C a 50°C (con GPS desenganchado) *</t>
    </r>
  </si>
  <si>
    <t>SPINNER</t>
  </si>
  <si>
    <t>BN616664
BN616666
BN616568</t>
  </si>
  <si>
    <t>BN575516
BN574950
BN575526</t>
  </si>
  <si>
    <t>BN512690
BN640082</t>
  </si>
  <si>
    <t>BN537740
BN537750
BN537770
BN537794
BN534260</t>
  </si>
  <si>
    <t>BN553282
BN553576
BN5471DW</t>
  </si>
  <si>
    <t>RYMSA</t>
  </si>
  <si>
    <t>RFS</t>
  </si>
  <si>
    <t>N.A.</t>
  </si>
  <si>
    <t>AT15-250</t>
  </si>
  <si>
    <t>A4103</t>
  </si>
  <si>
    <t>AVG - 050</t>
  </si>
  <si>
    <t>R&amp;S AVG050-SAT</t>
  </si>
  <si>
    <t>VIKING SATCOM</t>
  </si>
  <si>
    <t>P370FAE</t>
  </si>
  <si>
    <r>
      <t>509, Página web</t>
    </r>
    <r>
      <rPr>
        <vertAlign val="superscript"/>
        <sz val="10"/>
        <color rgb="FF000000"/>
        <rFont val="Arial Narrow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</si>
  <si>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Manual Página web del fabricante: http://vikingsatcom.com/products/?route=product/product&amp;product_id=621&amp;search=p370</t>
    </r>
  </si>
  <si>
    <t>NORSAT</t>
  </si>
  <si>
    <t>MAGNETRON</t>
  </si>
  <si>
    <t>GENMAC</t>
  </si>
  <si>
    <t>ISOWAT-IMELEC</t>
  </si>
  <si>
    <t>EATON</t>
  </si>
  <si>
    <t>CISCO</t>
  </si>
  <si>
    <t>VIGENCIA
GARANTÍA
(AÑOS)</t>
  </si>
  <si>
    <t>DISPONIBILIDAD
REPUESTOS
(AÑOS)</t>
  </si>
  <si>
    <t>518, 519</t>
  </si>
  <si>
    <t>523, 524</t>
  </si>
  <si>
    <t>IMEWAT SAS</t>
  </si>
  <si>
    <t>526, 527</t>
  </si>
  <si>
    <t>SOUTEC</t>
  </si>
  <si>
    <t>528, 529</t>
  </si>
  <si>
    <t>PUNTAJE
POSIBLE</t>
  </si>
  <si>
    <t>OFRECIMIENTO</t>
  </si>
  <si>
    <t>Hasta
700 Puntos</t>
  </si>
  <si>
    <t>530, 534, 511, 513, 514, 515, 516, 517</t>
  </si>
  <si>
    <t>ETL</t>
  </si>
  <si>
    <t>Dipol</t>
  </si>
  <si>
    <t>Log 21-69</t>
  </si>
  <si>
    <t>A4015</t>
  </si>
  <si>
    <t>BLUSKY MAST</t>
  </si>
  <si>
    <t>ALI STANDARD</t>
  </si>
  <si>
    <t>538, 540</t>
  </si>
  <si>
    <t>531, 534</t>
  </si>
  <si>
    <t>249 y 250 (26, 381 a 384)</t>
  </si>
  <si>
    <t>251 y 252 (26, 381 a 384)</t>
  </si>
  <si>
    <t>258 (26, 381 a 384)</t>
  </si>
  <si>
    <t>299 (26, 381 a 384)</t>
  </si>
  <si>
    <t>340 (26, 381 a 384)</t>
  </si>
  <si>
    <t>TRANSMISORES TDT (SUMINISTRO, INSTALACIÓN Y/O PUESTA EN FUNCIONAMIENTO)</t>
  </si>
  <si>
    <t>La antena ofertada no cumple con la característica técnica mínima de ganancia requerida para el factor ponderable</t>
  </si>
  <si>
    <t>OBSERVACIÓN</t>
  </si>
  <si>
    <t>VERIFICACIÓN TÉCNICA</t>
  </si>
  <si>
    <t>FACTORES HABILITANTES</t>
  </si>
  <si>
    <t>FACTORES DE VERIFICACIÓN TÉCNICA</t>
  </si>
  <si>
    <t>EVALUACIÓN DE LA PROPUESTA</t>
  </si>
  <si>
    <t>PUNTAJE</t>
  </si>
  <si>
    <t>IA 13 DE 2016</t>
  </si>
  <si>
    <t>EXPERIENCIA DEL PROPONENTE</t>
  </si>
  <si>
    <t>CARACTERÍSTICAS TÉCNICAS MÍNIMAS</t>
  </si>
  <si>
    <t>TRANSMISORES</t>
  </si>
  <si>
    <t>GPS</t>
  </si>
  <si>
    <t>FILTROS</t>
  </si>
  <si>
    <t>CCT</t>
  </si>
  <si>
    <t>CCA</t>
  </si>
  <si>
    <t>ELEMENTOS COMPLEMENTARIOS</t>
  </si>
  <si>
    <t>IRD o RECEPTORES SATELITALES</t>
  </si>
  <si>
    <t>ANTENAS TVRO</t>
  </si>
  <si>
    <t>GARANTÍA MÍNIMA Y DISPONIBILIDAD DE REPUESTOS</t>
  </si>
  <si>
    <t>FACTORES PONDERABLES TÉCNICOS</t>
  </si>
  <si>
    <t>GARANTIA ADICIONAL A LA MINIMA</t>
  </si>
  <si>
    <t>ESTACIÓN ADICIONAL SAN GIL</t>
  </si>
  <si>
    <t>MEDICIONES DE COMPROBACIÓN SSRR (MÉTODO AÉREO)</t>
  </si>
  <si>
    <t>EQUIPAMIENTO PARA MEDICIONES</t>
  </si>
  <si>
    <t>HASTA 700 PUNTOS</t>
  </si>
</sst>
</file>

<file path=xl/styles.xml><?xml version="1.0" encoding="utf-8"?>
<styleSheet xmlns="http://schemas.openxmlformats.org/spreadsheetml/2006/main">
  <numFmts count="9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  <numFmt numFmtId="165" formatCode="[$€-2]\ #,##0.00;[Red]\-[$€-2]\ #,##0.00"/>
    <numFmt numFmtId="166" formatCode="&quot;$&quot;#,##0.00"/>
    <numFmt numFmtId="167" formatCode="#,##0.00_ ;\-#,##0.00\ "/>
    <numFmt numFmtId="168" formatCode="#,##0_ ;\-#,##0\ "/>
    <numFmt numFmtId="169" formatCode="&quot;$&quot;#,##0.00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FFFF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i/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sz val="10"/>
      <color theme="0"/>
      <name val="Arial Narrow"/>
      <family val="2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  <font>
      <vertAlign val="superscript"/>
      <sz val="10"/>
      <color rgb="FF000000"/>
      <name val="Arial Narrow"/>
      <family val="2"/>
    </font>
    <font>
      <vertAlign val="superscript"/>
      <sz val="10"/>
      <color theme="1"/>
      <name val="Arial"/>
      <family val="2"/>
    </font>
    <font>
      <b/>
      <sz val="11"/>
      <color rgb="FF000000"/>
      <name val="Arial Narrow"/>
      <family val="2"/>
    </font>
    <font>
      <sz val="11"/>
      <color theme="0"/>
      <name val="Arial Narrow"/>
      <family val="2"/>
    </font>
    <font>
      <b/>
      <sz val="11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2A3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25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3" fontId="0" fillId="0" borderId="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/>
    </xf>
    <xf numFmtId="0" fontId="0" fillId="0" borderId="0" xfId="0" applyFont="1"/>
    <xf numFmtId="14" fontId="0" fillId="0" borderId="2" xfId="0" applyNumberFormat="1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37" fontId="0" fillId="2" borderId="2" xfId="0" applyNumberFormat="1" applyFont="1" applyFill="1" applyBorder="1" applyAlignment="1">
      <alignment horizontal="center" vertical="center"/>
    </xf>
    <xf numFmtId="6" fontId="0" fillId="0" borderId="2" xfId="1" applyNumberFormat="1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43" fontId="0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6" fillId="0" borderId="0" xfId="0" applyFont="1"/>
    <xf numFmtId="1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3" fillId="5" borderId="23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166" fontId="0" fillId="2" borderId="2" xfId="0" applyNumberFormat="1" applyFont="1" applyFill="1" applyBorder="1" applyAlignment="1">
      <alignment horizontal="center" vertical="center"/>
    </xf>
    <xf numFmtId="167" fontId="0" fillId="0" borderId="2" xfId="1" applyNumberFormat="1" applyFont="1" applyFill="1" applyBorder="1" applyAlignment="1">
      <alignment horizontal="center" vertical="center" wrapText="1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vertical="center" wrapText="1"/>
    </xf>
    <xf numFmtId="164" fontId="0" fillId="2" borderId="0" xfId="1" applyNumberFormat="1" applyFont="1" applyFill="1" applyBorder="1" applyAlignment="1">
      <alignment vertical="center"/>
    </xf>
    <xf numFmtId="166" fontId="0" fillId="2" borderId="2" xfId="0" applyNumberFormat="1" applyFont="1" applyFill="1" applyBorder="1" applyAlignment="1">
      <alignment vertical="center"/>
    </xf>
    <xf numFmtId="4" fontId="0" fillId="2" borderId="2" xfId="0" applyNumberFormat="1" applyFont="1" applyFill="1" applyBorder="1" applyAlignment="1">
      <alignment vertical="center"/>
    </xf>
    <xf numFmtId="3" fontId="0" fillId="2" borderId="2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/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wrapText="1"/>
    </xf>
    <xf numFmtId="0" fontId="20" fillId="2" borderId="0" xfId="0" applyFont="1" applyFill="1" applyBorder="1" applyAlignment="1">
      <alignment horizontal="center" wrapText="1"/>
    </xf>
    <xf numFmtId="0" fontId="18" fillId="6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168" fontId="0" fillId="2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 wrapText="1"/>
    </xf>
    <xf numFmtId="169" fontId="0" fillId="2" borderId="2" xfId="0" applyNumberFormat="1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center" vertical="center" wrapText="1"/>
    </xf>
    <xf numFmtId="43" fontId="0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7" fontId="0" fillId="2" borderId="2" xfId="0" applyNumberForma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14" fontId="0" fillId="8" borderId="2" xfId="0" applyNumberFormat="1" applyFont="1" applyFill="1" applyBorder="1" applyAlignment="1">
      <alignment horizontal="center" vertical="center"/>
    </xf>
    <xf numFmtId="0" fontId="22" fillId="2" borderId="0" xfId="0" applyFont="1" applyFill="1"/>
    <xf numFmtId="0" fontId="19" fillId="6" borderId="2" xfId="0" applyFont="1" applyFill="1" applyBorder="1" applyAlignment="1">
      <alignment horizontal="center" vertical="center"/>
    </xf>
    <xf numFmtId="1" fontId="19" fillId="6" borderId="2" xfId="0" applyNumberFormat="1" applyFont="1" applyFill="1" applyBorder="1" applyAlignment="1">
      <alignment horizontal="center" vertical="center" wrapText="1"/>
    </xf>
    <xf numFmtId="1" fontId="19" fillId="6" borderId="19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3" fontId="3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justify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19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3" fontId="22" fillId="0" borderId="19" xfId="0" applyNumberFormat="1" applyFont="1" applyFill="1" applyBorder="1" applyAlignment="1">
      <alignment horizontal="center" vertical="center" wrapText="1"/>
    </xf>
    <xf numFmtId="3" fontId="22" fillId="8" borderId="19" xfId="0" applyNumberFormat="1" applyFont="1" applyFill="1" applyBorder="1" applyAlignment="1">
      <alignment horizontal="justify" vertical="center" wrapText="1"/>
    </xf>
    <xf numFmtId="43" fontId="22" fillId="2" borderId="3" xfId="0" applyNumberFormat="1" applyFont="1" applyFill="1" applyBorder="1" applyAlignment="1">
      <alignment vertical="center"/>
    </xf>
    <xf numFmtId="3" fontId="3" fillId="2" borderId="21" xfId="0" applyNumberFormat="1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1" fontId="3" fillId="0" borderId="16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2" fillId="0" borderId="0" xfId="0" applyFont="1" applyFill="1"/>
    <xf numFmtId="1" fontId="3" fillId="0" borderId="0" xfId="0" applyNumberFormat="1" applyFont="1" applyFill="1" applyAlignment="1">
      <alignment horizontal="center" vertical="center"/>
    </xf>
    <xf numFmtId="1" fontId="22" fillId="0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wrapText="1"/>
    </xf>
    <xf numFmtId="0" fontId="0" fillId="0" borderId="0" xfId="0" applyFont="1" applyFill="1"/>
    <xf numFmtId="1" fontId="2" fillId="2" borderId="0" xfId="0" applyNumberFormat="1" applyFont="1" applyFill="1" applyAlignment="1"/>
    <xf numFmtId="1" fontId="0" fillId="2" borderId="0" xfId="0" applyNumberFormat="1" applyFont="1" applyFill="1"/>
    <xf numFmtId="1" fontId="37" fillId="9" borderId="7" xfId="0" applyNumberFormat="1" applyFont="1" applyFill="1" applyBorder="1" applyAlignment="1">
      <alignment horizontal="center"/>
    </xf>
    <xf numFmtId="1" fontId="37" fillId="2" borderId="7" xfId="0" applyNumberFormat="1" applyFont="1" applyFill="1" applyBorder="1" applyAlignment="1">
      <alignment horizontal="center" vertical="center"/>
    </xf>
    <xf numFmtId="1" fontId="37" fillId="2" borderId="14" xfId="0" applyNumberFormat="1" applyFont="1" applyFill="1" applyBorder="1" applyAlignment="1">
      <alignment horizontal="center" vertical="center"/>
    </xf>
    <xf numFmtId="1" fontId="37" fillId="9" borderId="7" xfId="0" applyNumberFormat="1" applyFont="1" applyFill="1" applyBorder="1" applyAlignment="1">
      <alignment horizontal="center" vertical="center"/>
    </xf>
    <xf numFmtId="1" fontId="37" fillId="9" borderId="2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 wrapText="1"/>
    </xf>
    <xf numFmtId="1" fontId="0" fillId="2" borderId="19" xfId="0" applyNumberFormat="1" applyFill="1" applyBorder="1" applyAlignment="1"/>
    <xf numFmtId="1" fontId="0" fillId="2" borderId="34" xfId="0" applyNumberFormat="1" applyFont="1" applyFill="1" applyBorder="1" applyAlignment="1"/>
    <xf numFmtId="1" fontId="0" fillId="2" borderId="35" xfId="0" applyNumberFormat="1" applyFill="1" applyBorder="1" applyAlignment="1"/>
    <xf numFmtId="1" fontId="0" fillId="2" borderId="2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left"/>
    </xf>
    <xf numFmtId="1" fontId="0" fillId="2" borderId="2" xfId="0" applyNumberFormat="1" applyFont="1" applyFill="1" applyBorder="1" applyAlignment="1">
      <alignment horizontal="left"/>
    </xf>
    <xf numFmtId="1" fontId="0" fillId="2" borderId="2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37" fillId="9" borderId="41" xfId="0" applyNumberFormat="1" applyFont="1" applyFill="1" applyBorder="1" applyAlignment="1">
      <alignment horizontal="center"/>
    </xf>
    <xf numFmtId="1" fontId="37" fillId="9" borderId="42" xfId="0" applyNumberFormat="1" applyFont="1" applyFill="1" applyBorder="1" applyAlignment="1">
      <alignment horizontal="center"/>
    </xf>
    <xf numFmtId="1" fontId="37" fillId="9" borderId="43" xfId="0" applyNumberFormat="1" applyFont="1" applyFill="1" applyBorder="1" applyAlignment="1">
      <alignment horizontal="center"/>
    </xf>
    <xf numFmtId="1" fontId="37" fillId="9" borderId="2" xfId="0" applyNumberFormat="1" applyFont="1" applyFill="1" applyBorder="1" applyAlignment="1">
      <alignment horizontal="center"/>
    </xf>
    <xf numFmtId="1" fontId="37" fillId="9" borderId="2" xfId="0" applyNumberFormat="1" applyFont="1" applyFill="1" applyBorder="1" applyAlignment="1">
      <alignment horizontal="center" vertical="center" wrapText="1"/>
    </xf>
    <xf numFmtId="1" fontId="37" fillId="9" borderId="1" xfId="0" applyNumberFormat="1" applyFont="1" applyFill="1" applyBorder="1" applyAlignment="1">
      <alignment horizontal="center" vertical="center" wrapText="1"/>
    </xf>
    <xf numFmtId="1" fontId="2" fillId="9" borderId="14" xfId="0" applyNumberFormat="1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horizontal="left"/>
    </xf>
    <xf numFmtId="1" fontId="0" fillId="2" borderId="2" xfId="0" applyNumberFormat="1" applyFill="1" applyBorder="1" applyAlignment="1">
      <alignment horizontal="justify" vertical="center" wrapText="1"/>
    </xf>
    <xf numFmtId="1" fontId="0" fillId="2" borderId="2" xfId="0" applyNumberFormat="1" applyFont="1" applyFill="1" applyBorder="1" applyAlignment="1">
      <alignment horizontal="justify" vertical="center" wrapText="1"/>
    </xf>
    <xf numFmtId="1" fontId="0" fillId="2" borderId="19" xfId="0" applyNumberFormat="1" applyFont="1" applyFill="1" applyBorder="1" applyAlignment="1">
      <alignment horizontal="center" vertical="center"/>
    </xf>
    <xf numFmtId="1" fontId="0" fillId="2" borderId="20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37" fillId="9" borderId="36" xfId="0" applyNumberFormat="1" applyFont="1" applyFill="1" applyBorder="1" applyAlignment="1">
      <alignment horizontal="center" vertical="center"/>
    </xf>
    <xf numFmtId="1" fontId="37" fillId="9" borderId="37" xfId="0" applyNumberFormat="1" applyFont="1" applyFill="1" applyBorder="1" applyAlignment="1">
      <alignment horizontal="center" vertical="center"/>
    </xf>
    <xf numFmtId="1" fontId="37" fillId="9" borderId="38" xfId="0" applyNumberFormat="1" applyFont="1" applyFill="1" applyBorder="1" applyAlignment="1">
      <alignment horizontal="center" vertical="center"/>
    </xf>
    <xf numFmtId="1" fontId="37" fillId="9" borderId="2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left"/>
    </xf>
    <xf numFmtId="1" fontId="0" fillId="2" borderId="3" xfId="0" applyNumberFormat="1" applyFont="1" applyFill="1" applyBorder="1" applyAlignment="1">
      <alignment horizontal="left"/>
    </xf>
    <xf numFmtId="1" fontId="0" fillId="2" borderId="19" xfId="0" applyNumberFormat="1" applyFill="1" applyBorder="1" applyAlignment="1">
      <alignment horizontal="justify"/>
    </xf>
    <xf numFmtId="1" fontId="0" fillId="2" borderId="35" xfId="0" applyNumberFormat="1" applyFont="1" applyFill="1" applyBorder="1" applyAlignment="1">
      <alignment horizontal="justify"/>
    </xf>
    <xf numFmtId="1" fontId="0" fillId="2" borderId="3" xfId="0" applyNumberFormat="1" applyFill="1" applyBorder="1" applyAlignment="1">
      <alignment horizontal="center"/>
    </xf>
    <xf numFmtId="1" fontId="0" fillId="2" borderId="16" xfId="0" applyNumberFormat="1" applyFont="1" applyFill="1" applyBorder="1" applyAlignment="1">
      <alignment horizontal="center"/>
    </xf>
    <xf numFmtId="0" fontId="0" fillId="8" borderId="19" xfId="0" applyNumberFormat="1" applyFill="1" applyBorder="1" applyAlignment="1">
      <alignment horizontal="justify" vertical="center"/>
    </xf>
    <xf numFmtId="0" fontId="0" fillId="8" borderId="35" xfId="0" applyNumberFormat="1" applyFill="1" applyBorder="1" applyAlignment="1">
      <alignment horizontal="justify" vertical="center"/>
    </xf>
    <xf numFmtId="0" fontId="18" fillId="6" borderId="19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18" fillId="6" borderId="35" xfId="0" applyFont="1" applyFill="1" applyBorder="1" applyAlignment="1">
      <alignment horizontal="center" vertical="center" wrapText="1"/>
    </xf>
    <xf numFmtId="43" fontId="0" fillId="0" borderId="19" xfId="0" applyNumberFormat="1" applyFont="1" applyFill="1" applyBorder="1" applyAlignment="1">
      <alignment horizontal="center" vertical="center" wrapText="1"/>
    </xf>
    <xf numFmtId="43" fontId="0" fillId="0" borderId="35" xfId="0" applyNumberFormat="1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43" fontId="9" fillId="0" borderId="19" xfId="0" applyNumberFormat="1" applyFont="1" applyFill="1" applyBorder="1" applyAlignment="1">
      <alignment horizontal="center" vertical="center" wrapText="1"/>
    </xf>
    <xf numFmtId="43" fontId="9" fillId="0" borderId="35" xfId="0" applyNumberFormat="1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/>
    </xf>
    <xf numFmtId="0" fontId="27" fillId="6" borderId="40" xfId="0" applyFont="1" applyFill="1" applyBorder="1" applyAlignment="1">
      <alignment horizontal="center" vertical="center"/>
    </xf>
    <xf numFmtId="0" fontId="27" fillId="6" borderId="31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center" vertical="center"/>
    </xf>
    <xf numFmtId="0" fontId="27" fillId="6" borderId="39" xfId="0" applyFont="1" applyFill="1" applyBorder="1" applyAlignment="1">
      <alignment horizontal="center" vertical="center"/>
    </xf>
    <xf numFmtId="0" fontId="27" fillId="6" borderId="32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left" vertical="center"/>
    </xf>
    <xf numFmtId="0" fontId="18" fillId="6" borderId="35" xfId="0" applyFont="1" applyFill="1" applyBorder="1" applyAlignment="1">
      <alignment horizontal="left" vertical="center"/>
    </xf>
    <xf numFmtId="0" fontId="18" fillId="6" borderId="19" xfId="0" applyFont="1" applyFill="1" applyBorder="1" applyAlignment="1">
      <alignment horizontal="left" vertical="center" wrapText="1"/>
    </xf>
    <xf numFmtId="0" fontId="18" fillId="6" borderId="35" xfId="0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horizontal="center" vertical="center"/>
    </xf>
    <xf numFmtId="0" fontId="21" fillId="6" borderId="34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/>
    </xf>
    <xf numFmtId="0" fontId="26" fillId="6" borderId="35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left" vertical="center" wrapText="1"/>
    </xf>
    <xf numFmtId="0" fontId="18" fillId="6" borderId="31" xfId="0" applyFont="1" applyFill="1" applyBorder="1" applyAlignment="1">
      <alignment horizontal="left" vertical="center" wrapText="1"/>
    </xf>
    <xf numFmtId="0" fontId="18" fillId="6" borderId="27" xfId="0" applyFont="1" applyFill="1" applyBorder="1" applyAlignment="1">
      <alignment horizontal="left" vertical="center" wrapText="1"/>
    </xf>
    <xf numFmtId="0" fontId="18" fillId="6" borderId="32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right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4" fillId="4" borderId="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5" borderId="23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24" fillId="0" borderId="8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2" fillId="7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0" fontId="13" fillId="5" borderId="24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right" vertical="center" wrapText="1"/>
    </xf>
    <xf numFmtId="0" fontId="10" fillId="3" borderId="9" xfId="0" applyFont="1" applyFill="1" applyBorder="1" applyAlignment="1">
      <alignment horizontal="right" vertical="center" wrapText="1"/>
    </xf>
    <xf numFmtId="0" fontId="10" fillId="3" borderId="10" xfId="0" applyFont="1" applyFill="1" applyBorder="1" applyAlignment="1">
      <alignment horizontal="right" vertical="center" wrapText="1"/>
    </xf>
    <xf numFmtId="0" fontId="13" fillId="5" borderId="8" xfId="0" applyFont="1" applyFill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0" fillId="3" borderId="23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4" fillId="5" borderId="23" xfId="0" applyFont="1" applyFill="1" applyBorder="1" applyAlignment="1">
      <alignment vertical="center" wrapText="1"/>
    </xf>
    <xf numFmtId="0" fontId="14" fillId="5" borderId="10" xfId="0" applyFont="1" applyFill="1" applyBorder="1" applyAlignment="1">
      <alignment vertical="center" wrapText="1"/>
    </xf>
    <xf numFmtId="0" fontId="13" fillId="5" borderId="2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right" vertical="center" wrapText="1"/>
    </xf>
    <xf numFmtId="0" fontId="19" fillId="6" borderId="42" xfId="0" applyFont="1" applyFill="1" applyBorder="1" applyAlignment="1">
      <alignment horizontal="right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0" fontId="22" fillId="2" borderId="0" xfId="0" applyNumberFormat="1" applyFont="1" applyFill="1" applyAlignment="1">
      <alignment horizontal="justify" vertical="top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justify" vertical="center" wrapText="1"/>
    </xf>
    <xf numFmtId="0" fontId="19" fillId="6" borderId="41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vertical="center" wrapText="1"/>
    </xf>
    <xf numFmtId="0" fontId="19" fillId="6" borderId="7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6" xfId="0" applyNumberFormat="1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34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43" fontId="3" fillId="2" borderId="4" xfId="0" applyNumberFormat="1" applyFont="1" applyFill="1" applyBorder="1" applyAlignment="1">
      <alignment horizontal="center" vertical="center" wrapText="1"/>
    </xf>
    <xf numFmtId="43" fontId="3" fillId="2" borderId="5" xfId="0" applyNumberFormat="1" applyFont="1" applyFill="1" applyBorder="1" applyAlignment="1">
      <alignment horizontal="center" vertical="center" wrapText="1"/>
    </xf>
    <xf numFmtId="43" fontId="3" fillId="2" borderId="6" xfId="0" applyNumberFormat="1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justify" vertical="center" wrapText="1"/>
    </xf>
    <xf numFmtId="0" fontId="22" fillId="2" borderId="5" xfId="0" applyFont="1" applyFill="1" applyBorder="1" applyAlignment="1">
      <alignment horizontal="justify" vertical="center" wrapText="1"/>
    </xf>
    <xf numFmtId="0" fontId="22" fillId="2" borderId="6" xfId="0" applyFont="1" applyFill="1" applyBorder="1" applyAlignment="1">
      <alignment horizontal="justify" vertical="center" wrapText="1"/>
    </xf>
    <xf numFmtId="0" fontId="36" fillId="6" borderId="22" xfId="0" applyFont="1" applyFill="1" applyBorder="1" applyAlignment="1">
      <alignment horizontal="center" vertical="center"/>
    </xf>
    <xf numFmtId="0" fontId="36" fillId="6" borderId="31" xfId="0" applyFont="1" applyFill="1" applyBorder="1" applyAlignment="1">
      <alignment horizontal="center" vertical="center"/>
    </xf>
    <xf numFmtId="0" fontId="36" fillId="6" borderId="28" xfId="0" applyFont="1" applyFill="1" applyBorder="1" applyAlignment="1">
      <alignment horizontal="center" vertical="center"/>
    </xf>
    <xf numFmtId="0" fontId="36" fillId="6" borderId="33" xfId="0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center" vertical="center"/>
    </xf>
    <xf numFmtId="0" fontId="36" fillId="6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/>
    </xf>
    <xf numFmtId="1" fontId="0" fillId="0" borderId="21" xfId="0" applyNumberFormat="1" applyFill="1" applyBorder="1" applyAlignment="1">
      <alignment horizontal="center" vertical="center" wrapText="1"/>
    </xf>
    <xf numFmtId="1" fontId="0" fillId="0" borderId="44" xfId="0" applyNumberFormat="1" applyFont="1" applyFill="1" applyBorder="1" applyAlignment="1">
      <alignment horizontal="center" vertical="center" wrapText="1"/>
    </xf>
    <xf numFmtId="3" fontId="39" fillId="0" borderId="3" xfId="0" applyNumberFormat="1" applyFont="1" applyFill="1" applyBorder="1" applyAlignment="1">
      <alignment horizontal="center" vertical="center" wrapText="1"/>
    </xf>
  </cellXfs>
  <cellStyles count="14"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Millares 2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6"/>
  <sheetViews>
    <sheetView tabSelected="1" zoomScale="80" zoomScaleNormal="80" workbookViewId="0"/>
  </sheetViews>
  <sheetFormatPr baseColWidth="10" defaultColWidth="11.42578125" defaultRowHeight="15"/>
  <cols>
    <col min="1" max="1" width="11.42578125" style="150"/>
    <col min="2" max="2" width="7.5703125" style="150" customWidth="1"/>
    <col min="3" max="3" width="19.85546875" style="150" customWidth="1"/>
    <col min="4" max="4" width="15.85546875" style="150" customWidth="1"/>
    <col min="5" max="5" width="32.28515625" style="150" customWidth="1"/>
    <col min="6" max="16384" width="11.42578125" style="150"/>
  </cols>
  <sheetData>
    <row r="2" spans="2:11">
      <c r="B2" s="167" t="s">
        <v>573</v>
      </c>
      <c r="C2" s="167"/>
      <c r="D2" s="167"/>
      <c r="E2" s="167"/>
      <c r="F2" s="167"/>
      <c r="G2" s="167"/>
      <c r="H2" s="149"/>
      <c r="I2" s="149"/>
      <c r="J2" s="149"/>
      <c r="K2" s="149"/>
    </row>
    <row r="3" spans="2:11">
      <c r="B3" s="167" t="s">
        <v>578</v>
      </c>
      <c r="C3" s="167"/>
      <c r="D3" s="167"/>
      <c r="E3" s="167"/>
      <c r="F3" s="167"/>
      <c r="G3" s="167"/>
      <c r="H3" s="149"/>
      <c r="I3" s="149"/>
      <c r="J3" s="149"/>
      <c r="K3" s="149"/>
    </row>
    <row r="4" spans="2:11" ht="15.75" thickBot="1"/>
    <row r="5" spans="2:11">
      <c r="B5" s="168" t="s">
        <v>574</v>
      </c>
      <c r="C5" s="169"/>
      <c r="D5" s="169"/>
      <c r="E5" s="169"/>
      <c r="F5" s="169"/>
      <c r="G5" s="170"/>
    </row>
    <row r="6" spans="2:11" ht="32.25" customHeight="1">
      <c r="B6" s="151" t="s">
        <v>50</v>
      </c>
      <c r="C6" s="171" t="s">
        <v>575</v>
      </c>
      <c r="D6" s="171"/>
      <c r="E6" s="171"/>
      <c r="F6" s="172" t="str">
        <f>' EXPERIENCIA PROPONENTE'!D5</f>
        <v>UT RSCO-RSES TDT3</v>
      </c>
      <c r="G6" s="173"/>
    </row>
    <row r="7" spans="2:11">
      <c r="B7" s="152">
        <v>1</v>
      </c>
      <c r="C7" s="163" t="s">
        <v>579</v>
      </c>
      <c r="D7" s="164"/>
      <c r="E7" s="164"/>
      <c r="F7" s="165" t="s">
        <v>407</v>
      </c>
      <c r="G7" s="166"/>
    </row>
    <row r="8" spans="2:11">
      <c r="B8" s="152">
        <v>2</v>
      </c>
      <c r="C8" s="158" t="s">
        <v>580</v>
      </c>
      <c r="D8" s="159"/>
      <c r="E8" s="160" t="s">
        <v>581</v>
      </c>
      <c r="F8" s="165" t="s">
        <v>407</v>
      </c>
      <c r="G8" s="166"/>
    </row>
    <row r="9" spans="2:11">
      <c r="B9" s="152">
        <v>3</v>
      </c>
      <c r="C9" s="158" t="s">
        <v>580</v>
      </c>
      <c r="D9" s="159"/>
      <c r="E9" s="160" t="s">
        <v>582</v>
      </c>
      <c r="F9" s="165" t="s">
        <v>407</v>
      </c>
      <c r="G9" s="166"/>
    </row>
    <row r="10" spans="2:11">
      <c r="B10" s="152">
        <v>4</v>
      </c>
      <c r="C10" s="158" t="s">
        <v>580</v>
      </c>
      <c r="D10" s="159"/>
      <c r="E10" s="160" t="s">
        <v>583</v>
      </c>
      <c r="F10" s="165" t="s">
        <v>407</v>
      </c>
      <c r="G10" s="166"/>
    </row>
    <row r="11" spans="2:11">
      <c r="B11" s="152">
        <v>5</v>
      </c>
      <c r="C11" s="158" t="s">
        <v>580</v>
      </c>
      <c r="D11" s="159"/>
      <c r="E11" s="160" t="s">
        <v>51</v>
      </c>
      <c r="F11" s="165" t="s">
        <v>407</v>
      </c>
      <c r="G11" s="166"/>
    </row>
    <row r="12" spans="2:11">
      <c r="B12" s="152">
        <v>6</v>
      </c>
      <c r="C12" s="158" t="s">
        <v>580</v>
      </c>
      <c r="D12" s="159"/>
      <c r="E12" s="160" t="s">
        <v>584</v>
      </c>
      <c r="F12" s="165" t="s">
        <v>407</v>
      </c>
      <c r="G12" s="166"/>
    </row>
    <row r="13" spans="2:11">
      <c r="B13" s="152">
        <v>7</v>
      </c>
      <c r="C13" s="158" t="s">
        <v>580</v>
      </c>
      <c r="D13" s="159"/>
      <c r="E13" s="160" t="s">
        <v>200</v>
      </c>
      <c r="F13" s="165" t="s">
        <v>407</v>
      </c>
      <c r="G13" s="166"/>
    </row>
    <row r="14" spans="2:11">
      <c r="B14" s="152">
        <v>8</v>
      </c>
      <c r="C14" s="158" t="s">
        <v>580</v>
      </c>
      <c r="D14" s="159"/>
      <c r="E14" s="160" t="s">
        <v>585</v>
      </c>
      <c r="F14" s="165" t="s">
        <v>407</v>
      </c>
      <c r="G14" s="166"/>
    </row>
    <row r="15" spans="2:11">
      <c r="B15" s="152">
        <v>9</v>
      </c>
      <c r="C15" s="158" t="s">
        <v>580</v>
      </c>
      <c r="D15" s="159"/>
      <c r="E15" s="160" t="s">
        <v>586</v>
      </c>
      <c r="F15" s="165" t="s">
        <v>407</v>
      </c>
      <c r="G15" s="166"/>
    </row>
    <row r="16" spans="2:11">
      <c r="B16" s="152">
        <v>10</v>
      </c>
      <c r="C16" s="158" t="s">
        <v>580</v>
      </c>
      <c r="D16" s="159"/>
      <c r="E16" s="160" t="s">
        <v>248</v>
      </c>
      <c r="F16" s="165" t="s">
        <v>407</v>
      </c>
      <c r="G16" s="166"/>
    </row>
    <row r="17" spans="2:7">
      <c r="B17" s="152">
        <v>11</v>
      </c>
      <c r="C17" s="158" t="s">
        <v>580</v>
      </c>
      <c r="D17" s="159"/>
      <c r="E17" s="160" t="s">
        <v>587</v>
      </c>
      <c r="F17" s="165" t="s">
        <v>407</v>
      </c>
      <c r="G17" s="166"/>
    </row>
    <row r="18" spans="2:7">
      <c r="B18" s="152">
        <v>12</v>
      </c>
      <c r="C18" s="158" t="s">
        <v>580</v>
      </c>
      <c r="D18" s="159"/>
      <c r="E18" s="160" t="s">
        <v>588</v>
      </c>
      <c r="F18" s="165" t="s">
        <v>407</v>
      </c>
      <c r="G18" s="166"/>
    </row>
    <row r="19" spans="2:7">
      <c r="B19" s="152">
        <v>13</v>
      </c>
      <c r="C19" s="158" t="s">
        <v>580</v>
      </c>
      <c r="D19" s="159"/>
      <c r="E19" s="160" t="s">
        <v>2</v>
      </c>
      <c r="F19" s="165" t="s">
        <v>407</v>
      </c>
      <c r="G19" s="166"/>
    </row>
    <row r="20" spans="2:7">
      <c r="B20" s="152">
        <v>14</v>
      </c>
      <c r="C20" s="158" t="s">
        <v>580</v>
      </c>
      <c r="D20" s="159"/>
      <c r="E20" s="160" t="s">
        <v>296</v>
      </c>
      <c r="F20" s="165" t="s">
        <v>407</v>
      </c>
      <c r="G20" s="166"/>
    </row>
    <row r="21" spans="2:7">
      <c r="B21" s="152">
        <v>15</v>
      </c>
      <c r="C21" s="158" t="s">
        <v>580</v>
      </c>
      <c r="D21" s="159"/>
      <c r="E21" s="160" t="s">
        <v>306</v>
      </c>
      <c r="F21" s="165" t="s">
        <v>407</v>
      </c>
      <c r="G21" s="166"/>
    </row>
    <row r="22" spans="2:7">
      <c r="B22" s="152">
        <v>16</v>
      </c>
      <c r="C22" s="158" t="s">
        <v>580</v>
      </c>
      <c r="D22" s="159"/>
      <c r="E22" s="160" t="s">
        <v>350</v>
      </c>
      <c r="F22" s="165" t="s">
        <v>407</v>
      </c>
      <c r="G22" s="166"/>
    </row>
    <row r="23" spans="2:7">
      <c r="B23" s="152">
        <v>17</v>
      </c>
      <c r="C23" s="158" t="s">
        <v>580</v>
      </c>
      <c r="D23" s="159"/>
      <c r="E23" s="160" t="s">
        <v>6</v>
      </c>
      <c r="F23" s="165" t="s">
        <v>407</v>
      </c>
      <c r="G23" s="166"/>
    </row>
    <row r="24" spans="2:7">
      <c r="B24" s="152">
        <v>18</v>
      </c>
      <c r="C24" s="158" t="s">
        <v>580</v>
      </c>
      <c r="D24" s="159"/>
      <c r="E24" s="160" t="s">
        <v>341</v>
      </c>
      <c r="F24" s="165" t="s">
        <v>407</v>
      </c>
      <c r="G24" s="166"/>
    </row>
    <row r="25" spans="2:7" ht="15.75" thickBot="1">
      <c r="B25" s="153">
        <v>19</v>
      </c>
      <c r="C25" s="187" t="s">
        <v>589</v>
      </c>
      <c r="D25" s="188"/>
      <c r="E25" s="188"/>
      <c r="F25" s="191" t="s">
        <v>407</v>
      </c>
      <c r="G25" s="192"/>
    </row>
    <row r="26" spans="2:7" ht="15.75" thickBot="1"/>
    <row r="27" spans="2:7" ht="21.75" customHeight="1">
      <c r="B27" s="183" t="s">
        <v>590</v>
      </c>
      <c r="C27" s="184"/>
      <c r="D27" s="184"/>
      <c r="E27" s="184"/>
      <c r="F27" s="184"/>
      <c r="G27" s="185"/>
    </row>
    <row r="28" spans="2:7" ht="32.25" customHeight="1">
      <c r="B28" s="154" t="s">
        <v>50</v>
      </c>
      <c r="C28" s="186" t="s">
        <v>576</v>
      </c>
      <c r="D28" s="186"/>
      <c r="E28" s="155" t="s">
        <v>577</v>
      </c>
      <c r="F28" s="172" t="str">
        <f>F6</f>
        <v>UT RSCO-RSES TDT3</v>
      </c>
      <c r="G28" s="173"/>
    </row>
    <row r="29" spans="2:7">
      <c r="B29" s="156">
        <v>1</v>
      </c>
      <c r="C29" s="177" t="s">
        <v>591</v>
      </c>
      <c r="D29" s="178"/>
      <c r="E29" s="161" t="s">
        <v>357</v>
      </c>
      <c r="F29" s="181">
        <f>'FACTORES PONDERABLES'!G4</f>
        <v>250</v>
      </c>
      <c r="G29" s="182"/>
    </row>
    <row r="30" spans="2:7">
      <c r="B30" s="156">
        <v>2</v>
      </c>
      <c r="C30" s="177" t="s">
        <v>592</v>
      </c>
      <c r="D30" s="178"/>
      <c r="E30" s="161" t="s">
        <v>60</v>
      </c>
      <c r="F30" s="179">
        <f>'FACTORES PONDERABLES'!G8</f>
        <v>300</v>
      </c>
      <c r="G30" s="180"/>
    </row>
    <row r="31" spans="2:7" ht="33.75" customHeight="1">
      <c r="B31" s="156">
        <v>3</v>
      </c>
      <c r="C31" s="177" t="s">
        <v>593</v>
      </c>
      <c r="D31" s="178"/>
      <c r="E31" s="161" t="s">
        <v>3</v>
      </c>
      <c r="F31" s="179">
        <f>'FACTORES PONDERABLES'!G14</f>
        <v>100</v>
      </c>
      <c r="G31" s="180"/>
    </row>
    <row r="32" spans="2:7">
      <c r="B32" s="156">
        <v>4</v>
      </c>
      <c r="C32" s="189" t="s">
        <v>594</v>
      </c>
      <c r="D32" s="190"/>
      <c r="E32" s="162" t="s">
        <v>59</v>
      </c>
      <c r="F32" s="181">
        <f>'FACTORES PONDERABLES'!G16</f>
        <v>40</v>
      </c>
      <c r="G32" s="182"/>
    </row>
    <row r="33" spans="2:7" ht="15.75" thickBot="1">
      <c r="B33" s="174" t="s">
        <v>9</v>
      </c>
      <c r="C33" s="175"/>
      <c r="D33" s="175"/>
      <c r="E33" s="157" t="s">
        <v>595</v>
      </c>
      <c r="F33" s="422">
        <f>SUM(F29:G32)</f>
        <v>690</v>
      </c>
      <c r="G33" s="423"/>
    </row>
    <row r="36" spans="2:7" ht="15.75">
      <c r="B36" s="176"/>
      <c r="C36" s="176"/>
      <c r="D36" s="176"/>
      <c r="E36" s="176"/>
      <c r="F36" s="176"/>
    </row>
  </sheetData>
  <mergeCells count="40">
    <mergeCell ref="C25:E25"/>
    <mergeCell ref="C32:D32"/>
    <mergeCell ref="F21:G21"/>
    <mergeCell ref="F22:G22"/>
    <mergeCell ref="F23:G23"/>
    <mergeCell ref="F24:G24"/>
    <mergeCell ref="F25:G25"/>
    <mergeCell ref="F28:G28"/>
    <mergeCell ref="C29:D29"/>
    <mergeCell ref="F29:G29"/>
    <mergeCell ref="F20:G20"/>
    <mergeCell ref="F14:G14"/>
    <mergeCell ref="F15:G15"/>
    <mergeCell ref="F16:G16"/>
    <mergeCell ref="F17:G17"/>
    <mergeCell ref="F18:G18"/>
    <mergeCell ref="F19:G19"/>
    <mergeCell ref="B33:D33"/>
    <mergeCell ref="F33:G33"/>
    <mergeCell ref="B36:F36"/>
    <mergeCell ref="F8:G8"/>
    <mergeCell ref="F9:G9"/>
    <mergeCell ref="F10:G10"/>
    <mergeCell ref="F11:G11"/>
    <mergeCell ref="F12:G12"/>
    <mergeCell ref="F13:G13"/>
    <mergeCell ref="C30:D30"/>
    <mergeCell ref="F30:G30"/>
    <mergeCell ref="C31:D31"/>
    <mergeCell ref="F31:G31"/>
    <mergeCell ref="F32:G32"/>
    <mergeCell ref="B27:G27"/>
    <mergeCell ref="C28:D28"/>
    <mergeCell ref="C7:E7"/>
    <mergeCell ref="F7:G7"/>
    <mergeCell ref="B2:G2"/>
    <mergeCell ref="B3:G3"/>
    <mergeCell ref="B5:G5"/>
    <mergeCell ref="C6:E6"/>
    <mergeCell ref="F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2"/>
  <dimension ref="A1:G81"/>
  <sheetViews>
    <sheetView workbookViewId="0">
      <selection sqref="A1:G1"/>
    </sheetView>
  </sheetViews>
  <sheetFormatPr baseColWidth="10" defaultColWidth="0" defaultRowHeight="12.75" zeroHeight="1"/>
  <cols>
    <col min="1" max="1" width="9.140625" style="143" customWidth="1"/>
    <col min="2" max="2" width="20.7109375" style="143" customWidth="1"/>
    <col min="3" max="4" width="24.28515625" style="141" customWidth="1"/>
    <col min="5" max="5" width="12.7109375" style="144" customWidth="1"/>
    <col min="6" max="6" width="12.42578125" style="144" bestFit="1" customWidth="1"/>
    <col min="7" max="7" width="12.85546875" style="144" customWidth="1"/>
    <col min="8" max="16384" width="11.42578125" style="139" hidden="1"/>
  </cols>
  <sheetData>
    <row r="1" spans="1:7" ht="13.5" customHeight="1" thickBot="1">
      <c r="A1" s="245" t="s">
        <v>208</v>
      </c>
      <c r="B1" s="245"/>
      <c r="C1" s="245"/>
      <c r="D1" s="245"/>
      <c r="E1" s="245"/>
      <c r="F1" s="245"/>
      <c r="G1" s="245"/>
    </row>
    <row r="2" spans="1:7" ht="13.5" thickBot="1">
      <c r="A2" s="263" t="s">
        <v>67</v>
      </c>
      <c r="B2" s="263"/>
      <c r="C2" s="263"/>
      <c r="D2" s="299" t="s">
        <v>522</v>
      </c>
      <c r="E2" s="299"/>
      <c r="F2" s="299"/>
      <c r="G2" s="299"/>
    </row>
    <row r="3" spans="1:7" ht="13.5" thickBot="1">
      <c r="A3" s="245" t="s">
        <v>74</v>
      </c>
      <c r="B3" s="245"/>
      <c r="C3" s="325" t="s">
        <v>86</v>
      </c>
      <c r="D3" s="325"/>
      <c r="E3" s="36" t="s">
        <v>407</v>
      </c>
      <c r="F3" s="36" t="s">
        <v>408</v>
      </c>
      <c r="G3" s="36" t="s">
        <v>0</v>
      </c>
    </row>
    <row r="4" spans="1:7" ht="15.75" customHeight="1" thickBot="1">
      <c r="A4" s="28">
        <v>1</v>
      </c>
      <c r="B4" s="26" t="s">
        <v>92</v>
      </c>
      <c r="C4" s="311" t="s">
        <v>201</v>
      </c>
      <c r="D4" s="312"/>
      <c r="E4" s="313" t="s">
        <v>422</v>
      </c>
      <c r="F4" s="314"/>
      <c r="G4" s="315"/>
    </row>
    <row r="5" spans="1:7" ht="15" customHeight="1">
      <c r="A5" s="328">
        <v>2</v>
      </c>
      <c r="B5" s="331" t="s">
        <v>44</v>
      </c>
      <c r="C5" s="323" t="s">
        <v>209</v>
      </c>
      <c r="D5" s="324"/>
      <c r="E5" s="316"/>
      <c r="F5" s="317"/>
      <c r="G5" s="318"/>
    </row>
    <row r="6" spans="1:7" ht="15.75" customHeight="1" thickBot="1">
      <c r="A6" s="329"/>
      <c r="B6" s="332"/>
      <c r="C6" s="326" t="s">
        <v>210</v>
      </c>
      <c r="D6" s="327"/>
      <c r="E6" s="316"/>
      <c r="F6" s="317"/>
      <c r="G6" s="318"/>
    </row>
    <row r="7" spans="1:7" ht="15" customHeight="1">
      <c r="A7" s="329"/>
      <c r="B7" s="332"/>
      <c r="C7" s="323" t="s">
        <v>211</v>
      </c>
      <c r="D7" s="324"/>
      <c r="E7" s="316"/>
      <c r="F7" s="317"/>
      <c r="G7" s="318"/>
    </row>
    <row r="8" spans="1:7" ht="15.75" customHeight="1" thickBot="1">
      <c r="A8" s="330"/>
      <c r="B8" s="333"/>
      <c r="C8" s="326" t="s">
        <v>212</v>
      </c>
      <c r="D8" s="327"/>
      <c r="E8" s="316"/>
      <c r="F8" s="317"/>
      <c r="G8" s="318"/>
    </row>
    <row r="9" spans="1:7" ht="15.75" customHeight="1" thickBot="1">
      <c r="A9" s="28">
        <v>3</v>
      </c>
      <c r="B9" s="26" t="s">
        <v>28</v>
      </c>
      <c r="C9" s="311" t="s">
        <v>213</v>
      </c>
      <c r="D9" s="312"/>
      <c r="E9" s="316"/>
      <c r="F9" s="317"/>
      <c r="G9" s="318"/>
    </row>
    <row r="10" spans="1:7" ht="15.75" customHeight="1" thickBot="1">
      <c r="A10" s="28">
        <v>4</v>
      </c>
      <c r="B10" s="26" t="s">
        <v>20</v>
      </c>
      <c r="C10" s="311" t="s">
        <v>70</v>
      </c>
      <c r="D10" s="312"/>
      <c r="E10" s="316"/>
      <c r="F10" s="317"/>
      <c r="G10" s="318"/>
    </row>
    <row r="11" spans="1:7" ht="15.75" customHeight="1" thickBot="1">
      <c r="A11" s="28">
        <v>5</v>
      </c>
      <c r="B11" s="26" t="s">
        <v>214</v>
      </c>
      <c r="C11" s="311" t="s">
        <v>215</v>
      </c>
      <c r="D11" s="312"/>
      <c r="E11" s="316"/>
      <c r="F11" s="317"/>
      <c r="G11" s="318"/>
    </row>
    <row r="12" spans="1:7" ht="15.75" customHeight="1" thickBot="1">
      <c r="A12" s="28">
        <v>6</v>
      </c>
      <c r="B12" s="26" t="s">
        <v>216</v>
      </c>
      <c r="C12" s="311" t="s">
        <v>217</v>
      </c>
      <c r="D12" s="312"/>
      <c r="E12" s="316"/>
      <c r="F12" s="317"/>
      <c r="G12" s="318"/>
    </row>
    <row r="13" spans="1:7" ht="15.75" customHeight="1" thickBot="1">
      <c r="A13" s="28">
        <v>7</v>
      </c>
      <c r="B13" s="26" t="s">
        <v>45</v>
      </c>
      <c r="C13" s="311" t="s">
        <v>218</v>
      </c>
      <c r="D13" s="312"/>
      <c r="E13" s="319"/>
      <c r="F13" s="320"/>
      <c r="G13" s="321"/>
    </row>
    <row r="14" spans="1:7">
      <c r="A14" s="15"/>
      <c r="B14" s="15"/>
      <c r="C14" s="16"/>
      <c r="D14" s="16"/>
      <c r="E14" s="17"/>
      <c r="F14" s="17"/>
      <c r="G14" s="17"/>
    </row>
    <row r="15" spans="1:7" ht="13.5" thickBot="1">
      <c r="A15" s="15"/>
      <c r="B15" s="15"/>
      <c r="C15" s="16"/>
      <c r="D15" s="16"/>
      <c r="E15" s="17"/>
      <c r="F15" s="17"/>
      <c r="G15" s="17"/>
    </row>
    <row r="16" spans="1:7" ht="13.5" customHeight="1" thickBot="1">
      <c r="A16" s="245" t="s">
        <v>56</v>
      </c>
      <c r="B16" s="245"/>
      <c r="C16" s="245"/>
      <c r="D16" s="245"/>
      <c r="E16" s="245"/>
      <c r="F16" s="245"/>
      <c r="G16" s="245"/>
    </row>
    <row r="17" spans="1:7" ht="15.75" customHeight="1" thickBot="1">
      <c r="A17" s="263" t="s">
        <v>67</v>
      </c>
      <c r="B17" s="263"/>
      <c r="C17" s="263"/>
      <c r="D17" s="299" t="s">
        <v>522</v>
      </c>
      <c r="E17" s="299"/>
      <c r="F17" s="299"/>
      <c r="G17" s="299"/>
    </row>
    <row r="18" spans="1:7" ht="13.5" thickBot="1">
      <c r="A18" s="245" t="s">
        <v>74</v>
      </c>
      <c r="B18" s="245"/>
      <c r="C18" s="325" t="s">
        <v>86</v>
      </c>
      <c r="D18" s="325"/>
      <c r="E18" s="36" t="s">
        <v>407</v>
      </c>
      <c r="F18" s="36" t="s">
        <v>408</v>
      </c>
      <c r="G18" s="36" t="s">
        <v>0</v>
      </c>
    </row>
    <row r="19" spans="1:7" ht="13.5" thickBot="1">
      <c r="A19" s="28">
        <v>1</v>
      </c>
      <c r="B19" s="26" t="s">
        <v>92</v>
      </c>
      <c r="C19" s="311" t="s">
        <v>201</v>
      </c>
      <c r="D19" s="312"/>
      <c r="E19" s="313" t="s">
        <v>422</v>
      </c>
      <c r="F19" s="314"/>
      <c r="G19" s="315"/>
    </row>
    <row r="20" spans="1:7" ht="13.5" thickBot="1">
      <c r="A20" s="28">
        <v>2</v>
      </c>
      <c r="B20" s="26" t="s">
        <v>44</v>
      </c>
      <c r="C20" s="311" t="s">
        <v>219</v>
      </c>
      <c r="D20" s="312"/>
      <c r="E20" s="316"/>
      <c r="F20" s="317"/>
      <c r="G20" s="318"/>
    </row>
    <row r="21" spans="1:7" ht="13.5" thickBot="1">
      <c r="A21" s="28">
        <v>3</v>
      </c>
      <c r="B21" s="26" t="s">
        <v>28</v>
      </c>
      <c r="C21" s="311" t="s">
        <v>213</v>
      </c>
      <c r="D21" s="312"/>
      <c r="E21" s="316"/>
      <c r="F21" s="317"/>
      <c r="G21" s="318"/>
    </row>
    <row r="22" spans="1:7" ht="13.5" thickBot="1">
      <c r="A22" s="28">
        <v>4</v>
      </c>
      <c r="B22" s="26" t="s">
        <v>20</v>
      </c>
      <c r="C22" s="311" t="s">
        <v>70</v>
      </c>
      <c r="D22" s="312"/>
      <c r="E22" s="316"/>
      <c r="F22" s="317"/>
      <c r="G22" s="318"/>
    </row>
    <row r="23" spans="1:7" ht="13.5" thickBot="1">
      <c r="A23" s="28">
        <v>5</v>
      </c>
      <c r="B23" s="26" t="s">
        <v>214</v>
      </c>
      <c r="C23" s="311" t="s">
        <v>220</v>
      </c>
      <c r="D23" s="312"/>
      <c r="E23" s="316"/>
      <c r="F23" s="317"/>
      <c r="G23" s="318"/>
    </row>
    <row r="24" spans="1:7" ht="13.5" thickBot="1">
      <c r="A24" s="28">
        <v>6</v>
      </c>
      <c r="B24" s="26" t="s">
        <v>216</v>
      </c>
      <c r="C24" s="311" t="s">
        <v>217</v>
      </c>
      <c r="D24" s="312"/>
      <c r="E24" s="316"/>
      <c r="F24" s="317"/>
      <c r="G24" s="318"/>
    </row>
    <row r="25" spans="1:7" ht="13.5" thickBot="1">
      <c r="A25" s="28">
        <v>7</v>
      </c>
      <c r="B25" s="26" t="s">
        <v>45</v>
      </c>
      <c r="C25" s="311" t="s">
        <v>218</v>
      </c>
      <c r="D25" s="312"/>
      <c r="E25" s="319"/>
      <c r="F25" s="320"/>
      <c r="G25" s="321"/>
    </row>
    <row r="26" spans="1:7">
      <c r="A26" s="15"/>
      <c r="B26" s="15"/>
      <c r="C26" s="16"/>
      <c r="D26" s="16"/>
      <c r="E26" s="17"/>
      <c r="F26" s="17"/>
      <c r="G26" s="17"/>
    </row>
    <row r="27" spans="1:7" ht="13.5" thickBot="1">
      <c r="A27" s="15"/>
      <c r="B27" s="15"/>
      <c r="C27" s="16"/>
      <c r="D27" s="16"/>
      <c r="E27" s="17"/>
      <c r="F27" s="17"/>
      <c r="G27" s="17"/>
    </row>
    <row r="28" spans="1:7" ht="15.75" customHeight="1" thickBot="1">
      <c r="A28" s="245" t="s">
        <v>57</v>
      </c>
      <c r="B28" s="245"/>
      <c r="C28" s="245"/>
      <c r="D28" s="245"/>
      <c r="E28" s="245"/>
      <c r="F28" s="245"/>
      <c r="G28" s="245"/>
    </row>
    <row r="29" spans="1:7" ht="13.5" thickBot="1">
      <c r="A29" s="263" t="s">
        <v>67</v>
      </c>
      <c r="B29" s="263"/>
      <c r="C29" s="263"/>
      <c r="D29" s="299" t="s">
        <v>522</v>
      </c>
      <c r="E29" s="299"/>
      <c r="F29" s="299"/>
      <c r="G29" s="299"/>
    </row>
    <row r="30" spans="1:7" ht="13.5" thickBot="1">
      <c r="A30" s="245" t="s">
        <v>74</v>
      </c>
      <c r="B30" s="245"/>
      <c r="C30" s="245" t="s">
        <v>86</v>
      </c>
      <c r="D30" s="245"/>
      <c r="E30" s="36" t="s">
        <v>407</v>
      </c>
      <c r="F30" s="36" t="s">
        <v>408</v>
      </c>
      <c r="G30" s="36" t="s">
        <v>0</v>
      </c>
    </row>
    <row r="31" spans="1:7" ht="13.5" thickBot="1">
      <c r="A31" s="28">
        <v>1</v>
      </c>
      <c r="B31" s="26" t="s">
        <v>92</v>
      </c>
      <c r="C31" s="311" t="s">
        <v>201</v>
      </c>
      <c r="D31" s="312"/>
      <c r="E31" s="313" t="s">
        <v>422</v>
      </c>
      <c r="F31" s="314"/>
      <c r="G31" s="315"/>
    </row>
    <row r="32" spans="1:7" ht="13.5" thickBot="1">
      <c r="A32" s="28">
        <v>2</v>
      </c>
      <c r="B32" s="26" t="s">
        <v>20</v>
      </c>
      <c r="C32" s="311" t="s">
        <v>70</v>
      </c>
      <c r="D32" s="312"/>
      <c r="E32" s="316"/>
      <c r="F32" s="317"/>
      <c r="G32" s="318"/>
    </row>
    <row r="33" spans="1:7" ht="13.5" thickBot="1">
      <c r="A33" s="28">
        <v>3</v>
      </c>
      <c r="B33" s="26" t="s">
        <v>43</v>
      </c>
      <c r="C33" s="311" t="s">
        <v>221</v>
      </c>
      <c r="D33" s="312"/>
      <c r="E33" s="316"/>
      <c r="F33" s="317"/>
      <c r="G33" s="318"/>
    </row>
    <row r="34" spans="1:7">
      <c r="A34" s="328">
        <v>4</v>
      </c>
      <c r="B34" s="331" t="s">
        <v>44</v>
      </c>
      <c r="C34" s="323" t="s">
        <v>222</v>
      </c>
      <c r="D34" s="324"/>
      <c r="E34" s="316"/>
      <c r="F34" s="317"/>
      <c r="G34" s="318"/>
    </row>
    <row r="35" spans="1:7" ht="13.5" thickBot="1">
      <c r="A35" s="330"/>
      <c r="B35" s="333"/>
      <c r="C35" s="326" t="s">
        <v>223</v>
      </c>
      <c r="D35" s="327"/>
      <c r="E35" s="316"/>
      <c r="F35" s="317"/>
      <c r="G35" s="318"/>
    </row>
    <row r="36" spans="1:7" ht="13.5" thickBot="1">
      <c r="A36" s="28">
        <v>5</v>
      </c>
      <c r="B36" s="26" t="s">
        <v>216</v>
      </c>
      <c r="C36" s="311" t="s">
        <v>217</v>
      </c>
      <c r="D36" s="312"/>
      <c r="E36" s="316"/>
      <c r="F36" s="317"/>
      <c r="G36" s="318"/>
    </row>
    <row r="37" spans="1:7" ht="13.5" thickBot="1">
      <c r="A37" s="28">
        <v>6</v>
      </c>
      <c r="B37" s="26" t="s">
        <v>45</v>
      </c>
      <c r="C37" s="311" t="s">
        <v>224</v>
      </c>
      <c r="D37" s="312"/>
      <c r="E37" s="316"/>
      <c r="F37" s="317"/>
      <c r="G37" s="318"/>
    </row>
    <row r="38" spans="1:7" ht="13.5" thickBot="1">
      <c r="A38" s="28">
        <v>7</v>
      </c>
      <c r="B38" s="26" t="s">
        <v>40</v>
      </c>
      <c r="C38" s="311" t="s">
        <v>225</v>
      </c>
      <c r="D38" s="312"/>
      <c r="E38" s="319"/>
      <c r="F38" s="320"/>
      <c r="G38" s="321"/>
    </row>
    <row r="39" spans="1:7">
      <c r="A39" s="15"/>
      <c r="B39" s="15"/>
      <c r="C39" s="16"/>
      <c r="D39" s="16"/>
      <c r="E39" s="17"/>
      <c r="F39" s="17"/>
      <c r="G39" s="17"/>
    </row>
    <row r="40" spans="1:7" ht="13.5" thickBot="1">
      <c r="A40" s="15"/>
      <c r="B40" s="15"/>
      <c r="C40" s="16"/>
      <c r="D40" s="16"/>
      <c r="E40" s="17"/>
      <c r="F40" s="17"/>
      <c r="G40" s="17"/>
    </row>
    <row r="41" spans="1:7" ht="13.5" customHeight="1" thickBot="1">
      <c r="A41" s="245" t="s">
        <v>226</v>
      </c>
      <c r="B41" s="245"/>
      <c r="C41" s="245"/>
      <c r="D41" s="245"/>
      <c r="E41" s="245"/>
      <c r="F41" s="245"/>
      <c r="G41" s="245"/>
    </row>
    <row r="42" spans="1:7" ht="13.5" thickBot="1">
      <c r="A42" s="263" t="s">
        <v>67</v>
      </c>
      <c r="B42" s="263"/>
      <c r="C42" s="263"/>
      <c r="D42" s="299" t="s">
        <v>522</v>
      </c>
      <c r="E42" s="299"/>
      <c r="F42" s="299"/>
      <c r="G42" s="299"/>
    </row>
    <row r="43" spans="1:7" ht="13.5" thickBot="1">
      <c r="A43" s="245" t="s">
        <v>74</v>
      </c>
      <c r="B43" s="245"/>
      <c r="C43" s="325" t="s">
        <v>86</v>
      </c>
      <c r="D43" s="325"/>
      <c r="E43" s="36" t="s">
        <v>407</v>
      </c>
      <c r="F43" s="36" t="s">
        <v>408</v>
      </c>
      <c r="G43" s="36" t="s">
        <v>0</v>
      </c>
    </row>
    <row r="44" spans="1:7" ht="13.5" thickBot="1">
      <c r="A44" s="28">
        <v>1</v>
      </c>
      <c r="B44" s="26" t="s">
        <v>49</v>
      </c>
      <c r="C44" s="311" t="s">
        <v>215</v>
      </c>
      <c r="D44" s="312"/>
      <c r="E44" s="313" t="s">
        <v>422</v>
      </c>
      <c r="F44" s="314"/>
      <c r="G44" s="315"/>
    </row>
    <row r="45" spans="1:7" ht="13.5" thickBot="1">
      <c r="A45" s="28">
        <v>2</v>
      </c>
      <c r="B45" s="26" t="s">
        <v>92</v>
      </c>
      <c r="C45" s="311" t="s">
        <v>201</v>
      </c>
      <c r="D45" s="312"/>
      <c r="E45" s="316"/>
      <c r="F45" s="317"/>
      <c r="G45" s="318"/>
    </row>
    <row r="46" spans="1:7" ht="13.5" thickBot="1">
      <c r="A46" s="28">
        <v>3</v>
      </c>
      <c r="B46" s="26" t="s">
        <v>28</v>
      </c>
      <c r="C46" s="311" t="s">
        <v>213</v>
      </c>
      <c r="D46" s="312"/>
      <c r="E46" s="316"/>
      <c r="F46" s="317"/>
      <c r="G46" s="318"/>
    </row>
    <row r="47" spans="1:7" ht="13.5" thickBot="1">
      <c r="A47" s="28">
        <v>4</v>
      </c>
      <c r="B47" s="26" t="s">
        <v>20</v>
      </c>
      <c r="C47" s="311" t="s">
        <v>227</v>
      </c>
      <c r="D47" s="312"/>
      <c r="E47" s="316"/>
      <c r="F47" s="317"/>
      <c r="G47" s="318"/>
    </row>
    <row r="48" spans="1:7" ht="13.5" thickBot="1">
      <c r="A48" s="28">
        <v>5</v>
      </c>
      <c r="B48" s="26" t="s">
        <v>216</v>
      </c>
      <c r="C48" s="311" t="s">
        <v>228</v>
      </c>
      <c r="D48" s="312"/>
      <c r="E48" s="316"/>
      <c r="F48" s="317"/>
      <c r="G48" s="318"/>
    </row>
    <row r="49" spans="1:7" ht="13.5" thickBot="1">
      <c r="A49" s="28">
        <v>6</v>
      </c>
      <c r="B49" s="26" t="s">
        <v>40</v>
      </c>
      <c r="C49" s="311" t="s">
        <v>225</v>
      </c>
      <c r="D49" s="312"/>
      <c r="E49" s="319"/>
      <c r="F49" s="320"/>
      <c r="G49" s="321"/>
    </row>
    <row r="50" spans="1:7">
      <c r="A50" s="15"/>
      <c r="B50" s="15"/>
      <c r="C50" s="16"/>
      <c r="D50" s="16"/>
      <c r="E50" s="17"/>
      <c r="F50" s="17"/>
      <c r="G50" s="17"/>
    </row>
    <row r="51" spans="1:7" ht="13.5" thickBot="1">
      <c r="A51" s="15"/>
      <c r="B51" s="15"/>
      <c r="C51" s="16"/>
      <c r="D51" s="16"/>
      <c r="E51" s="17"/>
      <c r="F51" s="17"/>
      <c r="G51" s="17"/>
    </row>
    <row r="52" spans="1:7" ht="13.5" customHeight="1" thickBot="1">
      <c r="A52" s="245" t="s">
        <v>234</v>
      </c>
      <c r="B52" s="245"/>
      <c r="C52" s="245"/>
      <c r="D52" s="245"/>
      <c r="E52" s="245"/>
      <c r="F52" s="245"/>
      <c r="G52" s="245"/>
    </row>
    <row r="53" spans="1:7" ht="13.5" thickBot="1">
      <c r="A53" s="263" t="s">
        <v>235</v>
      </c>
      <c r="B53" s="263"/>
      <c r="C53" s="263"/>
      <c r="D53" s="299" t="s">
        <v>529</v>
      </c>
      <c r="E53" s="299"/>
      <c r="F53" s="299"/>
      <c r="G53" s="299"/>
    </row>
    <row r="54" spans="1:7" ht="13.5" thickBot="1">
      <c r="A54" s="263" t="s">
        <v>236</v>
      </c>
      <c r="B54" s="263"/>
      <c r="C54" s="263"/>
      <c r="D54" s="299" t="s">
        <v>528</v>
      </c>
      <c r="E54" s="299"/>
      <c r="F54" s="299"/>
      <c r="G54" s="299"/>
    </row>
    <row r="55" spans="1:7" ht="13.5" thickBot="1">
      <c r="A55" s="263" t="s">
        <v>237</v>
      </c>
      <c r="B55" s="263"/>
      <c r="C55" s="263"/>
      <c r="D55" s="299" t="s">
        <v>528</v>
      </c>
      <c r="E55" s="299"/>
      <c r="F55" s="299"/>
      <c r="G55" s="299"/>
    </row>
    <row r="56" spans="1:7" ht="13.5" thickBot="1">
      <c r="A56" s="278" t="s">
        <v>74</v>
      </c>
      <c r="B56" s="280"/>
      <c r="C56" s="278" t="s">
        <v>86</v>
      </c>
      <c r="D56" s="280"/>
      <c r="E56" s="36" t="s">
        <v>407</v>
      </c>
      <c r="F56" s="36" t="s">
        <v>408</v>
      </c>
      <c r="G56" s="36" t="s">
        <v>0</v>
      </c>
    </row>
    <row r="57" spans="1:7" ht="13.5" thickBot="1">
      <c r="A57" s="28">
        <v>1</v>
      </c>
      <c r="B57" s="26" t="s">
        <v>92</v>
      </c>
      <c r="C57" s="311" t="s">
        <v>201</v>
      </c>
      <c r="D57" s="312"/>
      <c r="E57" s="313" t="s">
        <v>422</v>
      </c>
      <c r="F57" s="314"/>
      <c r="G57" s="315"/>
    </row>
    <row r="58" spans="1:7" ht="13.5" thickBot="1">
      <c r="A58" s="28">
        <v>2</v>
      </c>
      <c r="B58" s="26" t="s">
        <v>20</v>
      </c>
      <c r="C58" s="311" t="s">
        <v>70</v>
      </c>
      <c r="D58" s="312"/>
      <c r="E58" s="316"/>
      <c r="F58" s="317"/>
      <c r="G58" s="318"/>
    </row>
    <row r="59" spans="1:7" ht="13.5" thickBot="1">
      <c r="A59" s="28">
        <v>3</v>
      </c>
      <c r="B59" s="26" t="s">
        <v>28</v>
      </c>
      <c r="C59" s="311" t="s">
        <v>238</v>
      </c>
      <c r="D59" s="312"/>
      <c r="E59" s="316"/>
      <c r="F59" s="317"/>
      <c r="G59" s="318"/>
    </row>
    <row r="60" spans="1:7" ht="13.5" thickBot="1">
      <c r="A60" s="28">
        <v>4</v>
      </c>
      <c r="B60" s="26" t="s">
        <v>179</v>
      </c>
      <c r="C60" s="311" t="s">
        <v>239</v>
      </c>
      <c r="D60" s="312"/>
      <c r="E60" s="316"/>
      <c r="F60" s="317"/>
      <c r="G60" s="318"/>
    </row>
    <row r="61" spans="1:7" ht="13.5" thickBot="1">
      <c r="A61" s="28">
        <v>5</v>
      </c>
      <c r="B61" s="26" t="s">
        <v>41</v>
      </c>
      <c r="C61" s="311" t="s">
        <v>240</v>
      </c>
      <c r="D61" s="312"/>
      <c r="E61" s="316"/>
      <c r="F61" s="317"/>
      <c r="G61" s="318"/>
    </row>
    <row r="62" spans="1:7">
      <c r="A62" s="328">
        <v>6</v>
      </c>
      <c r="B62" s="331" t="s">
        <v>241</v>
      </c>
      <c r="C62" s="323" t="s">
        <v>242</v>
      </c>
      <c r="D62" s="324"/>
      <c r="E62" s="316"/>
      <c r="F62" s="317"/>
      <c r="G62" s="318"/>
    </row>
    <row r="63" spans="1:7" ht="13.5" thickBot="1">
      <c r="A63" s="329"/>
      <c r="B63" s="332"/>
      <c r="C63" s="326" t="s">
        <v>210</v>
      </c>
      <c r="D63" s="327"/>
      <c r="E63" s="316"/>
      <c r="F63" s="317"/>
      <c r="G63" s="318"/>
    </row>
    <row r="64" spans="1:7">
      <c r="A64" s="329"/>
      <c r="B64" s="332"/>
      <c r="C64" s="323" t="s">
        <v>243</v>
      </c>
      <c r="D64" s="324"/>
      <c r="E64" s="316"/>
      <c r="F64" s="317"/>
      <c r="G64" s="318"/>
    </row>
    <row r="65" spans="1:7" ht="13.5" thickBot="1">
      <c r="A65" s="330"/>
      <c r="B65" s="333"/>
      <c r="C65" s="326" t="s">
        <v>212</v>
      </c>
      <c r="D65" s="327"/>
      <c r="E65" s="316"/>
      <c r="F65" s="317"/>
      <c r="G65" s="318"/>
    </row>
    <row r="66" spans="1:7" ht="26.25" thickBot="1">
      <c r="A66" s="28">
        <v>7</v>
      </c>
      <c r="B66" s="26" t="s">
        <v>244</v>
      </c>
      <c r="C66" s="311" t="s">
        <v>245</v>
      </c>
      <c r="D66" s="312"/>
      <c r="E66" s="316"/>
      <c r="F66" s="317"/>
      <c r="G66" s="318"/>
    </row>
    <row r="67" spans="1:7" ht="13.5" thickBot="1">
      <c r="A67" s="28">
        <v>8</v>
      </c>
      <c r="B67" s="26" t="s">
        <v>246</v>
      </c>
      <c r="C67" s="311" t="s">
        <v>247</v>
      </c>
      <c r="D67" s="312"/>
      <c r="E67" s="319"/>
      <c r="F67" s="320"/>
      <c r="G67" s="321"/>
    </row>
    <row r="68" spans="1:7">
      <c r="A68" s="15"/>
      <c r="B68" s="15"/>
      <c r="C68" s="16"/>
      <c r="D68" s="16"/>
      <c r="E68" s="17"/>
      <c r="F68" s="17"/>
      <c r="G68" s="17"/>
    </row>
    <row r="69" spans="1:7" ht="13.5" thickBot="1">
      <c r="A69" s="15"/>
      <c r="B69" s="15"/>
      <c r="C69" s="16"/>
      <c r="D69" s="16"/>
      <c r="E69" s="17"/>
      <c r="F69" s="17"/>
      <c r="G69" s="17"/>
    </row>
    <row r="70" spans="1:7" ht="13.5" customHeight="1" thickBot="1">
      <c r="A70" s="245" t="s">
        <v>229</v>
      </c>
      <c r="B70" s="245"/>
      <c r="C70" s="245"/>
      <c r="D70" s="245"/>
      <c r="E70" s="245"/>
      <c r="F70" s="245"/>
      <c r="G70" s="245"/>
    </row>
    <row r="71" spans="1:7" ht="13.5" thickBot="1">
      <c r="A71" s="263" t="s">
        <v>67</v>
      </c>
      <c r="B71" s="263"/>
      <c r="C71" s="263"/>
      <c r="D71" s="299" t="s">
        <v>528</v>
      </c>
      <c r="E71" s="299"/>
      <c r="F71" s="299"/>
      <c r="G71" s="299"/>
    </row>
    <row r="72" spans="1:7" ht="13.5" thickBot="1">
      <c r="A72" s="245" t="s">
        <v>74</v>
      </c>
      <c r="B72" s="245"/>
      <c r="C72" s="325" t="s">
        <v>86</v>
      </c>
      <c r="D72" s="325"/>
      <c r="E72" s="36" t="s">
        <v>407</v>
      </c>
      <c r="F72" s="36" t="s">
        <v>408</v>
      </c>
      <c r="G72" s="36" t="s">
        <v>0</v>
      </c>
    </row>
    <row r="73" spans="1:7" ht="13.5" thickBot="1">
      <c r="A73" s="28">
        <v>1</v>
      </c>
      <c r="B73" s="26" t="s">
        <v>92</v>
      </c>
      <c r="C73" s="311" t="s">
        <v>201</v>
      </c>
      <c r="D73" s="312"/>
      <c r="E73" s="313" t="s">
        <v>422</v>
      </c>
      <c r="F73" s="314"/>
      <c r="G73" s="315"/>
    </row>
    <row r="74" spans="1:7" ht="13.5" thickBot="1">
      <c r="A74" s="28">
        <v>2</v>
      </c>
      <c r="B74" s="26" t="s">
        <v>20</v>
      </c>
      <c r="C74" s="311" t="s">
        <v>70</v>
      </c>
      <c r="D74" s="312"/>
      <c r="E74" s="316"/>
      <c r="F74" s="317"/>
      <c r="G74" s="318"/>
    </row>
    <row r="75" spans="1:7" ht="13.5" thickBot="1">
      <c r="A75" s="28">
        <v>3</v>
      </c>
      <c r="B75" s="26" t="s">
        <v>28</v>
      </c>
      <c r="C75" s="311" t="s">
        <v>213</v>
      </c>
      <c r="D75" s="312"/>
      <c r="E75" s="316"/>
      <c r="F75" s="317"/>
      <c r="G75" s="318"/>
    </row>
    <row r="76" spans="1:7" ht="13.5" thickBot="1">
      <c r="A76" s="28">
        <v>4</v>
      </c>
      <c r="B76" s="26" t="s">
        <v>44</v>
      </c>
      <c r="C76" s="311" t="s">
        <v>230</v>
      </c>
      <c r="D76" s="312"/>
      <c r="E76" s="316"/>
      <c r="F76" s="317"/>
      <c r="G76" s="318"/>
    </row>
    <row r="77" spans="1:7">
      <c r="A77" s="328">
        <v>5</v>
      </c>
      <c r="B77" s="331" t="s">
        <v>231</v>
      </c>
      <c r="C77" s="323" t="s">
        <v>232</v>
      </c>
      <c r="D77" s="324"/>
      <c r="E77" s="316"/>
      <c r="F77" s="317"/>
      <c r="G77" s="318"/>
    </row>
    <row r="78" spans="1:7" ht="13.5" thickBot="1">
      <c r="A78" s="330"/>
      <c r="B78" s="333"/>
      <c r="C78" s="326" t="s">
        <v>233</v>
      </c>
      <c r="D78" s="327"/>
      <c r="E78" s="316"/>
      <c r="F78" s="317"/>
      <c r="G78" s="318"/>
    </row>
    <row r="79" spans="1:7" ht="13.5" thickBot="1">
      <c r="A79" s="28">
        <v>6</v>
      </c>
      <c r="B79" s="26" t="s">
        <v>42</v>
      </c>
      <c r="C79" s="311" t="s">
        <v>215</v>
      </c>
      <c r="D79" s="312"/>
      <c r="E79" s="316"/>
      <c r="F79" s="317"/>
      <c r="G79" s="318"/>
    </row>
    <row r="80" spans="1:7" ht="13.5" thickBot="1">
      <c r="A80" s="28">
        <v>8</v>
      </c>
      <c r="B80" s="26" t="s">
        <v>40</v>
      </c>
      <c r="C80" s="311" t="s">
        <v>225</v>
      </c>
      <c r="D80" s="312"/>
      <c r="E80" s="319"/>
      <c r="F80" s="320"/>
      <c r="G80" s="321"/>
    </row>
    <row r="81" spans="1:7">
      <c r="A81" s="15"/>
      <c r="B81" s="15"/>
      <c r="C81" s="16"/>
      <c r="D81" s="16"/>
      <c r="E81" s="17"/>
      <c r="F81" s="17"/>
      <c r="G81" s="17"/>
    </row>
  </sheetData>
  <mergeCells count="98">
    <mergeCell ref="A62:A65"/>
    <mergeCell ref="B62:B65"/>
    <mergeCell ref="C62:D62"/>
    <mergeCell ref="C63:D63"/>
    <mergeCell ref="C64:D64"/>
    <mergeCell ref="C65:D65"/>
    <mergeCell ref="C36:D36"/>
    <mergeCell ref="C47:D47"/>
    <mergeCell ref="C33:D33"/>
    <mergeCell ref="A34:A35"/>
    <mergeCell ref="B34:B35"/>
    <mergeCell ref="A18:B18"/>
    <mergeCell ref="C18:D18"/>
    <mergeCell ref="C19:D19"/>
    <mergeCell ref="C32:D32"/>
    <mergeCell ref="A30:B30"/>
    <mergeCell ref="C23:D23"/>
    <mergeCell ref="C31:D31"/>
    <mergeCell ref="A3:B3"/>
    <mergeCell ref="C80:D80"/>
    <mergeCell ref="C79:D79"/>
    <mergeCell ref="C67:D67"/>
    <mergeCell ref="C73:D73"/>
    <mergeCell ref="C57:D57"/>
    <mergeCell ref="C58:D58"/>
    <mergeCell ref="C66:D66"/>
    <mergeCell ref="A71:C71"/>
    <mergeCell ref="A72:B72"/>
    <mergeCell ref="C74:D74"/>
    <mergeCell ref="C72:D72"/>
    <mergeCell ref="C75:D75"/>
    <mergeCell ref="C76:D76"/>
    <mergeCell ref="A77:A78"/>
    <mergeCell ref="B77:B78"/>
    <mergeCell ref="C8:D8"/>
    <mergeCell ref="C9:D9"/>
    <mergeCell ref="C10:D10"/>
    <mergeCell ref="C49:D49"/>
    <mergeCell ref="C38:D38"/>
    <mergeCell ref="C43:D43"/>
    <mergeCell ref="C44:D44"/>
    <mergeCell ref="A42:C42"/>
    <mergeCell ref="A43:B43"/>
    <mergeCell ref="C46:D46"/>
    <mergeCell ref="C34:D34"/>
    <mergeCell ref="C35:D35"/>
    <mergeCell ref="A5:A8"/>
    <mergeCell ref="B5:B8"/>
    <mergeCell ref="C48:D48"/>
    <mergeCell ref="A17:C17"/>
    <mergeCell ref="E57:G67"/>
    <mergeCell ref="E73:G80"/>
    <mergeCell ref="D71:G71"/>
    <mergeCell ref="A70:G70"/>
    <mergeCell ref="E44:G49"/>
    <mergeCell ref="A54:C54"/>
    <mergeCell ref="A55:C55"/>
    <mergeCell ref="A56:B56"/>
    <mergeCell ref="C77:D77"/>
    <mergeCell ref="C56:D56"/>
    <mergeCell ref="C59:D59"/>
    <mergeCell ref="C60:D60"/>
    <mergeCell ref="C61:D61"/>
    <mergeCell ref="A53:C53"/>
    <mergeCell ref="C45:D45"/>
    <mergeCell ref="C78:D78"/>
    <mergeCell ref="D2:G2"/>
    <mergeCell ref="D42:G42"/>
    <mergeCell ref="A41:G41"/>
    <mergeCell ref="D55:G55"/>
    <mergeCell ref="D54:G54"/>
    <mergeCell ref="D53:G53"/>
    <mergeCell ref="A52:G52"/>
    <mergeCell ref="E4:G13"/>
    <mergeCell ref="E19:G25"/>
    <mergeCell ref="E31:G38"/>
    <mergeCell ref="C25:D25"/>
    <mergeCell ref="C30:D30"/>
    <mergeCell ref="C7:D7"/>
    <mergeCell ref="C6:D6"/>
    <mergeCell ref="C37:D37"/>
    <mergeCell ref="C4:D4"/>
    <mergeCell ref="A1:G1"/>
    <mergeCell ref="D17:G17"/>
    <mergeCell ref="A16:G16"/>
    <mergeCell ref="D29:G29"/>
    <mergeCell ref="A28:G28"/>
    <mergeCell ref="C24:D24"/>
    <mergeCell ref="C13:D13"/>
    <mergeCell ref="C5:D5"/>
    <mergeCell ref="C12:D12"/>
    <mergeCell ref="C11:D11"/>
    <mergeCell ref="C20:D20"/>
    <mergeCell ref="C21:D21"/>
    <mergeCell ref="C22:D22"/>
    <mergeCell ref="A29:C29"/>
    <mergeCell ref="A2:C2"/>
    <mergeCell ref="C3:D3"/>
  </mergeCells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sqref="A1:G1"/>
    </sheetView>
  </sheetViews>
  <sheetFormatPr baseColWidth="10" defaultColWidth="0" defaultRowHeight="12.75" zeroHeight="1"/>
  <cols>
    <col min="1" max="1" width="7.28515625" style="139" customWidth="1"/>
    <col min="2" max="2" width="46.140625" style="139" customWidth="1"/>
    <col min="3" max="3" width="23" style="139" customWidth="1"/>
    <col min="4" max="4" width="23.5703125" style="139" customWidth="1"/>
    <col min="5" max="5" width="13" style="142" customWidth="1"/>
    <col min="6" max="6" width="16" style="142" customWidth="1"/>
    <col min="7" max="7" width="11.42578125" style="139" customWidth="1"/>
    <col min="8" max="16384" width="11.42578125" style="139" hidden="1"/>
  </cols>
  <sheetData>
    <row r="1" spans="1:7" ht="12.95" customHeight="1" thickBot="1">
      <c r="A1" s="241" t="s">
        <v>248</v>
      </c>
      <c r="B1" s="242"/>
      <c r="C1" s="242"/>
      <c r="D1" s="242"/>
      <c r="E1" s="242"/>
      <c r="F1" s="242"/>
      <c r="G1" s="243"/>
    </row>
    <row r="2" spans="1:7" ht="15.75" customHeight="1" thickBot="1">
      <c r="A2" s="338" t="s">
        <v>67</v>
      </c>
      <c r="B2" s="339"/>
      <c r="C2" s="340"/>
      <c r="D2" s="335" t="s">
        <v>528</v>
      </c>
      <c r="E2" s="336"/>
      <c r="F2" s="336"/>
      <c r="G2" s="337"/>
    </row>
    <row r="3" spans="1:7" ht="15" customHeight="1" thickBot="1">
      <c r="A3" s="338" t="s">
        <v>167</v>
      </c>
      <c r="B3" s="339"/>
      <c r="C3" s="340"/>
      <c r="D3" s="335" t="s">
        <v>531</v>
      </c>
      <c r="E3" s="336"/>
      <c r="F3" s="336"/>
      <c r="G3" s="337"/>
    </row>
    <row r="4" spans="1:7" ht="15.75" customHeight="1" thickBot="1">
      <c r="A4" s="338" t="s">
        <v>168</v>
      </c>
      <c r="B4" s="339"/>
      <c r="C4" s="340"/>
      <c r="D4" s="335" t="s">
        <v>532</v>
      </c>
      <c r="E4" s="336"/>
      <c r="F4" s="336"/>
      <c r="G4" s="337"/>
    </row>
    <row r="5" spans="1:7" ht="13.5" thickBot="1">
      <c r="A5" s="278" t="s">
        <v>74</v>
      </c>
      <c r="B5" s="280"/>
      <c r="C5" s="245" t="s">
        <v>86</v>
      </c>
      <c r="D5" s="245"/>
      <c r="E5" s="36" t="s">
        <v>407</v>
      </c>
      <c r="F5" s="36" t="s">
        <v>408</v>
      </c>
      <c r="G5" s="36" t="s">
        <v>0</v>
      </c>
    </row>
    <row r="6" spans="1:7" ht="13.5" thickBot="1">
      <c r="A6" s="33">
        <v>1</v>
      </c>
      <c r="B6" s="26" t="s">
        <v>92</v>
      </c>
      <c r="C6" s="296" t="s">
        <v>72</v>
      </c>
      <c r="D6" s="296"/>
      <c r="E6" s="72" t="s">
        <v>517</v>
      </c>
      <c r="F6" s="35"/>
      <c r="G6" s="82">
        <v>507</v>
      </c>
    </row>
    <row r="7" spans="1:7" ht="13.5" thickBot="1">
      <c r="A7" s="33">
        <v>2</v>
      </c>
      <c r="B7" s="26" t="s">
        <v>54</v>
      </c>
      <c r="C7" s="296" t="s">
        <v>38</v>
      </c>
      <c r="D7" s="296"/>
      <c r="E7" s="72" t="s">
        <v>517</v>
      </c>
      <c r="F7" s="35"/>
      <c r="G7" s="82">
        <v>507</v>
      </c>
    </row>
    <row r="8" spans="1:7" ht="13.5" thickBot="1">
      <c r="A8" s="33">
        <v>3</v>
      </c>
      <c r="B8" s="26" t="s">
        <v>20</v>
      </c>
      <c r="C8" s="296" t="s">
        <v>61</v>
      </c>
      <c r="D8" s="296"/>
      <c r="E8" s="72" t="s">
        <v>517</v>
      </c>
      <c r="F8" s="35"/>
      <c r="G8" s="82">
        <v>507</v>
      </c>
    </row>
    <row r="9" spans="1:7" ht="13.5" thickBot="1">
      <c r="A9" s="33">
        <v>4</v>
      </c>
      <c r="B9" s="26" t="s">
        <v>28</v>
      </c>
      <c r="C9" s="296" t="s">
        <v>55</v>
      </c>
      <c r="D9" s="296"/>
      <c r="E9" s="72" t="s">
        <v>517</v>
      </c>
      <c r="F9" s="35"/>
      <c r="G9" s="82">
        <v>507</v>
      </c>
    </row>
    <row r="10" spans="1:7" ht="13.5" thickBot="1">
      <c r="A10" s="33">
        <v>5</v>
      </c>
      <c r="B10" s="26" t="s">
        <v>34</v>
      </c>
      <c r="C10" s="296" t="s">
        <v>39</v>
      </c>
      <c r="D10" s="296"/>
      <c r="E10" s="72" t="s">
        <v>517</v>
      </c>
      <c r="F10" s="35"/>
      <c r="G10" s="82">
        <v>507</v>
      </c>
    </row>
    <row r="11" spans="1:7" ht="13.5" thickBot="1">
      <c r="A11" s="33">
        <v>6</v>
      </c>
      <c r="B11" s="26" t="s">
        <v>35</v>
      </c>
      <c r="C11" s="341" t="s">
        <v>249</v>
      </c>
      <c r="D11" s="341"/>
      <c r="E11" s="334" t="s">
        <v>530</v>
      </c>
      <c r="F11" s="334"/>
      <c r="G11" s="334"/>
    </row>
    <row r="12" spans="1:7" ht="13.5" thickBot="1">
      <c r="A12" s="33">
        <v>7</v>
      </c>
      <c r="B12" s="26" t="s">
        <v>36</v>
      </c>
      <c r="C12" s="341" t="s">
        <v>250</v>
      </c>
      <c r="D12" s="341"/>
      <c r="E12" s="334"/>
      <c r="F12" s="334"/>
      <c r="G12" s="334"/>
    </row>
    <row r="13" spans="1:7" ht="13.5" thickBot="1">
      <c r="A13" s="328">
        <v>8</v>
      </c>
      <c r="B13" s="331" t="s">
        <v>73</v>
      </c>
      <c r="C13" s="341" t="s">
        <v>251</v>
      </c>
      <c r="D13" s="341"/>
      <c r="E13" s="334"/>
      <c r="F13" s="334"/>
      <c r="G13" s="334"/>
    </row>
    <row r="14" spans="1:7" ht="13.5" thickBot="1">
      <c r="A14" s="330"/>
      <c r="B14" s="333"/>
      <c r="C14" s="341" t="s">
        <v>252</v>
      </c>
      <c r="D14" s="341"/>
      <c r="E14" s="334"/>
      <c r="F14" s="334"/>
      <c r="G14" s="334"/>
    </row>
    <row r="15" spans="1:7" ht="13.5" thickBot="1">
      <c r="A15" s="33">
        <v>9</v>
      </c>
      <c r="B15" s="26" t="s">
        <v>37</v>
      </c>
      <c r="C15" s="341" t="s">
        <v>215</v>
      </c>
      <c r="D15" s="341"/>
      <c r="E15" s="334"/>
      <c r="F15" s="334"/>
      <c r="G15" s="334"/>
    </row>
    <row r="16" spans="1:7">
      <c r="A16" s="13"/>
      <c r="B16" s="13"/>
      <c r="C16" s="13"/>
      <c r="D16" s="13"/>
      <c r="E16" s="18"/>
      <c r="F16" s="18"/>
      <c r="G16" s="13"/>
    </row>
  </sheetData>
  <mergeCells count="22">
    <mergeCell ref="C10:D10"/>
    <mergeCell ref="C11:D11"/>
    <mergeCell ref="C12:D12"/>
    <mergeCell ref="A13:A14"/>
    <mergeCell ref="C8:D8"/>
    <mergeCell ref="C9:D9"/>
    <mergeCell ref="E11:G15"/>
    <mergeCell ref="A1:G1"/>
    <mergeCell ref="D2:G2"/>
    <mergeCell ref="D3:G3"/>
    <mergeCell ref="D4:G4"/>
    <mergeCell ref="A2:C2"/>
    <mergeCell ref="A3:C3"/>
    <mergeCell ref="B13:B14"/>
    <mergeCell ref="C13:D13"/>
    <mergeCell ref="C14:D14"/>
    <mergeCell ref="C15:D15"/>
    <mergeCell ref="A4:C4"/>
    <mergeCell ref="A5:B5"/>
    <mergeCell ref="C5:D5"/>
    <mergeCell ref="C6:D6"/>
    <mergeCell ref="C7:D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1" customWidth="1"/>
    <col min="2" max="2" width="31.28515625" style="141" customWidth="1"/>
    <col min="3" max="3" width="59.7109375" style="139" customWidth="1"/>
    <col min="4" max="4" width="13.42578125" style="142" customWidth="1"/>
    <col min="5" max="5" width="12.42578125" style="142" bestFit="1" customWidth="1"/>
    <col min="6" max="6" width="17" style="142" customWidth="1"/>
    <col min="7" max="7" width="11.42578125" style="139" customWidth="1"/>
    <col min="8" max="16384" width="11.42578125" style="139" hidden="1"/>
  </cols>
  <sheetData>
    <row r="1" spans="1:7" ht="13.5" customHeight="1" thickBot="1">
      <c r="A1" s="245" t="s">
        <v>71</v>
      </c>
      <c r="B1" s="245"/>
      <c r="C1" s="245"/>
      <c r="D1" s="245"/>
      <c r="E1" s="245"/>
      <c r="F1" s="245"/>
      <c r="G1" s="245"/>
    </row>
    <row r="2" spans="1:7" ht="18.75" customHeight="1" thickBot="1">
      <c r="A2" s="263" t="s">
        <v>67</v>
      </c>
      <c r="B2" s="263"/>
      <c r="C2" s="263"/>
      <c r="D2" s="299" t="s">
        <v>513</v>
      </c>
      <c r="E2" s="299"/>
      <c r="F2" s="299"/>
      <c r="G2" s="299"/>
    </row>
    <row r="3" spans="1:7" ht="15.75" customHeight="1" thickBot="1">
      <c r="A3" s="263" t="s">
        <v>68</v>
      </c>
      <c r="B3" s="263"/>
      <c r="C3" s="263"/>
      <c r="D3" s="299" t="s">
        <v>533</v>
      </c>
      <c r="E3" s="299"/>
      <c r="F3" s="299"/>
      <c r="G3" s="299"/>
    </row>
    <row r="4" spans="1:7" ht="15.75" customHeight="1" thickBot="1">
      <c r="A4" s="263" t="s">
        <v>69</v>
      </c>
      <c r="B4" s="263"/>
      <c r="C4" s="263"/>
      <c r="D4" s="299" t="s">
        <v>534</v>
      </c>
      <c r="E4" s="299"/>
      <c r="F4" s="299"/>
      <c r="G4" s="299"/>
    </row>
    <row r="5" spans="1:7" ht="13.5" thickBot="1">
      <c r="A5" s="278" t="s">
        <v>74</v>
      </c>
      <c r="B5" s="280"/>
      <c r="C5" s="278" t="s">
        <v>86</v>
      </c>
      <c r="D5" s="280"/>
      <c r="E5" s="36" t="s">
        <v>407</v>
      </c>
      <c r="F5" s="36" t="s">
        <v>408</v>
      </c>
      <c r="G5" s="36" t="s">
        <v>0</v>
      </c>
    </row>
    <row r="6" spans="1:7" ht="13.5" thickBot="1">
      <c r="A6" s="28">
        <v>1</v>
      </c>
      <c r="B6" s="26" t="s">
        <v>92</v>
      </c>
      <c r="C6" s="342" t="s">
        <v>253</v>
      </c>
      <c r="D6" s="343"/>
      <c r="E6" s="72" t="s">
        <v>517</v>
      </c>
      <c r="F6" s="35"/>
      <c r="G6" s="82">
        <v>508</v>
      </c>
    </row>
    <row r="7" spans="1:7" ht="13.5" thickBot="1">
      <c r="A7" s="28">
        <v>2</v>
      </c>
      <c r="B7" s="26" t="s">
        <v>254</v>
      </c>
      <c r="C7" s="342" t="s">
        <v>255</v>
      </c>
      <c r="D7" s="343"/>
      <c r="E7" s="72" t="s">
        <v>517</v>
      </c>
      <c r="F7" s="35"/>
      <c r="G7" s="82">
        <v>508</v>
      </c>
    </row>
    <row r="8" spans="1:7" ht="13.5" thickBot="1">
      <c r="A8" s="28">
        <v>3</v>
      </c>
      <c r="B8" s="26" t="s">
        <v>256</v>
      </c>
      <c r="C8" s="342" t="s">
        <v>257</v>
      </c>
      <c r="D8" s="343"/>
      <c r="E8" s="72" t="s">
        <v>517</v>
      </c>
      <c r="F8" s="35"/>
      <c r="G8" s="82">
        <v>508</v>
      </c>
    </row>
    <row r="9" spans="1:7" ht="13.5" thickBot="1">
      <c r="A9" s="28">
        <v>4</v>
      </c>
      <c r="B9" s="26" t="s">
        <v>258</v>
      </c>
      <c r="C9" s="342" t="s">
        <v>259</v>
      </c>
      <c r="D9" s="343"/>
      <c r="E9" s="72" t="s">
        <v>517</v>
      </c>
      <c r="F9" s="35"/>
      <c r="G9" s="82">
        <v>508</v>
      </c>
    </row>
    <row r="10" spans="1:7" ht="13.5" thickBot="1">
      <c r="A10" s="28">
        <v>5</v>
      </c>
      <c r="B10" s="27" t="s">
        <v>260</v>
      </c>
      <c r="C10" s="31" t="s">
        <v>261</v>
      </c>
      <c r="D10" s="32"/>
      <c r="E10" s="294" t="s">
        <v>422</v>
      </c>
      <c r="F10" s="294"/>
      <c r="G10" s="294"/>
    </row>
    <row r="11" spans="1:7" ht="13.5" thickBot="1">
      <c r="A11" s="328">
        <v>6</v>
      </c>
      <c r="B11" s="331" t="s">
        <v>46</v>
      </c>
      <c r="C11" s="342" t="s">
        <v>141</v>
      </c>
      <c r="D11" s="343"/>
      <c r="E11" s="72" t="s">
        <v>517</v>
      </c>
      <c r="F11" s="35"/>
      <c r="G11" s="82">
        <v>508</v>
      </c>
    </row>
    <row r="12" spans="1:7" ht="13.5" thickBot="1">
      <c r="A12" s="329"/>
      <c r="B12" s="332"/>
      <c r="C12" s="31" t="s">
        <v>164</v>
      </c>
      <c r="D12" s="32"/>
      <c r="E12" s="294" t="s">
        <v>422</v>
      </c>
      <c r="F12" s="294"/>
      <c r="G12" s="294"/>
    </row>
    <row r="13" spans="1:7" ht="13.5" thickBot="1">
      <c r="A13" s="330"/>
      <c r="B13" s="333"/>
      <c r="C13" s="342" t="s">
        <v>262</v>
      </c>
      <c r="D13" s="343"/>
      <c r="E13" s="72" t="s">
        <v>517</v>
      </c>
      <c r="F13" s="35"/>
      <c r="G13" s="82">
        <v>508</v>
      </c>
    </row>
    <row r="14" spans="1:7">
      <c r="A14" s="16"/>
      <c r="B14" s="16"/>
      <c r="C14" s="13"/>
      <c r="D14" s="18"/>
      <c r="E14" s="18"/>
      <c r="F14" s="18"/>
      <c r="G14" s="13"/>
    </row>
  </sheetData>
  <mergeCells count="19">
    <mergeCell ref="E10:G10"/>
    <mergeCell ref="E12:G12"/>
    <mergeCell ref="C8:D8"/>
    <mergeCell ref="C9:D9"/>
    <mergeCell ref="A11:A13"/>
    <mergeCell ref="B11:B13"/>
    <mergeCell ref="C11:D11"/>
    <mergeCell ref="C13:D13"/>
    <mergeCell ref="D4:G4"/>
    <mergeCell ref="C7:D7"/>
    <mergeCell ref="A4:C4"/>
    <mergeCell ref="A5:B5"/>
    <mergeCell ref="C5:D5"/>
    <mergeCell ref="C6:D6"/>
    <mergeCell ref="A1:G1"/>
    <mergeCell ref="A2:C2"/>
    <mergeCell ref="A3:C3"/>
    <mergeCell ref="D2:G2"/>
    <mergeCell ref="D3:G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Y20"/>
  <sheetViews>
    <sheetView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26.85546875" style="139" customWidth="1"/>
    <col min="3" max="3" width="49.140625" style="139" customWidth="1"/>
    <col min="4" max="4" width="11.42578125" style="139" customWidth="1"/>
    <col min="5" max="5" width="12.42578125" style="139" bestFit="1" customWidth="1"/>
    <col min="6" max="6" width="11.42578125" style="139" customWidth="1"/>
    <col min="7" max="7" width="16.7109375" style="139" customWidth="1"/>
    <col min="8" max="25" width="0" style="139" hidden="1" customWidth="1"/>
    <col min="26" max="16384" width="11.42578125" style="139" hidden="1"/>
  </cols>
  <sheetData>
    <row r="1" spans="1:7" ht="13.5" customHeight="1" thickBot="1">
      <c r="A1" s="245" t="s">
        <v>277</v>
      </c>
      <c r="B1" s="245"/>
      <c r="C1" s="245"/>
      <c r="D1" s="245"/>
      <c r="E1" s="245"/>
      <c r="F1" s="245"/>
      <c r="G1" s="245"/>
    </row>
    <row r="2" spans="1:7" ht="15.75" customHeight="1" thickBot="1">
      <c r="A2" s="263" t="s">
        <v>67</v>
      </c>
      <c r="B2" s="263"/>
      <c r="C2" s="263"/>
      <c r="D2" s="299" t="s">
        <v>535</v>
      </c>
      <c r="E2" s="299"/>
      <c r="F2" s="299"/>
      <c r="G2" s="299"/>
    </row>
    <row r="3" spans="1:7" ht="15.75" customHeight="1" thickBot="1">
      <c r="A3" s="263" t="s">
        <v>68</v>
      </c>
      <c r="B3" s="263"/>
      <c r="C3" s="263"/>
      <c r="D3" s="299" t="s">
        <v>536</v>
      </c>
      <c r="E3" s="299"/>
      <c r="F3" s="299"/>
      <c r="G3" s="299"/>
    </row>
    <row r="4" spans="1:7" ht="15.75" customHeight="1" thickBot="1">
      <c r="A4" s="263" t="s">
        <v>69</v>
      </c>
      <c r="B4" s="263"/>
      <c r="C4" s="263"/>
      <c r="D4" s="299" t="s">
        <v>536</v>
      </c>
      <c r="E4" s="299"/>
      <c r="F4" s="299"/>
      <c r="G4" s="299"/>
    </row>
    <row r="5" spans="1:7" ht="13.5" thickBot="1">
      <c r="A5" s="278" t="s">
        <v>74</v>
      </c>
      <c r="B5" s="280"/>
      <c r="C5" s="278" t="s">
        <v>263</v>
      </c>
      <c r="D5" s="279"/>
      <c r="E5" s="36" t="s">
        <v>407</v>
      </c>
      <c r="F5" s="36" t="s">
        <v>408</v>
      </c>
      <c r="G5" s="36" t="s">
        <v>0</v>
      </c>
    </row>
    <row r="6" spans="1:7" ht="15.75" thickBot="1">
      <c r="A6" s="73">
        <v>1</v>
      </c>
      <c r="B6" s="26" t="s">
        <v>264</v>
      </c>
      <c r="C6" s="342" t="s">
        <v>278</v>
      </c>
      <c r="D6" s="344"/>
      <c r="E6" s="37" t="s">
        <v>517</v>
      </c>
      <c r="F6" s="84"/>
      <c r="G6" s="82" t="s">
        <v>537</v>
      </c>
    </row>
    <row r="7" spans="1:7" ht="15.75" thickBot="1">
      <c r="A7" s="73">
        <v>2</v>
      </c>
      <c r="B7" s="26" t="s">
        <v>279</v>
      </c>
      <c r="C7" s="342" t="s">
        <v>280</v>
      </c>
      <c r="D7" s="344"/>
      <c r="E7" s="37" t="s">
        <v>517</v>
      </c>
      <c r="F7" s="84"/>
      <c r="G7" s="82" t="s">
        <v>537</v>
      </c>
    </row>
    <row r="8" spans="1:7" ht="15.75" thickBot="1">
      <c r="A8" s="73">
        <v>3</v>
      </c>
      <c r="B8" s="26" t="s">
        <v>34</v>
      </c>
      <c r="C8" s="342" t="s">
        <v>281</v>
      </c>
      <c r="D8" s="344"/>
      <c r="E8" s="37" t="s">
        <v>517</v>
      </c>
      <c r="F8" s="84"/>
      <c r="G8" s="82" t="s">
        <v>537</v>
      </c>
    </row>
    <row r="9" spans="1:7" ht="15.75" thickBot="1">
      <c r="A9" s="328">
        <v>4</v>
      </c>
      <c r="B9" s="331" t="s">
        <v>282</v>
      </c>
      <c r="C9" s="342" t="s">
        <v>283</v>
      </c>
      <c r="D9" s="344"/>
      <c r="E9" s="37" t="s">
        <v>517</v>
      </c>
      <c r="F9" s="84"/>
      <c r="G9" s="82" t="s">
        <v>537</v>
      </c>
    </row>
    <row r="10" spans="1:7" ht="15.75" customHeight="1" thickBot="1">
      <c r="A10" s="330"/>
      <c r="B10" s="333"/>
      <c r="C10" s="71" t="s">
        <v>284</v>
      </c>
      <c r="D10" s="32"/>
      <c r="E10" s="294" t="s">
        <v>422</v>
      </c>
      <c r="F10" s="294"/>
      <c r="G10" s="294"/>
    </row>
    <row r="11" spans="1:7" ht="15.75" customHeight="1" thickBot="1">
      <c r="A11" s="73">
        <v>5</v>
      </c>
      <c r="B11" s="26" t="s">
        <v>44</v>
      </c>
      <c r="C11" s="71" t="s">
        <v>285</v>
      </c>
      <c r="D11" s="32"/>
      <c r="E11" s="294"/>
      <c r="F11" s="294"/>
      <c r="G11" s="294"/>
    </row>
    <row r="12" spans="1:7" ht="15.75" customHeight="1" thickBot="1">
      <c r="A12" s="73">
        <v>6</v>
      </c>
      <c r="B12" s="26" t="s">
        <v>286</v>
      </c>
      <c r="C12" s="71" t="s">
        <v>287</v>
      </c>
      <c r="D12" s="32"/>
      <c r="E12" s="294"/>
      <c r="F12" s="294"/>
      <c r="G12" s="294"/>
    </row>
    <row r="13" spans="1:7" ht="15.75" customHeight="1" thickBot="1">
      <c r="A13" s="328">
        <v>7</v>
      </c>
      <c r="B13" s="331" t="s">
        <v>288</v>
      </c>
      <c r="C13" s="71" t="s">
        <v>289</v>
      </c>
      <c r="D13" s="32"/>
      <c r="E13" s="294"/>
      <c r="F13" s="294"/>
      <c r="G13" s="294"/>
    </row>
    <row r="14" spans="1:7" ht="15.75" customHeight="1" thickBot="1">
      <c r="A14" s="330"/>
      <c r="B14" s="333"/>
      <c r="C14" s="71" t="s">
        <v>290</v>
      </c>
      <c r="D14" s="32"/>
      <c r="E14" s="294"/>
      <c r="F14" s="294"/>
      <c r="G14" s="294"/>
    </row>
    <row r="15" spans="1:7" ht="26.25" thickBot="1">
      <c r="A15" s="73">
        <v>8</v>
      </c>
      <c r="B15" s="26" t="s">
        <v>291</v>
      </c>
      <c r="C15" s="71" t="s">
        <v>292</v>
      </c>
      <c r="D15" s="32"/>
      <c r="E15" s="294"/>
      <c r="F15" s="294"/>
      <c r="G15" s="294"/>
    </row>
    <row r="16" spans="1:7" ht="15.75" customHeight="1" thickBot="1">
      <c r="A16" s="328">
        <v>9</v>
      </c>
      <c r="B16" s="331" t="s">
        <v>293</v>
      </c>
      <c r="C16" s="71" t="s">
        <v>294</v>
      </c>
      <c r="D16" s="32"/>
      <c r="E16" s="294"/>
      <c r="F16" s="294"/>
      <c r="G16" s="294"/>
    </row>
    <row r="17" spans="1:7" ht="15.75" customHeight="1" thickBot="1">
      <c r="A17" s="330"/>
      <c r="B17" s="333"/>
      <c r="C17" s="71" t="s">
        <v>295</v>
      </c>
      <c r="D17" s="32"/>
      <c r="E17" s="294"/>
      <c r="F17" s="294"/>
      <c r="G17" s="294"/>
    </row>
    <row r="18" spans="1:7">
      <c r="A18" s="13"/>
      <c r="B18" s="13"/>
      <c r="C18" s="13"/>
      <c r="D18" s="13"/>
      <c r="E18" s="13"/>
      <c r="F18" s="13"/>
      <c r="G18" s="13"/>
    </row>
    <row r="19" spans="1:7" ht="14.25">
      <c r="A19" s="13" t="s">
        <v>538</v>
      </c>
      <c r="B19" s="13"/>
      <c r="C19" s="13"/>
      <c r="D19" s="13"/>
      <c r="E19" s="13"/>
      <c r="F19" s="13"/>
      <c r="G19" s="13"/>
    </row>
    <row r="20" spans="1:7">
      <c r="A20" s="13"/>
      <c r="B20" s="13"/>
      <c r="C20" s="13"/>
      <c r="D20" s="13"/>
      <c r="E20" s="13"/>
      <c r="F20" s="13"/>
      <c r="G20" s="13"/>
    </row>
  </sheetData>
  <mergeCells count="20">
    <mergeCell ref="A1:G1"/>
    <mergeCell ref="E10:G17"/>
    <mergeCell ref="D4:G4"/>
    <mergeCell ref="D3:G3"/>
    <mergeCell ref="A2:C2"/>
    <mergeCell ref="A3:C3"/>
    <mergeCell ref="A4:C4"/>
    <mergeCell ref="C6:D6"/>
    <mergeCell ref="C7:D7"/>
    <mergeCell ref="C8:D8"/>
    <mergeCell ref="C9:D9"/>
    <mergeCell ref="A5:B5"/>
    <mergeCell ref="C5:D5"/>
    <mergeCell ref="A9:A10"/>
    <mergeCell ref="B9:B10"/>
    <mergeCell ref="A16:A17"/>
    <mergeCell ref="B16:B17"/>
    <mergeCell ref="A13:A14"/>
    <mergeCell ref="B13:B14"/>
    <mergeCell ref="D2:G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26.85546875" style="139" customWidth="1"/>
    <col min="3" max="3" width="49.140625" style="139" customWidth="1"/>
    <col min="4" max="4" width="11.42578125" style="139" customWidth="1"/>
    <col min="5" max="5" width="12.42578125" style="139" bestFit="1" customWidth="1"/>
    <col min="6" max="7" width="11.42578125" style="139" customWidth="1"/>
    <col min="8" max="16384" width="0" style="139" hidden="1"/>
  </cols>
  <sheetData>
    <row r="1" spans="1:7" ht="15.75" customHeight="1" thickBot="1">
      <c r="A1" s="245" t="s">
        <v>2</v>
      </c>
      <c r="B1" s="245"/>
      <c r="C1" s="245"/>
      <c r="D1" s="245"/>
      <c r="E1" s="245"/>
      <c r="F1" s="245"/>
      <c r="G1" s="245"/>
    </row>
    <row r="2" spans="1:7" ht="13.5" thickBot="1">
      <c r="A2" s="263" t="s">
        <v>67</v>
      </c>
      <c r="B2" s="263"/>
      <c r="C2" s="263"/>
      <c r="D2" s="299" t="s">
        <v>539</v>
      </c>
      <c r="E2" s="299"/>
      <c r="F2" s="299"/>
      <c r="G2" s="299"/>
    </row>
    <row r="3" spans="1:7" ht="13.5" thickBot="1">
      <c r="A3" s="278" t="s">
        <v>74</v>
      </c>
      <c r="B3" s="280"/>
      <c r="C3" s="278" t="s">
        <v>263</v>
      </c>
      <c r="D3" s="280"/>
      <c r="E3" s="36" t="s">
        <v>407</v>
      </c>
      <c r="F3" s="36" t="s">
        <v>408</v>
      </c>
      <c r="G3" s="36" t="s">
        <v>0</v>
      </c>
    </row>
    <row r="4" spans="1:7" ht="13.5" thickBot="1">
      <c r="A4" s="328">
        <v>1</v>
      </c>
      <c r="B4" s="331" t="s">
        <v>264</v>
      </c>
      <c r="C4" s="311" t="s">
        <v>265</v>
      </c>
      <c r="D4" s="312"/>
      <c r="E4" s="313" t="s">
        <v>422</v>
      </c>
      <c r="F4" s="314"/>
      <c r="G4" s="315"/>
    </row>
    <row r="5" spans="1:7" ht="13.5" thickBot="1">
      <c r="A5" s="330"/>
      <c r="B5" s="333"/>
      <c r="C5" s="311" t="s">
        <v>266</v>
      </c>
      <c r="D5" s="312"/>
      <c r="E5" s="316"/>
      <c r="F5" s="317"/>
      <c r="G5" s="318"/>
    </row>
    <row r="6" spans="1:7" ht="13.5" thickBot="1">
      <c r="A6" s="25">
        <v>2</v>
      </c>
      <c r="B6" s="26" t="s">
        <v>34</v>
      </c>
      <c r="C6" s="311" t="s">
        <v>267</v>
      </c>
      <c r="D6" s="312"/>
      <c r="E6" s="316"/>
      <c r="F6" s="317"/>
      <c r="G6" s="318"/>
    </row>
    <row r="7" spans="1:7" ht="13.5" thickBot="1">
      <c r="A7" s="28">
        <v>3</v>
      </c>
      <c r="B7" s="26" t="s">
        <v>268</v>
      </c>
      <c r="C7" s="311" t="s">
        <v>269</v>
      </c>
      <c r="D7" s="312"/>
      <c r="E7" s="316"/>
      <c r="F7" s="317"/>
      <c r="G7" s="318"/>
    </row>
    <row r="8" spans="1:7" ht="13.5" thickBot="1">
      <c r="A8" s="28">
        <v>4</v>
      </c>
      <c r="B8" s="26" t="s">
        <v>47</v>
      </c>
      <c r="C8" s="311" t="s">
        <v>270</v>
      </c>
      <c r="D8" s="312"/>
      <c r="E8" s="316"/>
      <c r="F8" s="317"/>
      <c r="G8" s="318"/>
    </row>
    <row r="9" spans="1:7" ht="13.5" thickBot="1">
      <c r="A9" s="28">
        <v>5</v>
      </c>
      <c r="B9" s="26" t="s">
        <v>271</v>
      </c>
      <c r="C9" s="311" t="s">
        <v>272</v>
      </c>
      <c r="D9" s="312"/>
      <c r="E9" s="316"/>
      <c r="F9" s="317"/>
      <c r="G9" s="318"/>
    </row>
    <row r="10" spans="1:7" ht="13.5" thickBot="1">
      <c r="A10" s="28">
        <v>6</v>
      </c>
      <c r="B10" s="26" t="s">
        <v>273</v>
      </c>
      <c r="C10" s="311" t="s">
        <v>274</v>
      </c>
      <c r="D10" s="312"/>
      <c r="E10" s="316"/>
      <c r="F10" s="317"/>
      <c r="G10" s="318"/>
    </row>
    <row r="11" spans="1:7" ht="13.5" thickBot="1">
      <c r="A11" s="28">
        <v>7</v>
      </c>
      <c r="B11" s="26" t="s">
        <v>275</v>
      </c>
      <c r="C11" s="311" t="s">
        <v>276</v>
      </c>
      <c r="D11" s="312"/>
      <c r="E11" s="319"/>
      <c r="F11" s="320"/>
      <c r="G11" s="321"/>
    </row>
    <row r="12" spans="1:7">
      <c r="A12" s="13"/>
      <c r="B12" s="13"/>
      <c r="C12" s="13"/>
      <c r="D12" s="13"/>
      <c r="E12" s="13"/>
      <c r="F12" s="13"/>
      <c r="G12" s="13"/>
    </row>
    <row r="13" spans="1:7" hidden="1"/>
    <row r="14" spans="1:7" hidden="1"/>
    <row r="15" spans="1:7" hidden="1"/>
    <row r="16" spans="1:7" hidden="1"/>
    <row r="17" hidden="1"/>
    <row r="18" hidden="1"/>
    <row r="19" hidden="1"/>
    <row r="20" hidden="1"/>
    <row r="21" hidden="1"/>
  </sheetData>
  <mergeCells count="16">
    <mergeCell ref="E4:G11"/>
    <mergeCell ref="D2:G2"/>
    <mergeCell ref="A1:G1"/>
    <mergeCell ref="C11:D11"/>
    <mergeCell ref="A2:C2"/>
    <mergeCell ref="A3:B3"/>
    <mergeCell ref="C3:D3"/>
    <mergeCell ref="A4:A5"/>
    <mergeCell ref="B4:B5"/>
    <mergeCell ref="C4:D4"/>
    <mergeCell ref="C5:D5"/>
    <mergeCell ref="C6:D6"/>
    <mergeCell ref="C7:D7"/>
    <mergeCell ref="C8:D8"/>
    <mergeCell ref="C9:D9"/>
    <mergeCell ref="C10:D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sqref="A1:G1"/>
    </sheetView>
  </sheetViews>
  <sheetFormatPr baseColWidth="10" defaultColWidth="0" defaultRowHeight="12.75" zeroHeight="1"/>
  <cols>
    <col min="1" max="1" width="11.42578125" style="19" customWidth="1"/>
    <col min="2" max="2" width="26.85546875" style="19" customWidth="1"/>
    <col min="3" max="3" width="49.140625" style="19" customWidth="1"/>
    <col min="4" max="4" width="11.42578125" style="19" customWidth="1"/>
    <col min="5" max="5" width="12.42578125" style="19" bestFit="1" customWidth="1"/>
    <col min="6" max="6" width="11.42578125" style="19" customWidth="1"/>
    <col min="7" max="7" width="11.42578125" style="13" customWidth="1"/>
    <col min="8" max="16384" width="0" style="139" hidden="1"/>
  </cols>
  <sheetData>
    <row r="1" spans="1:7" ht="13.5" customHeight="1" thickBot="1">
      <c r="A1" s="245" t="s">
        <v>296</v>
      </c>
      <c r="B1" s="245"/>
      <c r="C1" s="245"/>
      <c r="D1" s="245"/>
      <c r="E1" s="245"/>
      <c r="F1" s="245"/>
      <c r="G1" s="245"/>
    </row>
    <row r="2" spans="1:7" ht="13.5" thickBot="1">
      <c r="A2" s="263" t="s">
        <v>67</v>
      </c>
      <c r="B2" s="263"/>
      <c r="C2" s="263"/>
      <c r="D2" s="299" t="s">
        <v>540</v>
      </c>
      <c r="E2" s="299"/>
      <c r="F2" s="299"/>
      <c r="G2" s="299"/>
    </row>
    <row r="3" spans="1:7" ht="13.5" thickBot="1">
      <c r="A3" s="278" t="s">
        <v>74</v>
      </c>
      <c r="B3" s="280"/>
      <c r="C3" s="278" t="s">
        <v>86</v>
      </c>
      <c r="D3" s="280"/>
      <c r="E3" s="36" t="s">
        <v>407</v>
      </c>
      <c r="F3" s="36" t="s">
        <v>408</v>
      </c>
      <c r="G3" s="36" t="s">
        <v>0</v>
      </c>
    </row>
    <row r="4" spans="1:7" ht="13.5" thickBot="1">
      <c r="A4" s="28">
        <v>1</v>
      </c>
      <c r="B4" s="26" t="s">
        <v>179</v>
      </c>
      <c r="C4" s="311" t="s">
        <v>297</v>
      </c>
      <c r="D4" s="312"/>
      <c r="E4" s="345" t="s">
        <v>422</v>
      </c>
      <c r="F4" s="346"/>
      <c r="G4" s="347"/>
    </row>
    <row r="5" spans="1:7" ht="13.5" thickBot="1">
      <c r="A5" s="28">
        <v>2</v>
      </c>
      <c r="B5" s="26" t="s">
        <v>1</v>
      </c>
      <c r="C5" s="311" t="s">
        <v>298</v>
      </c>
      <c r="D5" s="312"/>
      <c r="E5" s="348"/>
      <c r="F5" s="349"/>
      <c r="G5" s="350"/>
    </row>
    <row r="6" spans="1:7" ht="13.5" thickBot="1">
      <c r="A6" s="28">
        <v>3</v>
      </c>
      <c r="B6" s="26" t="s">
        <v>299</v>
      </c>
      <c r="C6" s="311" t="s">
        <v>300</v>
      </c>
      <c r="D6" s="312"/>
      <c r="E6" s="348"/>
      <c r="F6" s="349"/>
      <c r="G6" s="350"/>
    </row>
    <row r="7" spans="1:7" ht="13.5" thickBot="1">
      <c r="A7" s="28">
        <v>4</v>
      </c>
      <c r="B7" s="26" t="s">
        <v>301</v>
      </c>
      <c r="C7" s="311" t="s">
        <v>302</v>
      </c>
      <c r="D7" s="312"/>
      <c r="E7" s="348"/>
      <c r="F7" s="349"/>
      <c r="G7" s="350"/>
    </row>
    <row r="8" spans="1:7" ht="13.5" thickBot="1">
      <c r="A8" s="328">
        <v>5</v>
      </c>
      <c r="B8" s="331" t="s">
        <v>47</v>
      </c>
      <c r="C8" s="311" t="s">
        <v>303</v>
      </c>
      <c r="D8" s="312"/>
      <c r="E8" s="348"/>
      <c r="F8" s="349"/>
      <c r="G8" s="350"/>
    </row>
    <row r="9" spans="1:7" ht="13.5" thickBot="1">
      <c r="A9" s="329"/>
      <c r="B9" s="332"/>
      <c r="C9" s="311" t="s">
        <v>304</v>
      </c>
      <c r="D9" s="312"/>
      <c r="E9" s="348"/>
      <c r="F9" s="349"/>
      <c r="G9" s="350"/>
    </row>
    <row r="10" spans="1:7" ht="13.5" thickBot="1">
      <c r="A10" s="330"/>
      <c r="B10" s="333"/>
      <c r="C10" s="311" t="s">
        <v>305</v>
      </c>
      <c r="D10" s="312"/>
      <c r="E10" s="351"/>
      <c r="F10" s="352"/>
      <c r="G10" s="353"/>
    </row>
    <row r="11" spans="1:7">
      <c r="A11" s="13"/>
      <c r="B11" s="13"/>
      <c r="C11" s="13"/>
      <c r="D11" s="13"/>
      <c r="E11" s="13"/>
      <c r="F11" s="13"/>
    </row>
    <row r="12" spans="1:7" hidden="1"/>
    <row r="13" spans="1:7" hidden="1"/>
    <row r="14" spans="1:7" hidden="1"/>
    <row r="15" spans="1:7" hidden="1"/>
    <row r="16" spans="1:7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</sheetData>
  <mergeCells count="15">
    <mergeCell ref="A1:G1"/>
    <mergeCell ref="C5:D5"/>
    <mergeCell ref="C6:D6"/>
    <mergeCell ref="C7:D7"/>
    <mergeCell ref="A2:C2"/>
    <mergeCell ref="A3:B3"/>
    <mergeCell ref="C3:D3"/>
    <mergeCell ref="C4:D4"/>
    <mergeCell ref="E4:G10"/>
    <mergeCell ref="D2:G2"/>
    <mergeCell ref="A8:A10"/>
    <mergeCell ref="C8:D8"/>
    <mergeCell ref="C9:D9"/>
    <mergeCell ref="B8:B10"/>
    <mergeCell ref="C10:D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24.28515625" style="139" customWidth="1"/>
    <col min="3" max="3" width="44.42578125" style="139" customWidth="1"/>
    <col min="4" max="4" width="11.42578125" style="139" customWidth="1"/>
    <col min="5" max="5" width="14" style="140" customWidth="1"/>
    <col min="6" max="6" width="13" style="140" customWidth="1"/>
    <col min="7" max="7" width="13.28515625" style="140" customWidth="1"/>
    <col min="8" max="16384" width="0" style="139" hidden="1"/>
  </cols>
  <sheetData>
    <row r="1" spans="1:7" ht="13.5" customHeight="1" thickBot="1">
      <c r="A1" s="245" t="s">
        <v>306</v>
      </c>
      <c r="B1" s="245"/>
      <c r="C1" s="245"/>
      <c r="D1" s="245"/>
      <c r="E1" s="245"/>
      <c r="F1" s="245"/>
      <c r="G1" s="245"/>
    </row>
    <row r="2" spans="1:7" ht="13.5" thickBot="1">
      <c r="A2" s="263" t="s">
        <v>67</v>
      </c>
      <c r="B2" s="263"/>
      <c r="C2" s="263"/>
      <c r="D2" s="299" t="s">
        <v>541</v>
      </c>
      <c r="E2" s="299"/>
      <c r="F2" s="299"/>
      <c r="G2" s="299"/>
    </row>
    <row r="3" spans="1:7" ht="13.5" thickBot="1">
      <c r="A3" s="278" t="s">
        <v>74</v>
      </c>
      <c r="B3" s="280"/>
      <c r="C3" s="354" t="s">
        <v>86</v>
      </c>
      <c r="D3" s="355"/>
      <c r="E3" s="36" t="s">
        <v>407</v>
      </c>
      <c r="F3" s="36" t="s">
        <v>408</v>
      </c>
      <c r="G3" s="36" t="s">
        <v>0</v>
      </c>
    </row>
    <row r="4" spans="1:7" ht="13.5" thickBot="1">
      <c r="A4" s="328">
        <v>1</v>
      </c>
      <c r="B4" s="331" t="s">
        <v>31</v>
      </c>
      <c r="C4" s="311" t="s">
        <v>307</v>
      </c>
      <c r="D4" s="312"/>
      <c r="E4" s="313" t="s">
        <v>422</v>
      </c>
      <c r="F4" s="314"/>
      <c r="G4" s="315"/>
    </row>
    <row r="5" spans="1:7" ht="13.5" thickBot="1">
      <c r="A5" s="329"/>
      <c r="B5" s="332"/>
      <c r="C5" s="311" t="s">
        <v>308</v>
      </c>
      <c r="D5" s="312"/>
      <c r="E5" s="316"/>
      <c r="F5" s="317"/>
      <c r="G5" s="318"/>
    </row>
    <row r="6" spans="1:7" ht="13.5" thickBot="1">
      <c r="A6" s="329"/>
      <c r="B6" s="332"/>
      <c r="C6" s="311" t="s">
        <v>309</v>
      </c>
      <c r="D6" s="312"/>
      <c r="E6" s="316"/>
      <c r="F6" s="317"/>
      <c r="G6" s="318"/>
    </row>
    <row r="7" spans="1:7" ht="13.5" thickBot="1">
      <c r="A7" s="329"/>
      <c r="B7" s="332"/>
      <c r="C7" s="311" t="s">
        <v>310</v>
      </c>
      <c r="D7" s="312"/>
      <c r="E7" s="316"/>
      <c r="F7" s="317"/>
      <c r="G7" s="318"/>
    </row>
    <row r="8" spans="1:7" ht="13.5" thickBot="1">
      <c r="A8" s="329"/>
      <c r="B8" s="332"/>
      <c r="C8" s="311" t="s">
        <v>311</v>
      </c>
      <c r="D8" s="312"/>
      <c r="E8" s="316"/>
      <c r="F8" s="317"/>
      <c r="G8" s="318"/>
    </row>
    <row r="9" spans="1:7" ht="13.5" thickBot="1">
      <c r="A9" s="329"/>
      <c r="B9" s="332"/>
      <c r="C9" s="311" t="s">
        <v>312</v>
      </c>
      <c r="D9" s="312"/>
      <c r="E9" s="316"/>
      <c r="F9" s="317"/>
      <c r="G9" s="318"/>
    </row>
    <row r="10" spans="1:7" ht="13.5" thickBot="1">
      <c r="A10" s="329"/>
      <c r="B10" s="332"/>
      <c r="C10" s="311" t="s">
        <v>313</v>
      </c>
      <c r="D10" s="312"/>
      <c r="E10" s="316"/>
      <c r="F10" s="317"/>
      <c r="G10" s="318"/>
    </row>
    <row r="11" spans="1:7" ht="13.5" thickBot="1">
      <c r="A11" s="329"/>
      <c r="B11" s="332"/>
      <c r="C11" s="311" t="s">
        <v>314</v>
      </c>
      <c r="D11" s="312"/>
      <c r="E11" s="316"/>
      <c r="F11" s="317"/>
      <c r="G11" s="318"/>
    </row>
    <row r="12" spans="1:7" ht="13.5" thickBot="1">
      <c r="A12" s="329"/>
      <c r="B12" s="332"/>
      <c r="C12" s="311" t="s">
        <v>315</v>
      </c>
      <c r="D12" s="312"/>
      <c r="E12" s="316"/>
      <c r="F12" s="317"/>
      <c r="G12" s="318"/>
    </row>
    <row r="13" spans="1:7" ht="13.5" thickBot="1">
      <c r="A13" s="329"/>
      <c r="B13" s="332"/>
      <c r="C13" s="311" t="s">
        <v>316</v>
      </c>
      <c r="D13" s="312"/>
      <c r="E13" s="316"/>
      <c r="F13" s="317"/>
      <c r="G13" s="318"/>
    </row>
    <row r="14" spans="1:7" ht="13.5" thickBot="1">
      <c r="A14" s="329"/>
      <c r="B14" s="332"/>
      <c r="C14" s="311" t="s">
        <v>317</v>
      </c>
      <c r="D14" s="312"/>
      <c r="E14" s="316"/>
      <c r="F14" s="317"/>
      <c r="G14" s="318"/>
    </row>
    <row r="15" spans="1:7" ht="13.5" thickBot="1">
      <c r="A15" s="329"/>
      <c r="B15" s="332"/>
      <c r="C15" s="311" t="s">
        <v>318</v>
      </c>
      <c r="D15" s="312"/>
      <c r="E15" s="316"/>
      <c r="F15" s="317"/>
      <c r="G15" s="318"/>
    </row>
    <row r="16" spans="1:7" ht="13.5" thickBot="1">
      <c r="A16" s="329"/>
      <c r="B16" s="332"/>
      <c r="C16" s="311" t="s">
        <v>319</v>
      </c>
      <c r="D16" s="312"/>
      <c r="E16" s="316"/>
      <c r="F16" s="317"/>
      <c r="G16" s="318"/>
    </row>
    <row r="17" spans="1:7" ht="13.5" thickBot="1">
      <c r="A17" s="329"/>
      <c r="B17" s="332"/>
      <c r="C17" s="311" t="s">
        <v>320</v>
      </c>
      <c r="D17" s="312"/>
      <c r="E17" s="316"/>
      <c r="F17" s="317"/>
      <c r="G17" s="318"/>
    </row>
    <row r="18" spans="1:7" ht="13.5" thickBot="1">
      <c r="A18" s="329"/>
      <c r="B18" s="332"/>
      <c r="C18" s="311" t="s">
        <v>321</v>
      </c>
      <c r="D18" s="312"/>
      <c r="E18" s="316"/>
      <c r="F18" s="317"/>
      <c r="G18" s="318"/>
    </row>
    <row r="19" spans="1:7" ht="13.5" thickBot="1">
      <c r="A19" s="329"/>
      <c r="B19" s="332"/>
      <c r="C19" s="311" t="s">
        <v>322</v>
      </c>
      <c r="D19" s="312"/>
      <c r="E19" s="316"/>
      <c r="F19" s="317"/>
      <c r="G19" s="318"/>
    </row>
    <row r="20" spans="1:7" ht="27" customHeight="1" thickBot="1">
      <c r="A20" s="329"/>
      <c r="B20" s="332"/>
      <c r="C20" s="311" t="s">
        <v>323</v>
      </c>
      <c r="D20" s="312"/>
      <c r="E20" s="316"/>
      <c r="F20" s="317"/>
      <c r="G20" s="318"/>
    </row>
    <row r="21" spans="1:7" ht="13.5" thickBot="1">
      <c r="A21" s="329"/>
      <c r="B21" s="332"/>
      <c r="C21" s="311" t="s">
        <v>324</v>
      </c>
      <c r="D21" s="312"/>
      <c r="E21" s="316"/>
      <c r="F21" s="317"/>
      <c r="G21" s="318"/>
    </row>
    <row r="22" spans="1:7" ht="13.5" thickBot="1">
      <c r="A22" s="330"/>
      <c r="B22" s="333"/>
      <c r="C22" s="311" t="s">
        <v>325</v>
      </c>
      <c r="D22" s="312"/>
      <c r="E22" s="316"/>
      <c r="F22" s="317"/>
      <c r="G22" s="318"/>
    </row>
    <row r="23" spans="1:7" ht="13.5" thickBot="1">
      <c r="A23" s="328">
        <v>6</v>
      </c>
      <c r="B23" s="331" t="s">
        <v>46</v>
      </c>
      <c r="C23" s="311" t="s">
        <v>326</v>
      </c>
      <c r="D23" s="312"/>
      <c r="E23" s="316"/>
      <c r="F23" s="317"/>
      <c r="G23" s="318"/>
    </row>
    <row r="24" spans="1:7" ht="13.5" thickBot="1">
      <c r="A24" s="330"/>
      <c r="B24" s="333"/>
      <c r="C24" s="311" t="s">
        <v>164</v>
      </c>
      <c r="D24" s="312"/>
      <c r="E24" s="319"/>
      <c r="F24" s="320"/>
      <c r="G24" s="321"/>
    </row>
    <row r="25" spans="1:7">
      <c r="A25" s="13"/>
      <c r="B25" s="13"/>
      <c r="C25" s="13"/>
      <c r="D25" s="13"/>
      <c r="E25" s="14"/>
      <c r="F25" s="14"/>
      <c r="G25" s="14"/>
    </row>
  </sheetData>
  <mergeCells count="31">
    <mergeCell ref="A23:A24"/>
    <mergeCell ref="B23:B24"/>
    <mergeCell ref="A2:C2"/>
    <mergeCell ref="A3:B3"/>
    <mergeCell ref="C3:D3"/>
    <mergeCell ref="A4:A22"/>
    <mergeCell ref="B4:B22"/>
    <mergeCell ref="C24:D24"/>
    <mergeCell ref="C18:D18"/>
    <mergeCell ref="C19:D19"/>
    <mergeCell ref="C20:D20"/>
    <mergeCell ref="C21:D21"/>
    <mergeCell ref="C22:D22"/>
    <mergeCell ref="C23:D23"/>
    <mergeCell ref="D2:G2"/>
    <mergeCell ref="A1:G1"/>
    <mergeCell ref="C17:D17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4:D4"/>
    <mergeCell ref="E4:G2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9"/>
  <dimension ref="A1:G12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20.28515625" style="139" customWidth="1"/>
    <col min="3" max="3" width="23.42578125" style="139" customWidth="1"/>
    <col min="4" max="4" width="21.140625" style="139" customWidth="1"/>
    <col min="5" max="5" width="9.28515625" style="139" bestFit="1" customWidth="1"/>
    <col min="6" max="6" width="11.85546875" style="139" bestFit="1" customWidth="1"/>
    <col min="7" max="7" width="11.42578125" style="139" customWidth="1"/>
    <col min="8" max="16384" width="11.42578125" style="139" hidden="1"/>
  </cols>
  <sheetData>
    <row r="1" spans="1:7" ht="13.5" customHeight="1" thickBot="1">
      <c r="A1" s="245" t="s">
        <v>350</v>
      </c>
      <c r="B1" s="245"/>
      <c r="C1" s="245"/>
      <c r="D1" s="245"/>
      <c r="E1" s="245"/>
      <c r="F1" s="245"/>
      <c r="G1" s="245"/>
    </row>
    <row r="2" spans="1:7" ht="15.75" customHeight="1" thickBot="1">
      <c r="A2" s="263" t="s">
        <v>67</v>
      </c>
      <c r="B2" s="263"/>
      <c r="C2" s="263"/>
      <c r="D2" s="299" t="s">
        <v>542</v>
      </c>
      <c r="E2" s="299"/>
      <c r="F2" s="299"/>
      <c r="G2" s="299"/>
    </row>
    <row r="3" spans="1:7" ht="13.5" customHeight="1" thickBot="1">
      <c r="A3" s="245" t="s">
        <v>74</v>
      </c>
      <c r="B3" s="245"/>
      <c r="C3" s="325" t="s">
        <v>86</v>
      </c>
      <c r="D3" s="325"/>
      <c r="E3" s="36" t="s">
        <v>407</v>
      </c>
      <c r="F3" s="36" t="s">
        <v>408</v>
      </c>
      <c r="G3" s="36" t="s">
        <v>0</v>
      </c>
    </row>
    <row r="4" spans="1:7" ht="25.5" customHeight="1" thickBot="1">
      <c r="A4" s="328">
        <v>1</v>
      </c>
      <c r="B4" s="331" t="s">
        <v>47</v>
      </c>
      <c r="C4" s="311" t="s">
        <v>351</v>
      </c>
      <c r="D4" s="312"/>
      <c r="E4" s="313" t="s">
        <v>422</v>
      </c>
      <c r="F4" s="314"/>
      <c r="G4" s="315"/>
    </row>
    <row r="5" spans="1:7" ht="13.5" customHeight="1" thickBot="1">
      <c r="A5" s="329"/>
      <c r="B5" s="332"/>
      <c r="C5" s="311" t="s">
        <v>352</v>
      </c>
      <c r="D5" s="312"/>
      <c r="E5" s="316"/>
      <c r="F5" s="317"/>
      <c r="G5" s="318"/>
    </row>
    <row r="6" spans="1:7" ht="13.5" customHeight="1" thickBot="1">
      <c r="A6" s="329"/>
      <c r="B6" s="332"/>
      <c r="C6" s="311" t="s">
        <v>353</v>
      </c>
      <c r="D6" s="312"/>
      <c r="E6" s="316"/>
      <c r="F6" s="317"/>
      <c r="G6" s="318"/>
    </row>
    <row r="7" spans="1:7" ht="13.5" thickBot="1">
      <c r="A7" s="329"/>
      <c r="B7" s="332"/>
      <c r="C7" s="356" t="s">
        <v>354</v>
      </c>
      <c r="D7" s="357"/>
      <c r="E7" s="316"/>
      <c r="F7" s="317"/>
      <c r="G7" s="318"/>
    </row>
    <row r="8" spans="1:7" ht="38.25" customHeight="1" thickBot="1">
      <c r="A8" s="329"/>
      <c r="B8" s="332"/>
      <c r="C8" s="311" t="s">
        <v>355</v>
      </c>
      <c r="D8" s="312"/>
      <c r="E8" s="316"/>
      <c r="F8" s="317"/>
      <c r="G8" s="318"/>
    </row>
    <row r="9" spans="1:7" ht="25.5" customHeight="1" thickBot="1">
      <c r="A9" s="330"/>
      <c r="B9" s="333"/>
      <c r="C9" s="311" t="s">
        <v>356</v>
      </c>
      <c r="D9" s="312"/>
      <c r="E9" s="316"/>
      <c r="F9" s="317"/>
      <c r="G9" s="318"/>
    </row>
    <row r="10" spans="1:7" ht="13.5" customHeight="1" thickBot="1">
      <c r="A10" s="328">
        <v>2</v>
      </c>
      <c r="B10" s="331" t="s">
        <v>46</v>
      </c>
      <c r="C10" s="311" t="s">
        <v>326</v>
      </c>
      <c r="D10" s="312"/>
      <c r="E10" s="316"/>
      <c r="F10" s="317"/>
      <c r="G10" s="318"/>
    </row>
    <row r="11" spans="1:7" ht="13.5" customHeight="1" thickBot="1">
      <c r="A11" s="330"/>
      <c r="B11" s="333"/>
      <c r="C11" s="311" t="s">
        <v>164</v>
      </c>
      <c r="D11" s="312"/>
      <c r="E11" s="319"/>
      <c r="F11" s="320"/>
      <c r="G11" s="321"/>
    </row>
    <row r="12" spans="1:7">
      <c r="A12" s="13"/>
      <c r="B12" s="13"/>
      <c r="C12" s="13"/>
      <c r="D12" s="13"/>
      <c r="E12" s="13"/>
      <c r="F12" s="13"/>
      <c r="G12" s="13"/>
    </row>
  </sheetData>
  <mergeCells count="18">
    <mergeCell ref="C6:D6"/>
    <mergeCell ref="C4:D4"/>
    <mergeCell ref="A1:G1"/>
    <mergeCell ref="C10:D10"/>
    <mergeCell ref="C8:D8"/>
    <mergeCell ref="A2:C2"/>
    <mergeCell ref="A3:B3"/>
    <mergeCell ref="C3:D3"/>
    <mergeCell ref="E4:G11"/>
    <mergeCell ref="D2:G2"/>
    <mergeCell ref="C7:D7"/>
    <mergeCell ref="C9:D9"/>
    <mergeCell ref="C11:D11"/>
    <mergeCell ref="A4:A9"/>
    <mergeCell ref="B4:B9"/>
    <mergeCell ref="A10:A11"/>
    <mergeCell ref="B10:B11"/>
    <mergeCell ref="C5:D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26.42578125" style="139" customWidth="1"/>
    <col min="3" max="3" width="28.85546875" style="139" customWidth="1"/>
    <col min="4" max="4" width="24.28515625" style="139" customWidth="1"/>
    <col min="5" max="5" width="13.85546875" style="139" customWidth="1"/>
    <col min="6" max="6" width="12.7109375" style="139" customWidth="1"/>
    <col min="7" max="7" width="15.85546875" style="139" customWidth="1"/>
    <col min="8" max="16384" width="11.42578125" style="139" hidden="1"/>
  </cols>
  <sheetData>
    <row r="1" spans="1:7" ht="15.75" customHeight="1" thickBot="1">
      <c r="A1" s="245" t="s">
        <v>6</v>
      </c>
      <c r="B1" s="245"/>
      <c r="C1" s="245"/>
      <c r="D1" s="245"/>
      <c r="E1" s="245"/>
      <c r="F1" s="245"/>
      <c r="G1" s="245"/>
    </row>
    <row r="2" spans="1:7" ht="13.5" thickBot="1">
      <c r="A2" s="263" t="s">
        <v>67</v>
      </c>
      <c r="B2" s="263"/>
      <c r="C2" s="263"/>
      <c r="D2" s="299" t="s">
        <v>543</v>
      </c>
      <c r="E2" s="299"/>
      <c r="F2" s="299"/>
      <c r="G2" s="299"/>
    </row>
    <row r="3" spans="1:7" ht="13.5" thickBot="1">
      <c r="A3" s="245" t="s">
        <v>74</v>
      </c>
      <c r="B3" s="245"/>
      <c r="C3" s="245" t="s">
        <v>86</v>
      </c>
      <c r="D3" s="245"/>
      <c r="E3" s="36" t="s">
        <v>407</v>
      </c>
      <c r="F3" s="36" t="s">
        <v>408</v>
      </c>
      <c r="G3" s="36" t="s">
        <v>0</v>
      </c>
    </row>
    <row r="4" spans="1:7" ht="13.5" thickBot="1">
      <c r="A4" s="328">
        <v>1</v>
      </c>
      <c r="B4" s="331" t="s">
        <v>47</v>
      </c>
      <c r="C4" s="311" t="s">
        <v>327</v>
      </c>
      <c r="D4" s="312"/>
      <c r="E4" s="313" t="s">
        <v>422</v>
      </c>
      <c r="F4" s="314"/>
      <c r="G4" s="315"/>
    </row>
    <row r="5" spans="1:7" ht="13.5" thickBot="1">
      <c r="A5" s="329"/>
      <c r="B5" s="332"/>
      <c r="C5" s="311" t="s">
        <v>328</v>
      </c>
      <c r="D5" s="312"/>
      <c r="E5" s="316"/>
      <c r="F5" s="317"/>
      <c r="G5" s="318"/>
    </row>
    <row r="6" spans="1:7" ht="13.5" thickBot="1">
      <c r="A6" s="329"/>
      <c r="B6" s="332"/>
      <c r="C6" s="311" t="s">
        <v>329</v>
      </c>
      <c r="D6" s="312"/>
      <c r="E6" s="316"/>
      <c r="F6" s="317"/>
      <c r="G6" s="318"/>
    </row>
    <row r="7" spans="1:7" ht="13.5" thickBot="1">
      <c r="A7" s="329"/>
      <c r="B7" s="332"/>
      <c r="C7" s="311" t="s">
        <v>330</v>
      </c>
      <c r="D7" s="312"/>
      <c r="E7" s="316"/>
      <c r="F7" s="317"/>
      <c r="G7" s="318"/>
    </row>
    <row r="8" spans="1:7" ht="13.5" thickBot="1">
      <c r="A8" s="329"/>
      <c r="B8" s="332"/>
      <c r="C8" s="311" t="s">
        <v>331</v>
      </c>
      <c r="D8" s="312"/>
      <c r="E8" s="316"/>
      <c r="F8" s="317"/>
      <c r="G8" s="318"/>
    </row>
    <row r="9" spans="1:7" ht="13.5" thickBot="1">
      <c r="A9" s="329"/>
      <c r="B9" s="332"/>
      <c r="C9" s="311" t="s">
        <v>332</v>
      </c>
      <c r="D9" s="312"/>
      <c r="E9" s="316"/>
      <c r="F9" s="317"/>
      <c r="G9" s="318"/>
    </row>
    <row r="10" spans="1:7" ht="13.5" thickBot="1">
      <c r="A10" s="329"/>
      <c r="B10" s="332"/>
      <c r="C10" s="311" t="s">
        <v>333</v>
      </c>
      <c r="D10" s="312"/>
      <c r="E10" s="316"/>
      <c r="F10" s="317"/>
      <c r="G10" s="318"/>
    </row>
    <row r="11" spans="1:7" ht="13.5" thickBot="1">
      <c r="A11" s="329"/>
      <c r="B11" s="332"/>
      <c r="C11" s="311" t="s">
        <v>334</v>
      </c>
      <c r="D11" s="312"/>
      <c r="E11" s="316"/>
      <c r="F11" s="317"/>
      <c r="G11" s="318"/>
    </row>
    <row r="12" spans="1:7" ht="13.5" thickBot="1">
      <c r="A12" s="329"/>
      <c r="B12" s="332"/>
      <c r="C12" s="311" t="s">
        <v>335</v>
      </c>
      <c r="D12" s="312"/>
      <c r="E12" s="316"/>
      <c r="F12" s="317"/>
      <c r="G12" s="318"/>
    </row>
    <row r="13" spans="1:7" ht="13.5" thickBot="1">
      <c r="A13" s="329"/>
      <c r="B13" s="332"/>
      <c r="C13" s="311" t="s">
        <v>336</v>
      </c>
      <c r="D13" s="312"/>
      <c r="E13" s="316"/>
      <c r="F13" s="317"/>
      <c r="G13" s="318"/>
    </row>
    <row r="14" spans="1:7" ht="13.5" thickBot="1">
      <c r="A14" s="329"/>
      <c r="B14" s="332"/>
      <c r="C14" s="311" t="s">
        <v>337</v>
      </c>
      <c r="D14" s="312"/>
      <c r="E14" s="316"/>
      <c r="F14" s="317"/>
      <c r="G14" s="318"/>
    </row>
    <row r="15" spans="1:7" ht="29.25" customHeight="1" thickBot="1">
      <c r="A15" s="329"/>
      <c r="B15" s="332"/>
      <c r="C15" s="356" t="s">
        <v>338</v>
      </c>
      <c r="D15" s="357"/>
      <c r="E15" s="316"/>
      <c r="F15" s="317"/>
      <c r="G15" s="318"/>
    </row>
    <row r="16" spans="1:7" ht="27" customHeight="1" thickBot="1">
      <c r="A16" s="329"/>
      <c r="B16" s="332"/>
      <c r="C16" s="311" t="s">
        <v>339</v>
      </c>
      <c r="D16" s="312"/>
      <c r="E16" s="316"/>
      <c r="F16" s="317"/>
      <c r="G16" s="318"/>
    </row>
    <row r="17" spans="1:7" ht="42" customHeight="1" thickBot="1">
      <c r="A17" s="329"/>
      <c r="B17" s="332"/>
      <c r="C17" s="311" t="s">
        <v>340</v>
      </c>
      <c r="D17" s="312"/>
      <c r="E17" s="316"/>
      <c r="F17" s="317"/>
      <c r="G17" s="318"/>
    </row>
    <row r="18" spans="1:7" ht="13.5" thickBot="1">
      <c r="A18" s="330"/>
      <c r="B18" s="333"/>
      <c r="C18" s="358" t="s">
        <v>325</v>
      </c>
      <c r="D18" s="359"/>
      <c r="E18" s="316"/>
      <c r="F18" s="317"/>
      <c r="G18" s="318"/>
    </row>
    <row r="19" spans="1:7" ht="13.5" thickBot="1">
      <c r="A19" s="328">
        <v>2</v>
      </c>
      <c r="B19" s="331" t="s">
        <v>46</v>
      </c>
      <c r="C19" s="311" t="s">
        <v>326</v>
      </c>
      <c r="D19" s="312"/>
      <c r="E19" s="316"/>
      <c r="F19" s="317"/>
      <c r="G19" s="318"/>
    </row>
    <row r="20" spans="1:7" ht="13.5" thickBot="1">
      <c r="A20" s="330"/>
      <c r="B20" s="333"/>
      <c r="C20" s="311" t="s">
        <v>164</v>
      </c>
      <c r="D20" s="312"/>
      <c r="E20" s="319"/>
      <c r="F20" s="320"/>
      <c r="G20" s="321"/>
    </row>
    <row r="21" spans="1:7">
      <c r="A21" s="13"/>
      <c r="B21" s="13"/>
      <c r="C21" s="13"/>
      <c r="D21" s="13"/>
      <c r="E21" s="13"/>
      <c r="F21" s="13"/>
      <c r="G21" s="13"/>
    </row>
  </sheetData>
  <mergeCells count="27">
    <mergeCell ref="C19:D19"/>
    <mergeCell ref="C20:D20"/>
    <mergeCell ref="C12:D12"/>
    <mergeCell ref="C13:D13"/>
    <mergeCell ref="C14:D14"/>
    <mergeCell ref="C15:D15"/>
    <mergeCell ref="C7:D7"/>
    <mergeCell ref="C8:D8"/>
    <mergeCell ref="C9:D9"/>
    <mergeCell ref="C10:D10"/>
    <mergeCell ref="C11:D11"/>
    <mergeCell ref="E4:G20"/>
    <mergeCell ref="D2:G2"/>
    <mergeCell ref="A1:G1"/>
    <mergeCell ref="A19:A20"/>
    <mergeCell ref="B19:B20"/>
    <mergeCell ref="A2:C2"/>
    <mergeCell ref="A3:B3"/>
    <mergeCell ref="C3:D3"/>
    <mergeCell ref="A4:A18"/>
    <mergeCell ref="B4:B18"/>
    <mergeCell ref="C4:D4"/>
    <mergeCell ref="C18:D18"/>
    <mergeCell ref="C16:D16"/>
    <mergeCell ref="C17:D17"/>
    <mergeCell ref="C5:D5"/>
    <mergeCell ref="C6:D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26.42578125" style="139" customWidth="1"/>
    <col min="3" max="3" width="28.85546875" style="139" customWidth="1"/>
    <col min="4" max="4" width="24.28515625" style="139" customWidth="1"/>
    <col min="5" max="5" width="13.85546875" style="139" customWidth="1"/>
    <col min="6" max="6" width="12.7109375" style="139" customWidth="1"/>
    <col min="7" max="7" width="15.85546875" style="139" customWidth="1"/>
    <col min="8" max="16384" width="11.42578125" style="139" hidden="1"/>
  </cols>
  <sheetData>
    <row r="1" spans="1:7" ht="15.75" customHeight="1" thickBot="1">
      <c r="A1" s="245" t="s">
        <v>341</v>
      </c>
      <c r="B1" s="245"/>
      <c r="C1" s="245"/>
      <c r="D1" s="245"/>
      <c r="E1" s="245"/>
      <c r="F1" s="245"/>
      <c r="G1" s="245"/>
    </row>
    <row r="2" spans="1:7" ht="13.5" thickBot="1">
      <c r="A2" s="263" t="s">
        <v>67</v>
      </c>
      <c r="B2" s="263"/>
      <c r="C2" s="263"/>
      <c r="D2" s="299" t="s">
        <v>544</v>
      </c>
      <c r="E2" s="299"/>
      <c r="F2" s="299"/>
      <c r="G2" s="299"/>
    </row>
    <row r="3" spans="1:7" ht="13.5" thickBot="1">
      <c r="A3" s="245" t="s">
        <v>74</v>
      </c>
      <c r="B3" s="245"/>
      <c r="C3" s="245" t="s">
        <v>86</v>
      </c>
      <c r="D3" s="245"/>
      <c r="E3" s="36" t="s">
        <v>407</v>
      </c>
      <c r="F3" s="36" t="s">
        <v>408</v>
      </c>
      <c r="G3" s="36" t="s">
        <v>0</v>
      </c>
    </row>
    <row r="4" spans="1:7" ht="15.75" customHeight="1" thickBot="1">
      <c r="A4" s="25">
        <v>1</v>
      </c>
      <c r="B4" s="29" t="s">
        <v>342</v>
      </c>
      <c r="C4" s="358" t="s">
        <v>343</v>
      </c>
      <c r="D4" s="360"/>
      <c r="E4" s="313" t="s">
        <v>422</v>
      </c>
      <c r="F4" s="314"/>
      <c r="G4" s="315"/>
    </row>
    <row r="5" spans="1:7" ht="15.75" customHeight="1" thickBot="1">
      <c r="A5" s="25">
        <v>2</v>
      </c>
      <c r="B5" s="29" t="s">
        <v>344</v>
      </c>
      <c r="C5" s="358" t="s">
        <v>345</v>
      </c>
      <c r="D5" s="360"/>
      <c r="E5" s="316"/>
      <c r="F5" s="317"/>
      <c r="G5" s="318"/>
    </row>
    <row r="6" spans="1:7" ht="15.75" customHeight="1" thickBot="1">
      <c r="A6" s="25">
        <v>3</v>
      </c>
      <c r="B6" s="29" t="s">
        <v>346</v>
      </c>
      <c r="C6" s="358" t="s">
        <v>347</v>
      </c>
      <c r="D6" s="360"/>
      <c r="E6" s="319"/>
      <c r="F6" s="320"/>
      <c r="G6" s="321"/>
    </row>
    <row r="7" spans="1:7">
      <c r="A7" s="13"/>
      <c r="B7" s="13"/>
      <c r="C7" s="13"/>
      <c r="D7" s="13"/>
      <c r="E7" s="13"/>
      <c r="F7" s="13"/>
      <c r="G7" s="13"/>
    </row>
  </sheetData>
  <mergeCells count="9">
    <mergeCell ref="E4:G6"/>
    <mergeCell ref="D2:G2"/>
    <mergeCell ref="A1:G1"/>
    <mergeCell ref="C6:D6"/>
    <mergeCell ref="A2:C2"/>
    <mergeCell ref="A3:B3"/>
    <mergeCell ref="C3:D3"/>
    <mergeCell ref="C4:D4"/>
    <mergeCell ref="C5:D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T139"/>
  <sheetViews>
    <sheetView zoomScale="85" zoomScaleNormal="85" zoomScalePageLayoutView="90" workbookViewId="0"/>
  </sheetViews>
  <sheetFormatPr baseColWidth="10" defaultColWidth="0" defaultRowHeight="15" zeroHeight="1"/>
  <cols>
    <col min="1" max="1" width="3.42578125" style="148" customWidth="1"/>
    <col min="2" max="2" width="15.42578125" style="148" customWidth="1"/>
    <col min="3" max="3" width="22.28515625" style="148" customWidth="1"/>
    <col min="4" max="4" width="18.7109375" style="148" customWidth="1"/>
    <col min="5" max="6" width="20.7109375" style="148" customWidth="1"/>
    <col min="7" max="7" width="20.5703125" style="148" customWidth="1"/>
    <col min="8" max="8" width="22.28515625" style="148" customWidth="1"/>
    <col min="9" max="9" width="20.5703125" style="148" customWidth="1"/>
    <col min="10" max="11" width="15" style="148" customWidth="1"/>
    <col min="12" max="12" width="20.28515625" style="148" customWidth="1"/>
    <col min="13" max="13" width="26.28515625" style="148" customWidth="1"/>
    <col min="14" max="14" width="28" style="148" customWidth="1"/>
    <col min="15" max="15" width="17.28515625" style="148" customWidth="1"/>
    <col min="16" max="16" width="21.28515625" style="148" customWidth="1"/>
    <col min="17" max="20" width="19.7109375" style="148" customWidth="1"/>
    <col min="21" max="23" width="21.28515625" style="148" customWidth="1"/>
    <col min="24" max="28" width="28.42578125" style="148" customWidth="1"/>
    <col min="29" max="29" width="21.7109375" style="148" bestFit="1" customWidth="1"/>
    <col min="30" max="30" width="21.42578125" style="148" customWidth="1"/>
    <col min="31" max="31" width="16.28515625" style="148" customWidth="1"/>
    <col min="32" max="32" width="16.85546875" style="148" customWidth="1"/>
    <col min="33" max="33" width="14.7109375" style="148" customWidth="1"/>
    <col min="34" max="34" width="22.28515625" style="148" customWidth="1"/>
    <col min="35" max="35" width="66.7109375" style="148" customWidth="1"/>
    <col min="36" max="36" width="17.28515625" style="148" hidden="1" customWidth="1"/>
    <col min="37" max="37" width="11.42578125" style="148" hidden="1" customWidth="1"/>
    <col min="38" max="46" width="0" style="148" hidden="1" customWidth="1"/>
    <col min="47" max="16384" width="11.42578125" style="148" hidden="1"/>
  </cols>
  <sheetData>
    <row r="1" spans="1:3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/>
      <c r="AI1" s="1"/>
      <c r="AJ1" s="1" t="s">
        <v>431</v>
      </c>
      <c r="AK1" s="1">
        <v>0</v>
      </c>
      <c r="AL1" s="1"/>
    </row>
    <row r="2" spans="1:38" ht="15" customHeight="1">
      <c r="A2" s="1"/>
      <c r="B2" s="208" t="s">
        <v>12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10"/>
      <c r="AJ2" s="1" t="s">
        <v>432</v>
      </c>
      <c r="AK2" s="1">
        <v>1</v>
      </c>
      <c r="AL2" s="1"/>
    </row>
    <row r="3" spans="1:38" ht="15" customHeight="1">
      <c r="A3" s="1"/>
      <c r="B3" s="211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3"/>
      <c r="AJ3" s="1" t="s">
        <v>433</v>
      </c>
      <c r="AK3" s="1">
        <v>2</v>
      </c>
      <c r="AL3" s="1"/>
    </row>
    <row r="4" spans="1:38" ht="21">
      <c r="A4" s="1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1"/>
      <c r="AK4" s="1">
        <v>3</v>
      </c>
      <c r="AL4" s="1"/>
    </row>
    <row r="5" spans="1:38" ht="21">
      <c r="A5" s="1"/>
      <c r="B5" s="225" t="s">
        <v>464</v>
      </c>
      <c r="C5" s="226"/>
      <c r="D5" s="236" t="s">
        <v>500</v>
      </c>
      <c r="E5" s="237"/>
      <c r="F5" s="237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1"/>
      <c r="AK5" s="1">
        <v>4</v>
      </c>
      <c r="AL5" s="1"/>
    </row>
    <row r="6" spans="1:38" ht="21">
      <c r="A6" s="1"/>
      <c r="B6" s="65"/>
      <c r="C6" s="65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1"/>
      <c r="AK6" s="1">
        <v>5</v>
      </c>
      <c r="AL6" s="1"/>
    </row>
    <row r="7" spans="1:38">
      <c r="A7" s="1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1" t="s">
        <v>434</v>
      </c>
      <c r="AK7" s="6"/>
      <c r="AL7" s="1"/>
    </row>
    <row r="8" spans="1:38" ht="27.6" customHeight="1">
      <c r="A8" s="1"/>
      <c r="B8" s="227" t="s">
        <v>446</v>
      </c>
      <c r="C8" s="228"/>
      <c r="D8" s="229"/>
      <c r="E8" s="34"/>
      <c r="F8" s="227" t="s">
        <v>449</v>
      </c>
      <c r="G8" s="228"/>
      <c r="H8" s="228"/>
      <c r="I8" s="229"/>
      <c r="J8" s="1"/>
      <c r="K8" s="227" t="s">
        <v>463</v>
      </c>
      <c r="L8" s="228"/>
      <c r="M8" s="228"/>
      <c r="N8" s="229"/>
      <c r="O8" s="67"/>
      <c r="P8" s="3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1" t="s">
        <v>435</v>
      </c>
      <c r="AK8" s="6"/>
      <c r="AL8" s="1"/>
    </row>
    <row r="9" spans="1:38" ht="36" customHeight="1">
      <c r="A9" s="1"/>
      <c r="B9" s="214" t="s">
        <v>442</v>
      </c>
      <c r="C9" s="215"/>
      <c r="D9" s="53">
        <v>32372833890</v>
      </c>
      <c r="E9" s="3"/>
      <c r="F9" s="76" t="s">
        <v>457</v>
      </c>
      <c r="G9" s="60" t="s">
        <v>450</v>
      </c>
      <c r="H9" s="60" t="s">
        <v>451</v>
      </c>
      <c r="I9" s="76" t="s">
        <v>452</v>
      </c>
      <c r="J9" s="1"/>
      <c r="K9" s="230" t="s">
        <v>461</v>
      </c>
      <c r="L9" s="231"/>
      <c r="M9" s="234" t="s">
        <v>460</v>
      </c>
      <c r="N9" s="234" t="s">
        <v>495</v>
      </c>
      <c r="O9" s="1"/>
      <c r="P9" s="1"/>
      <c r="Q9" s="56"/>
      <c r="R9" s="56"/>
      <c r="S9" s="56"/>
      <c r="T9" s="56"/>
      <c r="U9" s="56"/>
      <c r="V9" s="56"/>
      <c r="W9" s="56"/>
      <c r="X9" s="56"/>
      <c r="Y9" s="57"/>
      <c r="Z9" s="57"/>
      <c r="AA9" s="57"/>
      <c r="AB9" s="57"/>
      <c r="AC9" s="3"/>
      <c r="AD9" s="3"/>
      <c r="AE9" s="3"/>
      <c r="AF9" s="3"/>
      <c r="AG9" s="3"/>
      <c r="AH9" s="3"/>
      <c r="AI9" s="3"/>
      <c r="AJ9" s="1"/>
      <c r="AK9" s="6"/>
      <c r="AL9" s="1"/>
    </row>
    <row r="10" spans="1:38" ht="27" customHeight="1">
      <c r="A10" s="1"/>
      <c r="B10" s="216" t="s">
        <v>444</v>
      </c>
      <c r="C10" s="217"/>
      <c r="D10" s="54">
        <f>D9*0.5/AJ18</f>
        <v>23477.118803982856</v>
      </c>
      <c r="E10" s="3"/>
      <c r="F10" s="51" t="s">
        <v>453</v>
      </c>
      <c r="G10" s="61" t="s">
        <v>455</v>
      </c>
      <c r="H10" s="50" t="s">
        <v>456</v>
      </c>
      <c r="I10" s="50" t="s">
        <v>456</v>
      </c>
      <c r="J10" s="1"/>
      <c r="K10" s="232"/>
      <c r="L10" s="233"/>
      <c r="M10" s="235"/>
      <c r="N10" s="235"/>
      <c r="O10" s="1"/>
      <c r="P10" s="1"/>
      <c r="Q10" s="52"/>
      <c r="R10" s="52"/>
      <c r="S10" s="52"/>
      <c r="T10" s="52"/>
      <c r="U10" s="52"/>
      <c r="V10" s="52"/>
      <c r="W10" s="52"/>
      <c r="X10" s="52"/>
      <c r="Y10" s="8"/>
      <c r="Z10" s="8"/>
      <c r="AA10" s="8"/>
      <c r="AB10" s="8"/>
      <c r="AC10" s="3"/>
      <c r="AD10" s="3"/>
      <c r="AE10" s="3"/>
      <c r="AF10" s="3"/>
      <c r="AG10" s="3"/>
      <c r="AH10" s="3"/>
      <c r="AI10" s="3"/>
      <c r="AJ10" s="47">
        <v>461500</v>
      </c>
      <c r="AK10" s="1"/>
      <c r="AL10" s="1"/>
    </row>
    <row r="11" spans="1:38" ht="27" customHeight="1">
      <c r="A11" s="1"/>
      <c r="B11" s="216" t="s">
        <v>445</v>
      </c>
      <c r="C11" s="217"/>
      <c r="D11" s="54">
        <f>SUM(AF19:AF26)</f>
        <v>47545.163906678557</v>
      </c>
      <c r="E11" s="5"/>
      <c r="F11" s="51" t="s">
        <v>454</v>
      </c>
      <c r="G11" s="62">
        <f>SUMIF($O$19:$O$26,"SI",$J$19:$J$26)+SUM($U$19:$U$26)</f>
        <v>66</v>
      </c>
      <c r="H11" s="62">
        <f>SUMIF($O$19:$O$26,"SI",$K$19:$K$26)+SUM($V$19:$V$26)</f>
        <v>39</v>
      </c>
      <c r="I11" s="62">
        <f>SUM($W$19:$W$26)</f>
        <v>40</v>
      </c>
      <c r="J11" s="1"/>
      <c r="K11" s="216" t="s">
        <v>462</v>
      </c>
      <c r="L11" s="217"/>
      <c r="M11" s="50">
        <f>SUM(AJ19:AJ26)</f>
        <v>5</v>
      </c>
      <c r="N11" s="50">
        <f>SUM(AK19:AK26)</f>
        <v>2</v>
      </c>
      <c r="O11" s="1"/>
      <c r="P11" s="1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8"/>
      <c r="AI11" s="8"/>
      <c r="AJ11" s="47">
        <v>496900</v>
      </c>
      <c r="AK11" s="1"/>
      <c r="AL11" s="1"/>
    </row>
    <row r="12" spans="1:38" ht="27" customHeight="1">
      <c r="A12" s="1"/>
      <c r="B12" s="216" t="s">
        <v>443</v>
      </c>
      <c r="C12" s="217"/>
      <c r="D12" s="74" t="str">
        <f>IF(D11&gt;=D10,"CUMPLE","NO CUMPLE")</f>
        <v>CUMPLE</v>
      </c>
      <c r="E12" s="5"/>
      <c r="F12" s="75" t="s">
        <v>443</v>
      </c>
      <c r="G12" s="74" t="str">
        <f>IF(G11&gt;=25,"CUMPLE","NO CUMPLE")</f>
        <v>CUMPLE</v>
      </c>
      <c r="H12" s="74" t="str">
        <f>IF(H11&gt;=10,"CUMPLE","NO CUMPLE")</f>
        <v>CUMPLE</v>
      </c>
      <c r="I12" s="74" t="str">
        <f>IF(I11&gt;=10,"CUMPLE","NO CUMPLE")</f>
        <v>CUMPLE</v>
      </c>
      <c r="J12" s="1"/>
      <c r="K12" s="216" t="s">
        <v>443</v>
      </c>
      <c r="L12" s="217"/>
      <c r="M12" s="74" t="str">
        <f>IF(M11&gt;=2,"CUMPLE","NO CUMPLE")</f>
        <v>CUMPLE</v>
      </c>
      <c r="N12" s="74" t="str">
        <f>IF(N11&gt;=2,"CUMPLE","NO CUMPLE")</f>
        <v>CUMPLE</v>
      </c>
      <c r="O12" s="1"/>
      <c r="P12" s="58"/>
      <c r="Q12" s="58"/>
      <c r="R12" s="58"/>
      <c r="S12" s="58"/>
      <c r="T12" s="58"/>
      <c r="U12" s="58"/>
      <c r="V12" s="58"/>
      <c r="W12" s="58"/>
      <c r="X12" s="58"/>
      <c r="Y12" s="59"/>
      <c r="Z12" s="59"/>
      <c r="AA12" s="59"/>
      <c r="AB12" s="59"/>
      <c r="AC12" s="5"/>
      <c r="AD12" s="5"/>
      <c r="AE12" s="5"/>
      <c r="AF12" s="5"/>
      <c r="AG12" s="5"/>
      <c r="AH12" s="8"/>
      <c r="AI12" s="8"/>
      <c r="AJ12" s="47">
        <v>515000</v>
      </c>
      <c r="AK12" s="1"/>
      <c r="AL12" s="1"/>
    </row>
    <row r="13" spans="1:38">
      <c r="A13" s="1"/>
      <c r="B13" s="5"/>
      <c r="C13" s="5"/>
      <c r="D13" s="5"/>
      <c r="E13" s="5"/>
      <c r="F13" s="5"/>
      <c r="G13" s="5"/>
      <c r="H13" s="5"/>
      <c r="I13" s="5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8"/>
      <c r="Z13" s="8"/>
      <c r="AA13" s="8"/>
      <c r="AB13" s="8"/>
      <c r="AC13" s="5"/>
      <c r="AD13" s="5"/>
      <c r="AE13" s="5"/>
      <c r="AF13" s="5"/>
      <c r="AG13" s="5"/>
      <c r="AH13" s="8"/>
      <c r="AI13" s="8"/>
      <c r="AJ13" s="47">
        <v>535600</v>
      </c>
      <c r="AK13" s="1"/>
      <c r="AL13" s="1"/>
    </row>
    <row r="14" spans="1:38">
      <c r="A14" s="1"/>
      <c r="B14" s="5"/>
      <c r="C14" s="5"/>
      <c r="D14" s="5"/>
      <c r="E14" s="5"/>
      <c r="F14" s="5"/>
      <c r="G14" s="5"/>
      <c r="H14" s="5"/>
      <c r="I14" s="5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8"/>
      <c r="Z14" s="8"/>
      <c r="AA14" s="8"/>
      <c r="AB14" s="8"/>
      <c r="AC14" s="5"/>
      <c r="AD14" s="5"/>
      <c r="AE14" s="5"/>
      <c r="AF14" s="5"/>
      <c r="AG14" s="5"/>
      <c r="AH14" s="8"/>
      <c r="AI14" s="8"/>
      <c r="AJ14" s="49">
        <v>566700</v>
      </c>
      <c r="AK14" s="1"/>
      <c r="AL14" s="1"/>
    </row>
    <row r="15" spans="1:38" ht="18.75">
      <c r="A15" s="1"/>
      <c r="B15" s="218" t="s">
        <v>458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20"/>
      <c r="AJ15" s="49">
        <v>589500</v>
      </c>
      <c r="AK15" s="1"/>
      <c r="AL15" s="1"/>
    </row>
    <row r="16" spans="1:38" ht="21">
      <c r="A16" s="1"/>
      <c r="B16" s="221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3"/>
      <c r="AJ16" s="49">
        <v>616000</v>
      </c>
      <c r="AK16" s="1"/>
      <c r="AL16" s="1"/>
    </row>
    <row r="17" spans="1:38" ht="48.6" customHeight="1">
      <c r="A17" s="1"/>
      <c r="B17" s="204" t="s">
        <v>4</v>
      </c>
      <c r="C17" s="204" t="s">
        <v>10</v>
      </c>
      <c r="D17" s="204" t="s">
        <v>11</v>
      </c>
      <c r="E17" s="195" t="s">
        <v>424</v>
      </c>
      <c r="F17" s="197"/>
      <c r="G17" s="204" t="s">
        <v>16</v>
      </c>
      <c r="H17" s="204" t="s">
        <v>14</v>
      </c>
      <c r="I17" s="204" t="s">
        <v>15</v>
      </c>
      <c r="J17" s="224" t="s">
        <v>570</v>
      </c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195" t="s">
        <v>447</v>
      </c>
      <c r="V17" s="197"/>
      <c r="W17" s="195" t="s">
        <v>439</v>
      </c>
      <c r="X17" s="196"/>
      <c r="Y17" s="196"/>
      <c r="Z17" s="196"/>
      <c r="AA17" s="196"/>
      <c r="AB17" s="197"/>
      <c r="AC17" s="204" t="s">
        <v>440</v>
      </c>
      <c r="AD17" s="204" t="s">
        <v>441</v>
      </c>
      <c r="AE17" s="204" t="s">
        <v>52</v>
      </c>
      <c r="AF17" s="204" t="s">
        <v>53</v>
      </c>
      <c r="AG17" s="204" t="s">
        <v>13</v>
      </c>
      <c r="AH17" s="200" t="s">
        <v>5</v>
      </c>
      <c r="AI17" s="201"/>
      <c r="AJ17" s="49">
        <v>644350</v>
      </c>
      <c r="AK17" s="1"/>
      <c r="AL17" s="1"/>
    </row>
    <row r="18" spans="1:38" ht="49.15" customHeight="1">
      <c r="A18" s="1"/>
      <c r="B18" s="205"/>
      <c r="C18" s="205"/>
      <c r="D18" s="205"/>
      <c r="E18" s="76" t="s">
        <v>425</v>
      </c>
      <c r="F18" s="76" t="s">
        <v>426</v>
      </c>
      <c r="G18" s="205"/>
      <c r="H18" s="205"/>
      <c r="I18" s="205"/>
      <c r="J18" s="76" t="s">
        <v>427</v>
      </c>
      <c r="K18" s="76" t="s">
        <v>428</v>
      </c>
      <c r="L18" s="76" t="s">
        <v>491</v>
      </c>
      <c r="M18" s="76" t="s">
        <v>492</v>
      </c>
      <c r="N18" s="76" t="s">
        <v>429</v>
      </c>
      <c r="O18" s="76" t="s">
        <v>448</v>
      </c>
      <c r="P18" s="76" t="s">
        <v>459</v>
      </c>
      <c r="Q18" s="76" t="s">
        <v>430</v>
      </c>
      <c r="R18" s="76" t="s">
        <v>436</v>
      </c>
      <c r="S18" s="76" t="s">
        <v>437</v>
      </c>
      <c r="T18" s="76" t="s">
        <v>438</v>
      </c>
      <c r="U18" s="76" t="s">
        <v>427</v>
      </c>
      <c r="V18" s="76" t="s">
        <v>428</v>
      </c>
      <c r="W18" s="76" t="s">
        <v>423</v>
      </c>
      <c r="X18" s="76" t="s">
        <v>429</v>
      </c>
      <c r="Y18" s="76" t="s">
        <v>430</v>
      </c>
      <c r="Z18" s="76" t="s">
        <v>436</v>
      </c>
      <c r="AA18" s="76" t="s">
        <v>437</v>
      </c>
      <c r="AB18" s="76" t="s">
        <v>438</v>
      </c>
      <c r="AC18" s="205"/>
      <c r="AD18" s="205"/>
      <c r="AE18" s="205"/>
      <c r="AF18" s="205"/>
      <c r="AG18" s="205"/>
      <c r="AH18" s="202"/>
      <c r="AI18" s="203"/>
      <c r="AJ18" s="49">
        <v>689455</v>
      </c>
      <c r="AK18" s="1"/>
      <c r="AL18" s="1"/>
    </row>
    <row r="19" spans="1:38" ht="36.75" customHeight="1">
      <c r="A19" s="1"/>
      <c r="B19" s="50">
        <v>1</v>
      </c>
      <c r="C19" s="77" t="s">
        <v>496</v>
      </c>
      <c r="D19" s="77" t="s">
        <v>501</v>
      </c>
      <c r="E19" s="4" t="s">
        <v>433</v>
      </c>
      <c r="F19" s="11">
        <v>1</v>
      </c>
      <c r="G19" s="4" t="s">
        <v>434</v>
      </c>
      <c r="H19" s="7">
        <v>41478</v>
      </c>
      <c r="I19" s="7">
        <v>42090</v>
      </c>
      <c r="J19" s="55">
        <v>0</v>
      </c>
      <c r="K19" s="55">
        <v>37</v>
      </c>
      <c r="L19" s="55">
        <v>0</v>
      </c>
      <c r="M19" s="55">
        <v>37</v>
      </c>
      <c r="N19" s="12">
        <v>16553046811</v>
      </c>
      <c r="O19" s="4" t="s">
        <v>434</v>
      </c>
      <c r="P19" s="63">
        <v>1</v>
      </c>
      <c r="Q19" s="12" t="s">
        <v>497</v>
      </c>
      <c r="R19" s="47" t="s">
        <v>493</v>
      </c>
      <c r="S19" s="47" t="s">
        <v>493</v>
      </c>
      <c r="T19" s="47">
        <f>N19</f>
        <v>16553046811</v>
      </c>
      <c r="U19" s="55">
        <v>0</v>
      </c>
      <c r="V19" s="55">
        <v>0</v>
      </c>
      <c r="W19" s="55">
        <v>17</v>
      </c>
      <c r="X19" s="12">
        <v>5039357096</v>
      </c>
      <c r="Y19" s="12" t="s">
        <v>497</v>
      </c>
      <c r="Z19" s="12" t="s">
        <v>493</v>
      </c>
      <c r="AA19" s="12" t="s">
        <v>493</v>
      </c>
      <c r="AB19" s="47">
        <f>X19</f>
        <v>5039357096</v>
      </c>
      <c r="AC19" s="47">
        <f t="shared" ref="AC19:AC25" si="0">AB19+T19</f>
        <v>21592403907</v>
      </c>
      <c r="AD19" s="47">
        <f t="shared" ref="AD19:AD25" si="1">AC19*F19</f>
        <v>21592403907</v>
      </c>
      <c r="AE19" s="10">
        <f t="shared" ref="AE19:AE25" si="2">IF(YEAR(H19)=2008,$AJ$10,IF(YEAR(H19)=2009,$AJ$11,IF(YEAR(H19)=2010,$AJ$12,IF(YEAR(H19)=2011,$AJ$13,IF(YEAR(H19)=2012,$AJ$14,IF(YEAR(H19)=2013,$AJ$15,IF(YEAR(H19)=2014,$AJ$16,IF(YEAR(H19)=2015,$AJ$17,IF(YEAR(H19)=2016,$AJ$18,0)))))))))</f>
        <v>589500</v>
      </c>
      <c r="AF19" s="48">
        <f>AD19/AE19</f>
        <v>36628.335720101779</v>
      </c>
      <c r="AG19" s="9" t="s">
        <v>502</v>
      </c>
      <c r="AH19" s="206"/>
      <c r="AI19" s="207"/>
      <c r="AJ19" s="1">
        <f>IF(L19&gt;0,P19,0)</f>
        <v>0</v>
      </c>
      <c r="AK19" s="1">
        <f>IF(M19&gt;0,P19,0)</f>
        <v>1</v>
      </c>
      <c r="AL19" s="1"/>
    </row>
    <row r="20" spans="1:38" ht="36.75" customHeight="1">
      <c r="A20" s="1"/>
      <c r="B20" s="68">
        <v>2</v>
      </c>
      <c r="C20" s="77" t="s">
        <v>503</v>
      </c>
      <c r="D20" s="77" t="s">
        <v>504</v>
      </c>
      <c r="E20" s="4" t="s">
        <v>431</v>
      </c>
      <c r="F20" s="11">
        <v>1</v>
      </c>
      <c r="G20" s="4" t="s">
        <v>434</v>
      </c>
      <c r="H20" s="7">
        <v>41926</v>
      </c>
      <c r="I20" s="7">
        <v>42170</v>
      </c>
      <c r="J20" s="55">
        <v>0</v>
      </c>
      <c r="K20" s="63">
        <v>2</v>
      </c>
      <c r="L20" s="63">
        <v>0</v>
      </c>
      <c r="M20" s="63">
        <v>2</v>
      </c>
      <c r="N20" s="12">
        <f>140666+140976</f>
        <v>281642</v>
      </c>
      <c r="O20" s="4" t="s">
        <v>434</v>
      </c>
      <c r="P20" s="63">
        <v>1</v>
      </c>
      <c r="Q20" s="12" t="s">
        <v>498</v>
      </c>
      <c r="R20" s="70">
        <v>1.26675</v>
      </c>
      <c r="S20" s="47">
        <v>2052.96</v>
      </c>
      <c r="T20" s="47">
        <f>S20*R20*N20</f>
        <v>732434546.38536012</v>
      </c>
      <c r="U20" s="55">
        <v>0</v>
      </c>
      <c r="V20" s="55">
        <v>0</v>
      </c>
      <c r="W20" s="63">
        <v>1</v>
      </c>
      <c r="X20" s="12">
        <v>45370</v>
      </c>
      <c r="Y20" s="12" t="s">
        <v>498</v>
      </c>
      <c r="Z20" s="70">
        <f>R20</f>
        <v>1.26675</v>
      </c>
      <c r="AA20" s="47">
        <f>S20</f>
        <v>2052.96</v>
      </c>
      <c r="AB20" s="47">
        <f>AA20*Z20*X20</f>
        <v>117988635.81960002</v>
      </c>
      <c r="AC20" s="47">
        <f t="shared" si="0"/>
        <v>850423182.20496011</v>
      </c>
      <c r="AD20" s="47">
        <f t="shared" si="1"/>
        <v>850423182.20496011</v>
      </c>
      <c r="AE20" s="10">
        <f t="shared" si="2"/>
        <v>616000</v>
      </c>
      <c r="AF20" s="48">
        <f t="shared" ref="AF20:AF25" si="3">AD20/AE20</f>
        <v>1380.557113969091</v>
      </c>
      <c r="AG20" s="9">
        <v>247</v>
      </c>
      <c r="AH20" s="198"/>
      <c r="AI20" s="199"/>
      <c r="AJ20" s="1">
        <f t="shared" ref="AJ20:AJ26" si="4">IF(L20&gt;0,P20,0)</f>
        <v>0</v>
      </c>
      <c r="AK20" s="1">
        <f t="shared" ref="AK20:AK26" si="5">IF(M20&gt;0,P20,0)</f>
        <v>1</v>
      </c>
      <c r="AL20" s="1"/>
    </row>
    <row r="21" spans="1:38" ht="36.75" customHeight="1">
      <c r="A21" s="1"/>
      <c r="B21" s="50">
        <v>3</v>
      </c>
      <c r="C21" s="77" t="s">
        <v>505</v>
      </c>
      <c r="D21" s="77" t="s">
        <v>506</v>
      </c>
      <c r="E21" s="4" t="s">
        <v>431</v>
      </c>
      <c r="F21" s="11">
        <v>1</v>
      </c>
      <c r="G21" s="4" t="s">
        <v>434</v>
      </c>
      <c r="H21" s="7">
        <v>40268</v>
      </c>
      <c r="I21" s="7">
        <v>40330</v>
      </c>
      <c r="J21" s="55">
        <v>10</v>
      </c>
      <c r="K21" s="55">
        <v>0</v>
      </c>
      <c r="L21" s="55">
        <v>10</v>
      </c>
      <c r="M21" s="55">
        <v>0</v>
      </c>
      <c r="N21" s="12">
        <v>613500</v>
      </c>
      <c r="O21" s="4" t="s">
        <v>434</v>
      </c>
      <c r="P21" s="63">
        <v>1</v>
      </c>
      <c r="Q21" s="12" t="s">
        <v>498</v>
      </c>
      <c r="R21" s="70">
        <v>1.3531</v>
      </c>
      <c r="S21" s="47">
        <v>1928.59</v>
      </c>
      <c r="T21" s="47">
        <f>S21*R21*N21</f>
        <v>1600974341.6415</v>
      </c>
      <c r="U21" s="55">
        <v>0</v>
      </c>
      <c r="V21" s="55">
        <v>0</v>
      </c>
      <c r="W21" s="55">
        <v>10</v>
      </c>
      <c r="X21" s="12">
        <v>304000</v>
      </c>
      <c r="Y21" s="12" t="s">
        <v>498</v>
      </c>
      <c r="Z21" s="70">
        <f>R21</f>
        <v>1.3531</v>
      </c>
      <c r="AA21" s="47">
        <f>S21</f>
        <v>1928.59</v>
      </c>
      <c r="AB21" s="47">
        <f>AA21*Z21*X21</f>
        <v>793310839.21599996</v>
      </c>
      <c r="AC21" s="47">
        <f t="shared" si="0"/>
        <v>2394285180.8575001</v>
      </c>
      <c r="AD21" s="47">
        <f t="shared" si="1"/>
        <v>2394285180.8575001</v>
      </c>
      <c r="AE21" s="10">
        <f t="shared" si="2"/>
        <v>515000</v>
      </c>
      <c r="AF21" s="48">
        <f t="shared" si="3"/>
        <v>4649.0974385582522</v>
      </c>
      <c r="AG21" s="91" t="s">
        <v>565</v>
      </c>
      <c r="AH21" s="198"/>
      <c r="AI21" s="199"/>
      <c r="AJ21" s="1">
        <f t="shared" si="4"/>
        <v>1</v>
      </c>
      <c r="AK21" s="1">
        <f t="shared" si="5"/>
        <v>0</v>
      </c>
      <c r="AL21" s="1"/>
    </row>
    <row r="22" spans="1:38" ht="36.75" customHeight="1">
      <c r="A22" s="1"/>
      <c r="B22" s="50">
        <v>4</v>
      </c>
      <c r="C22" s="77" t="s">
        <v>505</v>
      </c>
      <c r="D22" s="77" t="s">
        <v>506</v>
      </c>
      <c r="E22" s="4" t="s">
        <v>431</v>
      </c>
      <c r="F22" s="11">
        <v>1</v>
      </c>
      <c r="G22" s="4" t="s">
        <v>434</v>
      </c>
      <c r="H22" s="7">
        <v>40390</v>
      </c>
      <c r="I22" s="7">
        <v>40452</v>
      </c>
      <c r="J22" s="55">
        <v>12</v>
      </c>
      <c r="K22" s="55">
        <v>0</v>
      </c>
      <c r="L22" s="55">
        <v>12</v>
      </c>
      <c r="M22" s="55">
        <v>0</v>
      </c>
      <c r="N22" s="12">
        <v>526800</v>
      </c>
      <c r="O22" s="4" t="s">
        <v>434</v>
      </c>
      <c r="P22" s="63">
        <v>1</v>
      </c>
      <c r="Q22" s="12" t="s">
        <v>498</v>
      </c>
      <c r="R22" s="70">
        <v>1.3028</v>
      </c>
      <c r="S22" s="47">
        <v>1842.79</v>
      </c>
      <c r="T22" s="47">
        <f>S22*R22*N22</f>
        <v>1264734492.5616</v>
      </c>
      <c r="U22" s="55">
        <v>0</v>
      </c>
      <c r="V22" s="55">
        <v>0</v>
      </c>
      <c r="W22" s="55">
        <v>12</v>
      </c>
      <c r="X22" s="12">
        <v>148800</v>
      </c>
      <c r="Y22" s="12" t="s">
        <v>498</v>
      </c>
      <c r="Z22" s="70">
        <f t="shared" ref="Z22:AA23" si="6">R22</f>
        <v>1.3028</v>
      </c>
      <c r="AA22" s="47">
        <f t="shared" si="6"/>
        <v>1842.79</v>
      </c>
      <c r="AB22" s="47">
        <f>AA22*Z22*X22</f>
        <v>357237077.62559998</v>
      </c>
      <c r="AC22" s="47">
        <f t="shared" si="0"/>
        <v>1621971570.1872001</v>
      </c>
      <c r="AD22" s="47">
        <f t="shared" si="1"/>
        <v>1621971570.1872001</v>
      </c>
      <c r="AE22" s="10">
        <f t="shared" si="2"/>
        <v>515000</v>
      </c>
      <c r="AF22" s="48">
        <f t="shared" si="3"/>
        <v>3149.4593595867964</v>
      </c>
      <c r="AG22" s="91" t="s">
        <v>566</v>
      </c>
      <c r="AH22" s="198"/>
      <c r="AI22" s="199"/>
      <c r="AJ22" s="1">
        <f t="shared" si="4"/>
        <v>1</v>
      </c>
      <c r="AK22" s="1">
        <f t="shared" si="5"/>
        <v>0</v>
      </c>
      <c r="AL22" s="1"/>
    </row>
    <row r="23" spans="1:38" ht="49.5" customHeight="1">
      <c r="A23" s="1"/>
      <c r="B23" s="50">
        <v>5</v>
      </c>
      <c r="C23" s="77" t="s">
        <v>507</v>
      </c>
      <c r="D23" s="77" t="s">
        <v>508</v>
      </c>
      <c r="E23" s="4" t="s">
        <v>431</v>
      </c>
      <c r="F23" s="11">
        <v>1</v>
      </c>
      <c r="G23" s="4" t="s">
        <v>434</v>
      </c>
      <c r="H23" s="7">
        <v>42132</v>
      </c>
      <c r="I23" s="7">
        <v>42216</v>
      </c>
      <c r="J23" s="55">
        <v>5</v>
      </c>
      <c r="K23" s="55">
        <v>0</v>
      </c>
      <c r="L23" s="55">
        <v>5</v>
      </c>
      <c r="M23" s="55">
        <v>0</v>
      </c>
      <c r="N23" s="12">
        <v>67122</v>
      </c>
      <c r="O23" s="4" t="s">
        <v>434</v>
      </c>
      <c r="P23" s="63">
        <v>1</v>
      </c>
      <c r="Q23" s="12" t="s">
        <v>494</v>
      </c>
      <c r="R23" s="70" t="s">
        <v>493</v>
      </c>
      <c r="S23" s="47">
        <v>2369.23</v>
      </c>
      <c r="T23" s="47">
        <f>S23*N23</f>
        <v>159027456.06</v>
      </c>
      <c r="U23" s="55">
        <v>0</v>
      </c>
      <c r="V23" s="55">
        <v>0</v>
      </c>
      <c r="W23" s="55">
        <v>0</v>
      </c>
      <c r="X23" s="12">
        <v>0</v>
      </c>
      <c r="Y23" s="12" t="s">
        <v>493</v>
      </c>
      <c r="Z23" s="70" t="str">
        <f t="shared" si="6"/>
        <v>NA</v>
      </c>
      <c r="AA23" s="47" t="s">
        <v>493</v>
      </c>
      <c r="AB23" s="47">
        <v>0</v>
      </c>
      <c r="AC23" s="47">
        <f t="shared" si="0"/>
        <v>159027456.06</v>
      </c>
      <c r="AD23" s="47">
        <f t="shared" si="1"/>
        <v>159027456.06</v>
      </c>
      <c r="AE23" s="10">
        <f t="shared" si="2"/>
        <v>644350</v>
      </c>
      <c r="AF23" s="48">
        <f t="shared" si="3"/>
        <v>246.80291155427952</v>
      </c>
      <c r="AG23" s="91" t="s">
        <v>567</v>
      </c>
      <c r="AH23" s="198"/>
      <c r="AI23" s="199"/>
      <c r="AJ23" s="1">
        <f t="shared" si="4"/>
        <v>1</v>
      </c>
      <c r="AK23" s="1">
        <f t="shared" si="5"/>
        <v>0</v>
      </c>
      <c r="AL23" s="1"/>
    </row>
    <row r="24" spans="1:38" ht="49.5" customHeight="1">
      <c r="A24" s="1"/>
      <c r="B24" s="50">
        <v>6</v>
      </c>
      <c r="C24" s="77" t="s">
        <v>509</v>
      </c>
      <c r="D24" s="77" t="s">
        <v>508</v>
      </c>
      <c r="E24" s="4" t="s">
        <v>431</v>
      </c>
      <c r="F24" s="11">
        <v>1</v>
      </c>
      <c r="G24" s="4" t="s">
        <v>434</v>
      </c>
      <c r="H24" s="7">
        <v>42163</v>
      </c>
      <c r="I24" s="7">
        <v>42308</v>
      </c>
      <c r="J24" s="55">
        <v>30</v>
      </c>
      <c r="K24" s="55">
        <v>0</v>
      </c>
      <c r="L24" s="55">
        <v>30</v>
      </c>
      <c r="M24" s="55">
        <v>0</v>
      </c>
      <c r="N24" s="12">
        <v>298271.5</v>
      </c>
      <c r="O24" s="4" t="s">
        <v>434</v>
      </c>
      <c r="P24" s="63">
        <v>1</v>
      </c>
      <c r="Q24" s="12" t="s">
        <v>494</v>
      </c>
      <c r="R24" s="47" t="s">
        <v>493</v>
      </c>
      <c r="S24" s="47">
        <v>2623.66</v>
      </c>
      <c r="T24" s="47">
        <f>S24*N24</f>
        <v>782563003.68999994</v>
      </c>
      <c r="U24" s="55">
        <v>0</v>
      </c>
      <c r="V24" s="55">
        <v>0</v>
      </c>
      <c r="W24" s="55">
        <v>0</v>
      </c>
      <c r="X24" s="12">
        <v>0</v>
      </c>
      <c r="Y24" s="12" t="s">
        <v>493</v>
      </c>
      <c r="Z24" s="12" t="s">
        <v>493</v>
      </c>
      <c r="AA24" s="12" t="s">
        <v>493</v>
      </c>
      <c r="AB24" s="47">
        <v>0</v>
      </c>
      <c r="AC24" s="47">
        <f t="shared" si="0"/>
        <v>782563003.68999994</v>
      </c>
      <c r="AD24" s="47">
        <f t="shared" si="1"/>
        <v>782563003.68999994</v>
      </c>
      <c r="AE24" s="10">
        <f t="shared" si="2"/>
        <v>644350</v>
      </c>
      <c r="AF24" s="48">
        <f t="shared" si="3"/>
        <v>1214.4998893303327</v>
      </c>
      <c r="AG24" s="91" t="s">
        <v>568</v>
      </c>
      <c r="AH24" s="198"/>
      <c r="AI24" s="199"/>
      <c r="AJ24" s="1">
        <f t="shared" si="4"/>
        <v>1</v>
      </c>
      <c r="AK24" s="1">
        <f t="shared" si="5"/>
        <v>0</v>
      </c>
      <c r="AL24" s="1"/>
    </row>
    <row r="25" spans="1:38" ht="49.5" customHeight="1">
      <c r="A25" s="1"/>
      <c r="B25" s="50">
        <v>7</v>
      </c>
      <c r="C25" s="77" t="s">
        <v>509</v>
      </c>
      <c r="D25" s="77" t="s">
        <v>508</v>
      </c>
      <c r="E25" s="4" t="s">
        <v>431</v>
      </c>
      <c r="F25" s="11">
        <v>1</v>
      </c>
      <c r="G25" s="4" t="s">
        <v>434</v>
      </c>
      <c r="H25" s="7">
        <v>42291</v>
      </c>
      <c r="I25" s="7">
        <v>42369</v>
      </c>
      <c r="J25" s="55">
        <v>9</v>
      </c>
      <c r="K25" s="55">
        <v>0</v>
      </c>
      <c r="L25" s="55">
        <v>9</v>
      </c>
      <c r="M25" s="55">
        <v>0</v>
      </c>
      <c r="N25" s="12">
        <f>40350+5900+14940</f>
        <v>61190</v>
      </c>
      <c r="O25" s="4" t="s">
        <v>434</v>
      </c>
      <c r="P25" s="63">
        <v>1</v>
      </c>
      <c r="Q25" s="12" t="s">
        <v>494</v>
      </c>
      <c r="R25" s="47" t="s">
        <v>493</v>
      </c>
      <c r="S25" s="47">
        <v>2910.7</v>
      </c>
      <c r="T25" s="47">
        <f>S25*N25</f>
        <v>178105733</v>
      </c>
      <c r="U25" s="55">
        <v>0</v>
      </c>
      <c r="V25" s="55">
        <v>0</v>
      </c>
      <c r="W25" s="55">
        <v>0</v>
      </c>
      <c r="X25" s="12">
        <v>0</v>
      </c>
      <c r="Y25" s="12" t="s">
        <v>493</v>
      </c>
      <c r="Z25" s="12" t="s">
        <v>493</v>
      </c>
      <c r="AA25" s="12" t="s">
        <v>493</v>
      </c>
      <c r="AB25" s="47">
        <v>0</v>
      </c>
      <c r="AC25" s="47">
        <f t="shared" si="0"/>
        <v>178105733</v>
      </c>
      <c r="AD25" s="47">
        <f t="shared" si="1"/>
        <v>178105733</v>
      </c>
      <c r="AE25" s="10">
        <f t="shared" si="2"/>
        <v>644350</v>
      </c>
      <c r="AF25" s="48">
        <f t="shared" si="3"/>
        <v>276.41147357802436</v>
      </c>
      <c r="AG25" s="91" t="s">
        <v>569</v>
      </c>
      <c r="AH25" s="198"/>
      <c r="AI25" s="199"/>
      <c r="AJ25" s="1">
        <f t="shared" si="4"/>
        <v>1</v>
      </c>
      <c r="AK25" s="1">
        <f t="shared" si="5"/>
        <v>0</v>
      </c>
      <c r="AL25" s="1"/>
    </row>
    <row r="26" spans="1:38" ht="70.5" customHeight="1">
      <c r="A26" s="1"/>
      <c r="B26" s="50">
        <v>8</v>
      </c>
      <c r="C26" s="77" t="s">
        <v>510</v>
      </c>
      <c r="D26" s="77" t="s">
        <v>511</v>
      </c>
      <c r="E26" s="4" t="s">
        <v>431</v>
      </c>
      <c r="F26" s="11">
        <v>1</v>
      </c>
      <c r="G26" s="4" t="s">
        <v>434</v>
      </c>
      <c r="H26" s="99">
        <v>39194</v>
      </c>
      <c r="I26" s="99">
        <v>39706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9" t="s">
        <v>512</v>
      </c>
      <c r="AH26" s="193" t="s">
        <v>499</v>
      </c>
      <c r="AI26" s="194"/>
      <c r="AJ26" s="1">
        <f t="shared" si="4"/>
        <v>0</v>
      </c>
      <c r="AK26" s="1">
        <f t="shared" si="5"/>
        <v>0</v>
      </c>
      <c r="AL26" s="1"/>
    </row>
    <row r="27" spans="1:38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"/>
      <c r="AI27" s="1"/>
      <c r="AJ27" s="1"/>
      <c r="AK27" s="1"/>
      <c r="AL27" s="1"/>
    </row>
    <row r="28" spans="1:38" hidden="1"/>
    <row r="29" spans="1:38" hidden="1"/>
    <row r="30" spans="1:38" hidden="1"/>
    <row r="31" spans="1:38" hidden="1"/>
    <row r="32" spans="1:38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</sheetData>
  <mergeCells count="41">
    <mergeCell ref="J17:T17"/>
    <mergeCell ref="B5:C5"/>
    <mergeCell ref="K8:N8"/>
    <mergeCell ref="K9:L10"/>
    <mergeCell ref="N9:N10"/>
    <mergeCell ref="D5:F5"/>
    <mergeCell ref="M9:M10"/>
    <mergeCell ref="B8:D8"/>
    <mergeCell ref="F8:I8"/>
    <mergeCell ref="K11:L11"/>
    <mergeCell ref="B2:AI3"/>
    <mergeCell ref="U17:V17"/>
    <mergeCell ref="E17:F17"/>
    <mergeCell ref="C17:C18"/>
    <mergeCell ref="D17:D18"/>
    <mergeCell ref="B17:B18"/>
    <mergeCell ref="B9:C9"/>
    <mergeCell ref="B10:C10"/>
    <mergeCell ref="B11:C11"/>
    <mergeCell ref="B12:C12"/>
    <mergeCell ref="B15:AI15"/>
    <mergeCell ref="B16:AI16"/>
    <mergeCell ref="G17:G18"/>
    <mergeCell ref="H17:H18"/>
    <mergeCell ref="I17:I18"/>
    <mergeCell ref="K12:L12"/>
    <mergeCell ref="AH26:AI26"/>
    <mergeCell ref="W17:AB17"/>
    <mergeCell ref="AH21:AI21"/>
    <mergeCell ref="AH17:AI18"/>
    <mergeCell ref="AG17:AG18"/>
    <mergeCell ref="AF17:AF18"/>
    <mergeCell ref="AE17:AE18"/>
    <mergeCell ref="AD17:AD18"/>
    <mergeCell ref="AC17:AC18"/>
    <mergeCell ref="AH20:AI20"/>
    <mergeCell ref="AH19:AI19"/>
    <mergeCell ref="AH22:AI22"/>
    <mergeCell ref="AH23:AI23"/>
    <mergeCell ref="AH24:AI24"/>
    <mergeCell ref="AH25:AI25"/>
  </mergeCells>
  <dataValidations count="3">
    <dataValidation type="list" allowBlank="1" showInputMessage="1" showErrorMessage="1" sqref="E19:E26">
      <formula1>$AJ$1:$AJ$3</formula1>
    </dataValidation>
    <dataValidation type="list" allowBlank="1" showInputMessage="1" showErrorMessage="1" sqref="G19:G26 O19:O25">
      <formula1>$AJ$7:$AJ$9</formula1>
    </dataValidation>
    <dataValidation type="list" allowBlank="1" showInputMessage="1" showErrorMessage="1" sqref="P19:P25">
      <formula1>$AK$1:$AK$6</formula1>
    </dataValidation>
  </dataValidations>
  <pageMargins left="0.11811023622047245" right="0.11811023622047245" top="1.3385826771653544" bottom="0.15748031496062992" header="0.31496062992125984" footer="0.31496062992125984"/>
  <pageSetup scale="3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I24"/>
  <sheetViews>
    <sheetView zoomScale="85" zoomScaleNormal="85" workbookViewId="0">
      <selection sqref="A1:I1"/>
    </sheetView>
  </sheetViews>
  <sheetFormatPr baseColWidth="10" defaultColWidth="0" defaultRowHeight="14.45" customHeight="1" zeroHeight="1"/>
  <cols>
    <col min="1" max="1" width="6.28515625" style="133" customWidth="1"/>
    <col min="2" max="2" width="52.5703125" style="133" customWidth="1"/>
    <col min="3" max="3" width="16.28515625" style="133" bestFit="1" customWidth="1"/>
    <col min="4" max="4" width="20.7109375" style="133" customWidth="1"/>
    <col min="5" max="5" width="11.5703125" style="133" customWidth="1"/>
    <col min="6" max="6" width="14.28515625" style="133" bestFit="1" customWidth="1"/>
    <col min="7" max="8" width="11.5703125" style="133" customWidth="1"/>
    <col min="9" max="9" width="43.42578125" style="133" customWidth="1"/>
    <col min="10" max="16384" width="11.5703125" style="133" hidden="1"/>
  </cols>
  <sheetData>
    <row r="1" spans="1:9" ht="21.6" customHeight="1">
      <c r="A1" s="361" t="s">
        <v>488</v>
      </c>
      <c r="B1" s="361"/>
      <c r="C1" s="361"/>
      <c r="D1" s="361"/>
      <c r="E1" s="361"/>
      <c r="F1" s="361"/>
      <c r="G1" s="361"/>
      <c r="H1" s="361"/>
      <c r="I1" s="361"/>
    </row>
    <row r="2" spans="1:9" ht="38.25">
      <c r="A2" s="92" t="s">
        <v>465</v>
      </c>
      <c r="B2" s="92" t="s">
        <v>466</v>
      </c>
      <c r="C2" s="92" t="s">
        <v>370</v>
      </c>
      <c r="D2" s="92" t="s">
        <v>489</v>
      </c>
      <c r="E2" s="92" t="s">
        <v>545</v>
      </c>
      <c r="F2" s="92" t="s">
        <v>546</v>
      </c>
      <c r="G2" s="92" t="s">
        <v>490</v>
      </c>
      <c r="H2" s="92" t="s">
        <v>0</v>
      </c>
      <c r="I2" s="92" t="s">
        <v>5</v>
      </c>
    </row>
    <row r="3" spans="1:9" ht="14.45" customHeight="1">
      <c r="A3" s="66">
        <v>1</v>
      </c>
      <c r="B3" s="66" t="s">
        <v>467</v>
      </c>
      <c r="C3" s="66" t="str">
        <f>'TRANSMISORES (IA 013)'!G2</f>
        <v>ROHDE &amp; SCHWARZ</v>
      </c>
      <c r="D3" s="66" t="str">
        <f>C3</f>
        <v>ROHDE &amp; SCHWARZ</v>
      </c>
      <c r="E3" s="66">
        <v>5</v>
      </c>
      <c r="F3" s="66">
        <v>5</v>
      </c>
      <c r="G3" s="66" t="str">
        <f>IF(E3&gt;=2,"CUMPLE","NO CUMPLE")</f>
        <v>CUMPLE</v>
      </c>
      <c r="H3" s="66">
        <v>511</v>
      </c>
      <c r="I3" s="85"/>
    </row>
    <row r="4" spans="1:9" ht="14.45" customHeight="1">
      <c r="A4" s="66">
        <v>2</v>
      </c>
      <c r="B4" s="66" t="s">
        <v>468</v>
      </c>
      <c r="C4" s="66" t="str">
        <f>'GPS (IA13)'!D2</f>
        <v>ALBALÁ</v>
      </c>
      <c r="D4" s="66" t="str">
        <f>C4</f>
        <v>ALBALÁ</v>
      </c>
      <c r="E4" s="66">
        <v>5</v>
      </c>
      <c r="F4" s="66">
        <v>5</v>
      </c>
      <c r="G4" s="66" t="str">
        <f t="shared" ref="G4:G13" si="0">IF(E4&gt;=2,"CUMPLE","NO CUMPLE")</f>
        <v>CUMPLE</v>
      </c>
      <c r="H4" s="66">
        <v>513</v>
      </c>
      <c r="I4" s="85"/>
    </row>
    <row r="5" spans="1:9" ht="14.45" customHeight="1">
      <c r="A5" s="66">
        <v>3</v>
      </c>
      <c r="B5" s="66" t="s">
        <v>469</v>
      </c>
      <c r="C5" s="66" t="str">
        <f>'FILTROS (IA13)'!D2</f>
        <v>SPINNER</v>
      </c>
      <c r="D5" s="66" t="str">
        <f>C5</f>
        <v>SPINNER</v>
      </c>
      <c r="E5" s="66">
        <v>5</v>
      </c>
      <c r="F5" s="66">
        <v>5</v>
      </c>
      <c r="G5" s="66" t="str">
        <f t="shared" si="0"/>
        <v>CUMPLE</v>
      </c>
      <c r="H5" s="66">
        <v>514</v>
      </c>
      <c r="I5" s="85"/>
    </row>
    <row r="6" spans="1:9" ht="14.45" customHeight="1">
      <c r="A6" s="66">
        <v>4</v>
      </c>
      <c r="B6" s="66" t="s">
        <v>470</v>
      </c>
      <c r="C6" s="66" t="str">
        <f>'COMB (IA13)'!D2</f>
        <v>SPINNER</v>
      </c>
      <c r="D6" s="66" t="str">
        <f t="shared" ref="D6:D10" si="1">C6</f>
        <v>SPINNER</v>
      </c>
      <c r="E6" s="66">
        <v>5</v>
      </c>
      <c r="F6" s="66">
        <v>5</v>
      </c>
      <c r="G6" s="66" t="str">
        <f t="shared" si="0"/>
        <v>CUMPLE</v>
      </c>
      <c r="H6" s="66">
        <v>514</v>
      </c>
      <c r="I6" s="85"/>
    </row>
    <row r="7" spans="1:9" ht="14.45" customHeight="1">
      <c r="A7" s="66">
        <v>5</v>
      </c>
      <c r="B7" s="66" t="s">
        <v>471</v>
      </c>
      <c r="C7" s="66" t="str">
        <f>'CARGA FANT (IA13)'!D2</f>
        <v>SPINNER</v>
      </c>
      <c r="D7" s="66" t="str">
        <f t="shared" si="1"/>
        <v>SPINNER</v>
      </c>
      <c r="E7" s="66">
        <v>5</v>
      </c>
      <c r="F7" s="66">
        <v>5</v>
      </c>
      <c r="G7" s="66" t="str">
        <f t="shared" si="0"/>
        <v>CUMPLE</v>
      </c>
      <c r="H7" s="66">
        <v>514</v>
      </c>
      <c r="I7" s="85"/>
    </row>
    <row r="8" spans="1:9" ht="14.45" customHeight="1">
      <c r="A8" s="66">
        <v>6</v>
      </c>
      <c r="B8" s="66" t="s">
        <v>472</v>
      </c>
      <c r="C8" s="66" t="str">
        <f>'CONM COAXIAL Tx (IA13)'!D2</f>
        <v>SPINNER</v>
      </c>
      <c r="D8" s="66" t="str">
        <f>C8</f>
        <v>SPINNER</v>
      </c>
      <c r="E8" s="66">
        <v>5</v>
      </c>
      <c r="F8" s="66">
        <v>5</v>
      </c>
      <c r="G8" s="66" t="str">
        <f t="shared" si="0"/>
        <v>CUMPLE</v>
      </c>
      <c r="H8" s="66">
        <v>514</v>
      </c>
      <c r="I8" s="85"/>
    </row>
    <row r="9" spans="1:9" ht="14.45" customHeight="1">
      <c r="A9" s="66">
        <v>7</v>
      </c>
      <c r="B9" s="66" t="s">
        <v>473</v>
      </c>
      <c r="C9" s="66" t="str">
        <f>'CONMU ANTENAS (IA13)'!D2</f>
        <v>SPINNER</v>
      </c>
      <c r="D9" s="66" t="str">
        <f t="shared" si="1"/>
        <v>SPINNER</v>
      </c>
      <c r="E9" s="66">
        <v>5</v>
      </c>
      <c r="F9" s="66">
        <v>5</v>
      </c>
      <c r="G9" s="66" t="str">
        <f t="shared" si="0"/>
        <v>CUMPLE</v>
      </c>
      <c r="H9" s="66">
        <v>514</v>
      </c>
      <c r="I9" s="85"/>
    </row>
    <row r="10" spans="1:9" ht="14.45" customHeight="1">
      <c r="A10" s="66">
        <v>8</v>
      </c>
      <c r="B10" s="66" t="s">
        <v>474</v>
      </c>
      <c r="C10" s="66" t="str">
        <f>'ELEM. COMPLEMEN. (IA13)'!D2</f>
        <v>SPINNER</v>
      </c>
      <c r="D10" s="66" t="str">
        <f t="shared" si="1"/>
        <v>SPINNER</v>
      </c>
      <c r="E10" s="66">
        <v>5</v>
      </c>
      <c r="F10" s="66">
        <v>5</v>
      </c>
      <c r="G10" s="66" t="str">
        <f t="shared" si="0"/>
        <v>CUMPLE</v>
      </c>
      <c r="H10" s="66">
        <v>514</v>
      </c>
      <c r="I10" s="85"/>
    </row>
    <row r="11" spans="1:9" ht="14.45" customHeight="1">
      <c r="A11" s="66">
        <v>9</v>
      </c>
      <c r="B11" s="66" t="s">
        <v>475</v>
      </c>
      <c r="C11" s="66" t="str">
        <f>'ELEM. COMPLEMEN. (IA13)'!D53</f>
        <v>RFS</v>
      </c>
      <c r="D11" s="66" t="str">
        <f>C11</f>
        <v>RFS</v>
      </c>
      <c r="E11" s="66">
        <v>5</v>
      </c>
      <c r="F11" s="66">
        <v>5</v>
      </c>
      <c r="G11" s="66" t="str">
        <f t="shared" si="0"/>
        <v>CUMPLE</v>
      </c>
      <c r="H11" s="66">
        <v>515</v>
      </c>
      <c r="I11" s="85"/>
    </row>
    <row r="12" spans="1:9" ht="14.45" customHeight="1">
      <c r="A12" s="66">
        <v>10</v>
      </c>
      <c r="B12" s="66" t="s">
        <v>476</v>
      </c>
      <c r="C12" s="66" t="str">
        <f>'ELEM. COMPLEMEN. (IA13)'!D71</f>
        <v>RYMSA</v>
      </c>
      <c r="D12" s="66" t="str">
        <f t="shared" ref="D12:D13" si="2">C12</f>
        <v>RYMSA</v>
      </c>
      <c r="E12" s="66">
        <v>5</v>
      </c>
      <c r="F12" s="66">
        <v>5</v>
      </c>
      <c r="G12" s="66" t="str">
        <f t="shared" si="0"/>
        <v>CUMPLE</v>
      </c>
      <c r="H12" s="66">
        <v>516</v>
      </c>
      <c r="I12" s="85"/>
    </row>
    <row r="13" spans="1:9" ht="14.45" customHeight="1">
      <c r="A13" s="66">
        <v>11</v>
      </c>
      <c r="B13" s="66" t="s">
        <v>477</v>
      </c>
      <c r="C13" s="66" t="str">
        <f>'ANTENA PANEL (IA13)'!D2</f>
        <v>RYMSA</v>
      </c>
      <c r="D13" s="66" t="str">
        <f t="shared" si="2"/>
        <v>RYMSA</v>
      </c>
      <c r="E13" s="66">
        <v>5</v>
      </c>
      <c r="F13" s="66">
        <v>5</v>
      </c>
      <c r="G13" s="66" t="str">
        <f t="shared" si="0"/>
        <v>CUMPLE</v>
      </c>
      <c r="H13" s="66">
        <v>517</v>
      </c>
      <c r="I13" s="85"/>
    </row>
    <row r="14" spans="1:9" ht="53.25" customHeight="1">
      <c r="A14" s="92" t="s">
        <v>465</v>
      </c>
      <c r="B14" s="92" t="s">
        <v>478</v>
      </c>
      <c r="C14" s="92" t="s">
        <v>370</v>
      </c>
      <c r="D14" s="92" t="s">
        <v>489</v>
      </c>
      <c r="E14" s="92" t="s">
        <v>545</v>
      </c>
      <c r="F14" s="92" t="s">
        <v>546</v>
      </c>
      <c r="G14" s="92" t="s">
        <v>490</v>
      </c>
      <c r="H14" s="92" t="s">
        <v>0</v>
      </c>
      <c r="I14" s="92" t="s">
        <v>5</v>
      </c>
    </row>
    <row r="15" spans="1:9" ht="14.45" customHeight="1">
      <c r="A15" s="66">
        <v>12</v>
      </c>
      <c r="B15" s="66" t="s">
        <v>479</v>
      </c>
      <c r="C15" s="66" t="str">
        <f>'IRD (IA13)'!D2</f>
        <v>ROHDE &amp; SCHWARZ</v>
      </c>
      <c r="D15" s="66" t="str">
        <f>C15</f>
        <v>ROHDE &amp; SCHWARZ</v>
      </c>
      <c r="E15" s="66">
        <v>2</v>
      </c>
      <c r="F15" s="66">
        <v>5</v>
      </c>
      <c r="G15" s="66" t="str">
        <f t="shared" ref="G15:G16" si="3">IF(E15&gt;=2,"CUMPLE","NO CUMPLE")</f>
        <v>CUMPLE</v>
      </c>
      <c r="H15" s="66" t="s">
        <v>547</v>
      </c>
      <c r="I15" s="66"/>
    </row>
    <row r="16" spans="1:9" ht="14.45" customHeight="1">
      <c r="A16" s="66">
        <v>13</v>
      </c>
      <c r="B16" s="66" t="s">
        <v>480</v>
      </c>
      <c r="C16" s="66" t="str">
        <f>'ANTENA TVRO (IA13)'!D2</f>
        <v>VIKING SATCOM</v>
      </c>
      <c r="D16" s="66" t="str">
        <f>C16</f>
        <v>VIKING SATCOM</v>
      </c>
      <c r="E16" s="66">
        <v>2</v>
      </c>
      <c r="F16" s="66">
        <v>5</v>
      </c>
      <c r="G16" s="66" t="str">
        <f t="shared" si="3"/>
        <v>CUMPLE</v>
      </c>
      <c r="H16" s="66">
        <v>520</v>
      </c>
      <c r="I16" s="66"/>
    </row>
    <row r="17" spans="1:9" ht="51.75" customHeight="1">
      <c r="A17" s="92" t="s">
        <v>465</v>
      </c>
      <c r="B17" s="92" t="s">
        <v>481</v>
      </c>
      <c r="C17" s="92" t="s">
        <v>370</v>
      </c>
      <c r="D17" s="92" t="s">
        <v>489</v>
      </c>
      <c r="E17" s="92" t="s">
        <v>545</v>
      </c>
      <c r="F17" s="92" t="s">
        <v>546</v>
      </c>
      <c r="G17" s="92" t="s">
        <v>490</v>
      </c>
      <c r="H17" s="92" t="s">
        <v>0</v>
      </c>
      <c r="I17" s="92" t="s">
        <v>5</v>
      </c>
    </row>
    <row r="18" spans="1:9" ht="14.45" customHeight="1">
      <c r="A18" s="66">
        <v>14</v>
      </c>
      <c r="B18" s="66" t="s">
        <v>482</v>
      </c>
      <c r="C18" s="66" t="str">
        <f>'TRANSFORMADORES (IA13)'!D2</f>
        <v>MAGNETRON</v>
      </c>
      <c r="D18" s="66" t="str">
        <f>C18</f>
        <v>MAGNETRON</v>
      </c>
      <c r="E18" s="66">
        <v>2</v>
      </c>
      <c r="F18" s="66">
        <v>5</v>
      </c>
      <c r="G18" s="134" t="str">
        <f t="shared" ref="G18:G21" si="4">IF(E18&gt;=2,"CUMPLE","NO CUMPLE")</f>
        <v>CUMPLE</v>
      </c>
      <c r="H18" s="66">
        <v>521</v>
      </c>
      <c r="I18" s="134"/>
    </row>
    <row r="19" spans="1:9" ht="14.45" customHeight="1">
      <c r="A19" s="66">
        <v>15</v>
      </c>
      <c r="B19" s="66" t="s">
        <v>483</v>
      </c>
      <c r="C19" s="66" t="str">
        <f>'PLANTA EMER (IA13)'!D2</f>
        <v>GENMAC</v>
      </c>
      <c r="D19" s="66" t="str">
        <f>C19</f>
        <v>GENMAC</v>
      </c>
      <c r="E19" s="66">
        <v>2</v>
      </c>
      <c r="F19" s="66">
        <v>5</v>
      </c>
      <c r="G19" s="66" t="str">
        <f t="shared" si="4"/>
        <v>CUMPLE</v>
      </c>
      <c r="H19" s="66" t="s">
        <v>548</v>
      </c>
      <c r="I19" s="134"/>
    </row>
    <row r="20" spans="1:9" ht="14.45" customHeight="1">
      <c r="A20" s="66">
        <v>16</v>
      </c>
      <c r="B20" s="66" t="s">
        <v>484</v>
      </c>
      <c r="C20" s="66" t="str">
        <f>'UPS (IA13)'!D2</f>
        <v>EATON</v>
      </c>
      <c r="D20" s="66" t="str">
        <f>C20</f>
        <v>EATON</v>
      </c>
      <c r="E20" s="66">
        <v>2</v>
      </c>
      <c r="F20" s="66">
        <v>5</v>
      </c>
      <c r="G20" s="66" t="str">
        <f t="shared" si="4"/>
        <v>CUMPLE</v>
      </c>
      <c r="H20" s="66">
        <v>525</v>
      </c>
      <c r="I20" s="134"/>
    </row>
    <row r="21" spans="1:9" ht="14.45" customHeight="1">
      <c r="A21" s="66">
        <v>17</v>
      </c>
      <c r="B21" s="66" t="s">
        <v>485</v>
      </c>
      <c r="C21" s="66" t="str">
        <f>'TRANSFE (IA13)'!D2</f>
        <v>ISOWAT-IMELEC</v>
      </c>
      <c r="D21" s="66" t="s">
        <v>549</v>
      </c>
      <c r="E21" s="66">
        <v>2</v>
      </c>
      <c r="F21" s="66">
        <v>5</v>
      </c>
      <c r="G21" s="66" t="str">
        <f t="shared" si="4"/>
        <v>CUMPLE</v>
      </c>
      <c r="H21" s="66" t="s">
        <v>550</v>
      </c>
      <c r="I21" s="134"/>
    </row>
    <row r="22" spans="1:9" ht="52.5" customHeight="1">
      <c r="A22" s="92" t="s">
        <v>465</v>
      </c>
      <c r="B22" s="92" t="s">
        <v>486</v>
      </c>
      <c r="C22" s="92" t="s">
        <v>370</v>
      </c>
      <c r="D22" s="92" t="s">
        <v>489</v>
      </c>
      <c r="E22" s="92" t="s">
        <v>545</v>
      </c>
      <c r="F22" s="92" t="s">
        <v>546</v>
      </c>
      <c r="G22" s="92" t="s">
        <v>490</v>
      </c>
      <c r="H22" s="92" t="s">
        <v>0</v>
      </c>
      <c r="I22" s="92" t="s">
        <v>5</v>
      </c>
    </row>
    <row r="23" spans="1:9" ht="14.45" customHeight="1">
      <c r="A23" s="66">
        <v>18</v>
      </c>
      <c r="B23" s="66" t="s">
        <v>487</v>
      </c>
      <c r="C23" s="66" t="str">
        <f>'EQ CONEC Y GEST (IA13)'!D2</f>
        <v>CISCO</v>
      </c>
      <c r="D23" s="66" t="s">
        <v>551</v>
      </c>
      <c r="E23" s="66">
        <v>2</v>
      </c>
      <c r="F23" s="66">
        <v>5</v>
      </c>
      <c r="G23" s="66" t="str">
        <f>IF(E23&gt;=2,"CUMPLE","NO CUMPLE")</f>
        <v>CUMPLE</v>
      </c>
      <c r="H23" s="66" t="s">
        <v>552</v>
      </c>
      <c r="I23" s="66"/>
    </row>
    <row r="24" spans="1:9" ht="14.45" customHeight="1">
      <c r="A24" s="138"/>
      <c r="B24" s="138"/>
      <c r="C24" s="138"/>
      <c r="D24" s="138"/>
      <c r="E24" s="138"/>
      <c r="F24" s="138"/>
      <c r="G24" s="138"/>
      <c r="H24" s="138"/>
      <c r="I24" s="138"/>
    </row>
  </sheetData>
  <mergeCells count="1">
    <mergeCell ref="A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23"/>
  <dimension ref="A1:O68"/>
  <sheetViews>
    <sheetView zoomScale="80" zoomScaleNormal="80" zoomScalePageLayoutView="80" workbookViewId="0">
      <selection sqref="A1:I1"/>
    </sheetView>
  </sheetViews>
  <sheetFormatPr baseColWidth="10" defaultColWidth="0" defaultRowHeight="16.5" zeroHeight="1"/>
  <cols>
    <col min="1" max="1" width="4.7109375" style="135" customWidth="1"/>
    <col min="2" max="2" width="30.42578125" style="135" customWidth="1"/>
    <col min="3" max="3" width="48.140625" style="135" customWidth="1"/>
    <col min="4" max="5" width="6.140625" style="135" customWidth="1"/>
    <col min="6" max="6" width="15.85546875" style="135" customWidth="1"/>
    <col min="7" max="7" width="15.85546875" style="136" customWidth="1"/>
    <col min="8" max="8" width="24.7109375" style="136" customWidth="1"/>
    <col min="9" max="9" width="20.85546875" style="137" customWidth="1"/>
    <col min="10" max="15" width="11.42578125" style="135" hidden="1" customWidth="1"/>
    <col min="16" max="16384" width="0" style="135" hidden="1"/>
  </cols>
  <sheetData>
    <row r="1" spans="1:9" ht="27" customHeight="1">
      <c r="A1" s="403" t="s">
        <v>7</v>
      </c>
      <c r="B1" s="404"/>
      <c r="C1" s="404"/>
      <c r="D1" s="404"/>
      <c r="E1" s="404"/>
      <c r="F1" s="404"/>
      <c r="G1" s="404"/>
      <c r="H1" s="404"/>
      <c r="I1" s="405"/>
    </row>
    <row r="2" spans="1:9" ht="33">
      <c r="A2" s="384" t="s">
        <v>50</v>
      </c>
      <c r="B2" s="385"/>
      <c r="C2" s="101" t="s">
        <v>58</v>
      </c>
      <c r="D2" s="368" t="s">
        <v>553</v>
      </c>
      <c r="E2" s="385"/>
      <c r="F2" s="94" t="s">
        <v>554</v>
      </c>
      <c r="G2" s="102" t="s">
        <v>8</v>
      </c>
      <c r="H2" s="103" t="s">
        <v>572</v>
      </c>
      <c r="I2" s="104" t="s">
        <v>0</v>
      </c>
    </row>
    <row r="3" spans="1:9" ht="18" customHeight="1">
      <c r="A3" s="386">
        <v>1</v>
      </c>
      <c r="B3" s="387" t="s">
        <v>48</v>
      </c>
      <c r="C3" s="388" t="s">
        <v>357</v>
      </c>
      <c r="D3" s="389"/>
      <c r="E3" s="389"/>
      <c r="F3" s="389"/>
      <c r="G3" s="389"/>
      <c r="H3" s="389"/>
      <c r="I3" s="390"/>
    </row>
    <row r="4" spans="1:9" ht="15" customHeight="1">
      <c r="A4" s="386"/>
      <c r="B4" s="387"/>
      <c r="C4" s="105" t="s">
        <v>366</v>
      </c>
      <c r="D4" s="372">
        <v>50</v>
      </c>
      <c r="E4" s="372"/>
      <c r="F4" s="106"/>
      <c r="G4" s="406">
        <v>250</v>
      </c>
      <c r="H4" s="391"/>
      <c r="I4" s="374" t="s">
        <v>556</v>
      </c>
    </row>
    <row r="5" spans="1:9" ht="15" customHeight="1">
      <c r="A5" s="386"/>
      <c r="B5" s="387"/>
      <c r="C5" s="105" t="s">
        <v>367</v>
      </c>
      <c r="D5" s="372">
        <v>120</v>
      </c>
      <c r="E5" s="372"/>
      <c r="F5" s="106"/>
      <c r="G5" s="406"/>
      <c r="H5" s="392"/>
      <c r="I5" s="374"/>
    </row>
    <row r="6" spans="1:9" ht="15" customHeight="1">
      <c r="A6" s="386"/>
      <c r="B6" s="387"/>
      <c r="C6" s="105" t="s">
        <v>368</v>
      </c>
      <c r="D6" s="372">
        <v>250</v>
      </c>
      <c r="E6" s="372"/>
      <c r="F6" s="106" t="s">
        <v>517</v>
      </c>
      <c r="G6" s="406"/>
      <c r="H6" s="393"/>
      <c r="I6" s="374"/>
    </row>
    <row r="7" spans="1:9" ht="15.75" customHeight="1">
      <c r="A7" s="386">
        <v>2</v>
      </c>
      <c r="B7" s="387" t="s">
        <v>358</v>
      </c>
      <c r="C7" s="388" t="s">
        <v>60</v>
      </c>
      <c r="D7" s="389"/>
      <c r="E7" s="389"/>
      <c r="F7" s="389"/>
      <c r="G7" s="389"/>
      <c r="H7" s="389"/>
      <c r="I7" s="390"/>
    </row>
    <row r="8" spans="1:9" ht="15.75" customHeight="1">
      <c r="A8" s="386"/>
      <c r="B8" s="387"/>
      <c r="C8" s="407" t="s">
        <v>359</v>
      </c>
      <c r="D8" s="410">
        <v>300</v>
      </c>
      <c r="E8" s="411"/>
      <c r="F8" s="400" t="s">
        <v>517</v>
      </c>
      <c r="G8" s="406">
        <v>300</v>
      </c>
      <c r="H8" s="397"/>
      <c r="I8" s="374">
        <v>530</v>
      </c>
    </row>
    <row r="9" spans="1:9" ht="15.75" customHeight="1">
      <c r="A9" s="386"/>
      <c r="B9" s="387"/>
      <c r="C9" s="408"/>
      <c r="D9" s="412"/>
      <c r="E9" s="413"/>
      <c r="F9" s="401"/>
      <c r="G9" s="406"/>
      <c r="H9" s="398"/>
      <c r="I9" s="374"/>
    </row>
    <row r="10" spans="1:9" ht="15.75" customHeight="1">
      <c r="A10" s="386"/>
      <c r="B10" s="387"/>
      <c r="C10" s="408"/>
      <c r="D10" s="412"/>
      <c r="E10" s="413"/>
      <c r="F10" s="401"/>
      <c r="G10" s="406"/>
      <c r="H10" s="398"/>
      <c r="I10" s="374"/>
    </row>
    <row r="11" spans="1:9" ht="15.75" customHeight="1">
      <c r="A11" s="386"/>
      <c r="B11" s="387"/>
      <c r="C11" s="408"/>
      <c r="D11" s="412"/>
      <c r="E11" s="413"/>
      <c r="F11" s="401"/>
      <c r="G11" s="406"/>
      <c r="H11" s="398"/>
      <c r="I11" s="374"/>
    </row>
    <row r="12" spans="1:9" ht="15.75" customHeight="1">
      <c r="A12" s="386"/>
      <c r="B12" s="387"/>
      <c r="C12" s="409"/>
      <c r="D12" s="414"/>
      <c r="E12" s="415"/>
      <c r="F12" s="402"/>
      <c r="G12" s="406"/>
      <c r="H12" s="399"/>
      <c r="I12" s="374"/>
    </row>
    <row r="13" spans="1:9">
      <c r="A13" s="416">
        <v>3</v>
      </c>
      <c r="B13" s="387" t="s">
        <v>360</v>
      </c>
      <c r="C13" s="394" t="s">
        <v>3</v>
      </c>
      <c r="D13" s="395"/>
      <c r="E13" s="395"/>
      <c r="F13" s="395"/>
      <c r="G13" s="395"/>
      <c r="H13" s="395"/>
      <c r="I13" s="396"/>
    </row>
    <row r="14" spans="1:9" ht="57" customHeight="1">
      <c r="A14" s="416"/>
      <c r="B14" s="387"/>
      <c r="C14" s="107" t="s">
        <v>361</v>
      </c>
      <c r="D14" s="417">
        <v>100</v>
      </c>
      <c r="E14" s="417"/>
      <c r="F14" s="106" t="s">
        <v>517</v>
      </c>
      <c r="G14" s="108">
        <v>100</v>
      </c>
      <c r="H14" s="109"/>
      <c r="I14" s="132">
        <v>530</v>
      </c>
    </row>
    <row r="15" spans="1:9">
      <c r="A15" s="416">
        <v>4</v>
      </c>
      <c r="B15" s="387" t="s">
        <v>362</v>
      </c>
      <c r="C15" s="394" t="s">
        <v>59</v>
      </c>
      <c r="D15" s="395"/>
      <c r="E15" s="395"/>
      <c r="F15" s="395"/>
      <c r="G15" s="395"/>
      <c r="H15" s="395"/>
      <c r="I15" s="396"/>
    </row>
    <row r="16" spans="1:9">
      <c r="A16" s="416"/>
      <c r="B16" s="387"/>
      <c r="C16" s="110" t="s">
        <v>363</v>
      </c>
      <c r="D16" s="372">
        <v>35</v>
      </c>
      <c r="E16" s="372"/>
      <c r="F16" s="106" t="s">
        <v>517</v>
      </c>
      <c r="G16" s="371">
        <v>40</v>
      </c>
      <c r="H16" s="111"/>
      <c r="I16" s="374" t="s">
        <v>564</v>
      </c>
    </row>
    <row r="17" spans="1:9" ht="71.25" customHeight="1">
      <c r="A17" s="416"/>
      <c r="B17" s="387"/>
      <c r="C17" s="110" t="s">
        <v>364</v>
      </c>
      <c r="D17" s="372">
        <v>10</v>
      </c>
      <c r="E17" s="372"/>
      <c r="F17" s="106" t="s">
        <v>517</v>
      </c>
      <c r="G17" s="371"/>
      <c r="H17" s="112" t="s">
        <v>571</v>
      </c>
      <c r="I17" s="374"/>
    </row>
    <row r="18" spans="1:9">
      <c r="A18" s="416"/>
      <c r="B18" s="387"/>
      <c r="C18" s="110" t="s">
        <v>365</v>
      </c>
      <c r="D18" s="372">
        <v>5</v>
      </c>
      <c r="E18" s="372"/>
      <c r="F18" s="106" t="s">
        <v>517</v>
      </c>
      <c r="G18" s="371"/>
      <c r="H18" s="109"/>
      <c r="I18" s="374"/>
    </row>
    <row r="19" spans="1:9" ht="39" customHeight="1" thickBot="1">
      <c r="A19" s="418" t="s">
        <v>9</v>
      </c>
      <c r="B19" s="419"/>
      <c r="C19" s="419"/>
      <c r="D19" s="420" t="s">
        <v>555</v>
      </c>
      <c r="E19" s="421"/>
      <c r="F19" s="113"/>
      <c r="G19" s="424">
        <f>SUM(G4:G18)</f>
        <v>690</v>
      </c>
      <c r="H19" s="114"/>
      <c r="I19" s="115"/>
    </row>
    <row r="20" spans="1:9">
      <c r="A20" s="373"/>
      <c r="B20" s="373"/>
      <c r="C20" s="373"/>
      <c r="D20" s="373"/>
      <c r="E20" s="373"/>
      <c r="F20" s="373"/>
      <c r="G20" s="373"/>
      <c r="H20" s="373"/>
      <c r="I20" s="373"/>
    </row>
    <row r="21" spans="1:9" ht="17.25" thickBot="1">
      <c r="A21" s="373"/>
      <c r="B21" s="373"/>
      <c r="C21" s="373"/>
      <c r="D21" s="373"/>
      <c r="E21" s="373"/>
      <c r="F21" s="373"/>
      <c r="G21" s="373"/>
      <c r="H21" s="373"/>
      <c r="I21" s="373"/>
    </row>
    <row r="22" spans="1:9">
      <c r="A22" s="381" t="s">
        <v>369</v>
      </c>
      <c r="B22" s="382"/>
      <c r="C22" s="382"/>
      <c r="D22" s="370" t="s">
        <v>370</v>
      </c>
      <c r="E22" s="370"/>
      <c r="F22" s="370"/>
      <c r="G22" s="365" t="s">
        <v>513</v>
      </c>
      <c r="H22" s="365"/>
      <c r="I22" s="366"/>
    </row>
    <row r="23" spans="1:9">
      <c r="A23" s="375"/>
      <c r="B23" s="368"/>
      <c r="C23" s="368"/>
      <c r="D23" s="369" t="s">
        <v>371</v>
      </c>
      <c r="E23" s="369"/>
      <c r="F23" s="369"/>
      <c r="G23" s="363" t="s">
        <v>557</v>
      </c>
      <c r="H23" s="363"/>
      <c r="I23" s="364"/>
    </row>
    <row r="24" spans="1:9">
      <c r="A24" s="375"/>
      <c r="B24" s="368"/>
      <c r="C24" s="368"/>
      <c r="D24" s="369" t="s">
        <v>372</v>
      </c>
      <c r="E24" s="369"/>
      <c r="F24" s="369"/>
      <c r="G24" s="363" t="s">
        <v>557</v>
      </c>
      <c r="H24" s="363"/>
      <c r="I24" s="364"/>
    </row>
    <row r="25" spans="1:9" ht="17.25" customHeight="1">
      <c r="A25" s="375" t="s">
        <v>74</v>
      </c>
      <c r="B25" s="368"/>
      <c r="C25" s="368" t="s">
        <v>373</v>
      </c>
      <c r="D25" s="368"/>
      <c r="E25" s="368"/>
      <c r="F25" s="368"/>
      <c r="G25" s="94" t="s">
        <v>407</v>
      </c>
      <c r="H25" s="94" t="s">
        <v>408</v>
      </c>
      <c r="I25" s="86" t="s">
        <v>0</v>
      </c>
    </row>
    <row r="26" spans="1:9">
      <c r="A26" s="96">
        <v>1</v>
      </c>
      <c r="B26" s="93" t="s">
        <v>17</v>
      </c>
      <c r="C26" s="362" t="s">
        <v>374</v>
      </c>
      <c r="D26" s="362"/>
      <c r="E26" s="362"/>
      <c r="F26" s="362"/>
      <c r="G26" s="116" t="s">
        <v>517</v>
      </c>
      <c r="H26" s="117"/>
      <c r="I26" s="118">
        <v>535</v>
      </c>
    </row>
    <row r="27" spans="1:9">
      <c r="A27" s="96">
        <v>2</v>
      </c>
      <c r="B27" s="93" t="s">
        <v>375</v>
      </c>
      <c r="C27" s="362" t="s">
        <v>25</v>
      </c>
      <c r="D27" s="362"/>
      <c r="E27" s="362"/>
      <c r="F27" s="362"/>
      <c r="G27" s="116" t="s">
        <v>517</v>
      </c>
      <c r="H27" s="117"/>
      <c r="I27" s="118">
        <v>535</v>
      </c>
    </row>
    <row r="28" spans="1:9">
      <c r="A28" s="96">
        <v>3</v>
      </c>
      <c r="B28" s="93" t="s">
        <v>376</v>
      </c>
      <c r="C28" s="362" t="s">
        <v>377</v>
      </c>
      <c r="D28" s="362"/>
      <c r="E28" s="362"/>
      <c r="F28" s="362"/>
      <c r="G28" s="116" t="s">
        <v>517</v>
      </c>
      <c r="H28" s="117"/>
      <c r="I28" s="118">
        <v>535</v>
      </c>
    </row>
    <row r="29" spans="1:9">
      <c r="A29" s="96">
        <v>4</v>
      </c>
      <c r="B29" s="93" t="s">
        <v>378</v>
      </c>
      <c r="C29" s="362" t="s">
        <v>379</v>
      </c>
      <c r="D29" s="362"/>
      <c r="E29" s="362"/>
      <c r="F29" s="362"/>
      <c r="G29" s="116" t="s">
        <v>517</v>
      </c>
      <c r="H29" s="117"/>
      <c r="I29" s="118">
        <v>535</v>
      </c>
    </row>
    <row r="30" spans="1:9">
      <c r="A30" s="96">
        <v>5</v>
      </c>
      <c r="B30" s="87" t="s">
        <v>380</v>
      </c>
      <c r="C30" s="362" t="s">
        <v>381</v>
      </c>
      <c r="D30" s="362"/>
      <c r="E30" s="362"/>
      <c r="F30" s="362"/>
      <c r="G30" s="116" t="s">
        <v>517</v>
      </c>
      <c r="H30" s="117"/>
      <c r="I30" s="118">
        <v>535</v>
      </c>
    </row>
    <row r="31" spans="1:9">
      <c r="A31" s="96">
        <v>6</v>
      </c>
      <c r="B31" s="93" t="s">
        <v>382</v>
      </c>
      <c r="C31" s="362" t="s">
        <v>383</v>
      </c>
      <c r="D31" s="362"/>
      <c r="E31" s="362"/>
      <c r="F31" s="362"/>
      <c r="G31" s="116" t="s">
        <v>517</v>
      </c>
      <c r="H31" s="117"/>
      <c r="I31" s="118">
        <v>535</v>
      </c>
    </row>
    <row r="32" spans="1:9">
      <c r="A32" s="376">
        <v>7</v>
      </c>
      <c r="B32" s="362" t="s">
        <v>384</v>
      </c>
      <c r="C32" s="362" t="s">
        <v>385</v>
      </c>
      <c r="D32" s="362"/>
      <c r="E32" s="362"/>
      <c r="F32" s="362"/>
      <c r="G32" s="116" t="s">
        <v>517</v>
      </c>
      <c r="H32" s="117"/>
      <c r="I32" s="118">
        <v>535</v>
      </c>
    </row>
    <row r="33" spans="1:9">
      <c r="A33" s="376"/>
      <c r="B33" s="362"/>
      <c r="C33" s="362" t="s">
        <v>386</v>
      </c>
      <c r="D33" s="362"/>
      <c r="E33" s="362"/>
      <c r="F33" s="362"/>
      <c r="G33" s="116" t="s">
        <v>517</v>
      </c>
      <c r="H33" s="117"/>
      <c r="I33" s="118">
        <v>535</v>
      </c>
    </row>
    <row r="34" spans="1:9">
      <c r="A34" s="376"/>
      <c r="B34" s="362"/>
      <c r="C34" s="362" t="s">
        <v>387</v>
      </c>
      <c r="D34" s="362"/>
      <c r="E34" s="362"/>
      <c r="F34" s="362"/>
      <c r="G34" s="116" t="s">
        <v>517</v>
      </c>
      <c r="H34" s="117"/>
      <c r="I34" s="118">
        <v>535</v>
      </c>
    </row>
    <row r="35" spans="1:9">
      <c r="A35" s="376"/>
      <c r="B35" s="362"/>
      <c r="C35" s="362" t="s">
        <v>388</v>
      </c>
      <c r="D35" s="362"/>
      <c r="E35" s="362"/>
      <c r="F35" s="362"/>
      <c r="G35" s="116" t="s">
        <v>517</v>
      </c>
      <c r="H35" s="117"/>
      <c r="I35" s="118">
        <v>536</v>
      </c>
    </row>
    <row r="36" spans="1:9">
      <c r="A36" s="376"/>
      <c r="B36" s="362"/>
      <c r="C36" s="362" t="s">
        <v>389</v>
      </c>
      <c r="D36" s="362"/>
      <c r="E36" s="362"/>
      <c r="F36" s="362"/>
      <c r="G36" s="116" t="s">
        <v>517</v>
      </c>
      <c r="H36" s="117"/>
      <c r="I36" s="118">
        <v>536</v>
      </c>
    </row>
    <row r="37" spans="1:9">
      <c r="A37" s="376"/>
      <c r="B37" s="362"/>
      <c r="C37" s="362" t="s">
        <v>390</v>
      </c>
      <c r="D37" s="362"/>
      <c r="E37" s="362"/>
      <c r="F37" s="362"/>
      <c r="G37" s="116" t="s">
        <v>517</v>
      </c>
      <c r="H37" s="117"/>
      <c r="I37" s="118">
        <v>536</v>
      </c>
    </row>
    <row r="38" spans="1:9">
      <c r="A38" s="376"/>
      <c r="B38" s="362"/>
      <c r="C38" s="362" t="s">
        <v>391</v>
      </c>
      <c r="D38" s="362"/>
      <c r="E38" s="362"/>
      <c r="F38" s="362"/>
      <c r="G38" s="116" t="s">
        <v>517</v>
      </c>
      <c r="H38" s="117"/>
      <c r="I38" s="118">
        <v>536</v>
      </c>
    </row>
    <row r="39" spans="1:9">
      <c r="A39" s="376"/>
      <c r="B39" s="362"/>
      <c r="C39" s="362" t="s">
        <v>392</v>
      </c>
      <c r="D39" s="362"/>
      <c r="E39" s="362"/>
      <c r="F39" s="362"/>
      <c r="G39" s="116" t="s">
        <v>517</v>
      </c>
      <c r="H39" s="117"/>
      <c r="I39" s="118">
        <v>536</v>
      </c>
    </row>
    <row r="40" spans="1:9">
      <c r="A40" s="96">
        <v>8</v>
      </c>
      <c r="B40" s="93" t="s">
        <v>393</v>
      </c>
      <c r="C40" s="362" t="s">
        <v>394</v>
      </c>
      <c r="D40" s="362"/>
      <c r="E40" s="362"/>
      <c r="F40" s="362"/>
      <c r="G40" s="116" t="s">
        <v>517</v>
      </c>
      <c r="H40" s="117"/>
      <c r="I40" s="118">
        <v>536</v>
      </c>
    </row>
    <row r="41" spans="1:9">
      <c r="A41" s="376">
        <v>9</v>
      </c>
      <c r="B41" s="362" t="s">
        <v>395</v>
      </c>
      <c r="C41" s="362" t="s">
        <v>396</v>
      </c>
      <c r="D41" s="362"/>
      <c r="E41" s="362"/>
      <c r="F41" s="362"/>
      <c r="G41" s="116" t="s">
        <v>517</v>
      </c>
      <c r="H41" s="117"/>
      <c r="I41" s="118">
        <v>536</v>
      </c>
    </row>
    <row r="42" spans="1:9">
      <c r="A42" s="376"/>
      <c r="B42" s="362"/>
      <c r="C42" s="362" t="s">
        <v>397</v>
      </c>
      <c r="D42" s="362"/>
      <c r="E42" s="362"/>
      <c r="F42" s="362"/>
      <c r="G42" s="116" t="s">
        <v>517</v>
      </c>
      <c r="H42" s="117"/>
      <c r="I42" s="118">
        <v>536</v>
      </c>
    </row>
    <row r="43" spans="1:9">
      <c r="A43" s="376"/>
      <c r="B43" s="362"/>
      <c r="C43" s="362" t="s">
        <v>398</v>
      </c>
      <c r="D43" s="362"/>
      <c r="E43" s="362"/>
      <c r="F43" s="362"/>
      <c r="G43" s="116" t="s">
        <v>517</v>
      </c>
      <c r="H43" s="117"/>
      <c r="I43" s="118">
        <v>536</v>
      </c>
    </row>
    <row r="44" spans="1:9">
      <c r="A44" s="376"/>
      <c r="B44" s="362"/>
      <c r="C44" s="362" t="s">
        <v>399</v>
      </c>
      <c r="D44" s="362"/>
      <c r="E44" s="362"/>
      <c r="F44" s="362"/>
      <c r="G44" s="116" t="s">
        <v>517</v>
      </c>
      <c r="H44" s="117"/>
      <c r="I44" s="118">
        <v>536</v>
      </c>
    </row>
    <row r="45" spans="1:9">
      <c r="A45" s="376"/>
      <c r="B45" s="362"/>
      <c r="C45" s="362" t="s">
        <v>400</v>
      </c>
      <c r="D45" s="362"/>
      <c r="E45" s="362"/>
      <c r="F45" s="362"/>
      <c r="G45" s="116" t="s">
        <v>517</v>
      </c>
      <c r="H45" s="117"/>
      <c r="I45" s="118">
        <v>536</v>
      </c>
    </row>
    <row r="46" spans="1:9">
      <c r="A46" s="96">
        <v>10</v>
      </c>
      <c r="B46" s="93" t="s">
        <v>401</v>
      </c>
      <c r="C46" s="362" t="s">
        <v>402</v>
      </c>
      <c r="D46" s="362"/>
      <c r="E46" s="362"/>
      <c r="F46" s="362"/>
      <c r="G46" s="116" t="s">
        <v>517</v>
      </c>
      <c r="H46" s="117"/>
      <c r="I46" s="118">
        <v>536</v>
      </c>
    </row>
    <row r="47" spans="1:9">
      <c r="A47" s="96">
        <v>11</v>
      </c>
      <c r="B47" s="93" t="s">
        <v>403</v>
      </c>
      <c r="C47" s="362" t="s">
        <v>404</v>
      </c>
      <c r="D47" s="362"/>
      <c r="E47" s="362"/>
      <c r="F47" s="362"/>
      <c r="G47" s="116" t="s">
        <v>517</v>
      </c>
      <c r="H47" s="117"/>
      <c r="I47" s="118">
        <v>536</v>
      </c>
    </row>
    <row r="48" spans="1:9" ht="17.25" thickBot="1">
      <c r="A48" s="97">
        <v>12</v>
      </c>
      <c r="B48" s="88" t="s">
        <v>405</v>
      </c>
      <c r="C48" s="380" t="s">
        <v>406</v>
      </c>
      <c r="D48" s="380"/>
      <c r="E48" s="380"/>
      <c r="F48" s="380"/>
      <c r="G48" s="119" t="s">
        <v>517</v>
      </c>
      <c r="H48" s="120"/>
      <c r="I48" s="121">
        <v>536</v>
      </c>
    </row>
    <row r="49" spans="1:9">
      <c r="A49" s="100"/>
      <c r="B49" s="100"/>
      <c r="C49" s="100"/>
      <c r="D49" s="100"/>
      <c r="E49" s="100"/>
      <c r="F49" s="122"/>
      <c r="G49" s="123"/>
      <c r="H49" s="122"/>
      <c r="I49" s="123"/>
    </row>
    <row r="50" spans="1:9" ht="17.25" thickBot="1">
      <c r="A50" s="100"/>
      <c r="B50" s="100"/>
      <c r="C50" s="100"/>
      <c r="D50" s="100"/>
      <c r="E50" s="100"/>
      <c r="F50" s="100"/>
      <c r="G50" s="122"/>
      <c r="H50" s="122"/>
      <c r="I50" s="123"/>
    </row>
    <row r="51" spans="1:9">
      <c r="A51" s="381" t="s">
        <v>409</v>
      </c>
      <c r="B51" s="382"/>
      <c r="C51" s="382"/>
      <c r="D51" s="370" t="s">
        <v>370</v>
      </c>
      <c r="E51" s="370"/>
      <c r="F51" s="370"/>
      <c r="G51" s="365" t="s">
        <v>558</v>
      </c>
      <c r="H51" s="365"/>
      <c r="I51" s="366"/>
    </row>
    <row r="52" spans="1:9">
      <c r="A52" s="375"/>
      <c r="B52" s="368"/>
      <c r="C52" s="368"/>
      <c r="D52" s="369" t="s">
        <v>371</v>
      </c>
      <c r="E52" s="369"/>
      <c r="F52" s="369"/>
      <c r="G52" s="363" t="s">
        <v>559</v>
      </c>
      <c r="H52" s="363"/>
      <c r="I52" s="364"/>
    </row>
    <row r="53" spans="1:9">
      <c r="A53" s="375"/>
      <c r="B53" s="368"/>
      <c r="C53" s="368"/>
      <c r="D53" s="369" t="s">
        <v>372</v>
      </c>
      <c r="E53" s="369"/>
      <c r="F53" s="369"/>
      <c r="G53" s="363" t="s">
        <v>560</v>
      </c>
      <c r="H53" s="363"/>
      <c r="I53" s="364"/>
    </row>
    <row r="54" spans="1:9">
      <c r="A54" s="375" t="s">
        <v>74</v>
      </c>
      <c r="B54" s="368"/>
      <c r="C54" s="368" t="s">
        <v>373</v>
      </c>
      <c r="D54" s="368"/>
      <c r="E54" s="368"/>
      <c r="F54" s="368"/>
      <c r="G54" s="94" t="s">
        <v>407</v>
      </c>
      <c r="H54" s="94" t="s">
        <v>408</v>
      </c>
      <c r="I54" s="86" t="s">
        <v>0</v>
      </c>
    </row>
    <row r="55" spans="1:9">
      <c r="A55" s="96">
        <v>1</v>
      </c>
      <c r="B55" s="93" t="s">
        <v>410</v>
      </c>
      <c r="C55" s="362" t="s">
        <v>383</v>
      </c>
      <c r="D55" s="362"/>
      <c r="E55" s="362"/>
      <c r="F55" s="362"/>
      <c r="G55" s="89" t="s">
        <v>517</v>
      </c>
      <c r="H55" s="124"/>
      <c r="I55" s="125">
        <v>537</v>
      </c>
    </row>
    <row r="56" spans="1:9">
      <c r="A56" s="96">
        <v>2</v>
      </c>
      <c r="B56" s="93" t="s">
        <v>34</v>
      </c>
      <c r="C56" s="362" t="s">
        <v>411</v>
      </c>
      <c r="D56" s="362"/>
      <c r="E56" s="362"/>
      <c r="F56" s="362"/>
      <c r="G56" s="89"/>
      <c r="H56" s="126" t="s">
        <v>517</v>
      </c>
      <c r="I56" s="127">
        <v>537</v>
      </c>
    </row>
    <row r="57" spans="1:9">
      <c r="A57" s="96">
        <v>3</v>
      </c>
      <c r="B57" s="93" t="s">
        <v>412</v>
      </c>
      <c r="C57" s="362" t="s">
        <v>413</v>
      </c>
      <c r="D57" s="362"/>
      <c r="E57" s="362"/>
      <c r="F57" s="362"/>
      <c r="G57" s="89" t="s">
        <v>517</v>
      </c>
      <c r="H57" s="124"/>
      <c r="I57" s="125">
        <v>537</v>
      </c>
    </row>
    <row r="58" spans="1:9" ht="17.25" thickBot="1">
      <c r="A58" s="97">
        <v>4</v>
      </c>
      <c r="B58" s="95" t="s">
        <v>414</v>
      </c>
      <c r="C58" s="380" t="s">
        <v>415</v>
      </c>
      <c r="D58" s="380"/>
      <c r="E58" s="380"/>
      <c r="F58" s="380"/>
      <c r="G58" s="90" t="s">
        <v>517</v>
      </c>
      <c r="H58" s="128"/>
      <c r="I58" s="129">
        <v>537</v>
      </c>
    </row>
    <row r="59" spans="1:9">
      <c r="A59" s="100"/>
      <c r="B59" s="100"/>
      <c r="C59" s="100"/>
      <c r="D59" s="100"/>
      <c r="E59" s="100"/>
      <c r="F59" s="100"/>
      <c r="G59" s="100"/>
      <c r="H59" s="100"/>
      <c r="I59" s="122"/>
    </row>
    <row r="60" spans="1:9" ht="17.25" thickBot="1">
      <c r="A60" s="100"/>
      <c r="B60" s="100"/>
      <c r="C60" s="100"/>
      <c r="D60" s="100"/>
      <c r="E60" s="100"/>
      <c r="F60" s="100"/>
      <c r="G60" s="100"/>
      <c r="H60" s="100"/>
      <c r="I60" s="122"/>
    </row>
    <row r="61" spans="1:9">
      <c r="A61" s="381" t="s">
        <v>416</v>
      </c>
      <c r="B61" s="382"/>
      <c r="C61" s="382"/>
      <c r="D61" s="383" t="s">
        <v>370</v>
      </c>
      <c r="E61" s="383"/>
      <c r="F61" s="383"/>
      <c r="G61" s="365" t="s">
        <v>561</v>
      </c>
      <c r="H61" s="365"/>
      <c r="I61" s="366"/>
    </row>
    <row r="62" spans="1:9">
      <c r="A62" s="375"/>
      <c r="B62" s="368"/>
      <c r="C62" s="368"/>
      <c r="D62" s="367" t="s">
        <v>371</v>
      </c>
      <c r="E62" s="367"/>
      <c r="F62" s="367"/>
      <c r="G62" s="363" t="s">
        <v>562</v>
      </c>
      <c r="H62" s="363"/>
      <c r="I62" s="364"/>
    </row>
    <row r="63" spans="1:9" ht="17.25" customHeight="1">
      <c r="A63" s="375" t="s">
        <v>74</v>
      </c>
      <c r="B63" s="368"/>
      <c r="C63" s="368" t="s">
        <v>373</v>
      </c>
      <c r="D63" s="368"/>
      <c r="E63" s="368"/>
      <c r="F63" s="368"/>
      <c r="G63" s="94" t="s">
        <v>407</v>
      </c>
      <c r="H63" s="94" t="s">
        <v>408</v>
      </c>
      <c r="I63" s="86" t="s">
        <v>0</v>
      </c>
    </row>
    <row r="64" spans="1:9">
      <c r="A64" s="96">
        <v>1</v>
      </c>
      <c r="B64" s="98" t="s">
        <v>179</v>
      </c>
      <c r="C64" s="362" t="s">
        <v>417</v>
      </c>
      <c r="D64" s="362"/>
      <c r="E64" s="362"/>
      <c r="F64" s="362"/>
      <c r="G64" s="89" t="s">
        <v>517</v>
      </c>
      <c r="H64" s="130"/>
      <c r="I64" s="118">
        <v>541</v>
      </c>
    </row>
    <row r="65" spans="1:9">
      <c r="A65" s="96">
        <v>2</v>
      </c>
      <c r="B65" s="98" t="s">
        <v>418</v>
      </c>
      <c r="C65" s="362" t="s">
        <v>419</v>
      </c>
      <c r="D65" s="362"/>
      <c r="E65" s="362"/>
      <c r="F65" s="362"/>
      <c r="G65" s="89" t="s">
        <v>517</v>
      </c>
      <c r="H65" s="130"/>
      <c r="I65" s="118" t="s">
        <v>563</v>
      </c>
    </row>
    <row r="66" spans="1:9">
      <c r="A66" s="376">
        <v>3</v>
      </c>
      <c r="B66" s="378" t="s">
        <v>47</v>
      </c>
      <c r="C66" s="362" t="s">
        <v>420</v>
      </c>
      <c r="D66" s="362"/>
      <c r="E66" s="362"/>
      <c r="F66" s="362"/>
      <c r="G66" s="89" t="s">
        <v>517</v>
      </c>
      <c r="H66" s="130"/>
      <c r="I66" s="118">
        <v>540</v>
      </c>
    </row>
    <row r="67" spans="1:9" ht="17.25" thickBot="1">
      <c r="A67" s="377"/>
      <c r="B67" s="379"/>
      <c r="C67" s="380" t="s">
        <v>421</v>
      </c>
      <c r="D67" s="380"/>
      <c r="E67" s="380"/>
      <c r="F67" s="380"/>
      <c r="G67" s="90" t="s">
        <v>517</v>
      </c>
      <c r="H67" s="131"/>
      <c r="I67" s="121">
        <v>539</v>
      </c>
    </row>
    <row r="68" spans="1:9">
      <c r="A68" s="100"/>
      <c r="B68" s="100"/>
      <c r="C68" s="100"/>
      <c r="D68" s="100"/>
      <c r="E68" s="100"/>
      <c r="F68" s="100"/>
      <c r="G68" s="122"/>
      <c r="H68" s="122"/>
      <c r="I68" s="123"/>
    </row>
  </sheetData>
  <mergeCells count="98">
    <mergeCell ref="A13:A14"/>
    <mergeCell ref="B13:B14"/>
    <mergeCell ref="D14:E14"/>
    <mergeCell ref="A19:C19"/>
    <mergeCell ref="D19:E19"/>
    <mergeCell ref="A15:A18"/>
    <mergeCell ref="B15:B18"/>
    <mergeCell ref="I8:I12"/>
    <mergeCell ref="F8:F12"/>
    <mergeCell ref="A1:I1"/>
    <mergeCell ref="G4:G6"/>
    <mergeCell ref="I4:I6"/>
    <mergeCell ref="A7:A12"/>
    <mergeCell ref="C8:C12"/>
    <mergeCell ref="D8:E12"/>
    <mergeCell ref="G8:G12"/>
    <mergeCell ref="B7:B12"/>
    <mergeCell ref="C31:F31"/>
    <mergeCell ref="A22:C24"/>
    <mergeCell ref="A25:B25"/>
    <mergeCell ref="A2:B2"/>
    <mergeCell ref="D2:E2"/>
    <mergeCell ref="A3:A6"/>
    <mergeCell ref="B3:B6"/>
    <mergeCell ref="D6:E6"/>
    <mergeCell ref="D4:E4"/>
    <mergeCell ref="D5:E5"/>
    <mergeCell ref="C3:I3"/>
    <mergeCell ref="H4:H6"/>
    <mergeCell ref="C7:I7"/>
    <mergeCell ref="C13:I13"/>
    <mergeCell ref="C15:I15"/>
    <mergeCell ref="H8:H12"/>
    <mergeCell ref="A32:A39"/>
    <mergeCell ref="B32:B39"/>
    <mergeCell ref="C32:F32"/>
    <mergeCell ref="C33:F33"/>
    <mergeCell ref="C34:F34"/>
    <mergeCell ref="C35:F35"/>
    <mergeCell ref="C36:F36"/>
    <mergeCell ref="C37:F37"/>
    <mergeCell ref="C38:F38"/>
    <mergeCell ref="C39:F39"/>
    <mergeCell ref="A41:A45"/>
    <mergeCell ref="B41:B45"/>
    <mergeCell ref="C43:F43"/>
    <mergeCell ref="C44:F44"/>
    <mergeCell ref="C45:F45"/>
    <mergeCell ref="A54:B54"/>
    <mergeCell ref="C46:F46"/>
    <mergeCell ref="C47:F47"/>
    <mergeCell ref="C48:F48"/>
    <mergeCell ref="D51:F51"/>
    <mergeCell ref="C54:F54"/>
    <mergeCell ref="D53:F53"/>
    <mergeCell ref="C28:F28"/>
    <mergeCell ref="C29:F29"/>
    <mergeCell ref="C30:F30"/>
    <mergeCell ref="A63:B63"/>
    <mergeCell ref="A66:A67"/>
    <mergeCell ref="B66:B67"/>
    <mergeCell ref="C65:F65"/>
    <mergeCell ref="C66:F66"/>
    <mergeCell ref="C67:F67"/>
    <mergeCell ref="A61:C62"/>
    <mergeCell ref="C55:F55"/>
    <mergeCell ref="C56:F56"/>
    <mergeCell ref="C57:F57"/>
    <mergeCell ref="C58:F58"/>
    <mergeCell ref="D61:F61"/>
    <mergeCell ref="A51:C53"/>
    <mergeCell ref="D24:F24"/>
    <mergeCell ref="G24:I24"/>
    <mergeCell ref="C25:F25"/>
    <mergeCell ref="C26:F26"/>
    <mergeCell ref="C27:F27"/>
    <mergeCell ref="D22:F22"/>
    <mergeCell ref="G22:I22"/>
    <mergeCell ref="D23:F23"/>
    <mergeCell ref="G23:I23"/>
    <mergeCell ref="G16:G18"/>
    <mergeCell ref="D16:E16"/>
    <mergeCell ref="D17:E17"/>
    <mergeCell ref="D18:E18"/>
    <mergeCell ref="A20:I21"/>
    <mergeCell ref="I16:I18"/>
    <mergeCell ref="C40:F40"/>
    <mergeCell ref="C41:F41"/>
    <mergeCell ref="C42:F42"/>
    <mergeCell ref="G51:I51"/>
    <mergeCell ref="D52:F52"/>
    <mergeCell ref="G52:I52"/>
    <mergeCell ref="C64:F64"/>
    <mergeCell ref="G53:I53"/>
    <mergeCell ref="G61:I61"/>
    <mergeCell ref="D62:F62"/>
    <mergeCell ref="G62:I62"/>
    <mergeCell ref="C63:F6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workbookViewId="0">
      <selection sqref="A1:K1"/>
    </sheetView>
  </sheetViews>
  <sheetFormatPr baseColWidth="10" defaultColWidth="0" defaultRowHeight="12.75" zeroHeight="1"/>
  <cols>
    <col min="1" max="1" width="6.42578125" style="147" customWidth="1"/>
    <col min="2" max="2" width="28.28515625" style="147" customWidth="1"/>
    <col min="3" max="3" width="31.7109375" style="147" customWidth="1"/>
    <col min="4" max="6" width="14.7109375" style="145" customWidth="1"/>
    <col min="7" max="7" width="11.42578125" style="147" customWidth="1"/>
    <col min="8" max="8" width="22.7109375" style="147" customWidth="1"/>
    <col min="9" max="11" width="11.42578125" style="147" customWidth="1"/>
    <col min="12" max="16384" width="11.42578125" style="147" hidden="1"/>
  </cols>
  <sheetData>
    <row r="1" spans="1:11" ht="13.5" customHeight="1" thickBot="1">
      <c r="A1" s="245" t="s">
        <v>75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5.75" customHeight="1" thickBot="1">
      <c r="A2" s="263" t="s">
        <v>67</v>
      </c>
      <c r="B2" s="263"/>
      <c r="C2" s="263"/>
      <c r="D2" s="263"/>
      <c r="E2" s="263"/>
      <c r="F2" s="263"/>
      <c r="G2" s="244" t="s">
        <v>513</v>
      </c>
      <c r="H2" s="244"/>
      <c r="I2" s="244"/>
      <c r="J2" s="244"/>
      <c r="K2" s="244"/>
    </row>
    <row r="3" spans="1:11" ht="12" customHeight="1">
      <c r="A3" s="264" t="s">
        <v>76</v>
      </c>
      <c r="B3" s="265"/>
      <c r="C3" s="264" t="s">
        <v>76</v>
      </c>
      <c r="D3" s="265"/>
      <c r="E3" s="23" t="s">
        <v>76</v>
      </c>
      <c r="F3" s="23" t="s">
        <v>76</v>
      </c>
      <c r="G3" s="23" t="s">
        <v>76</v>
      </c>
      <c r="H3" s="241" t="s">
        <v>76</v>
      </c>
      <c r="I3" s="242"/>
      <c r="J3" s="242"/>
      <c r="K3" s="243"/>
    </row>
    <row r="4" spans="1:11" ht="15.75" customHeight="1" thickBot="1">
      <c r="A4" s="238" t="s">
        <v>77</v>
      </c>
      <c r="B4" s="240"/>
      <c r="C4" s="238" t="s">
        <v>78</v>
      </c>
      <c r="D4" s="240"/>
      <c r="E4" s="24" t="s">
        <v>79</v>
      </c>
      <c r="F4" s="24" t="s">
        <v>80</v>
      </c>
      <c r="G4" s="24" t="s">
        <v>81</v>
      </c>
      <c r="H4" s="238" t="s">
        <v>82</v>
      </c>
      <c r="I4" s="239"/>
      <c r="J4" s="239"/>
      <c r="K4" s="240"/>
    </row>
    <row r="5" spans="1:11" ht="15.75" customHeight="1" thickBot="1">
      <c r="A5" s="261" t="s">
        <v>514</v>
      </c>
      <c r="B5" s="262"/>
      <c r="C5" s="261" t="s">
        <v>514</v>
      </c>
      <c r="D5" s="262"/>
      <c r="E5" s="69" t="s">
        <v>514</v>
      </c>
      <c r="F5" s="69" t="s">
        <v>514</v>
      </c>
      <c r="G5" s="69" t="s">
        <v>514</v>
      </c>
      <c r="H5" s="261" t="s">
        <v>514</v>
      </c>
      <c r="I5" s="277"/>
      <c r="J5" s="277"/>
      <c r="K5" s="262"/>
    </row>
    <row r="6" spans="1:11" ht="12" customHeight="1">
      <c r="A6" s="241" t="s">
        <v>83</v>
      </c>
      <c r="B6" s="243"/>
      <c r="C6" s="241" t="s">
        <v>83</v>
      </c>
      <c r="D6" s="243"/>
      <c r="E6" s="23" t="s">
        <v>83</v>
      </c>
      <c r="F6" s="23" t="s">
        <v>83</v>
      </c>
      <c r="G6" s="23" t="s">
        <v>83</v>
      </c>
      <c r="H6" s="241" t="s">
        <v>83</v>
      </c>
      <c r="I6" s="242"/>
      <c r="J6" s="242"/>
      <c r="K6" s="243"/>
    </row>
    <row r="7" spans="1:11" ht="15.75" customHeight="1" thickBot="1">
      <c r="A7" s="238" t="s">
        <v>77</v>
      </c>
      <c r="B7" s="240"/>
      <c r="C7" s="238" t="s">
        <v>84</v>
      </c>
      <c r="D7" s="240"/>
      <c r="E7" s="24" t="s">
        <v>85</v>
      </c>
      <c r="F7" s="24" t="s">
        <v>80</v>
      </c>
      <c r="G7" s="24" t="s">
        <v>81</v>
      </c>
      <c r="H7" s="238" t="s">
        <v>82</v>
      </c>
      <c r="I7" s="239"/>
      <c r="J7" s="239"/>
      <c r="K7" s="240"/>
    </row>
    <row r="8" spans="1:11" ht="15.75" customHeight="1" thickBot="1">
      <c r="A8" s="261" t="s">
        <v>515</v>
      </c>
      <c r="B8" s="262"/>
      <c r="C8" s="261" t="s">
        <v>515</v>
      </c>
      <c r="D8" s="262"/>
      <c r="E8" s="69" t="s">
        <v>515</v>
      </c>
      <c r="F8" s="69" t="s">
        <v>515</v>
      </c>
      <c r="G8" s="69" t="s">
        <v>516</v>
      </c>
      <c r="H8" s="261" t="s">
        <v>516</v>
      </c>
      <c r="I8" s="277"/>
      <c r="J8" s="277"/>
      <c r="K8" s="262"/>
    </row>
    <row r="9" spans="1:11" ht="13.5" thickBot="1">
      <c r="A9" s="278" t="s">
        <v>74</v>
      </c>
      <c r="B9" s="279"/>
      <c r="C9" s="280"/>
      <c r="D9" s="245" t="s">
        <v>86</v>
      </c>
      <c r="E9" s="245"/>
      <c r="F9" s="245"/>
      <c r="G9" s="245"/>
      <c r="H9" s="245"/>
      <c r="I9" s="36" t="s">
        <v>407</v>
      </c>
      <c r="J9" s="36" t="s">
        <v>408</v>
      </c>
      <c r="K9" s="36" t="s">
        <v>0</v>
      </c>
    </row>
    <row r="10" spans="1:11" ht="13.5" thickBot="1">
      <c r="A10" s="30">
        <v>1</v>
      </c>
      <c r="B10" s="269" t="s">
        <v>17</v>
      </c>
      <c r="C10" s="270"/>
      <c r="D10" s="260" t="s">
        <v>87</v>
      </c>
      <c r="E10" s="260"/>
      <c r="F10" s="260"/>
      <c r="G10" s="260"/>
      <c r="H10" s="260"/>
      <c r="I10" s="78" t="s">
        <v>517</v>
      </c>
      <c r="J10" s="79"/>
      <c r="K10" s="80">
        <v>496</v>
      </c>
    </row>
    <row r="11" spans="1:11" ht="32.25" customHeight="1" thickBot="1">
      <c r="A11" s="249">
        <v>2</v>
      </c>
      <c r="B11" s="252" t="s">
        <v>88</v>
      </c>
      <c r="C11" s="253"/>
      <c r="D11" s="246" t="s">
        <v>89</v>
      </c>
      <c r="E11" s="247"/>
      <c r="F11" s="247"/>
      <c r="G11" s="247"/>
      <c r="H11" s="248"/>
      <c r="I11" s="266" t="s">
        <v>422</v>
      </c>
      <c r="J11" s="267"/>
      <c r="K11" s="268"/>
    </row>
    <row r="12" spans="1:11" ht="32.25" customHeight="1" thickBot="1">
      <c r="A12" s="251"/>
      <c r="B12" s="256"/>
      <c r="C12" s="257"/>
      <c r="D12" s="246" t="s">
        <v>90</v>
      </c>
      <c r="E12" s="247"/>
      <c r="F12" s="247"/>
      <c r="G12" s="247"/>
      <c r="H12" s="248"/>
      <c r="I12" s="266" t="s">
        <v>422</v>
      </c>
      <c r="J12" s="267"/>
      <c r="K12" s="268"/>
    </row>
    <row r="13" spans="1:11" ht="13.5" thickBot="1">
      <c r="A13" s="30">
        <v>3</v>
      </c>
      <c r="B13" s="269" t="s">
        <v>18</v>
      </c>
      <c r="C13" s="270"/>
      <c r="D13" s="260" t="s">
        <v>91</v>
      </c>
      <c r="E13" s="260"/>
      <c r="F13" s="260"/>
      <c r="G13" s="260"/>
      <c r="H13" s="260"/>
      <c r="I13" s="78" t="s">
        <v>517</v>
      </c>
      <c r="J13" s="79"/>
      <c r="K13" s="80">
        <v>496</v>
      </c>
    </row>
    <row r="14" spans="1:11" ht="13.5" thickBot="1">
      <c r="A14" s="30">
        <v>4</v>
      </c>
      <c r="B14" s="269" t="s">
        <v>92</v>
      </c>
      <c r="C14" s="270"/>
      <c r="D14" s="260" t="s">
        <v>72</v>
      </c>
      <c r="E14" s="260"/>
      <c r="F14" s="260"/>
      <c r="G14" s="260"/>
      <c r="H14" s="260"/>
      <c r="I14" s="78" t="s">
        <v>517</v>
      </c>
      <c r="J14" s="79"/>
      <c r="K14" s="80">
        <v>496</v>
      </c>
    </row>
    <row r="15" spans="1:11" ht="13.5" thickBot="1">
      <c r="A15" s="30">
        <v>5</v>
      </c>
      <c r="B15" s="269" t="s">
        <v>19</v>
      </c>
      <c r="C15" s="270"/>
      <c r="D15" s="260" t="s">
        <v>25</v>
      </c>
      <c r="E15" s="260"/>
      <c r="F15" s="260"/>
      <c r="G15" s="260"/>
      <c r="H15" s="260"/>
      <c r="I15" s="78" t="s">
        <v>517</v>
      </c>
      <c r="J15" s="79"/>
      <c r="K15" s="80">
        <v>496</v>
      </c>
    </row>
    <row r="16" spans="1:11" ht="13.5" thickBot="1">
      <c r="A16" s="30">
        <v>6</v>
      </c>
      <c r="B16" s="258" t="s">
        <v>93</v>
      </c>
      <c r="C16" s="259"/>
      <c r="D16" s="260" t="s">
        <v>62</v>
      </c>
      <c r="E16" s="260"/>
      <c r="F16" s="260"/>
      <c r="G16" s="260"/>
      <c r="H16" s="260"/>
      <c r="I16" s="78" t="s">
        <v>517</v>
      </c>
      <c r="J16" s="79"/>
      <c r="K16" s="80">
        <v>496</v>
      </c>
    </row>
    <row r="17" spans="1:11" ht="13.5" thickBot="1">
      <c r="A17" s="30">
        <v>7</v>
      </c>
      <c r="B17" s="258" t="s">
        <v>94</v>
      </c>
      <c r="C17" s="259"/>
      <c r="D17" s="260" t="s">
        <v>63</v>
      </c>
      <c r="E17" s="260"/>
      <c r="F17" s="260"/>
      <c r="G17" s="260"/>
      <c r="H17" s="260"/>
      <c r="I17" s="78" t="s">
        <v>517</v>
      </c>
      <c r="J17" s="79"/>
      <c r="K17" s="80">
        <v>496</v>
      </c>
    </row>
    <row r="18" spans="1:11" ht="13.5" thickBot="1">
      <c r="A18" s="249">
        <v>8</v>
      </c>
      <c r="B18" s="252" t="s">
        <v>95</v>
      </c>
      <c r="C18" s="253"/>
      <c r="D18" s="260" t="s">
        <v>64</v>
      </c>
      <c r="E18" s="260"/>
      <c r="F18" s="260"/>
      <c r="G18" s="260"/>
      <c r="H18" s="260"/>
      <c r="I18" s="78" t="s">
        <v>517</v>
      </c>
      <c r="J18" s="79"/>
      <c r="K18" s="80">
        <v>496</v>
      </c>
    </row>
    <row r="19" spans="1:11" ht="13.5" thickBot="1">
      <c r="A19" s="250"/>
      <c r="B19" s="254"/>
      <c r="C19" s="255"/>
      <c r="D19" s="260" t="s">
        <v>96</v>
      </c>
      <c r="E19" s="260"/>
      <c r="F19" s="260"/>
      <c r="G19" s="260"/>
      <c r="H19" s="260"/>
      <c r="I19" s="78" t="s">
        <v>517</v>
      </c>
      <c r="J19" s="79"/>
      <c r="K19" s="80">
        <v>496</v>
      </c>
    </row>
    <row r="20" spans="1:11" ht="32.25" customHeight="1" thickBot="1">
      <c r="A20" s="251"/>
      <c r="B20" s="256"/>
      <c r="C20" s="257"/>
      <c r="D20" s="281" t="s">
        <v>97</v>
      </c>
      <c r="E20" s="282"/>
      <c r="F20" s="282"/>
      <c r="G20" s="282"/>
      <c r="H20" s="283"/>
      <c r="I20" s="266" t="s">
        <v>422</v>
      </c>
      <c r="J20" s="267"/>
      <c r="K20" s="268"/>
    </row>
    <row r="21" spans="1:11" ht="13.5" thickBot="1">
      <c r="A21" s="30">
        <v>9</v>
      </c>
      <c r="B21" s="269" t="s">
        <v>26</v>
      </c>
      <c r="C21" s="270"/>
      <c r="D21" s="260" t="s">
        <v>98</v>
      </c>
      <c r="E21" s="260"/>
      <c r="F21" s="260"/>
      <c r="G21" s="260"/>
      <c r="H21" s="260"/>
      <c r="I21" s="78" t="s">
        <v>517</v>
      </c>
      <c r="J21" s="79"/>
      <c r="K21" s="80">
        <v>496</v>
      </c>
    </row>
    <row r="22" spans="1:11" ht="13.5" customHeight="1" thickBot="1">
      <c r="A22" s="30">
        <v>10</v>
      </c>
      <c r="B22" s="269" t="s">
        <v>99</v>
      </c>
      <c r="C22" s="270"/>
      <c r="D22" s="246" t="s">
        <v>100</v>
      </c>
      <c r="E22" s="247"/>
      <c r="F22" s="247"/>
      <c r="G22" s="247"/>
      <c r="H22" s="248"/>
      <c r="I22" s="284" t="s">
        <v>422</v>
      </c>
      <c r="J22" s="285"/>
      <c r="K22" s="286"/>
    </row>
    <row r="23" spans="1:11" ht="26.25" customHeight="1" thickBot="1">
      <c r="A23" s="30">
        <v>11</v>
      </c>
      <c r="B23" s="269" t="s">
        <v>21</v>
      </c>
      <c r="C23" s="270"/>
      <c r="D23" s="246" t="s">
        <v>101</v>
      </c>
      <c r="E23" s="247"/>
      <c r="F23" s="247"/>
      <c r="G23" s="247"/>
      <c r="H23" s="248"/>
      <c r="I23" s="290"/>
      <c r="J23" s="291"/>
      <c r="K23" s="292"/>
    </row>
    <row r="24" spans="1:11" ht="13.5" thickBot="1">
      <c r="A24" s="249">
        <v>12</v>
      </c>
      <c r="B24" s="252" t="s">
        <v>102</v>
      </c>
      <c r="C24" s="253"/>
      <c r="D24" s="260" t="s">
        <v>103</v>
      </c>
      <c r="E24" s="260"/>
      <c r="F24" s="260"/>
      <c r="G24" s="260"/>
      <c r="H24" s="260"/>
      <c r="I24" s="78" t="s">
        <v>517</v>
      </c>
      <c r="J24" s="79"/>
      <c r="K24" s="80">
        <v>496</v>
      </c>
    </row>
    <row r="25" spans="1:11" ht="13.5" thickBot="1">
      <c r="A25" s="250"/>
      <c r="B25" s="254"/>
      <c r="C25" s="255"/>
      <c r="D25" s="260" t="s">
        <v>348</v>
      </c>
      <c r="E25" s="260"/>
      <c r="F25" s="260"/>
      <c r="G25" s="260"/>
      <c r="H25" s="260"/>
      <c r="I25" s="78" t="s">
        <v>517</v>
      </c>
      <c r="J25" s="79"/>
      <c r="K25" s="80">
        <v>496</v>
      </c>
    </row>
    <row r="26" spans="1:11" ht="13.5" thickBot="1">
      <c r="A26" s="250"/>
      <c r="B26" s="254"/>
      <c r="C26" s="255"/>
      <c r="D26" s="260" t="s">
        <v>349</v>
      </c>
      <c r="E26" s="260"/>
      <c r="F26" s="260"/>
      <c r="G26" s="260"/>
      <c r="H26" s="260"/>
      <c r="I26" s="78" t="s">
        <v>517</v>
      </c>
      <c r="J26" s="79"/>
      <c r="K26" s="80">
        <v>496</v>
      </c>
    </row>
    <row r="27" spans="1:11" ht="13.5" thickBot="1">
      <c r="A27" s="251"/>
      <c r="B27" s="256"/>
      <c r="C27" s="257"/>
      <c r="D27" s="260" t="s">
        <v>104</v>
      </c>
      <c r="E27" s="260"/>
      <c r="F27" s="260"/>
      <c r="G27" s="260"/>
      <c r="H27" s="260"/>
      <c r="I27" s="78" t="s">
        <v>517</v>
      </c>
      <c r="J27" s="79"/>
      <c r="K27" s="80">
        <v>496</v>
      </c>
    </row>
    <row r="28" spans="1:11" ht="13.5" thickBot="1">
      <c r="A28" s="249">
        <v>13</v>
      </c>
      <c r="B28" s="252" t="s">
        <v>105</v>
      </c>
      <c r="C28" s="253"/>
      <c r="D28" s="260" t="s">
        <v>106</v>
      </c>
      <c r="E28" s="260"/>
      <c r="F28" s="260"/>
      <c r="G28" s="260"/>
      <c r="H28" s="260"/>
      <c r="I28" s="78" t="s">
        <v>517</v>
      </c>
      <c r="J28" s="79"/>
      <c r="K28" s="80">
        <v>497</v>
      </c>
    </row>
    <row r="29" spans="1:11" ht="13.5" thickBot="1">
      <c r="A29" s="250"/>
      <c r="B29" s="254"/>
      <c r="C29" s="255"/>
      <c r="D29" s="260" t="s">
        <v>107</v>
      </c>
      <c r="E29" s="260"/>
      <c r="F29" s="260"/>
      <c r="G29" s="260"/>
      <c r="H29" s="260"/>
      <c r="I29" s="78" t="s">
        <v>517</v>
      </c>
      <c r="J29" s="79"/>
      <c r="K29" s="80">
        <v>497</v>
      </c>
    </row>
    <row r="30" spans="1:11" ht="13.5" thickBot="1">
      <c r="A30" s="250"/>
      <c r="B30" s="254"/>
      <c r="C30" s="255"/>
      <c r="D30" s="260" t="s">
        <v>108</v>
      </c>
      <c r="E30" s="260"/>
      <c r="F30" s="260"/>
      <c r="G30" s="260"/>
      <c r="H30" s="260"/>
      <c r="I30" s="78" t="s">
        <v>517</v>
      </c>
      <c r="J30" s="79"/>
      <c r="K30" s="80">
        <v>497</v>
      </c>
    </row>
    <row r="31" spans="1:11" ht="13.5" thickBot="1">
      <c r="A31" s="251"/>
      <c r="B31" s="256"/>
      <c r="C31" s="257"/>
      <c r="D31" s="260" t="s">
        <v>109</v>
      </c>
      <c r="E31" s="260"/>
      <c r="F31" s="260"/>
      <c r="G31" s="260"/>
      <c r="H31" s="260"/>
      <c r="I31" s="78" t="s">
        <v>517</v>
      </c>
      <c r="J31" s="79"/>
      <c r="K31" s="80">
        <v>497</v>
      </c>
    </row>
    <row r="32" spans="1:11" ht="13.5" customHeight="1" thickBot="1">
      <c r="A32" s="249">
        <v>14</v>
      </c>
      <c r="B32" s="252" t="s">
        <v>110</v>
      </c>
      <c r="C32" s="253"/>
      <c r="D32" s="246" t="s">
        <v>111</v>
      </c>
      <c r="E32" s="247"/>
      <c r="F32" s="247"/>
      <c r="G32" s="247"/>
      <c r="H32" s="248"/>
      <c r="I32" s="284" t="s">
        <v>422</v>
      </c>
      <c r="J32" s="285"/>
      <c r="K32" s="286"/>
    </row>
    <row r="33" spans="1:11" ht="13.5" customHeight="1" thickBot="1">
      <c r="A33" s="251"/>
      <c r="B33" s="256"/>
      <c r="C33" s="257"/>
      <c r="D33" s="246" t="s">
        <v>112</v>
      </c>
      <c r="E33" s="247"/>
      <c r="F33" s="247"/>
      <c r="G33" s="247"/>
      <c r="H33" s="248"/>
      <c r="I33" s="287"/>
      <c r="J33" s="288"/>
      <c r="K33" s="289"/>
    </row>
    <row r="34" spans="1:11" ht="15.75" customHeight="1" thickBot="1">
      <c r="A34" s="30">
        <v>15</v>
      </c>
      <c r="B34" s="269" t="s">
        <v>113</v>
      </c>
      <c r="C34" s="270"/>
      <c r="D34" s="246" t="s">
        <v>114</v>
      </c>
      <c r="E34" s="247"/>
      <c r="F34" s="247"/>
      <c r="G34" s="247"/>
      <c r="H34" s="248"/>
      <c r="I34" s="290"/>
      <c r="J34" s="291"/>
      <c r="K34" s="292"/>
    </row>
    <row r="35" spans="1:11" ht="13.5" customHeight="1" thickBot="1">
      <c r="A35" s="249">
        <v>16</v>
      </c>
      <c r="B35" s="271" t="s">
        <v>115</v>
      </c>
      <c r="C35" s="272"/>
      <c r="D35" s="260" t="s">
        <v>116</v>
      </c>
      <c r="E35" s="260"/>
      <c r="F35" s="260"/>
      <c r="G35" s="260"/>
      <c r="H35" s="260"/>
      <c r="I35" s="78" t="s">
        <v>517</v>
      </c>
      <c r="J35" s="79"/>
      <c r="K35" s="80">
        <v>497</v>
      </c>
    </row>
    <row r="36" spans="1:11" ht="13.5" customHeight="1" thickBot="1">
      <c r="A36" s="251"/>
      <c r="B36" s="273"/>
      <c r="C36" s="274"/>
      <c r="D36" s="260" t="s">
        <v>117</v>
      </c>
      <c r="E36" s="260"/>
      <c r="F36" s="260"/>
      <c r="G36" s="260"/>
      <c r="H36" s="260"/>
      <c r="I36" s="78" t="s">
        <v>517</v>
      </c>
      <c r="J36" s="79"/>
      <c r="K36" s="80">
        <v>497</v>
      </c>
    </row>
    <row r="37" spans="1:11" ht="13.5" thickBot="1">
      <c r="A37" s="30">
        <v>17</v>
      </c>
      <c r="B37" s="269" t="s">
        <v>22</v>
      </c>
      <c r="C37" s="270"/>
      <c r="D37" s="260" t="s">
        <v>118</v>
      </c>
      <c r="E37" s="260"/>
      <c r="F37" s="260"/>
      <c r="G37" s="260"/>
      <c r="H37" s="260"/>
      <c r="I37" s="78" t="s">
        <v>517</v>
      </c>
      <c r="J37" s="79"/>
      <c r="K37" s="80">
        <v>497</v>
      </c>
    </row>
    <row r="38" spans="1:11" ht="13.5" thickBot="1">
      <c r="A38" s="30">
        <v>18</v>
      </c>
      <c r="B38" s="269" t="s">
        <v>119</v>
      </c>
      <c r="C38" s="270"/>
      <c r="D38" s="260" t="s">
        <v>120</v>
      </c>
      <c r="E38" s="260"/>
      <c r="F38" s="260"/>
      <c r="G38" s="260"/>
      <c r="H38" s="260"/>
      <c r="I38" s="78" t="s">
        <v>517</v>
      </c>
      <c r="J38" s="79"/>
      <c r="K38" s="80">
        <v>497</v>
      </c>
    </row>
    <row r="39" spans="1:11" ht="28.5" customHeight="1" thickBot="1">
      <c r="A39" s="30">
        <v>19</v>
      </c>
      <c r="B39" s="269" t="s">
        <v>23</v>
      </c>
      <c r="C39" s="270"/>
      <c r="D39" s="246" t="s">
        <v>121</v>
      </c>
      <c r="E39" s="247"/>
      <c r="F39" s="247"/>
      <c r="G39" s="247"/>
      <c r="H39" s="248"/>
      <c r="I39" s="266" t="s">
        <v>422</v>
      </c>
      <c r="J39" s="267"/>
      <c r="K39" s="268"/>
    </row>
    <row r="40" spans="1:11" ht="13.5" customHeight="1" thickBot="1">
      <c r="A40" s="249">
        <v>20</v>
      </c>
      <c r="B40" s="275" t="s">
        <v>122</v>
      </c>
      <c r="C40" s="276"/>
      <c r="D40" s="260" t="s">
        <v>123</v>
      </c>
      <c r="E40" s="260"/>
      <c r="F40" s="260"/>
      <c r="G40" s="260"/>
      <c r="H40" s="260"/>
      <c r="I40" s="78" t="s">
        <v>517</v>
      </c>
      <c r="J40" s="79"/>
      <c r="K40" s="80">
        <v>497</v>
      </c>
    </row>
    <row r="41" spans="1:11" ht="29.25" customHeight="1" thickBot="1">
      <c r="A41" s="250"/>
      <c r="B41" s="275"/>
      <c r="C41" s="276"/>
      <c r="D41" s="246" t="s">
        <v>124</v>
      </c>
      <c r="E41" s="247"/>
      <c r="F41" s="247"/>
      <c r="G41" s="247"/>
      <c r="H41" s="248"/>
      <c r="I41" s="284" t="s">
        <v>422</v>
      </c>
      <c r="J41" s="285"/>
      <c r="K41" s="286"/>
    </row>
    <row r="42" spans="1:11" ht="13.5" customHeight="1" thickBot="1">
      <c r="A42" s="251"/>
      <c r="B42" s="275"/>
      <c r="C42" s="276"/>
      <c r="D42" s="246" t="s">
        <v>125</v>
      </c>
      <c r="E42" s="247"/>
      <c r="F42" s="247"/>
      <c r="G42" s="247"/>
      <c r="H42" s="248"/>
      <c r="I42" s="287"/>
      <c r="J42" s="288"/>
      <c r="K42" s="289"/>
    </row>
    <row r="43" spans="1:11" ht="13.5" customHeight="1" thickBot="1">
      <c r="A43" s="249">
        <v>21</v>
      </c>
      <c r="B43" s="275" t="s">
        <v>126</v>
      </c>
      <c r="C43" s="276"/>
      <c r="D43" s="246" t="s">
        <v>127</v>
      </c>
      <c r="E43" s="247"/>
      <c r="F43" s="247"/>
      <c r="G43" s="247"/>
      <c r="H43" s="248"/>
      <c r="I43" s="287"/>
      <c r="J43" s="288"/>
      <c r="K43" s="289"/>
    </row>
    <row r="44" spans="1:11" ht="13.5" customHeight="1" thickBot="1">
      <c r="A44" s="250"/>
      <c r="B44" s="275"/>
      <c r="C44" s="276"/>
      <c r="D44" s="246" t="s">
        <v>128</v>
      </c>
      <c r="E44" s="247"/>
      <c r="F44" s="247"/>
      <c r="G44" s="247"/>
      <c r="H44" s="248"/>
      <c r="I44" s="287"/>
      <c r="J44" s="288"/>
      <c r="K44" s="289"/>
    </row>
    <row r="45" spans="1:11" ht="13.5" customHeight="1" thickBot="1">
      <c r="A45" s="250"/>
      <c r="B45" s="275"/>
      <c r="C45" s="276"/>
      <c r="D45" s="246" t="s">
        <v>129</v>
      </c>
      <c r="E45" s="247"/>
      <c r="F45" s="247"/>
      <c r="G45" s="247"/>
      <c r="H45" s="248"/>
      <c r="I45" s="287"/>
      <c r="J45" s="288"/>
      <c r="K45" s="289"/>
    </row>
    <row r="46" spans="1:11" ht="13.5" customHeight="1" thickBot="1">
      <c r="A46" s="251"/>
      <c r="B46" s="275"/>
      <c r="C46" s="276"/>
      <c r="D46" s="246" t="s">
        <v>130</v>
      </c>
      <c r="E46" s="247"/>
      <c r="F46" s="247"/>
      <c r="G46" s="247"/>
      <c r="H46" s="248"/>
      <c r="I46" s="287"/>
      <c r="J46" s="288"/>
      <c r="K46" s="289"/>
    </row>
    <row r="47" spans="1:11" ht="15.75" customHeight="1" thickBot="1">
      <c r="A47" s="249">
        <v>22</v>
      </c>
      <c r="B47" s="275" t="s">
        <v>131</v>
      </c>
      <c r="C47" s="276"/>
      <c r="D47" s="246" t="s">
        <v>132</v>
      </c>
      <c r="E47" s="247"/>
      <c r="F47" s="247"/>
      <c r="G47" s="247"/>
      <c r="H47" s="248"/>
      <c r="I47" s="287"/>
      <c r="J47" s="288"/>
      <c r="K47" s="289"/>
    </row>
    <row r="48" spans="1:11" ht="13.5" customHeight="1" thickBot="1">
      <c r="A48" s="250"/>
      <c r="B48" s="275"/>
      <c r="C48" s="276"/>
      <c r="D48" s="246" t="s">
        <v>133</v>
      </c>
      <c r="E48" s="247"/>
      <c r="F48" s="247"/>
      <c r="G48" s="247"/>
      <c r="H48" s="248"/>
      <c r="I48" s="287"/>
      <c r="J48" s="288"/>
      <c r="K48" s="289"/>
    </row>
    <row r="49" spans="1:11" ht="13.5" customHeight="1" thickBot="1">
      <c r="A49" s="250"/>
      <c r="B49" s="275"/>
      <c r="C49" s="276"/>
      <c r="D49" s="246" t="s">
        <v>134</v>
      </c>
      <c r="E49" s="247"/>
      <c r="F49" s="247"/>
      <c r="G49" s="247"/>
      <c r="H49" s="248"/>
      <c r="I49" s="287"/>
      <c r="J49" s="288"/>
      <c r="K49" s="289"/>
    </row>
    <row r="50" spans="1:11" ht="13.5" customHeight="1" thickBot="1">
      <c r="A50" s="250"/>
      <c r="B50" s="275"/>
      <c r="C50" s="276"/>
      <c r="D50" s="246" t="s">
        <v>135</v>
      </c>
      <c r="E50" s="247"/>
      <c r="F50" s="247"/>
      <c r="G50" s="247"/>
      <c r="H50" s="248"/>
      <c r="I50" s="287"/>
      <c r="J50" s="288"/>
      <c r="K50" s="289"/>
    </row>
    <row r="51" spans="1:11" ht="13.5" customHeight="1" thickBot="1">
      <c r="A51" s="250"/>
      <c r="B51" s="275"/>
      <c r="C51" s="276"/>
      <c r="D51" s="246" t="s">
        <v>136</v>
      </c>
      <c r="E51" s="247"/>
      <c r="F51" s="247"/>
      <c r="G51" s="247"/>
      <c r="H51" s="248"/>
      <c r="I51" s="287"/>
      <c r="J51" s="288"/>
      <c r="K51" s="289"/>
    </row>
    <row r="52" spans="1:11" ht="13.5" customHeight="1" thickBot="1">
      <c r="A52" s="250"/>
      <c r="B52" s="275"/>
      <c r="C52" s="276"/>
      <c r="D52" s="246" t="s">
        <v>137</v>
      </c>
      <c r="E52" s="247"/>
      <c r="F52" s="247"/>
      <c r="G52" s="247"/>
      <c r="H52" s="248"/>
      <c r="I52" s="287"/>
      <c r="J52" s="288"/>
      <c r="K52" s="289"/>
    </row>
    <row r="53" spans="1:11" ht="13.5" customHeight="1" thickBot="1">
      <c r="A53" s="250"/>
      <c r="B53" s="275"/>
      <c r="C53" s="276"/>
      <c r="D53" s="246" t="s">
        <v>138</v>
      </c>
      <c r="E53" s="247"/>
      <c r="F53" s="247"/>
      <c r="G53" s="247"/>
      <c r="H53" s="248"/>
      <c r="I53" s="287"/>
      <c r="J53" s="288"/>
      <c r="K53" s="289"/>
    </row>
    <row r="54" spans="1:11" ht="13.5" customHeight="1" thickBot="1">
      <c r="A54" s="251"/>
      <c r="B54" s="275"/>
      <c r="C54" s="276"/>
      <c r="D54" s="246" t="s">
        <v>139</v>
      </c>
      <c r="E54" s="247"/>
      <c r="F54" s="247"/>
      <c r="G54" s="247"/>
      <c r="H54" s="248"/>
      <c r="I54" s="290"/>
      <c r="J54" s="291"/>
      <c r="K54" s="292"/>
    </row>
    <row r="55" spans="1:11" ht="13.5" thickBot="1">
      <c r="A55" s="249">
        <v>23</v>
      </c>
      <c r="B55" s="252" t="s">
        <v>24</v>
      </c>
      <c r="C55" s="253"/>
      <c r="D55" s="260" t="s">
        <v>65</v>
      </c>
      <c r="E55" s="260"/>
      <c r="F55" s="260"/>
      <c r="G55" s="260"/>
      <c r="H55" s="260"/>
      <c r="I55" s="79" t="s">
        <v>517</v>
      </c>
      <c r="J55" s="79"/>
      <c r="K55" s="80">
        <v>498</v>
      </c>
    </row>
    <row r="56" spans="1:11" ht="13.5" thickBot="1">
      <c r="A56" s="250"/>
      <c r="B56" s="254"/>
      <c r="C56" s="255"/>
      <c r="D56" s="260" t="s">
        <v>66</v>
      </c>
      <c r="E56" s="260"/>
      <c r="F56" s="260"/>
      <c r="G56" s="260"/>
      <c r="H56" s="260"/>
      <c r="I56" s="79" t="s">
        <v>517</v>
      </c>
      <c r="J56" s="79"/>
      <c r="K56" s="80">
        <v>498</v>
      </c>
    </row>
    <row r="57" spans="1:11" ht="13.5" customHeight="1" thickBot="1">
      <c r="A57" s="251"/>
      <c r="B57" s="256"/>
      <c r="C57" s="257"/>
      <c r="D57" s="246" t="s">
        <v>140</v>
      </c>
      <c r="E57" s="247"/>
      <c r="F57" s="247"/>
      <c r="G57" s="247"/>
      <c r="H57" s="248"/>
      <c r="I57" s="266" t="s">
        <v>422</v>
      </c>
      <c r="J57" s="267"/>
      <c r="K57" s="268"/>
    </row>
    <row r="58" spans="1:11" ht="13.5" thickBot="1">
      <c r="A58" s="249">
        <v>24</v>
      </c>
      <c r="B58" s="271" t="s">
        <v>46</v>
      </c>
      <c r="C58" s="272"/>
      <c r="D58" s="260" t="s">
        <v>141</v>
      </c>
      <c r="E58" s="260"/>
      <c r="F58" s="260"/>
      <c r="G58" s="260"/>
      <c r="H58" s="260"/>
      <c r="I58" s="78" t="s">
        <v>517</v>
      </c>
      <c r="J58" s="79"/>
      <c r="K58" s="80">
        <v>498</v>
      </c>
    </row>
    <row r="59" spans="1:11" ht="13.5" customHeight="1" thickBot="1">
      <c r="A59" s="251"/>
      <c r="B59" s="273"/>
      <c r="C59" s="274"/>
      <c r="D59" s="246" t="s">
        <v>142</v>
      </c>
      <c r="E59" s="247"/>
      <c r="F59" s="247"/>
      <c r="G59" s="247"/>
      <c r="H59" s="248"/>
      <c r="I59" s="266" t="s">
        <v>422</v>
      </c>
      <c r="J59" s="267"/>
      <c r="K59" s="268"/>
    </row>
    <row r="60" spans="1:11">
      <c r="A60" s="22"/>
      <c r="B60" s="22"/>
      <c r="C60" s="22"/>
      <c r="D60" s="20"/>
      <c r="E60" s="20"/>
      <c r="F60" s="20"/>
      <c r="G60" s="22"/>
      <c r="H60" s="22"/>
      <c r="I60" s="22"/>
      <c r="J60" s="22"/>
      <c r="K60" s="22"/>
    </row>
  </sheetData>
  <mergeCells count="117">
    <mergeCell ref="I41:K54"/>
    <mergeCell ref="I57:K57"/>
    <mergeCell ref="I59:K59"/>
    <mergeCell ref="I11:K11"/>
    <mergeCell ref="A58:A59"/>
    <mergeCell ref="B58:C59"/>
    <mergeCell ref="D58:H58"/>
    <mergeCell ref="A55:A57"/>
    <mergeCell ref="B55:C57"/>
    <mergeCell ref="D55:H55"/>
    <mergeCell ref="D56:H56"/>
    <mergeCell ref="D57:H57"/>
    <mergeCell ref="D59:H59"/>
    <mergeCell ref="I22:K23"/>
    <mergeCell ref="I32:K34"/>
    <mergeCell ref="D36:H36"/>
    <mergeCell ref="B37:C37"/>
    <mergeCell ref="D37:H37"/>
    <mergeCell ref="B38:C38"/>
    <mergeCell ref="D38:H38"/>
    <mergeCell ref="B39:C39"/>
    <mergeCell ref="D28:H28"/>
    <mergeCell ref="D29:H29"/>
    <mergeCell ref="D30:H30"/>
    <mergeCell ref="D31:H31"/>
    <mergeCell ref="D34:H34"/>
    <mergeCell ref="D39:H39"/>
    <mergeCell ref="I39:K39"/>
    <mergeCell ref="A32:A33"/>
    <mergeCell ref="B32:C33"/>
    <mergeCell ref="B22:C22"/>
    <mergeCell ref="B23:C23"/>
    <mergeCell ref="A24:A27"/>
    <mergeCell ref="B24:C27"/>
    <mergeCell ref="D24:H24"/>
    <mergeCell ref="D25:H25"/>
    <mergeCell ref="D26:H26"/>
    <mergeCell ref="D27:H27"/>
    <mergeCell ref="D22:H22"/>
    <mergeCell ref="D23:H23"/>
    <mergeCell ref="D32:H32"/>
    <mergeCell ref="D33:H33"/>
    <mergeCell ref="B21:C21"/>
    <mergeCell ref="D21:H21"/>
    <mergeCell ref="B13:C13"/>
    <mergeCell ref="D13:H13"/>
    <mergeCell ref="B14:C14"/>
    <mergeCell ref="D14:H14"/>
    <mergeCell ref="B15:C15"/>
    <mergeCell ref="D15:H15"/>
    <mergeCell ref="D20:H20"/>
    <mergeCell ref="H8:K8"/>
    <mergeCell ref="H7:K7"/>
    <mergeCell ref="H6:K6"/>
    <mergeCell ref="H5:K5"/>
    <mergeCell ref="A18:A20"/>
    <mergeCell ref="B18:C20"/>
    <mergeCell ref="D18:H18"/>
    <mergeCell ref="D19:H19"/>
    <mergeCell ref="I20:K20"/>
    <mergeCell ref="B10:C10"/>
    <mergeCell ref="D10:H10"/>
    <mergeCell ref="A11:A12"/>
    <mergeCell ref="B11:C12"/>
    <mergeCell ref="A8:B8"/>
    <mergeCell ref="C8:D8"/>
    <mergeCell ref="A9:C9"/>
    <mergeCell ref="D9:H9"/>
    <mergeCell ref="A7:B7"/>
    <mergeCell ref="C7:D7"/>
    <mergeCell ref="D11:H11"/>
    <mergeCell ref="D12:H12"/>
    <mergeCell ref="D50:H50"/>
    <mergeCell ref="D51:H51"/>
    <mergeCell ref="D52:H52"/>
    <mergeCell ref="D53:H53"/>
    <mergeCell ref="D54:H54"/>
    <mergeCell ref="A35:A36"/>
    <mergeCell ref="B34:C34"/>
    <mergeCell ref="B35:C36"/>
    <mergeCell ref="D35:H35"/>
    <mergeCell ref="A43:A46"/>
    <mergeCell ref="B43:C46"/>
    <mergeCell ref="A47:A54"/>
    <mergeCell ref="B47:C54"/>
    <mergeCell ref="A40:A42"/>
    <mergeCell ref="B40:C42"/>
    <mergeCell ref="D40:H40"/>
    <mergeCell ref="D41:H41"/>
    <mergeCell ref="D42:H42"/>
    <mergeCell ref="D43:H43"/>
    <mergeCell ref="D44:H44"/>
    <mergeCell ref="D45:H45"/>
    <mergeCell ref="H4:K4"/>
    <mergeCell ref="H3:K3"/>
    <mergeCell ref="G2:K2"/>
    <mergeCell ref="A1:K1"/>
    <mergeCell ref="D46:H46"/>
    <mergeCell ref="D47:H47"/>
    <mergeCell ref="D48:H48"/>
    <mergeCell ref="D49:H49"/>
    <mergeCell ref="A28:A31"/>
    <mergeCell ref="B28:C31"/>
    <mergeCell ref="B16:C16"/>
    <mergeCell ref="D16:H16"/>
    <mergeCell ref="B17:C17"/>
    <mergeCell ref="D17:H17"/>
    <mergeCell ref="A5:B5"/>
    <mergeCell ref="C5:D5"/>
    <mergeCell ref="A6:B6"/>
    <mergeCell ref="C6:D6"/>
    <mergeCell ref="A2:F2"/>
    <mergeCell ref="A3:B3"/>
    <mergeCell ref="A4:B4"/>
    <mergeCell ref="C3:D3"/>
    <mergeCell ref="C4:D4"/>
    <mergeCell ref="I12:K1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G1"/>
    </sheetView>
  </sheetViews>
  <sheetFormatPr baseColWidth="10" defaultColWidth="0" defaultRowHeight="12.75" zeroHeight="1"/>
  <cols>
    <col min="1" max="1" width="5.42578125" style="147" bestFit="1" customWidth="1"/>
    <col min="2" max="2" width="27.42578125" style="147" customWidth="1"/>
    <col min="3" max="3" width="46.140625" style="147" customWidth="1"/>
    <col min="4" max="4" width="14" style="145" customWidth="1"/>
    <col min="5" max="6" width="14.7109375" style="145" customWidth="1"/>
    <col min="7" max="7" width="11.42578125" style="147" customWidth="1"/>
    <col min="8" max="16384" width="11.42578125" style="147" hidden="1"/>
  </cols>
  <sheetData>
    <row r="1" spans="1:7" ht="13.5" customHeight="1" thickBot="1">
      <c r="A1" s="245" t="s">
        <v>27</v>
      </c>
      <c r="B1" s="245"/>
      <c r="C1" s="245"/>
      <c r="D1" s="245"/>
      <c r="E1" s="245"/>
      <c r="F1" s="245"/>
      <c r="G1" s="245"/>
    </row>
    <row r="2" spans="1:7" ht="15.75" customHeight="1" thickBot="1">
      <c r="A2" s="263" t="s">
        <v>67</v>
      </c>
      <c r="B2" s="263"/>
      <c r="C2" s="263"/>
      <c r="D2" s="299" t="s">
        <v>518</v>
      </c>
      <c r="E2" s="299"/>
      <c r="F2" s="299"/>
      <c r="G2" s="299"/>
    </row>
    <row r="3" spans="1:7" ht="15.75" customHeight="1" thickBot="1">
      <c r="A3" s="263" t="s">
        <v>68</v>
      </c>
      <c r="B3" s="263"/>
      <c r="C3" s="263"/>
      <c r="D3" s="299" t="s">
        <v>519</v>
      </c>
      <c r="E3" s="299"/>
      <c r="F3" s="299"/>
      <c r="G3" s="299"/>
    </row>
    <row r="4" spans="1:7" ht="15.75" customHeight="1" thickBot="1">
      <c r="A4" s="263" t="s">
        <v>69</v>
      </c>
      <c r="B4" s="263"/>
      <c r="C4" s="263"/>
      <c r="D4" s="299" t="s">
        <v>519</v>
      </c>
      <c r="E4" s="299"/>
      <c r="F4" s="299"/>
      <c r="G4" s="299"/>
    </row>
    <row r="5" spans="1:7" ht="13.5" thickBot="1">
      <c r="A5" s="245" t="s">
        <v>74</v>
      </c>
      <c r="B5" s="245"/>
      <c r="C5" s="245" t="s">
        <v>86</v>
      </c>
      <c r="D5" s="245"/>
      <c r="E5" s="36" t="s">
        <v>407</v>
      </c>
      <c r="F5" s="36" t="s">
        <v>408</v>
      </c>
      <c r="G5" s="36" t="s">
        <v>0</v>
      </c>
    </row>
    <row r="6" spans="1:7" ht="15.75" customHeight="1" thickBot="1">
      <c r="A6" s="295">
        <v>1</v>
      </c>
      <c r="B6" s="296" t="s">
        <v>1</v>
      </c>
      <c r="C6" s="297" t="s">
        <v>143</v>
      </c>
      <c r="D6" s="298"/>
      <c r="E6" s="294" t="s">
        <v>422</v>
      </c>
      <c r="F6" s="294"/>
      <c r="G6" s="294"/>
    </row>
    <row r="7" spans="1:7" ht="13.5" thickBot="1">
      <c r="A7" s="295"/>
      <c r="B7" s="296"/>
      <c r="C7" s="296" t="s">
        <v>144</v>
      </c>
      <c r="D7" s="296"/>
      <c r="E7" s="40" t="s">
        <v>517</v>
      </c>
      <c r="F7" s="81"/>
      <c r="G7" s="82">
        <v>499</v>
      </c>
    </row>
    <row r="8" spans="1:7" ht="13.5" thickBot="1">
      <c r="A8" s="295"/>
      <c r="B8" s="296"/>
      <c r="C8" s="296" t="s">
        <v>145</v>
      </c>
      <c r="D8" s="296"/>
      <c r="E8" s="40" t="s">
        <v>517</v>
      </c>
      <c r="F8" s="81"/>
      <c r="G8" s="82">
        <v>499</v>
      </c>
    </row>
    <row r="9" spans="1:7" ht="13.5" thickBot="1">
      <c r="A9" s="295">
        <v>2</v>
      </c>
      <c r="B9" s="296" t="s">
        <v>146</v>
      </c>
      <c r="C9" s="296" t="s">
        <v>147</v>
      </c>
      <c r="D9" s="296"/>
      <c r="E9" s="40" t="s">
        <v>517</v>
      </c>
      <c r="F9" s="81"/>
      <c r="G9" s="82">
        <v>499</v>
      </c>
    </row>
    <row r="10" spans="1:7" ht="13.5" thickBot="1">
      <c r="A10" s="295"/>
      <c r="B10" s="296"/>
      <c r="C10" s="296" t="s">
        <v>148</v>
      </c>
      <c r="D10" s="296"/>
      <c r="E10" s="40" t="s">
        <v>517</v>
      </c>
      <c r="F10" s="81"/>
      <c r="G10" s="82">
        <v>499</v>
      </c>
    </row>
    <row r="11" spans="1:7" ht="13.5" thickBot="1">
      <c r="A11" s="295"/>
      <c r="B11" s="296"/>
      <c r="C11" s="296" t="s">
        <v>149</v>
      </c>
      <c r="D11" s="296"/>
      <c r="E11" s="40" t="s">
        <v>517</v>
      </c>
      <c r="F11" s="81"/>
      <c r="G11" s="82">
        <v>499</v>
      </c>
    </row>
    <row r="12" spans="1:7" ht="13.5" thickBot="1">
      <c r="A12" s="295"/>
      <c r="B12" s="296"/>
      <c r="C12" s="296" t="s">
        <v>150</v>
      </c>
      <c r="D12" s="296"/>
      <c r="E12" s="40" t="s">
        <v>517</v>
      </c>
      <c r="F12" s="81"/>
      <c r="G12" s="82">
        <v>499</v>
      </c>
    </row>
    <row r="13" spans="1:7" ht="13.5" thickBot="1">
      <c r="A13" s="295"/>
      <c r="B13" s="296"/>
      <c r="C13" s="296" t="s">
        <v>151</v>
      </c>
      <c r="D13" s="296"/>
      <c r="E13" s="40" t="s">
        <v>517</v>
      </c>
      <c r="F13" s="81"/>
      <c r="G13" s="82">
        <v>499</v>
      </c>
    </row>
    <row r="14" spans="1:7" ht="13.5" thickBot="1">
      <c r="A14" s="295"/>
      <c r="B14" s="296"/>
      <c r="C14" s="296" t="s">
        <v>152</v>
      </c>
      <c r="D14" s="296"/>
      <c r="E14" s="40" t="s">
        <v>517</v>
      </c>
      <c r="F14" s="81"/>
      <c r="G14" s="82">
        <v>499</v>
      </c>
    </row>
    <row r="15" spans="1:7" ht="13.5" thickBot="1">
      <c r="A15" s="295"/>
      <c r="B15" s="296"/>
      <c r="C15" s="296" t="s">
        <v>153</v>
      </c>
      <c r="D15" s="296"/>
      <c r="E15" s="40" t="s">
        <v>517</v>
      </c>
      <c r="F15" s="81"/>
      <c r="G15" s="82">
        <v>499</v>
      </c>
    </row>
    <row r="16" spans="1:7" ht="13.5" thickBot="1">
      <c r="A16" s="295"/>
      <c r="B16" s="296"/>
      <c r="C16" s="296" t="s">
        <v>154</v>
      </c>
      <c r="D16" s="296"/>
      <c r="E16" s="40" t="s">
        <v>517</v>
      </c>
      <c r="F16" s="81"/>
      <c r="G16" s="82">
        <v>499</v>
      </c>
    </row>
    <row r="17" spans="1:7" ht="13.5" thickBot="1">
      <c r="A17" s="295">
        <v>3</v>
      </c>
      <c r="B17" s="296" t="s">
        <v>155</v>
      </c>
      <c r="C17" s="296" t="s">
        <v>147</v>
      </c>
      <c r="D17" s="296"/>
      <c r="E17" s="40" t="s">
        <v>517</v>
      </c>
      <c r="F17" s="81"/>
      <c r="G17" s="82">
        <v>499</v>
      </c>
    </row>
    <row r="18" spans="1:7" ht="13.5" thickBot="1">
      <c r="A18" s="295"/>
      <c r="B18" s="296"/>
      <c r="C18" s="296" t="s">
        <v>148</v>
      </c>
      <c r="D18" s="296"/>
      <c r="E18" s="40" t="s">
        <v>517</v>
      </c>
      <c r="F18" s="81"/>
      <c r="G18" s="82">
        <v>499</v>
      </c>
    </row>
    <row r="19" spans="1:7" ht="13.5" thickBot="1">
      <c r="A19" s="295"/>
      <c r="B19" s="296"/>
      <c r="C19" s="296" t="s">
        <v>156</v>
      </c>
      <c r="D19" s="296"/>
      <c r="E19" s="40" t="s">
        <v>517</v>
      </c>
      <c r="F19" s="81"/>
      <c r="G19" s="82">
        <v>499</v>
      </c>
    </row>
    <row r="20" spans="1:7" ht="15.75" customHeight="1" thickBot="1">
      <c r="A20" s="45">
        <v>4</v>
      </c>
      <c r="B20" s="43" t="s">
        <v>157</v>
      </c>
      <c r="C20" s="293" t="s">
        <v>158</v>
      </c>
      <c r="D20" s="293"/>
      <c r="E20" s="294" t="s">
        <v>422</v>
      </c>
      <c r="F20" s="294"/>
      <c r="G20" s="294"/>
    </row>
    <row r="21" spans="1:7" ht="13.5" thickBot="1">
      <c r="A21" s="295">
        <v>5</v>
      </c>
      <c r="B21" s="296" t="s">
        <v>159</v>
      </c>
      <c r="C21" s="293" t="s">
        <v>520</v>
      </c>
      <c r="D21" s="293"/>
      <c r="E21" s="294"/>
      <c r="F21" s="294"/>
      <c r="G21" s="294"/>
    </row>
    <row r="22" spans="1:7" ht="13.5" thickBot="1">
      <c r="A22" s="295"/>
      <c r="B22" s="296"/>
      <c r="C22" s="293" t="s">
        <v>521</v>
      </c>
      <c r="D22" s="293"/>
      <c r="E22" s="294"/>
      <c r="F22" s="294"/>
      <c r="G22" s="294"/>
    </row>
    <row r="23" spans="1:7" ht="13.5" thickBot="1">
      <c r="A23" s="45">
        <v>6</v>
      </c>
      <c r="B23" s="43" t="s">
        <v>160</v>
      </c>
      <c r="C23" s="296" t="s">
        <v>161</v>
      </c>
      <c r="D23" s="296"/>
      <c r="E23" s="40" t="s">
        <v>517</v>
      </c>
      <c r="F23" s="40"/>
      <c r="G23" s="82">
        <v>500</v>
      </c>
    </row>
    <row r="24" spans="1:7" ht="15.75" customHeight="1" thickBot="1">
      <c r="A24" s="45">
        <v>7</v>
      </c>
      <c r="B24" s="46" t="s">
        <v>162</v>
      </c>
      <c r="C24" s="297" t="s">
        <v>163</v>
      </c>
      <c r="D24" s="298"/>
      <c r="E24" s="294" t="s">
        <v>422</v>
      </c>
      <c r="F24" s="294"/>
      <c r="G24" s="294"/>
    </row>
    <row r="25" spans="1:7" ht="13.5" thickBot="1">
      <c r="A25" s="300">
        <v>8</v>
      </c>
      <c r="B25" s="301" t="s">
        <v>46</v>
      </c>
      <c r="C25" s="260" t="s">
        <v>141</v>
      </c>
      <c r="D25" s="260"/>
      <c r="E25" s="40" t="s">
        <v>517</v>
      </c>
      <c r="F25" s="40"/>
      <c r="G25" s="80">
        <v>500</v>
      </c>
    </row>
    <row r="26" spans="1:7" ht="15.75" customHeight="1" thickBot="1">
      <c r="A26" s="300"/>
      <c r="B26" s="302"/>
      <c r="C26" s="246" t="s">
        <v>164</v>
      </c>
      <c r="D26" s="248"/>
      <c r="E26" s="304" t="s">
        <v>422</v>
      </c>
      <c r="F26" s="304"/>
      <c r="G26" s="304"/>
    </row>
    <row r="27" spans="1:7" ht="13.5" thickBot="1">
      <c r="A27" s="300"/>
      <c r="B27" s="303"/>
      <c r="C27" s="260" t="s">
        <v>165</v>
      </c>
      <c r="D27" s="260"/>
      <c r="E27" s="40" t="s">
        <v>517</v>
      </c>
      <c r="F27" s="40"/>
      <c r="G27" s="80">
        <v>500</v>
      </c>
    </row>
    <row r="28" spans="1:7">
      <c r="A28" s="22"/>
      <c r="B28" s="22"/>
      <c r="C28" s="22"/>
      <c r="D28" s="20"/>
      <c r="E28" s="20"/>
      <c r="F28" s="20"/>
      <c r="G28" s="22"/>
    </row>
  </sheetData>
  <mergeCells count="45">
    <mergeCell ref="C23:D23"/>
    <mergeCell ref="E24:G24"/>
    <mergeCell ref="C21:D21"/>
    <mergeCell ref="C22:D22"/>
    <mergeCell ref="A25:A27"/>
    <mergeCell ref="B25:B27"/>
    <mergeCell ref="C25:D25"/>
    <mergeCell ref="C27:D27"/>
    <mergeCell ref="E26:G26"/>
    <mergeCell ref="A21:A22"/>
    <mergeCell ref="B21:B22"/>
    <mergeCell ref="C24:D24"/>
    <mergeCell ref="C26:D26"/>
    <mergeCell ref="A9:A16"/>
    <mergeCell ref="B9:B16"/>
    <mergeCell ref="C9:D9"/>
    <mergeCell ref="C10:D10"/>
    <mergeCell ref="C11:D11"/>
    <mergeCell ref="C12:D12"/>
    <mergeCell ref="D3:G3"/>
    <mergeCell ref="D2:G2"/>
    <mergeCell ref="B17:B19"/>
    <mergeCell ref="C17:D17"/>
    <mergeCell ref="C18:D18"/>
    <mergeCell ref="C19:D19"/>
    <mergeCell ref="C16:D16"/>
    <mergeCell ref="B6:B8"/>
    <mergeCell ref="C7:D7"/>
    <mergeCell ref="C8:D8"/>
    <mergeCell ref="A1:G1"/>
    <mergeCell ref="C20:D20"/>
    <mergeCell ref="E6:G6"/>
    <mergeCell ref="E20:G22"/>
    <mergeCell ref="A4:C4"/>
    <mergeCell ref="A17:A19"/>
    <mergeCell ref="C13:D13"/>
    <mergeCell ref="C14:D14"/>
    <mergeCell ref="C15:D15"/>
    <mergeCell ref="A5:B5"/>
    <mergeCell ref="C5:D5"/>
    <mergeCell ref="A6:A8"/>
    <mergeCell ref="A2:C2"/>
    <mergeCell ref="A3:C3"/>
    <mergeCell ref="C6:D6"/>
    <mergeCell ref="D4:G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1" customWidth="1"/>
    <col min="2" max="2" width="16" style="141" customWidth="1"/>
    <col min="3" max="3" width="57.28515625" style="139" customWidth="1"/>
    <col min="4" max="4" width="11.42578125" style="144" customWidth="1"/>
    <col min="5" max="5" width="13.140625" style="146" customWidth="1"/>
    <col min="6" max="6" width="14.85546875" style="146" customWidth="1"/>
    <col min="7" max="7" width="11.42578125" style="139" customWidth="1"/>
    <col min="8" max="16384" width="11.42578125" style="139" hidden="1"/>
  </cols>
  <sheetData>
    <row r="1" spans="1:7" ht="13.5" customHeight="1" thickBot="1">
      <c r="A1" s="245" t="s">
        <v>166</v>
      </c>
      <c r="B1" s="245"/>
      <c r="C1" s="245"/>
      <c r="D1" s="245"/>
      <c r="E1" s="245"/>
      <c r="F1" s="245"/>
      <c r="G1" s="245"/>
    </row>
    <row r="2" spans="1:7" ht="15.75" customHeight="1" thickBot="1">
      <c r="A2" s="263" t="s">
        <v>67</v>
      </c>
      <c r="B2" s="263"/>
      <c r="C2" s="263"/>
      <c r="D2" s="305" t="s">
        <v>522</v>
      </c>
      <c r="E2" s="305"/>
      <c r="F2" s="305"/>
      <c r="G2" s="305"/>
    </row>
    <row r="3" spans="1:7" ht="39.75" customHeight="1" thickBot="1">
      <c r="A3" s="263" t="s">
        <v>167</v>
      </c>
      <c r="B3" s="263"/>
      <c r="C3" s="263"/>
      <c r="D3" s="306" t="s">
        <v>523</v>
      </c>
      <c r="E3" s="306"/>
      <c r="F3" s="306"/>
      <c r="G3" s="306"/>
    </row>
    <row r="4" spans="1:7" ht="39.75" customHeight="1" thickBot="1">
      <c r="A4" s="263" t="s">
        <v>168</v>
      </c>
      <c r="B4" s="263"/>
      <c r="C4" s="263"/>
      <c r="D4" s="306" t="s">
        <v>523</v>
      </c>
      <c r="E4" s="306"/>
      <c r="F4" s="306"/>
      <c r="G4" s="306"/>
    </row>
    <row r="5" spans="1:7" ht="13.5" thickBot="1">
      <c r="A5" s="245" t="s">
        <v>74</v>
      </c>
      <c r="B5" s="245"/>
      <c r="C5" s="245" t="s">
        <v>86</v>
      </c>
      <c r="D5" s="245"/>
      <c r="E5" s="36" t="s">
        <v>407</v>
      </c>
      <c r="F5" s="36" t="s">
        <v>408</v>
      </c>
      <c r="G5" s="36" t="s">
        <v>0</v>
      </c>
    </row>
    <row r="6" spans="1:7" ht="13.5" thickBot="1">
      <c r="A6" s="307">
        <v>1</v>
      </c>
      <c r="B6" s="296" t="s">
        <v>47</v>
      </c>
      <c r="C6" s="296" t="s">
        <v>169</v>
      </c>
      <c r="D6" s="296"/>
      <c r="E6" s="37" t="s">
        <v>517</v>
      </c>
      <c r="F6" s="44"/>
      <c r="G6" s="83">
        <v>501</v>
      </c>
    </row>
    <row r="7" spans="1:7" ht="13.5" thickBot="1">
      <c r="A7" s="307"/>
      <c r="B7" s="296"/>
      <c r="C7" s="296" t="s">
        <v>170</v>
      </c>
      <c r="D7" s="296"/>
      <c r="E7" s="37" t="s">
        <v>517</v>
      </c>
      <c r="F7" s="44"/>
      <c r="G7" s="83">
        <v>501</v>
      </c>
    </row>
    <row r="8" spans="1:7" ht="13.5" thickBot="1">
      <c r="A8" s="307"/>
      <c r="B8" s="296"/>
      <c r="C8" s="296" t="s">
        <v>171</v>
      </c>
      <c r="D8" s="296"/>
      <c r="E8" s="37" t="s">
        <v>517</v>
      </c>
      <c r="F8" s="44"/>
      <c r="G8" s="83">
        <v>501</v>
      </c>
    </row>
    <row r="9" spans="1:7" ht="15.75" customHeight="1" thickBot="1">
      <c r="A9" s="307"/>
      <c r="B9" s="296"/>
      <c r="C9" s="297" t="s">
        <v>172</v>
      </c>
      <c r="D9" s="298"/>
      <c r="E9" s="294" t="s">
        <v>422</v>
      </c>
      <c r="F9" s="294"/>
      <c r="G9" s="294"/>
    </row>
    <row r="10" spans="1:7" ht="15.75" customHeight="1" thickBot="1">
      <c r="A10" s="307"/>
      <c r="B10" s="296"/>
      <c r="C10" s="297" t="s">
        <v>173</v>
      </c>
      <c r="D10" s="298"/>
      <c r="E10" s="294"/>
      <c r="F10" s="294"/>
      <c r="G10" s="294"/>
    </row>
    <row r="11" spans="1:7" ht="13.5" thickBot="1">
      <c r="A11" s="307">
        <v>2</v>
      </c>
      <c r="B11" s="296" t="s">
        <v>44</v>
      </c>
      <c r="C11" s="296" t="s">
        <v>174</v>
      </c>
      <c r="D11" s="296"/>
      <c r="E11" s="37" t="s">
        <v>517</v>
      </c>
      <c r="F11" s="44"/>
      <c r="G11" s="83">
        <v>501</v>
      </c>
    </row>
    <row r="12" spans="1:7" ht="13.5" thickBot="1">
      <c r="A12" s="307"/>
      <c r="B12" s="296"/>
      <c r="C12" s="296" t="s">
        <v>175</v>
      </c>
      <c r="D12" s="296"/>
      <c r="E12" s="37" t="s">
        <v>517</v>
      </c>
      <c r="F12" s="44"/>
      <c r="G12" s="83">
        <v>501</v>
      </c>
    </row>
    <row r="13" spans="1:7" ht="13.5" thickBot="1">
      <c r="A13" s="307"/>
      <c r="B13" s="296"/>
      <c r="C13" s="296" t="s">
        <v>176</v>
      </c>
      <c r="D13" s="296"/>
      <c r="E13" s="37" t="s">
        <v>517</v>
      </c>
      <c r="F13" s="44"/>
      <c r="G13" s="83">
        <v>501</v>
      </c>
    </row>
    <row r="14" spans="1:7" ht="13.5" thickBot="1">
      <c r="A14" s="307"/>
      <c r="B14" s="296"/>
      <c r="C14" s="296" t="s">
        <v>177</v>
      </c>
      <c r="D14" s="296"/>
      <c r="E14" s="37" t="s">
        <v>517</v>
      </c>
      <c r="F14" s="44"/>
      <c r="G14" s="83">
        <v>502</v>
      </c>
    </row>
    <row r="15" spans="1:7">
      <c r="A15" s="16"/>
      <c r="B15" s="16"/>
      <c r="C15" s="13"/>
      <c r="D15" s="17"/>
      <c r="E15" s="21"/>
      <c r="F15" s="21"/>
      <c r="G15" s="15"/>
    </row>
  </sheetData>
  <mergeCells count="23">
    <mergeCell ref="E9:G10"/>
    <mergeCell ref="C9:D9"/>
    <mergeCell ref="C10:D10"/>
    <mergeCell ref="A11:A14"/>
    <mergeCell ref="B11:B14"/>
    <mergeCell ref="C11:D11"/>
    <mergeCell ref="C12:D12"/>
    <mergeCell ref="C13:D13"/>
    <mergeCell ref="C14:D14"/>
    <mergeCell ref="A6:A10"/>
    <mergeCell ref="B6:B10"/>
    <mergeCell ref="C6:D6"/>
    <mergeCell ref="C7:D7"/>
    <mergeCell ref="C8:D8"/>
    <mergeCell ref="A1:G1"/>
    <mergeCell ref="A4:C4"/>
    <mergeCell ref="A5:B5"/>
    <mergeCell ref="C5:D5"/>
    <mergeCell ref="A2:C2"/>
    <mergeCell ref="A3:C3"/>
    <mergeCell ref="D2:G2"/>
    <mergeCell ref="D3:G3"/>
    <mergeCell ref="D4:G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18"/>
  <sheetViews>
    <sheetView zoomScale="90" zoomScaleNormal="90" zoomScalePageLayoutView="80"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26.140625" style="139" customWidth="1"/>
    <col min="3" max="3" width="76.7109375" style="139" bestFit="1" customWidth="1"/>
    <col min="4" max="4" width="12.85546875" style="144" customWidth="1"/>
    <col min="5" max="5" width="13.7109375" style="144" customWidth="1"/>
    <col min="6" max="6" width="14" style="144" customWidth="1"/>
    <col min="7" max="7" width="11.42578125" style="139" customWidth="1"/>
    <col min="8" max="16384" width="11.42578125" style="139" hidden="1"/>
  </cols>
  <sheetData>
    <row r="1" spans="1:7" ht="13.5" customHeight="1" thickBot="1">
      <c r="A1" s="245" t="s">
        <v>51</v>
      </c>
      <c r="B1" s="245"/>
      <c r="C1" s="245"/>
      <c r="D1" s="245"/>
      <c r="E1" s="245"/>
      <c r="F1" s="245"/>
      <c r="G1" s="245"/>
    </row>
    <row r="2" spans="1:7" ht="15.75" customHeight="1" thickBot="1">
      <c r="A2" s="263" t="s">
        <v>67</v>
      </c>
      <c r="B2" s="263"/>
      <c r="C2" s="263"/>
      <c r="D2" s="299" t="s">
        <v>522</v>
      </c>
      <c r="E2" s="299"/>
      <c r="F2" s="299"/>
      <c r="G2" s="299"/>
    </row>
    <row r="3" spans="1:7" ht="42" customHeight="1" thickBot="1">
      <c r="A3" s="263" t="s">
        <v>167</v>
      </c>
      <c r="B3" s="263"/>
      <c r="C3" s="263"/>
      <c r="D3" s="308" t="s">
        <v>524</v>
      </c>
      <c r="E3" s="308"/>
      <c r="F3" s="308"/>
      <c r="G3" s="308"/>
    </row>
    <row r="4" spans="1:7" ht="42" customHeight="1" thickBot="1">
      <c r="A4" s="263" t="s">
        <v>168</v>
      </c>
      <c r="B4" s="263"/>
      <c r="C4" s="263"/>
      <c r="D4" s="308" t="s">
        <v>524</v>
      </c>
      <c r="E4" s="308"/>
      <c r="F4" s="308"/>
      <c r="G4" s="308"/>
    </row>
    <row r="5" spans="1:7" ht="13.5" thickBot="1">
      <c r="A5" s="245" t="s">
        <v>74</v>
      </c>
      <c r="B5" s="245"/>
      <c r="C5" s="245" t="s">
        <v>86</v>
      </c>
      <c r="D5" s="245"/>
      <c r="E5" s="36" t="s">
        <v>407</v>
      </c>
      <c r="F5" s="36" t="s">
        <v>408</v>
      </c>
      <c r="G5" s="36" t="s">
        <v>0</v>
      </c>
    </row>
    <row r="6" spans="1:7" ht="13.5" thickBot="1">
      <c r="A6" s="307">
        <v>1</v>
      </c>
      <c r="B6" s="296" t="s">
        <v>47</v>
      </c>
      <c r="C6" s="296" t="s">
        <v>183</v>
      </c>
      <c r="D6" s="296"/>
      <c r="E6" s="37" t="s">
        <v>517</v>
      </c>
      <c r="F6" s="37"/>
      <c r="G6" s="82">
        <v>502</v>
      </c>
    </row>
    <row r="7" spans="1:7" ht="13.5" thickBot="1">
      <c r="A7" s="307"/>
      <c r="B7" s="296"/>
      <c r="C7" s="296" t="s">
        <v>170</v>
      </c>
      <c r="D7" s="296"/>
      <c r="E7" s="37" t="s">
        <v>517</v>
      </c>
      <c r="F7" s="37"/>
      <c r="G7" s="82">
        <v>502</v>
      </c>
    </row>
    <row r="8" spans="1:7" ht="13.5" thickBot="1">
      <c r="A8" s="307"/>
      <c r="B8" s="296"/>
      <c r="C8" s="309" t="s">
        <v>184</v>
      </c>
      <c r="D8" s="309"/>
      <c r="E8" s="37" t="s">
        <v>517</v>
      </c>
      <c r="F8" s="37"/>
      <c r="G8" s="82">
        <v>502</v>
      </c>
    </row>
    <row r="9" spans="1:7" ht="13.5" thickBot="1">
      <c r="A9" s="307"/>
      <c r="B9" s="296"/>
      <c r="C9" s="309" t="s">
        <v>185</v>
      </c>
      <c r="D9" s="309"/>
      <c r="E9" s="37" t="s">
        <v>517</v>
      </c>
      <c r="F9" s="37"/>
      <c r="G9" s="82">
        <v>502</v>
      </c>
    </row>
    <row r="10" spans="1:7" ht="15.75" customHeight="1" thickBot="1">
      <c r="A10" s="307"/>
      <c r="B10" s="296"/>
      <c r="C10" s="297" t="s">
        <v>172</v>
      </c>
      <c r="D10" s="298"/>
      <c r="E10" s="294" t="s">
        <v>422</v>
      </c>
      <c r="F10" s="294"/>
      <c r="G10" s="294"/>
    </row>
    <row r="11" spans="1:7" ht="15.75" customHeight="1" thickBot="1">
      <c r="A11" s="307"/>
      <c r="B11" s="296"/>
      <c r="C11" s="297" t="s">
        <v>173</v>
      </c>
      <c r="D11" s="298"/>
      <c r="E11" s="294"/>
      <c r="F11" s="294"/>
      <c r="G11" s="294"/>
    </row>
    <row r="12" spans="1:7" ht="13.5" thickBot="1">
      <c r="A12" s="307">
        <v>2</v>
      </c>
      <c r="B12" s="309" t="s">
        <v>186</v>
      </c>
      <c r="C12" s="296" t="s">
        <v>187</v>
      </c>
      <c r="D12" s="296"/>
      <c r="E12" s="37" t="s">
        <v>517</v>
      </c>
      <c r="F12" s="37"/>
      <c r="G12" s="82">
        <v>502</v>
      </c>
    </row>
    <row r="13" spans="1:7" ht="13.5" thickBot="1">
      <c r="A13" s="307"/>
      <c r="B13" s="309"/>
      <c r="C13" s="296" t="s">
        <v>188</v>
      </c>
      <c r="D13" s="296"/>
      <c r="E13" s="37" t="s">
        <v>517</v>
      </c>
      <c r="F13" s="37"/>
      <c r="G13" s="82">
        <v>502</v>
      </c>
    </row>
    <row r="14" spans="1:7" ht="13.5" thickBot="1">
      <c r="A14" s="307"/>
      <c r="B14" s="309"/>
      <c r="C14" s="296" t="s">
        <v>189</v>
      </c>
      <c r="D14" s="296"/>
      <c r="E14" s="37" t="s">
        <v>517</v>
      </c>
      <c r="F14" s="37"/>
      <c r="G14" s="82">
        <v>502</v>
      </c>
    </row>
    <row r="15" spans="1:7" ht="13.5" thickBot="1">
      <c r="A15" s="307"/>
      <c r="B15" s="309"/>
      <c r="C15" s="296" t="s">
        <v>190</v>
      </c>
      <c r="D15" s="296"/>
      <c r="E15" s="37" t="s">
        <v>517</v>
      </c>
      <c r="F15" s="37"/>
      <c r="G15" s="82">
        <v>502</v>
      </c>
    </row>
    <row r="16" spans="1:7" ht="13.5" thickBot="1">
      <c r="A16" s="41">
        <v>3</v>
      </c>
      <c r="B16" s="42" t="s">
        <v>191</v>
      </c>
      <c r="C16" s="296" t="s">
        <v>192</v>
      </c>
      <c r="D16" s="296"/>
      <c r="E16" s="37" t="s">
        <v>517</v>
      </c>
      <c r="F16" s="37"/>
      <c r="G16" s="82">
        <v>502</v>
      </c>
    </row>
    <row r="17" spans="1:7" ht="13.5" thickBot="1">
      <c r="A17" s="41">
        <v>4</v>
      </c>
      <c r="B17" s="43" t="s">
        <v>193</v>
      </c>
      <c r="C17" s="296" t="s">
        <v>62</v>
      </c>
      <c r="D17" s="296"/>
      <c r="E17" s="37" t="s">
        <v>517</v>
      </c>
      <c r="F17" s="37"/>
      <c r="G17" s="82">
        <v>502</v>
      </c>
    </row>
    <row r="18" spans="1:7">
      <c r="A18" s="13"/>
      <c r="B18" s="13"/>
      <c r="C18" s="13"/>
      <c r="D18" s="17"/>
      <c r="E18" s="17"/>
      <c r="F18" s="17"/>
      <c r="G18" s="13"/>
    </row>
  </sheetData>
  <mergeCells count="26">
    <mergeCell ref="C5:D5"/>
    <mergeCell ref="D4:G4"/>
    <mergeCell ref="C16:D16"/>
    <mergeCell ref="C17:D17"/>
    <mergeCell ref="A12:A15"/>
    <mergeCell ref="B12:B15"/>
    <mergeCell ref="C12:D12"/>
    <mergeCell ref="C13:D13"/>
    <mergeCell ref="C14:D14"/>
    <mergeCell ref="C15:D15"/>
    <mergeCell ref="D3:G3"/>
    <mergeCell ref="D2:G2"/>
    <mergeCell ref="A1:G1"/>
    <mergeCell ref="A6:A11"/>
    <mergeCell ref="B6:B11"/>
    <mergeCell ref="C6:D6"/>
    <mergeCell ref="C7:D7"/>
    <mergeCell ref="C8:D8"/>
    <mergeCell ref="C9:D9"/>
    <mergeCell ref="E10:G11"/>
    <mergeCell ref="C10:D10"/>
    <mergeCell ref="C11:D11"/>
    <mergeCell ref="A4:C4"/>
    <mergeCell ref="A5:B5"/>
    <mergeCell ref="A2:C2"/>
    <mergeCell ref="A3:C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27.85546875" style="139" customWidth="1"/>
    <col min="3" max="3" width="43.42578125" style="139" customWidth="1"/>
    <col min="4" max="4" width="14.7109375" style="144" customWidth="1"/>
    <col min="5" max="5" width="13.28515625" style="144" customWidth="1"/>
    <col min="6" max="6" width="15.28515625" style="144" customWidth="1"/>
    <col min="7" max="7" width="11.42578125" style="139" customWidth="1"/>
    <col min="8" max="16384" width="11.42578125" style="139" hidden="1"/>
  </cols>
  <sheetData>
    <row r="1" spans="1:7" ht="13.5" customHeight="1" thickBot="1">
      <c r="A1" s="245" t="s">
        <v>178</v>
      </c>
      <c r="B1" s="245"/>
      <c r="C1" s="245"/>
      <c r="D1" s="245"/>
      <c r="E1" s="245"/>
      <c r="F1" s="245"/>
      <c r="G1" s="245"/>
    </row>
    <row r="2" spans="1:7" ht="15.75" customHeight="1" thickBot="1">
      <c r="A2" s="263" t="s">
        <v>67</v>
      </c>
      <c r="B2" s="263"/>
      <c r="C2" s="263"/>
      <c r="D2" s="299" t="s">
        <v>522</v>
      </c>
      <c r="E2" s="299"/>
      <c r="F2" s="299"/>
      <c r="G2" s="299"/>
    </row>
    <row r="3" spans="1:7" ht="27.75" customHeight="1" thickBot="1">
      <c r="A3" s="263" t="s">
        <v>167</v>
      </c>
      <c r="B3" s="263"/>
      <c r="C3" s="263"/>
      <c r="D3" s="308" t="s">
        <v>525</v>
      </c>
      <c r="E3" s="308"/>
      <c r="F3" s="308"/>
      <c r="G3" s="308"/>
    </row>
    <row r="4" spans="1:7" ht="27.75" customHeight="1" thickBot="1">
      <c r="A4" s="263" t="s">
        <v>168</v>
      </c>
      <c r="B4" s="263"/>
      <c r="C4" s="263"/>
      <c r="D4" s="308" t="s">
        <v>525</v>
      </c>
      <c r="E4" s="308"/>
      <c r="F4" s="308"/>
      <c r="G4" s="308"/>
    </row>
    <row r="5" spans="1:7" ht="13.5" thickBot="1">
      <c r="A5" s="245" t="s">
        <v>74</v>
      </c>
      <c r="B5" s="245"/>
      <c r="C5" s="245" t="s">
        <v>86</v>
      </c>
      <c r="D5" s="245"/>
      <c r="E5" s="36" t="s">
        <v>407</v>
      </c>
      <c r="F5" s="36" t="s">
        <v>408</v>
      </c>
      <c r="G5" s="36" t="s">
        <v>0</v>
      </c>
    </row>
    <row r="6" spans="1:7" ht="13.5" thickBot="1">
      <c r="A6" s="41">
        <v>1</v>
      </c>
      <c r="B6" s="43" t="s">
        <v>179</v>
      </c>
      <c r="C6" s="296" t="s">
        <v>180</v>
      </c>
      <c r="D6" s="296"/>
      <c r="E6" s="37" t="s">
        <v>517</v>
      </c>
      <c r="F6" s="37"/>
      <c r="G6" s="82">
        <v>503</v>
      </c>
    </row>
    <row r="7" spans="1:7" ht="13.5" thickBot="1">
      <c r="A7" s="41">
        <v>2</v>
      </c>
      <c r="B7" s="43" t="s">
        <v>92</v>
      </c>
      <c r="C7" s="296" t="s">
        <v>72</v>
      </c>
      <c r="D7" s="296"/>
      <c r="E7" s="37" t="s">
        <v>517</v>
      </c>
      <c r="F7" s="37"/>
      <c r="G7" s="82">
        <v>503</v>
      </c>
    </row>
    <row r="8" spans="1:7" ht="13.5" thickBot="1">
      <c r="A8" s="41">
        <v>3</v>
      </c>
      <c r="B8" s="43" t="s">
        <v>20</v>
      </c>
      <c r="C8" s="296" t="s">
        <v>181</v>
      </c>
      <c r="D8" s="296"/>
      <c r="E8" s="37" t="s">
        <v>517</v>
      </c>
      <c r="F8" s="37"/>
      <c r="G8" s="82">
        <v>503</v>
      </c>
    </row>
    <row r="9" spans="1:7" ht="13.5" thickBot="1">
      <c r="A9" s="41">
        <v>4</v>
      </c>
      <c r="B9" s="43" t="s">
        <v>28</v>
      </c>
      <c r="C9" s="296" t="s">
        <v>55</v>
      </c>
      <c r="D9" s="296"/>
      <c r="E9" s="37" t="s">
        <v>517</v>
      </c>
      <c r="F9" s="37"/>
      <c r="G9" s="82">
        <v>503</v>
      </c>
    </row>
    <row r="10" spans="1:7" ht="13.5" thickBot="1">
      <c r="A10" s="41">
        <v>5</v>
      </c>
      <c r="B10" s="43" t="s">
        <v>44</v>
      </c>
      <c r="C10" s="296" t="s">
        <v>182</v>
      </c>
      <c r="D10" s="296"/>
      <c r="E10" s="37" t="s">
        <v>517</v>
      </c>
      <c r="F10" s="37"/>
      <c r="G10" s="82">
        <v>503</v>
      </c>
    </row>
    <row r="11" spans="1:7" ht="15.75" customHeight="1" thickBot="1">
      <c r="A11" s="41">
        <v>6</v>
      </c>
      <c r="B11" s="43" t="s">
        <v>30</v>
      </c>
      <c r="C11" s="297" t="s">
        <v>100</v>
      </c>
      <c r="D11" s="298"/>
      <c r="E11" s="310" t="s">
        <v>422</v>
      </c>
      <c r="F11" s="310"/>
      <c r="G11" s="310"/>
    </row>
    <row r="12" spans="1:7">
      <c r="A12" s="13"/>
      <c r="B12" s="13"/>
      <c r="C12" s="13"/>
      <c r="D12" s="17"/>
      <c r="E12" s="17"/>
      <c r="F12" s="17"/>
      <c r="G12" s="13"/>
    </row>
  </sheetData>
  <mergeCells count="16">
    <mergeCell ref="E11:G11"/>
    <mergeCell ref="C11:D11"/>
    <mergeCell ref="C10:D10"/>
    <mergeCell ref="A5:B5"/>
    <mergeCell ref="C5:D5"/>
    <mergeCell ref="C6:D6"/>
    <mergeCell ref="C7:D7"/>
    <mergeCell ref="C8:D8"/>
    <mergeCell ref="C9:D9"/>
    <mergeCell ref="A1:G1"/>
    <mergeCell ref="A4:C4"/>
    <mergeCell ref="A2:C2"/>
    <mergeCell ref="A3:C3"/>
    <mergeCell ref="D4:G4"/>
    <mergeCell ref="D3:G3"/>
    <mergeCell ref="D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G10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34.85546875" style="139" customWidth="1"/>
    <col min="3" max="3" width="50.7109375" style="139" customWidth="1"/>
    <col min="4" max="4" width="11.28515625" style="144" customWidth="1"/>
    <col min="5" max="5" width="12.7109375" style="144" customWidth="1"/>
    <col min="6" max="6" width="14.140625" style="144" customWidth="1"/>
    <col min="7" max="7" width="11.42578125" style="139" customWidth="1"/>
    <col min="8" max="16384" width="11.42578125" style="139" hidden="1"/>
  </cols>
  <sheetData>
    <row r="1" spans="1:7" ht="13.5" customHeight="1" thickBot="1">
      <c r="A1" s="245" t="s">
        <v>200</v>
      </c>
      <c r="B1" s="245"/>
      <c r="C1" s="245"/>
      <c r="D1" s="245"/>
      <c r="E1" s="245"/>
      <c r="F1" s="245"/>
      <c r="G1" s="245"/>
    </row>
    <row r="2" spans="1:7" ht="13.5" thickBot="1">
      <c r="A2" s="263" t="s">
        <v>67</v>
      </c>
      <c r="B2" s="263"/>
      <c r="C2" s="263"/>
      <c r="D2" s="299" t="s">
        <v>522</v>
      </c>
      <c r="E2" s="299"/>
      <c r="F2" s="299"/>
      <c r="G2" s="299"/>
    </row>
    <row r="3" spans="1:7" ht="66.75" customHeight="1" thickBot="1">
      <c r="A3" s="263" t="s">
        <v>167</v>
      </c>
      <c r="B3" s="263"/>
      <c r="C3" s="263"/>
      <c r="D3" s="308" t="s">
        <v>526</v>
      </c>
      <c r="E3" s="308"/>
      <c r="F3" s="308"/>
      <c r="G3" s="308"/>
    </row>
    <row r="4" spans="1:7" ht="66.75" customHeight="1" thickBot="1">
      <c r="A4" s="263" t="s">
        <v>168</v>
      </c>
      <c r="B4" s="263"/>
      <c r="C4" s="263"/>
      <c r="D4" s="308" t="s">
        <v>526</v>
      </c>
      <c r="E4" s="308"/>
      <c r="F4" s="308"/>
      <c r="G4" s="308"/>
    </row>
    <row r="5" spans="1:7" ht="13.5" thickBot="1">
      <c r="A5" s="245" t="s">
        <v>74</v>
      </c>
      <c r="B5" s="245"/>
      <c r="C5" s="245" t="s">
        <v>86</v>
      </c>
      <c r="D5" s="245"/>
      <c r="E5" s="36" t="s">
        <v>407</v>
      </c>
      <c r="F5" s="36" t="s">
        <v>408</v>
      </c>
      <c r="G5" s="36" t="s">
        <v>0</v>
      </c>
    </row>
    <row r="6" spans="1:7" ht="13.5" thickBot="1">
      <c r="A6" s="28">
        <v>1</v>
      </c>
      <c r="B6" s="26" t="s">
        <v>92</v>
      </c>
      <c r="C6" s="311" t="s">
        <v>201</v>
      </c>
      <c r="D6" s="312"/>
      <c r="E6" s="313" t="s">
        <v>422</v>
      </c>
      <c r="F6" s="314"/>
      <c r="G6" s="315"/>
    </row>
    <row r="7" spans="1:7" ht="39" thickBot="1">
      <c r="A7" s="28">
        <v>2</v>
      </c>
      <c r="B7" s="26" t="s">
        <v>202</v>
      </c>
      <c r="C7" s="311" t="s">
        <v>203</v>
      </c>
      <c r="D7" s="312"/>
      <c r="E7" s="316"/>
      <c r="F7" s="317"/>
      <c r="G7" s="318"/>
    </row>
    <row r="8" spans="1:7" ht="39" thickBot="1">
      <c r="A8" s="28">
        <v>3</v>
      </c>
      <c r="B8" s="26" t="s">
        <v>204</v>
      </c>
      <c r="C8" s="311" t="s">
        <v>205</v>
      </c>
      <c r="D8" s="312"/>
      <c r="E8" s="316"/>
      <c r="F8" s="317"/>
      <c r="G8" s="318"/>
    </row>
    <row r="9" spans="1:7" ht="39" thickBot="1">
      <c r="A9" s="28">
        <v>4</v>
      </c>
      <c r="B9" s="26" t="s">
        <v>206</v>
      </c>
      <c r="C9" s="311" t="s">
        <v>207</v>
      </c>
      <c r="D9" s="312"/>
      <c r="E9" s="319"/>
      <c r="F9" s="320"/>
      <c r="G9" s="321"/>
    </row>
    <row r="10" spans="1:7">
      <c r="A10" s="13"/>
      <c r="B10" s="13"/>
      <c r="C10" s="13"/>
      <c r="D10" s="17"/>
      <c r="E10" s="17"/>
      <c r="F10" s="17"/>
      <c r="G10" s="13"/>
    </row>
  </sheetData>
  <mergeCells count="14">
    <mergeCell ref="A1:G1"/>
    <mergeCell ref="C6:D6"/>
    <mergeCell ref="C7:D7"/>
    <mergeCell ref="C8:D8"/>
    <mergeCell ref="E6:G9"/>
    <mergeCell ref="C9:D9"/>
    <mergeCell ref="A2:C2"/>
    <mergeCell ref="A3:C3"/>
    <mergeCell ref="A4:C4"/>
    <mergeCell ref="A5:B5"/>
    <mergeCell ref="C5:D5"/>
    <mergeCell ref="D4:G4"/>
    <mergeCell ref="D3:G3"/>
    <mergeCell ref="D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39" customWidth="1"/>
    <col min="2" max="2" width="35.28515625" style="141" customWidth="1"/>
    <col min="3" max="3" width="52.42578125" style="139" customWidth="1"/>
    <col min="4" max="4" width="12.42578125" style="145" customWidth="1"/>
    <col min="5" max="5" width="11.42578125" style="145" customWidth="1"/>
    <col min="6" max="6" width="15.42578125" style="145" customWidth="1"/>
    <col min="7" max="7" width="11.42578125" style="139" customWidth="1"/>
    <col min="8" max="16384" width="11.42578125" style="139" hidden="1"/>
  </cols>
  <sheetData>
    <row r="1" spans="1:7" ht="13.5" customHeight="1" thickBot="1">
      <c r="A1" s="322" t="s">
        <v>194</v>
      </c>
      <c r="B1" s="322"/>
      <c r="C1" s="322"/>
      <c r="D1" s="322"/>
      <c r="E1" s="322"/>
      <c r="F1" s="322"/>
      <c r="G1" s="322"/>
    </row>
    <row r="2" spans="1:7" ht="15.75" customHeight="1" thickBot="1">
      <c r="A2" s="263" t="s">
        <v>67</v>
      </c>
      <c r="B2" s="263"/>
      <c r="C2" s="263"/>
      <c r="D2" s="299" t="s">
        <v>522</v>
      </c>
      <c r="E2" s="299"/>
      <c r="F2" s="299"/>
      <c r="G2" s="299"/>
    </row>
    <row r="3" spans="1:7" ht="39.75" customHeight="1" thickBot="1">
      <c r="A3" s="263" t="s">
        <v>167</v>
      </c>
      <c r="B3" s="263"/>
      <c r="C3" s="263"/>
      <c r="D3" s="308" t="s">
        <v>527</v>
      </c>
      <c r="E3" s="308"/>
      <c r="F3" s="308"/>
      <c r="G3" s="308"/>
    </row>
    <row r="4" spans="1:7" ht="39.75" customHeight="1" thickBot="1">
      <c r="A4" s="263" t="s">
        <v>168</v>
      </c>
      <c r="B4" s="263"/>
      <c r="C4" s="263"/>
      <c r="D4" s="308" t="s">
        <v>527</v>
      </c>
      <c r="E4" s="308"/>
      <c r="F4" s="308"/>
      <c r="G4" s="308"/>
    </row>
    <row r="5" spans="1:7" ht="13.5" thickBot="1">
      <c r="A5" s="245" t="s">
        <v>74</v>
      </c>
      <c r="B5" s="245"/>
      <c r="C5" s="245" t="s">
        <v>86</v>
      </c>
      <c r="D5" s="245"/>
      <c r="E5" s="36" t="s">
        <v>407</v>
      </c>
      <c r="F5" s="36" t="s">
        <v>408</v>
      </c>
      <c r="G5" s="36" t="s">
        <v>0</v>
      </c>
    </row>
    <row r="6" spans="1:7" ht="13.5" thickBot="1">
      <c r="A6" s="38">
        <v>1</v>
      </c>
      <c r="B6" s="39" t="s">
        <v>179</v>
      </c>
      <c r="C6" s="260" t="s">
        <v>195</v>
      </c>
      <c r="D6" s="260"/>
      <c r="E6" s="40" t="s">
        <v>517</v>
      </c>
      <c r="F6" s="40"/>
      <c r="G6" s="80">
        <v>504</v>
      </c>
    </row>
    <row r="7" spans="1:7" ht="13.5" thickBot="1">
      <c r="A7" s="38">
        <v>2</v>
      </c>
      <c r="B7" s="39" t="s">
        <v>92</v>
      </c>
      <c r="C7" s="260" t="s">
        <v>72</v>
      </c>
      <c r="D7" s="260"/>
      <c r="E7" s="40" t="s">
        <v>517</v>
      </c>
      <c r="F7" s="40"/>
      <c r="G7" s="80">
        <v>504</v>
      </c>
    </row>
    <row r="8" spans="1:7" ht="13.5" thickBot="1">
      <c r="A8" s="38">
        <v>3</v>
      </c>
      <c r="B8" s="39" t="s">
        <v>20</v>
      </c>
      <c r="C8" s="260" t="s">
        <v>61</v>
      </c>
      <c r="D8" s="260"/>
      <c r="E8" s="40" t="s">
        <v>517</v>
      </c>
      <c r="F8" s="40"/>
      <c r="G8" s="80">
        <v>504</v>
      </c>
    </row>
    <row r="9" spans="1:7" ht="13.5" thickBot="1">
      <c r="A9" s="38">
        <v>4</v>
      </c>
      <c r="B9" s="39" t="s">
        <v>28</v>
      </c>
      <c r="C9" s="260" t="s">
        <v>55</v>
      </c>
      <c r="D9" s="260"/>
      <c r="E9" s="40" t="s">
        <v>517</v>
      </c>
      <c r="F9" s="40"/>
      <c r="G9" s="80">
        <v>504</v>
      </c>
    </row>
    <row r="10" spans="1:7" ht="13.5" thickBot="1">
      <c r="A10" s="38">
        <v>5</v>
      </c>
      <c r="B10" s="39" t="s">
        <v>32</v>
      </c>
      <c r="C10" s="260" t="s">
        <v>196</v>
      </c>
      <c r="D10" s="260"/>
      <c r="E10" s="40" t="s">
        <v>517</v>
      </c>
      <c r="F10" s="40"/>
      <c r="G10" s="80">
        <v>504</v>
      </c>
    </row>
    <row r="11" spans="1:7" ht="13.5" thickBot="1">
      <c r="A11" s="38">
        <v>6</v>
      </c>
      <c r="B11" s="39" t="s">
        <v>33</v>
      </c>
      <c r="C11" s="260" t="s">
        <v>197</v>
      </c>
      <c r="D11" s="260"/>
      <c r="E11" s="40" t="s">
        <v>517</v>
      </c>
      <c r="F11" s="40"/>
      <c r="G11" s="80">
        <v>504</v>
      </c>
    </row>
    <row r="12" spans="1:7" ht="13.5" thickBot="1">
      <c r="A12" s="38">
        <v>7</v>
      </c>
      <c r="B12" s="39" t="s">
        <v>29</v>
      </c>
      <c r="C12" s="260" t="s">
        <v>198</v>
      </c>
      <c r="D12" s="260"/>
      <c r="E12" s="40" t="s">
        <v>517</v>
      </c>
      <c r="F12" s="40"/>
      <c r="G12" s="80">
        <v>504</v>
      </c>
    </row>
    <row r="13" spans="1:7" ht="15.75" customHeight="1" thickBot="1">
      <c r="A13" s="38">
        <v>8</v>
      </c>
      <c r="B13" s="39" t="s">
        <v>30</v>
      </c>
      <c r="C13" s="246" t="s">
        <v>100</v>
      </c>
      <c r="D13" s="248"/>
      <c r="E13" s="304" t="s">
        <v>422</v>
      </c>
      <c r="F13" s="304"/>
      <c r="G13" s="304"/>
    </row>
    <row r="14" spans="1:7" ht="15.75" customHeight="1" thickBot="1">
      <c r="A14" s="38">
        <v>9</v>
      </c>
      <c r="B14" s="39" t="s">
        <v>199</v>
      </c>
      <c r="C14" s="246" t="s">
        <v>172</v>
      </c>
      <c r="D14" s="248"/>
      <c r="E14" s="304"/>
      <c r="F14" s="304"/>
      <c r="G14" s="304"/>
    </row>
    <row r="15" spans="1:7">
      <c r="A15" s="13"/>
      <c r="B15" s="16"/>
      <c r="C15" s="13"/>
      <c r="D15" s="20"/>
      <c r="E15" s="20"/>
      <c r="F15" s="20"/>
      <c r="G15" s="13"/>
    </row>
  </sheetData>
  <mergeCells count="19">
    <mergeCell ref="C11:D11"/>
    <mergeCell ref="C12:D12"/>
    <mergeCell ref="D2:G2"/>
    <mergeCell ref="A1:G1"/>
    <mergeCell ref="E13:G14"/>
    <mergeCell ref="C13:D13"/>
    <mergeCell ref="C14:D14"/>
    <mergeCell ref="C9:D9"/>
    <mergeCell ref="A2:C2"/>
    <mergeCell ref="A3:C3"/>
    <mergeCell ref="A4:C4"/>
    <mergeCell ref="A5:B5"/>
    <mergeCell ref="C5:D5"/>
    <mergeCell ref="C6:D6"/>
    <mergeCell ref="C7:D7"/>
    <mergeCell ref="C8:D8"/>
    <mergeCell ref="D4:G4"/>
    <mergeCell ref="D3:G3"/>
    <mergeCell ref="C10:D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RESUMEN</vt:lpstr>
      <vt:lpstr> EXPERIENCIA PROPONENTE</vt:lpstr>
      <vt:lpstr>TRANSMISORES (IA 013)</vt:lpstr>
      <vt:lpstr>GPS (IA13)</vt:lpstr>
      <vt:lpstr>FILTROS (IA13)</vt:lpstr>
      <vt:lpstr>COMB (IA13)</vt:lpstr>
      <vt:lpstr>CONM COAXIAL Tx (IA13)</vt:lpstr>
      <vt:lpstr>CARGA FANT (IA13)</vt:lpstr>
      <vt:lpstr>CONMU ANTENAS (IA13)</vt:lpstr>
      <vt:lpstr>ELEM. COMPLEMEN. (IA13)</vt:lpstr>
      <vt:lpstr>ANTENA PANEL (IA13)</vt:lpstr>
      <vt:lpstr>IRD (IA13)</vt:lpstr>
      <vt:lpstr>ANTENA TVRO (IA13)</vt:lpstr>
      <vt:lpstr>LNB (IA13)</vt:lpstr>
      <vt:lpstr>TRANSFORMADORES (IA13)</vt:lpstr>
      <vt:lpstr>PLANTA EMER (IA13)</vt:lpstr>
      <vt:lpstr>TRANSFE (IA13)</vt:lpstr>
      <vt:lpstr>UPS (IA13)</vt:lpstr>
      <vt:lpstr>EQ CONEC Y GEST (IA13)</vt:lpstr>
      <vt:lpstr>GARANTÍAS</vt:lpstr>
      <vt:lpstr>FACTORES PONDERABLES</vt:lpstr>
      <vt:lpstr>' EXPERIENCIA PROPONENTE'!Área_de_impresión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rtvc</dc:creator>
  <cp:lastModifiedBy>M</cp:lastModifiedBy>
  <dcterms:created xsi:type="dcterms:W3CDTF">2011-06-23T19:04:50Z</dcterms:created>
  <dcterms:modified xsi:type="dcterms:W3CDTF">2016-08-30T15:31:22Z</dcterms:modified>
</cp:coreProperties>
</file>