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0730" windowHeight="8970" tabRatio="833"/>
  </bookViews>
  <sheets>
    <sheet name="FACTORES TÉCNICOS DE EVALUACIÓN" sheetId="1" r:id="rId1"/>
    <sheet name=" EXPERIENCIA DEL PROPONENTE" sheetId="44" r:id="rId2"/>
    <sheet name="DIRECTOR DEL PROYECTO" sheetId="46" r:id="rId3"/>
    <sheet name="ASESOR TÉCNICO TDT 1" sheetId="47" r:id="rId4"/>
    <sheet name="ASESOR TÉCNICO TDT 2" sheetId="52" r:id="rId5"/>
    <sheet name="ASESOR TÉCNICO SIS ELEC" sheetId="53" r:id="rId6"/>
    <sheet name="ASESOR OBRAS CIVILES" sheetId="54" r:id="rId7"/>
    <sheet name="ASESOR JURÍDICO" sheetId="55" r:id="rId8"/>
    <sheet name="ASESOR CONTABLE" sheetId="56" r:id="rId9"/>
    <sheet name="FACTORES PONDERABLES" sheetId="57" r:id="rId10"/>
  </sheets>
  <definedNames>
    <definedName name="_Toc330307563" localSheetId="0">'FACTORES TÉCNICOS DE EVALUACIÓN'!#REF!</definedName>
    <definedName name="_Toc330307564" localSheetId="0">'FACTORES TÉCNICOS DE EVALUACIÓN'!#REF!</definedName>
    <definedName name="_xlnm.Print_Area" localSheetId="1">' EXPERIENCIA DEL PROPONENTE'!$B$7:$Q$22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46"/>
  <c r="I17" i="53"/>
  <c r="I16" i="52"/>
  <c r="I17"/>
  <c r="I18"/>
  <c r="I19"/>
  <c r="I26" l="1"/>
  <c r="I18" i="47"/>
  <c r="I17"/>
  <c r="I16"/>
  <c r="I37" i="46" l="1"/>
  <c r="I38"/>
  <c r="I39"/>
  <c r="I40"/>
  <c r="I22"/>
  <c r="I23"/>
  <c r="I24"/>
  <c r="I25"/>
  <c r="I26"/>
  <c r="I27"/>
  <c r="I28"/>
  <c r="I30"/>
  <c r="Q22" i="44"/>
  <c r="S22" s="1"/>
  <c r="Q21"/>
  <c r="S21" s="1"/>
  <c r="Q20"/>
  <c r="I31" i="46" l="1"/>
  <c r="Q19" i="44" l="1"/>
  <c r="S18" l="1"/>
  <c r="Q18"/>
  <c r="Q17"/>
  <c r="S17" s="1"/>
  <c r="S23" s="1"/>
  <c r="I36" i="46"/>
  <c r="I41"/>
  <c r="I42"/>
  <c r="I43"/>
  <c r="I15" i="56" l="1"/>
  <c r="I21" i="55"/>
  <c r="I15"/>
  <c r="I25" i="54"/>
  <c r="I26" s="1"/>
  <c r="I18"/>
  <c r="I24" i="53"/>
  <c r="I29" i="52"/>
  <c r="I30" s="1"/>
  <c r="I15" i="47"/>
  <c r="I19"/>
  <c r="I20"/>
  <c r="I44" i="46"/>
  <c r="G7" i="57" l="1"/>
  <c r="H6" s="1"/>
  <c r="I19" i="54" l="1"/>
  <c r="I20" i="52"/>
  <c r="B15" i="44"/>
  <c r="H8"/>
  <c r="I16" i="56" l="1"/>
  <c r="I16" i="55"/>
  <c r="I22"/>
  <c r="I25" i="53"/>
  <c r="I18"/>
  <c r="I21" i="47"/>
  <c r="I45" i="46"/>
  <c r="G11" i="44"/>
  <c r="I11" s="1"/>
</calcChain>
</file>

<file path=xl/sharedStrings.xml><?xml version="1.0" encoding="utf-8"?>
<sst xmlns="http://schemas.openxmlformats.org/spreadsheetml/2006/main" count="847" uniqueCount="272">
  <si>
    <t>FOLIO</t>
  </si>
  <si>
    <t>PUNTAJE</t>
  </si>
  <si>
    <t>No. Certificación</t>
  </si>
  <si>
    <t>OBJETO</t>
  </si>
  <si>
    <t>PRESUPUESTO OFICIAL</t>
  </si>
  <si>
    <t>VERIFICACIÓN DE LA EXPERIENCIA DEL PROPONENTE</t>
  </si>
  <si>
    <t>PONDERABLE</t>
  </si>
  <si>
    <t>HABILITANTE</t>
  </si>
  <si>
    <t>% PARTICIPACION CONTRATO</t>
  </si>
  <si>
    <t>ÍTEM</t>
  </si>
  <si>
    <t>VALOR SMMLV</t>
  </si>
  <si>
    <t>NÚMERO SMMLV</t>
  </si>
  <si>
    <t xml:space="preserve">FACTORES VERIFICACIÓN </t>
  </si>
  <si>
    <t>TASA DE CAMBIO TRM</t>
  </si>
  <si>
    <t>OFRECIMIENTO</t>
  </si>
  <si>
    <t>NOMBRE O RAZÓN SOCIAL DEL CONTRATANTE</t>
  </si>
  <si>
    <t>NOMBRE O RAZÓN SOCIAL DEL CONTRATISTA</t>
  </si>
  <si>
    <t>VALOR FINAL DEL CONTRATO PESOS COP</t>
  </si>
  <si>
    <t>FECHA TERMINACIÓN (DIA/MES/AÑO)</t>
  </si>
  <si>
    <t>NOMBRE:</t>
  </si>
  <si>
    <t>NÚMERO DE IDENTIFICACIÓN:</t>
  </si>
  <si>
    <t>INSTITUCIÓN</t>
  </si>
  <si>
    <t>TÍTULO PREGRADO</t>
  </si>
  <si>
    <t>FECHA DE
GRADO</t>
  </si>
  <si>
    <t>TÍTULO (Especialización, Maestría, Doctorado)</t>
  </si>
  <si>
    <t>Certificación
No.</t>
  </si>
  <si>
    <t>Cargo</t>
  </si>
  <si>
    <t>Actividad</t>
  </si>
  <si>
    <t>Empresa /
Entidad</t>
  </si>
  <si>
    <t>Fecha
Inicio</t>
  </si>
  <si>
    <t>Fecha
Terminación</t>
  </si>
  <si>
    <t>ANEXO No. 6. FACTORES DE PONDERACIÓN EXPERIENCIA ADICIONAL A LA MÍNIMA REQUERIDA</t>
  </si>
  <si>
    <t>ANEXO No. 7. CARTA DE INTENCIÓN</t>
  </si>
  <si>
    <t xml:space="preserve">Total </t>
  </si>
  <si>
    <t>FACTORES PONDERABLES TÉCNICOS</t>
  </si>
  <si>
    <t>HASTA 700 PUNTOS</t>
  </si>
  <si>
    <t>Formación académica de los Asesores Técnicos de Televisión Digital Terrestre</t>
  </si>
  <si>
    <t>Experiencia adicional del equipo humano</t>
  </si>
  <si>
    <t>Contratar la Interventoría integral técnica, administrativa, financiera, contable, ambiental y jurídica, para la verificación, control y seguimiento del contrato cuyo objeto es: "Radio Televisión Nacional de Colombia, RTVC, contratará integralmente la adquisición, instalación, integración y puesta en funcionamiento de los sistemas de transmisión de televisión digital terrestre - TDT en el estándar DVB-T2, incluyendo las obras civiles y los sistemas eléctricos, para las estaciones que conforman la fase III del despliegue de la Red Pública de Televisión Digital Terrestre - TDT, nacional y regional, de acuerdo con las especificaciones y condiciones técnicas mínimas previstas en las Reglas de Participación".</t>
  </si>
  <si>
    <t>EQUIPO HUMANO MÍNIMO</t>
  </si>
  <si>
    <t>DIRECTOR DEL PROYECTO</t>
  </si>
  <si>
    <t>Un(1) Profesional con Experiencia profesional mínima de diez (10) años en actividades de administración o gerencia</t>
  </si>
  <si>
    <t>Experiencia profesional mínima de siete (7) años en telecomunicaciones</t>
  </si>
  <si>
    <t>Experiencia específica mínima de tres (3) años en proyectos que guarden relación directa con el suministro, instalación, puesta en funcionamiento o mantenimiento de equipos de transmisión de televisión digital terrestre, o diseño de estaciones o redes de transmisión de televisión digital terrestre</t>
  </si>
  <si>
    <t>ASESOR TÉCNICO DE SISTEMAS ELÉCTRICOS</t>
  </si>
  <si>
    <t>Un (1) profesional en ingeniería eléctrica, electrónica o profesión a fin núcleo básico del conocimiento</t>
  </si>
  <si>
    <t>Experiencia profesional mínima de cinco (5) años</t>
  </si>
  <si>
    <t xml:space="preserve">Experiencia específica mínima de cuatro (4) años en el diseño, instalación, mantenimiento u operación de equipos de respaldo de energía (plantas de emergencia o UPS) o redes o acometidas eléctricas. </t>
  </si>
  <si>
    <t>ASESOR OBRAS CIVILES</t>
  </si>
  <si>
    <t>Experiencia profesional mínima de diez (10) años</t>
  </si>
  <si>
    <t>ASESOR JURÍDICO</t>
  </si>
  <si>
    <t>Un (1) profesional en contaduría titulado en Colombia</t>
  </si>
  <si>
    <t>Experiencia específica mínima de tres (3) años en labores de consultoría, asesoría, Interventoría, o supervisión de contratos, en temas de telecomunicaciones y/o comercial y/o administrativo y/o público</t>
  </si>
  <si>
    <t>ASESOR CONTABLE</t>
  </si>
  <si>
    <t>Un (1) profesional en derecho titulado Colombia</t>
  </si>
  <si>
    <t>FORMA DE EJECUCIÓN (Individual, Consorcio, UT)</t>
  </si>
  <si>
    <t xml:space="preserve">CONTRATO
TERMINADO
O LIQUIDADO
(SI/NO)
</t>
  </si>
  <si>
    <t>OBJETO DEL
CONTRATO</t>
  </si>
  <si>
    <t xml:space="preserve">FECHA DE INICIO
(DIA/MES/AÑO)
</t>
  </si>
  <si>
    <t>MONEDA
ORIGINAL
DEL VALOR
DEL
CONTRATO</t>
  </si>
  <si>
    <t>VALOR
TOTAL DEL
CONTRATO
MONEDA
ORIGINAL</t>
  </si>
  <si>
    <t xml:space="preserve">FOLIO DE INICIO </t>
  </si>
  <si>
    <t xml:space="preserve">FOLIO DE
TERMINACIÓN </t>
  </si>
  <si>
    <t>FORMACIÓN ACADÉMICA PROFESIONAL</t>
  </si>
  <si>
    <t>FORMACIÓN ACADÉMICA DE POSTGRADO</t>
  </si>
  <si>
    <t>Tipo de Experiencia ("Mínima", "Adicional", o "Mínima y Adicional")</t>
  </si>
  <si>
    <t>Tiempo de
Experiencia
(Años)</t>
  </si>
  <si>
    <t>FOLIO FIN</t>
  </si>
  <si>
    <t>TÍTULO (Especialización, Maestría o Doctorado)</t>
  </si>
  <si>
    <t>FECHA DE GRADO</t>
  </si>
  <si>
    <t>FORMACIÓN ACADÉMICA DE LOS ASESORES TÉCNICOS DE TELEVISIÓN DIGITAL TERRESTRE</t>
  </si>
  <si>
    <t>FORMACIÓN ACADÉMICA DE POSTGRADO - ASESOR TÉCNICO DE TELEVISIÓN DIGITAL TERRESTRE 1</t>
  </si>
  <si>
    <t>FORMACIÓN ACADÉMICA DE POSTGRADO - ASESOR TÉCNICO DE TELEVISIÓN DIGITAL TERRESTRE 2</t>
  </si>
  <si>
    <t>EXPERIENCIA ADICIONAL DEL EQUIPO HUMANO</t>
  </si>
  <si>
    <t>El Proponente deberá acreditar experiencia en actividades relacionadas con la Interventoría en proyectos de telecomunicaciones, o Consultoría en el despliegue o implementación de estaciones de telecomunicaciones, hasta con seis (6) certificaciones y/o actas de liquidación y/o actas de finalización de contratos ejecutados en un 100%, dentro de los 8 años anteriores a la fecha de cierre del presente proceso de selección.</t>
  </si>
  <si>
    <t>Un(1) Profesional con Posgrado en áreas afines a la administración o gerencia o con aplicación a las telecomunicaciones</t>
  </si>
  <si>
    <t>Un (1) profesional en ingeniería civil o Arquitectura</t>
  </si>
  <si>
    <t>DIRECTOR DE PROYECTO</t>
  </si>
  <si>
    <t xml:space="preserve">ASESOR TÉCNICO DE SISTEMAS ELÉCTRICOS </t>
  </si>
  <si>
    <t xml:space="preserve">ASESOR OBRAS CIVILES </t>
  </si>
  <si>
    <t>SI</t>
  </si>
  <si>
    <t>OBSERVACIONES</t>
  </si>
  <si>
    <t xml:space="preserve">FOLIO </t>
  </si>
  <si>
    <t>VALOR CAMBIO A TRM SI APLICA</t>
  </si>
  <si>
    <t>INDICAR PROPONENTE INDIVIDUAL O MIEMBRO DEL PROPONENTE PLURAL QUE ACREDITA EXPERIENCIA</t>
  </si>
  <si>
    <t>INDIVIDUAL</t>
  </si>
  <si>
    <t>VALOR DEL CONTRATO EN SMLMV DEL AÑO EN QUE SE SUSCRIBIÓ EL CONTRATO</t>
  </si>
  <si>
    <t>% DE PARTICIPACIÓN DEL CONTRATO EXPRESADO EN SMLMV</t>
  </si>
  <si>
    <t>PESOS COLOMBIANOS</t>
  </si>
  <si>
    <t>N/A</t>
  </si>
  <si>
    <t>TOTAL SALARIOS MÍNIMOS</t>
  </si>
  <si>
    <t>CUMPLE CON PRESUPUESTO OFICIAL</t>
  </si>
  <si>
    <t>MAYOR APORTE DE EXP.</t>
  </si>
  <si>
    <t>MENOR APORTE DE EXP.</t>
  </si>
  <si>
    <t>CUMPLE REGLA?</t>
  </si>
  <si>
    <t xml:space="preserve"> ASESOR TÉCNICO DE TELEVISIÓN DIGITAL TERRESTRE - 2</t>
  </si>
  <si>
    <t>CUMPLE</t>
  </si>
  <si>
    <t>EXPERIENCIA ESPECÍFICA: 3 AÑOS DE LABORES DE CONSULTORÍA, ASESORÍA, INTERVENTORÍA, O SUPERVISIÓN DE CONTRATOS, EN TEMAS DE TELECOMUNICACIONES Y/O COMERCIAL Y/O ADMINISTRATIVO Y/O PÚBLICO</t>
  </si>
  <si>
    <t>EXPERIENCIA GENERAL: 5 AÑOS</t>
  </si>
  <si>
    <t xml:space="preserve">Puntaje </t>
  </si>
  <si>
    <t>EXPERIENCIA GENERAL: 10 AÑOS EN ACTIVIDADES DE ADMINISTRACIÓN O GERENCIA</t>
  </si>
  <si>
    <t>EXPERIENCIA ESPECÍFICA: 5 AÑOS EN ACTIVIDADES DE ADMINISTRACIÓN, GESTIÓN O GERENCIA EN PROYECTOS DE TELECOMUNICACIONES</t>
  </si>
  <si>
    <t>Experiencia Adicional Probada (Años)</t>
  </si>
  <si>
    <t>EXPERIENCIA ESPECÍFICA ADICIONAL DEL DIRECTOR DEL PROYECTO OFERTADA</t>
  </si>
  <si>
    <t>EXPERIENCIA ESPECÍFICA ADICIONAL DEL ASESOR TÉCNICO DE TELEVISIÓN DIGITAL TERRESTRE 1 OFERTADA</t>
  </si>
  <si>
    <t>EXPERIENCIA ESPECÍFICA ADICIONAL DEL ASESOR TÉCNICO DE TELEVISIÓN DIGITAL TERRESTRE 2 OFERTADA</t>
  </si>
  <si>
    <t>EXPERIENCIA ESPECÍFICA ADICIONAL DEL ASESOR DE OBRAS CIVILES OFERTADA</t>
  </si>
  <si>
    <t>EXPERIENCIA ESPECÍFICA: 3 AÑOS EN SUMINISTRO, INSTALACIÓN, PUESTA EN FUNCIONAMIENTO O MANTENIMIENTO DE EQUIPOS DE TRANSMISIÓN DE TELEVISIÓN DIGITAL TERRESTRE, O DISEÑO DE ESTACIONES O REDES DE TRANSMISIÓN DE TELEVISIÓN DIGITAL TERRESTRE</t>
  </si>
  <si>
    <t>EXPERIENCIA GENERAL: 7 AÑOS EN TELECOMUNICACIONES</t>
  </si>
  <si>
    <t>EXPERIENCIA GENERAL: 10 AÑOS</t>
  </si>
  <si>
    <t>EXPERIENCIA ESPECÍFICA: 4 AÑOS EN PROYECTOS QUE INVOLUCREN DISEÑO, MANTENIMIENTO O CONSTRUCCIÓN DE TORRES PARA TELECOMUNICACIONES</t>
  </si>
  <si>
    <t>PRESUPUESTO MINIMO A ACREDITAR (80%)</t>
  </si>
  <si>
    <t>% PARTICIPACIÓN ASOCIACIÓN</t>
  </si>
  <si>
    <t>EXPERIENCIA DEL PROPONENTE - INTERVENTORÍA EN PROYECTOS DE TELECOMUNICACIONES, O CONSULTORÍA EN EL DESPLIEGUE O IMPLEMENTACIÓN DE ESTACIONES DE TELECOMUNICACIONES</t>
  </si>
  <si>
    <t>NO</t>
  </si>
  <si>
    <t>APORTAN EXPERIENCIA VÁLIDA</t>
  </si>
  <si>
    <t>EXPERIENCIA ESPECÍFICA: 4 AÑOS EN DISEÑO, INSTALACIÓN, MANTENIMIENTO U OPERACIÓN DE EQUIPOS DE RESPALDO DE ENERGÍA (PLANTAS O UPS), O REDES O ACOMETIDAS ELÉCTRICAS</t>
  </si>
  <si>
    <t>ASESOR TÉCNICO DE TELEVISIÓN DIGITAL TERRESTRE 2</t>
  </si>
  <si>
    <t>ASESOR TÉCNICO DE TELEVISIÓN DIGITAL TERRESTRE 1</t>
  </si>
  <si>
    <t>REDCOM</t>
  </si>
  <si>
    <t>FONDO DE LAS COMUNICACIONES -FONTIC</t>
  </si>
  <si>
    <t>REDCOM LTDA</t>
  </si>
  <si>
    <t>INTERVENTORÍA JURÍDICA, TÉCNICA, ADMINISTRATIVA, FINANCIERA Y SOCIAL AL PROGRAMA COMPARTEL DE CONECTIVIDAD EN BANDA ANCHA PARA INSTITUCIONES PÚBLICAS FASES I, II Y III EN EL MARCO DE LAS LICITACIONES PÚBLICAS CONJUNTAS No. 001 DE 2004, No. 001 DE 2005, A PARTIR DE NOVIEMBRE DE 2008 Y HASTA EL FINAL DEL CONTRATO DE INTERVENTORÍA Y AL PROGRAMA COMPARTEL DE COECTIVIDAD EN BANDA ANCHA PARA INSTITUCIONES PÚBLICAS PARA LA FASE III EN EL MARCO DE LA OFERTA PÚBLICA DE CONTRATO No. IPG 2042-197032 A PARTIR DEL 1 DE FEBRERO DE 2009</t>
  </si>
  <si>
    <t>INTERVENTORÍA JURÍDICA, TÉCNICA, ADMINISTRATIVA, FINANCIERA Y SOCIAL A LOS CONTRATOS QUE SE SUSCRIBAN EN EL BANCO DE PROYECTOS DE CONECTIVIDAD PARA INSTITUCIONES PÚBLICAS QUE SE PREVÉ CONTRATAR EN EL SEGUNDO SEMESTRE DE 2008</t>
  </si>
  <si>
    <t>RTVC</t>
  </si>
  <si>
    <t>CONSORCIO CONSULTEL-REDCOM</t>
  </si>
  <si>
    <t>CONSORCIO</t>
  </si>
  <si>
    <t>INTERVENTORÍA INTEGRAL SOBRE EL SERVICIO DE ADMINISTRACIÓN, OPERACIÓN Y MANTENIMIENTO DE LA RED DE TRANSMISIÓN, PRESTADO POR EL OPERADOR, CONFORME A LO DISPUESTO EN EL PLIEGO DE CONDICIONES Y EN LA OFERTA PRESENTADA  EL 5 DE ENERO DE 2009</t>
  </si>
  <si>
    <t>EL CONTRATO NO ESTÁ FINALIZADO O EJECUTADO EN UN 100%</t>
  </si>
  <si>
    <t>CONSULTEL</t>
  </si>
  <si>
    <t>UNIÓN TEMPORAL</t>
  </si>
  <si>
    <t>UNIÓN TEMPORAL SERCON</t>
  </si>
  <si>
    <t>EL CONTRATISTA REALIZARÁ LA INTERVENTORÍA TÉCNICA, JURÍDICA, ADMINISTRATIVA Y FINANCIERA DEL CONTRATO DE ADMINISTRACIÓN, OPERACIÓN Y MANTENIMIENTO DE LA RED PÚBLICA NACIONAL DE TRANSMISIÓN DE RADIO Y TELEVISIÓN QUE RESULTE ADJUDICADO DEL PROCESO DE SELECCIÓN DIRECTA No. 001 DE 2011, DE CONFORMIDAD CON LAS ESPECIFICACIONES TÉCNICAS, DESCRITAS EN EL PLIEGO DE CONDICIONES</t>
  </si>
  <si>
    <t>CONTRATAR DE MANERA INTEGRAL LA INTERVENTORÍA TÉCNICA, JURÍDICA, ADMINISTRATIVA Y FINANCIERA DEL CONTRATO DE ADMINISTRACIÓN, OPERACIÓN Y MANTENIMIENTO DE LA RED PÚBLICA NACIONAL DE TRANSMISIÓN DE RADIO Y TELEVISIÓN DE RTVC QUE RESULTE DEL PROCESO DE SELECCIÓN PÚBLICA No. 04 DE 2012, DE CONFORMIDAD CON LAS ESPECIFICACIONES TÉCNICAS, DESCRITAS EN LOS ESTUDIOS PREVIOS Y EN EL PLIEGO DE CONDICIONES</t>
  </si>
  <si>
    <t>SILVIA DEL SOCORRO SUÁREZ DE GAMBOA</t>
  </si>
  <si>
    <t>C.C. 41.406.376</t>
  </si>
  <si>
    <t>PONTIFICIA UNIVERSIDAD JAVERIANA</t>
  </si>
  <si>
    <t>INGENIERA ELECTRÓNICA</t>
  </si>
  <si>
    <t>8 DE FEBRERO DE 1975</t>
  </si>
  <si>
    <t>ESCUELA DE COMUNICACIONES MILITARES</t>
  </si>
  <si>
    <t>ESPECIALISTA EN GERENCIA DE LAS TELECOMUNICACIONES</t>
  </si>
  <si>
    <t>10 DE MAYO DE 2003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</si>
  <si>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</si>
  <si>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</si>
  <si>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</si>
  <si>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</si>
  <si>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</si>
  <si>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</si>
  <si>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</si>
  <si>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</si>
  <si>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</si>
  <si>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MÍNIMA Y ADICIONAL</t>
  </si>
  <si>
    <t>CONSULTEL LTDA</t>
  </si>
  <si>
    <t>DIRECCIÓN Y COORDINACIÓN DEL CONTRATO DE INTERVENTORÍA EN LOS ASPECTOS TÉCNICOS, ADMINISTRATIVOS Y FINANCIEROS</t>
  </si>
  <si>
    <t>DIRECTORA DE INTERVENTORÍA: RTVC CONTRATO 302 DE 2012</t>
  </si>
  <si>
    <t>DIRECTORA DE INTERVENTORÍA: RTVC CONTRATO 118 DE 2011</t>
  </si>
  <si>
    <t>DIRECTORA DE INTERVENTORÍA: RTVC CONTRATO 009 DE 2009</t>
  </si>
  <si>
    <t>DIRECTORA DE INTERVENTORÍA: RTVC RESOLUCIONES 239 Y 272 DE 2008</t>
  </si>
  <si>
    <t>DIRECTORA DE INTERVENTORÍA: RTVC CONTRATO 198 DE 2006</t>
  </si>
  <si>
    <t>DIRECTORA DE INTERVENTORÍA: FONADE CONTRATO 2061163 DE 2006</t>
  </si>
  <si>
    <t>DIRECTORA DE INTERVENTORÍA: FONADE CONTRATO 20500334 DE 2005</t>
  </si>
  <si>
    <t>DIRECTORA DE INTERVENTORÍA: FONADE CONTRATO 201865 DE 2001</t>
  </si>
  <si>
    <t>DIRECTORA DE INTERVENTORÍA: MINCOMUNICACIONES CONTRATO 057 DE 1999</t>
  </si>
  <si>
    <t xml:space="preserve">CUMPLE </t>
  </si>
  <si>
    <t>166-223</t>
  </si>
  <si>
    <t>228-232</t>
  </si>
  <si>
    <t>233-234</t>
  </si>
  <si>
    <t>LUIS EDUARDO PEÑA REYES</t>
  </si>
  <si>
    <t>C.C. 7.307.770</t>
  </si>
  <si>
    <t>UNIVERSIDAD NACIONAL DE COLOMBIA</t>
  </si>
  <si>
    <t>INGENIERO ELECTRICISTA</t>
  </si>
  <si>
    <t>25 DE JULIO DE 1996</t>
  </si>
  <si>
    <t>2.1</t>
  </si>
  <si>
    <t>2.2</t>
  </si>
  <si>
    <t>2.3</t>
  </si>
  <si>
    <t>COMISIÓN NACIONAL DE TELEVISIÓN</t>
  </si>
  <si>
    <t>PROFESIONAL IV</t>
  </si>
  <si>
    <t>ASESOR II</t>
  </si>
  <si>
    <t>ASISTENCIA A LA SUBDIRECCIÓN TÉCNICA Y DE OPERACIONES PARA GARANTIZAR LA EJECUCIÓN Y CONTROL DE LAS POLÍTICAS DE CARÁCTER TÉCNICO ASIGNADA A LA SUBDIRECCIÓN PARA LA ADECUADA PRESTACIÓN DEL SERVICIO PÚBLICO DE TELEVISIÓN</t>
  </si>
  <si>
    <t>ASESORAR Y ASISTIR A LA SUBDIRECCIÓN TÉCNICA Y DE OPERACIONES PARA GARANTIZAR LA EJECUCIÓN Y CONTROL DE LAS POLÍTICAS DE CARÁCTER TÉCNICO ASIGNADAS Y VELAR POR LA CALIDAD DEL SERVICIO PRESTADO DE LAS SEÑALES EMITIDAS POR LOS OPERADORES EN LOS DIRFERENTES NIVELES TERRITORIALES Y LAS DIFERENTES ÁREAS DE SERVICIO PARA LA ADECUADA PRESTACIÓN DEL SERVICIO PÚBLICO DE TELEVISIÓN</t>
  </si>
  <si>
    <t>SUBDIRECTOR</t>
  </si>
  <si>
    <t>EJECUTAR LAS POLÍTICAS DE CARÁCTER TÉCNICO PARA LA ADECUADA PRESTACIÓN DEL SERVICIO PÚBLICO DE TELEVISIÓN</t>
  </si>
  <si>
    <t>AGENCIA NACIONAL DEL ESPECTRO</t>
  </si>
  <si>
    <t>DIRIGIR ESTUDIOS Y TRÁMITE DE SOLICITUDES RELACIONADAS CON EL USO DEL ESPECTRO RADIELÉCTRICO; COORDINAR EL DESARROLLO DE MODELOS PARA EL USO ÓPTIMO DEL ESPECTRO Y PARA UNA MAYOR EFICIENCIA EN LA ADMINISTRACIÓN DEL MISMO; EJECUTAR LAS ACTIVIDADES DE GESTIÓN TÉCNICA DEL ESPECTRO RADIOELÉCTRICO, A CARO DE LA AGENCIA Y COORDINAR CON LAS DEPENDENCIAS DEL MINISTERIO TIC Y DEMÁS ENTIDADES RELACIONADAS, ELEMENTOS DE INTERÉS COMPUN O COMPARTIDO.</t>
  </si>
  <si>
    <t>DIRECTOR</t>
  </si>
  <si>
    <t>PLANEAR, DIRIGIR, CONTROLAR Y EVALUAR POLÍTICAS, PLANES, PROGRAMAS, PROYECTOS Y ACTIVIDADES QUE DESARROLLE LA ENTIDAD PARA EL CUMPLIMIENTO DEL OBJETO Y FUNCIONES DETERMINADAS POR LA LEY Y ASUNTOS APROBADOS POR EL CONSEJO DIRECTIVO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</si>
  <si>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</si>
  <si>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</si>
  <si>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</si>
  <si>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</si>
  <si>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</si>
  <si>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</si>
  <si>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</si>
  <si>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</si>
  <si>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</si>
  <si>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</si>
  <si>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</si>
  <si>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</si>
  <si>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</si>
  <si>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</si>
  <si>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NO GUARDA RELACIÓN CON LA EXPERIENCIA ESPECÍFICA REQUERIDA POR LA ENTIDAD</t>
  </si>
  <si>
    <t>247-259</t>
  </si>
  <si>
    <t>NO CUMPLE</t>
  </si>
  <si>
    <t>YAZMIN ALEXANDRA ARDILA NIÑO</t>
  </si>
  <si>
    <t>C.C. 52.530.310</t>
  </si>
  <si>
    <t>UNIVERSIDAD DISTRITAL FRANCISCO JOSÉ DE CALDAS</t>
  </si>
  <si>
    <t>15 DE AGOSTO DE 2003</t>
  </si>
  <si>
    <t>AICOX SOLUCIONES</t>
  </si>
  <si>
    <t>INGENIERA</t>
  </si>
  <si>
    <t>ASESORÍA EN EL SUMINISTRO Y VENTA DE EQUIPOS DE TRANSMISIÓN PARA RADIODIFUSIÓN TANTO EN TELEVISIÓN DIGITAL COMO EN RADIO</t>
  </si>
  <si>
    <t>PROFESIONAL DE PARRILLA</t>
  </si>
  <si>
    <t>RESTAURAR SISTEMAS DE EMISIÓN Y PUESTA EN NORMALIDAD DE LOS MISMOS EN CASO DE FALLOS; VERIFICAR PERMANENTEMENTE EL ESTADO Y CORRETO FUNCIONAMIENTO DE LOS EQUIPOS DEL CENTRO DE EMISIÓN; REALIZAR LABORES DE MANTENIMIENTO PREVENTIVO Y CORRECTIVO EN LOS EQUIPOS DEL CENTRO DE EMISIPON, CON EL FIN DE GARANTIZAR LA EMISIÓN DE LOS TRES CANALES.</t>
  </si>
  <si>
    <t>INGENIERO SUPERVISOR DE EMISIÓN</t>
  </si>
  <si>
    <t>INGENIERO DE TRANSMISIÓN</t>
  </si>
  <si>
    <t>PARTICIPAR CON LAS LABORES RELACIONADAS CON EL CONTRATO DE ADMINISTRACIÓN, OPERACIÓN Y MANTENIMIENTO; PARTICIPAR EN EL PROCESO DE IMPLEMENTACIÓN DE LA TECNOLOGÍA DE TELEVISIÓN DIGITAL TERRESTRE PARA RTVC; PARTICIPAR EN LOS PLANES DE EXPANSIÓN DE LA RED DE TRANSMISIÓN DE RTVC; DISEÑAR, EJECUTAR Y ELABORAR PROYECTOS RELACIONADOS CON LA IMPLEMENTACIÓN DE LA TELEVISIÓN DIGITAL TERRESTRE</t>
  </si>
  <si>
    <t>RESTAURAR SISTEMAS DE EMISIÓN Y PUESTA EN NORMALIDAD DE LOS MISMOS EN CASO DE FALLOS; VERIFICAR PERMANENTEMENTE EL ESTADO Y CORRETO FUNCIONAMIENTO DE LOS EQUIPOS DEL CENTRO DE EMISIÓN; REALIZAR LABORES DE MANTENIMIENTO PREVENTIVO Y CORRECTIVO EN LOS EQUIPOS DEL CENTRO DE EMISIÓN, CON EL FIN DE GARANTIZAR LA EMISIÓN DE LOS TRES CANALES.</t>
  </si>
  <si>
    <t>AURELIO PÉREZ HURTADO</t>
  </si>
  <si>
    <t>C.C. 91.215.009</t>
  </si>
  <si>
    <t>UNIVERSIDAD INDUSTRIAL DE SANTANDER</t>
  </si>
  <si>
    <t>8 DE OCTUBRE DE 1985</t>
  </si>
  <si>
    <t>MÍNIMA</t>
  </si>
  <si>
    <t>AIRE Y ENERGÍA LTDA</t>
  </si>
  <si>
    <t>CONTRATISTA</t>
  </si>
  <si>
    <t>INSTALACIÓN DE ACOMETIDAS ELÉCTRICAS, TABLEROS ELÉCTRICOS, TRANSFORMADORES DE 45 KVA</t>
  </si>
  <si>
    <t>ENRIQUE GAVIRIA ALARCÓN</t>
  </si>
  <si>
    <t>C.C. 80.413.292</t>
  </si>
  <si>
    <t>UNIVERSIDAD DE LOS ANDES</t>
  </si>
  <si>
    <t>28 DE JUNIO DE 1991</t>
  </si>
  <si>
    <t>INGENIERO CIVIL</t>
  </si>
  <si>
    <t>INTEGRACIÓN DE PROYECTOS DOLMEN S.A.</t>
  </si>
  <si>
    <t>GERENTE ADMINISTRATIVO Y FINANCIERO</t>
  </si>
  <si>
    <t>ELABORACIÓN Y CONTROL DE PRESUPUESTOS DE OBRA, DISEÑO Y CONSTRUCCIÓN DE PROYECTOS DE INGENIERÍA CIVIL, ELÉCTRICA Y TELECOMUNICACIONES PARA TORRES Y ESTACIONES DE OPERADORES DE TELEFONPÍA MÓVIL CELULAR Y TRUNKING</t>
  </si>
  <si>
    <t>268-272</t>
  </si>
  <si>
    <t>283-284</t>
  </si>
  <si>
    <t>Experiencia específica mínima de cuatro (4) años en proyectos que involucren diseño, mantenimiento o construcción de torres para telecomunicaciones</t>
  </si>
  <si>
    <t>PEDRO DIONISIO DEL RÍO ROMERO</t>
  </si>
  <si>
    <t>C.C. 9.294.672</t>
  </si>
  <si>
    <t>UNIVERSIDAD DE SAN BUENAVENTURA</t>
  </si>
  <si>
    <t>ABOGADO</t>
  </si>
  <si>
    <t>22 DE NOVIEMBRE DE 2002</t>
  </si>
  <si>
    <t>PRYSMA ABOGADOS &amp; CONSULTORES LTDA</t>
  </si>
  <si>
    <t>ASESOR</t>
  </si>
  <si>
    <t>ASESORÍA LEGAL PARA EL APOYO JURÍDICO A LOS DISTINTOS PROYECTOS DE TECNOLOGÍAS DE INFORMACIÓN Y COMUNICACIONES; REVISAR ASPECTOS LEGALES DE LOS CONTRATOS PÚBLICOS EN ELECTOR DE LAS TELECOMUNICACIONES SUPERVISADOS POR LOS CLIENTES CONTRATISTAS E INTERVENTORÍA DE LAS DISTINTAS CARTERAS DE CONSULTORÍA CONTRACTUAL; ASESORÍA JURÍDICA EN GESTIÓN Y TRÁMITES DE CONTRATACIÓN; SEGUIMIENTO Y CONTROL DE PROCESOS LICITATORIOS</t>
  </si>
  <si>
    <t>ALBERTO MONCADA ARCINIEGAS</t>
  </si>
  <si>
    <t>C.C. 79.539.241</t>
  </si>
  <si>
    <t>UNIVERSIDAD PILOTO DE COLOMBIA</t>
  </si>
  <si>
    <t>CONTADOR PÚBLICO</t>
  </si>
  <si>
    <t>8 DE OCTUBRE DE 1999</t>
  </si>
  <si>
    <t>ASESOR - CONSULTOR</t>
  </si>
  <si>
    <t>LIDERAR PROCESOS DE TESORERÍA, FACTURACIÓN Y MANEJO DE PRESUPUESTO DE LOS PROYECTOS ASIGNADOS; COORDINAR LA AUDITORÍA CONTABLE Y TRIBUTARIA DE LA INFORMACIÓ CONTABLE DE LOS PROYECTOS ASIGNADOS; COORDINAR Y ASESORA EN MATERIA CONTABLE Y FISCAL LOS CONTRATOS ASIGNADOS; VALIDAR QUE LA INFORMACIÓN PRESENTADA PARA EL CUMPLIMIENTO DE LAS OBLIGACIONES DEL CONTRATISTA CUMPLA CON LO ESTABLECIDO EN EL PLIEGO DE CONDICIONES</t>
  </si>
  <si>
    <t xml:space="preserve">FOLIO  </t>
  </si>
  <si>
    <t>MAESTRÍA EN ADMINISTRACIÓN</t>
  </si>
  <si>
    <t>17 DE SEPTIEMBRE DE 2003</t>
  </si>
  <si>
    <t>ESCUELA DE NEGOCIOS UNIVERSIDAD POLITÉCNICA DE MADRID</t>
  </si>
  <si>
    <t>MBA EN NUEVAS TECNOLOGÍAS</t>
  </si>
  <si>
    <t>15 DE NOVIEMBRE DE 2012</t>
  </si>
  <si>
    <t>NO SE EVIDENCIA QUE SEA TÍTULO OFICIAL.</t>
  </si>
  <si>
    <t>CINCO (5) AÑOS O MÁS</t>
  </si>
  <si>
    <t>PUNTAJE ASIGNABLE</t>
  </si>
  <si>
    <t>INHABILITADO: NO SE ASIGNA PUNTAJE</t>
  </si>
  <si>
    <t>EVALUACIÓN TÉCNICA</t>
  </si>
  <si>
    <t>FACTORES TÉCNICOS</t>
  </si>
  <si>
    <t>HABILITANTE/
PONDERABLE</t>
  </si>
  <si>
    <t>CUMPLE/
NO CUMPLE</t>
  </si>
  <si>
    <t>Un(1) Profesional con Experiencia específica mínima de cinco (5) años en actividades de administración, gestión o gerencia de proyectos en telecomunicaciones</t>
  </si>
  <si>
    <t>Profesional en ingeniería eléctrica, electrónica, de telecomunicaciones o profesiones afines núcleo básico del conocimiento</t>
  </si>
  <si>
    <t>CONSORCIO REDES TDT</t>
  </si>
  <si>
    <t>INTERVENTORÍA INTEGRAL SOBRE EL SERVICIO DE ADMINISTRACIÓN, OPERACIÓN Y MANTENIMIENTO DE LA RED DE TRANSMISIÓN, PRESTADO POR EL OPERADOR, CONFORME A LO DISPUESTO EN EL PLIEGO DE CONDICIONES Y EN LA OFERTA PRESENTADA EL 5 DE ENERO DE 2009</t>
  </si>
  <si>
    <t>EXPERIENCIA DEL PROPONENTE</t>
  </si>
  <si>
    <t xml:space="preserve"> ASESOR TÉCNICO DE TELEVISIÓN DIGITAL TERRESTRE - 1</t>
  </si>
  <si>
    <t>SE SOLAPA CON EXPERIENCIA 1.5, DESDE EL 28 DE NOV DE 2006 HASTA EL 16 DE ENE DE 2007. SE COMPUTA PERÍODO QUE NO SE SOLAPA.</t>
  </si>
  <si>
    <t>SE SOLAPA CON LA EXPERIENCIA 1.2, DESDE EL 14 DE JULIO DE 2007 HASTA EL 15 DE JULIO DE 2010. SE COMPUTA EL PERÍODO QUE NO SE SOLAPA</t>
  </si>
</sst>
</file>

<file path=xl/styles.xml><?xml version="1.0" encoding="utf-8"?>
<styleSheet xmlns="http://schemas.openxmlformats.org/spreadsheetml/2006/main">
  <numFmts count="15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\ * #,##0_);_(&quot;$&quot;\ * \(#,##0\);_(&quot;$&quot;\ * &quot;-&quot;??_);_(@_)"/>
    <numFmt numFmtId="166" formatCode="[$€-2]\ #,##0.00;[Red]\-[$€-2]\ #,##0.00"/>
    <numFmt numFmtId="167" formatCode="_(&quot;$&quot;\ * #,##0.0000_);_(&quot;$&quot;\ * \(#,##0.0000\);_(&quot;$&quot;\ * &quot;-&quot;??_);_(@_)"/>
    <numFmt numFmtId="168" formatCode="&quot;$&quot;#,##0"/>
    <numFmt numFmtId="169" formatCode="###0;###0"/>
    <numFmt numFmtId="170" formatCode="dd/mm/yyyy;@"/>
    <numFmt numFmtId="171" formatCode="#,##0.0;#,##0.0"/>
    <numFmt numFmtId="172" formatCode="_-* #,##0_-;\-* #,##0_-;_-* &quot;-&quot;??_-;_-@_-"/>
    <numFmt numFmtId="173" formatCode="_-&quot;$&quot;* #,##0.0000_-;\-&quot;$&quot;* #,##0.0000_-;_-&quot;$&quot;* &quot;-&quot;????_-;_-@_-"/>
    <numFmt numFmtId="175" formatCode="_(&quot;$&quot;\ * #,##0.00000_);_(&quot;$&quot;\ * \(#,##0.00000\);_(&quot;$&quot;\ * &quot;-&quot;??_);_(@_)"/>
    <numFmt numFmtId="176" formatCode="#,##0.00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168" fontId="6" fillId="2" borderId="8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/>
    <xf numFmtId="14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7" fillId="4" borderId="5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4" borderId="33" xfId="0" applyFont="1" applyFill="1" applyBorder="1" applyAlignment="1">
      <alignment wrapText="1"/>
    </xf>
    <xf numFmtId="0" fontId="7" fillId="4" borderId="34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6" fillId="0" borderId="0" xfId="0" applyFont="1"/>
    <xf numFmtId="0" fontId="6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vertical="center"/>
    </xf>
    <xf numFmtId="0" fontId="7" fillId="4" borderId="8" xfId="0" applyFont="1" applyFill="1" applyBorder="1" applyAlignment="1"/>
    <xf numFmtId="0" fontId="8" fillId="2" borderId="0" xfId="0" applyFont="1" applyFill="1" applyBorder="1" applyAlignment="1"/>
    <xf numFmtId="165" fontId="6" fillId="2" borderId="8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26" xfId="1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 wrapText="1"/>
    </xf>
    <xf numFmtId="165" fontId="6" fillId="2" borderId="0" xfId="1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69" fontId="11" fillId="3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0" fontId="11" fillId="0" borderId="2" xfId="0" applyNumberFormat="1" applyFont="1" applyFill="1" applyBorder="1" applyAlignment="1">
      <alignment horizontal="center" vertical="center" wrapText="1"/>
    </xf>
    <xf numFmtId="169" fontId="11" fillId="3" borderId="1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0" fontId="11" fillId="0" borderId="3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173" fontId="6" fillId="2" borderId="0" xfId="0" applyNumberFormat="1" applyFont="1" applyFill="1"/>
    <xf numFmtId="0" fontId="6" fillId="2" borderId="40" xfId="0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>
      <alignment horizontal="center" vertical="center"/>
    </xf>
    <xf numFmtId="0" fontId="10" fillId="2" borderId="36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69" fontId="11" fillId="2" borderId="1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0" fontId="11" fillId="2" borderId="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wrapText="1"/>
    </xf>
    <xf numFmtId="0" fontId="6" fillId="0" borderId="1" xfId="0" applyFont="1" applyBorder="1"/>
    <xf numFmtId="169" fontId="11" fillId="2" borderId="7" xfId="0" applyNumberFormat="1" applyFont="1" applyFill="1" applyBorder="1" applyAlignment="1">
      <alignment horizontal="center" vertical="center" wrapText="1"/>
    </xf>
    <xf numFmtId="170" fontId="11" fillId="2" borderId="2" xfId="0" applyNumberFormat="1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 wrapText="1"/>
    </xf>
    <xf numFmtId="43" fontId="6" fillId="2" borderId="3" xfId="0" applyNumberFormat="1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43" fontId="10" fillId="2" borderId="4" xfId="0" applyNumberFormat="1" applyFont="1" applyFill="1" applyBorder="1" applyAlignment="1">
      <alignment horizontal="center" vertical="center" wrapText="1"/>
    </xf>
    <xf numFmtId="8" fontId="10" fillId="2" borderId="4" xfId="1" applyNumberFormat="1" applyFont="1" applyFill="1" applyBorder="1" applyAlignment="1">
      <alignment horizontal="center" vertical="center" wrapText="1"/>
    </xf>
    <xf numFmtId="167" fontId="10" fillId="2" borderId="4" xfId="1" applyNumberFormat="1" applyFont="1" applyFill="1" applyBorder="1" applyAlignment="1">
      <alignment horizontal="center" vertical="center" wrapText="1"/>
    </xf>
    <xf numFmtId="8" fontId="6" fillId="2" borderId="3" xfId="0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left" vertical="center"/>
    </xf>
    <xf numFmtId="169" fontId="11" fillId="2" borderId="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right" vertical="center" wrapText="1"/>
    </xf>
    <xf numFmtId="9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6" xfId="0" applyFont="1" applyFill="1" applyBorder="1"/>
    <xf numFmtId="14" fontId="6" fillId="2" borderId="31" xfId="0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9" fontId="10" fillId="2" borderId="4" xfId="6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69" fontId="11" fillId="0" borderId="3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3" fontId="9" fillId="6" borderId="4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8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75" fontId="6" fillId="2" borderId="2" xfId="1" applyNumberFormat="1" applyFont="1" applyFill="1" applyBorder="1" applyAlignment="1">
      <alignment horizontal="center" vertical="center" wrapText="1"/>
    </xf>
    <xf numFmtId="9" fontId="6" fillId="2" borderId="2" xfId="60" applyFont="1" applyFill="1" applyBorder="1" applyAlignment="1">
      <alignment horizontal="center" vertical="center" wrapText="1"/>
    </xf>
    <xf numFmtId="8" fontId="6" fillId="2" borderId="4" xfId="1" applyNumberFormat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9" fontId="6" fillId="2" borderId="4" xfId="6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9" fontId="11" fillId="2" borderId="4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70" fontId="11" fillId="2" borderId="6" xfId="0" applyNumberFormat="1" applyFont="1" applyFill="1" applyBorder="1" applyAlignment="1">
      <alignment horizontal="center" vertical="center" wrapText="1"/>
    </xf>
    <xf numFmtId="169" fontId="11" fillId="2" borderId="2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72" fontId="6" fillId="2" borderId="16" xfId="59" applyNumberFormat="1" applyFont="1" applyFill="1" applyBorder="1" applyAlignment="1">
      <alignment horizontal="left" vertical="center" wrapText="1"/>
    </xf>
    <xf numFmtId="169" fontId="11" fillId="2" borderId="48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5" fontId="6" fillId="2" borderId="4" xfId="1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2" fontId="6" fillId="2" borderId="0" xfId="59" applyNumberFormat="1" applyFont="1" applyFill="1"/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center" vertical="center" wrapText="1"/>
    </xf>
    <xf numFmtId="169" fontId="11" fillId="0" borderId="2" xfId="0" applyNumberFormat="1" applyFont="1" applyFill="1" applyBorder="1" applyAlignment="1">
      <alignment horizontal="center" vertical="center" wrapText="1"/>
    </xf>
    <xf numFmtId="169" fontId="11" fillId="9" borderId="7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70" fontId="11" fillId="9" borderId="2" xfId="0" applyNumberFormat="1" applyFont="1" applyFill="1" applyBorder="1" applyAlignment="1">
      <alignment horizontal="center" vertical="center" wrapText="1"/>
    </xf>
    <xf numFmtId="176" fontId="11" fillId="9" borderId="2" xfId="0" applyNumberFormat="1" applyFont="1" applyFill="1" applyBorder="1" applyAlignment="1">
      <alignment horizontal="center" vertical="center" wrapText="1"/>
    </xf>
    <xf numFmtId="169" fontId="11" fillId="9" borderId="2" xfId="0" applyNumberFormat="1" applyFont="1" applyFill="1" applyBorder="1" applyAlignment="1">
      <alignment horizontal="center" vertical="center" wrapText="1"/>
    </xf>
    <xf numFmtId="169" fontId="11" fillId="9" borderId="14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70" fontId="11" fillId="9" borderId="3" xfId="0" applyNumberFormat="1" applyFont="1" applyFill="1" applyBorder="1" applyAlignment="1">
      <alignment horizontal="center" vertical="center" wrapText="1"/>
    </xf>
    <xf numFmtId="176" fontId="11" fillId="9" borderId="3" xfId="0" applyNumberFormat="1" applyFont="1" applyFill="1" applyBorder="1" applyAlignment="1">
      <alignment horizontal="center" vertical="center" wrapText="1"/>
    </xf>
    <xf numFmtId="169" fontId="11" fillId="9" borderId="3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69" fontId="11" fillId="2" borderId="4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2" fontId="6" fillId="2" borderId="50" xfId="59" applyNumberFormat="1" applyFont="1" applyFill="1" applyBorder="1" applyAlignment="1">
      <alignment horizontal="left" vertical="center" wrapText="1"/>
    </xf>
    <xf numFmtId="172" fontId="6" fillId="2" borderId="36" xfId="59" applyNumberFormat="1" applyFont="1" applyFill="1" applyBorder="1" applyAlignment="1">
      <alignment horizontal="left" vertical="center" wrapText="1"/>
    </xf>
    <xf numFmtId="172" fontId="5" fillId="9" borderId="61" xfId="59" applyNumberFormat="1" applyFont="1" applyFill="1" applyBorder="1" applyAlignment="1">
      <alignment horizontal="left" vertical="center" wrapText="1"/>
    </xf>
    <xf numFmtId="172" fontId="6" fillId="2" borderId="1" xfId="59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9" fontId="11" fillId="2" borderId="2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4" borderId="3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9" fontId="11" fillId="0" borderId="25" xfId="0" applyNumberFormat="1" applyFont="1" applyFill="1" applyBorder="1" applyAlignment="1">
      <alignment horizontal="center" vertical="center" wrapText="1"/>
    </xf>
    <xf numFmtId="169" fontId="11" fillId="2" borderId="2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9" borderId="40" xfId="0" applyFont="1" applyFill="1" applyBorder="1" applyAlignment="1">
      <alignment horizontal="center" vertical="center"/>
    </xf>
    <xf numFmtId="43" fontId="6" fillId="9" borderId="2" xfId="0" applyNumberFormat="1" applyFont="1" applyFill="1" applyBorder="1" applyAlignment="1">
      <alignment horizontal="center" vertical="center" wrapText="1"/>
    </xf>
    <xf numFmtId="43" fontId="6" fillId="9" borderId="2" xfId="0" applyNumberFormat="1" applyFont="1" applyFill="1" applyBorder="1" applyAlignment="1">
      <alignment horizontal="center" vertical="center"/>
    </xf>
    <xf numFmtId="14" fontId="6" fillId="9" borderId="2" xfId="0" applyNumberFormat="1" applyFont="1" applyFill="1" applyBorder="1" applyAlignment="1">
      <alignment horizontal="center" vertical="center"/>
    </xf>
    <xf numFmtId="8" fontId="6" fillId="9" borderId="4" xfId="1" applyNumberFormat="1" applyFont="1" applyFill="1" applyBorder="1" applyAlignment="1">
      <alignment horizontal="center" vertical="center" wrapText="1"/>
    </xf>
    <xf numFmtId="165" fontId="6" fillId="9" borderId="4" xfId="1" applyNumberFormat="1" applyFont="1" applyFill="1" applyBorder="1" applyAlignment="1">
      <alignment horizontal="center" vertical="center" wrapText="1"/>
    </xf>
    <xf numFmtId="175" fontId="6" fillId="9" borderId="4" xfId="1" applyNumberFormat="1" applyFont="1" applyFill="1" applyBorder="1" applyAlignment="1">
      <alignment horizontal="center" vertical="center" wrapText="1"/>
    </xf>
    <xf numFmtId="43" fontId="6" fillId="9" borderId="4" xfId="0" applyNumberFormat="1" applyFont="1" applyFill="1" applyBorder="1" applyAlignment="1">
      <alignment horizontal="center" vertical="center" wrapText="1"/>
    </xf>
    <xf numFmtId="9" fontId="6" fillId="9" borderId="4" xfId="60" applyNumberFormat="1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/>
    </xf>
    <xf numFmtId="0" fontId="6" fillId="9" borderId="2" xfId="1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9" fontId="6" fillId="9" borderId="4" xfId="60" applyFont="1" applyFill="1" applyBorder="1" applyAlignment="1">
      <alignment horizontal="center" vertical="center" wrapText="1"/>
    </xf>
    <xf numFmtId="0" fontId="6" fillId="0" borderId="16" xfId="0" applyFont="1" applyBorder="1" applyAlignment="1"/>
    <xf numFmtId="0" fontId="7" fillId="4" borderId="30" xfId="0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 wrapText="1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43" fontId="6" fillId="0" borderId="0" xfId="0" applyNumberFormat="1" applyFont="1" applyFill="1" applyBorder="1" applyAlignment="1">
      <alignment horizontal="center" vertical="center"/>
    </xf>
    <xf numFmtId="0" fontId="10" fillId="2" borderId="45" xfId="0" applyNumberFormat="1" applyFont="1" applyFill="1" applyBorder="1" applyAlignment="1">
      <alignment horizontal="center" vertical="center"/>
    </xf>
    <xf numFmtId="8" fontId="6" fillId="9" borderId="2" xfId="1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justify" vertical="center" wrapText="1"/>
    </xf>
    <xf numFmtId="14" fontId="6" fillId="9" borderId="2" xfId="0" applyNumberFormat="1" applyFont="1" applyFill="1" applyBorder="1" applyAlignment="1">
      <alignment horizontal="justify" vertical="center" wrapText="1"/>
    </xf>
    <xf numFmtId="14" fontId="10" fillId="2" borderId="2" xfId="0" applyNumberFormat="1" applyFont="1" applyFill="1" applyBorder="1" applyAlignment="1">
      <alignment horizontal="justify" vertical="center" wrapText="1"/>
    </xf>
    <xf numFmtId="14" fontId="6" fillId="2" borderId="3" xfId="0" applyNumberFormat="1" applyFont="1" applyFill="1" applyBorder="1" applyAlignment="1">
      <alignment horizontal="justify" vertical="center" wrapText="1"/>
    </xf>
    <xf numFmtId="0" fontId="7" fillId="4" borderId="23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wrapText="1"/>
    </xf>
    <xf numFmtId="0" fontId="7" fillId="4" borderId="3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43" fontId="6" fillId="2" borderId="47" xfId="0" applyNumberFormat="1" applyFont="1" applyFill="1" applyBorder="1" applyAlignment="1">
      <alignment horizontal="center" vertical="center"/>
    </xf>
    <xf numFmtId="43" fontId="6" fillId="2" borderId="31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43" fontId="10" fillId="4" borderId="35" xfId="0" applyNumberFormat="1" applyFont="1" applyFill="1" applyBorder="1" applyAlignment="1">
      <alignment horizontal="center" vertical="center"/>
    </xf>
    <xf numFmtId="43" fontId="10" fillId="4" borderId="39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30" xfId="0" applyFont="1" applyFill="1" applyBorder="1" applyAlignment="1">
      <alignment horizontal="justify" vertical="center" wrapText="1"/>
    </xf>
    <xf numFmtId="0" fontId="6" fillId="2" borderId="15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justify" vertical="center" wrapText="1"/>
    </xf>
    <xf numFmtId="0" fontId="6" fillId="0" borderId="49" xfId="0" applyFont="1" applyFill="1" applyBorder="1" applyAlignment="1">
      <alignment horizontal="justify" vertical="center"/>
    </xf>
    <xf numFmtId="0" fontId="6" fillId="0" borderId="32" xfId="0" applyFont="1" applyFill="1" applyBorder="1" applyAlignment="1">
      <alignment horizontal="justify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" fontId="6" fillId="0" borderId="26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164" fontId="6" fillId="2" borderId="6" xfId="59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6" fillId="0" borderId="5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justify" vertical="center"/>
    </xf>
    <xf numFmtId="0" fontId="7" fillId="4" borderId="20" xfId="0" applyFont="1" applyFill="1" applyBorder="1" applyAlignment="1">
      <alignment horizontal="justify" vertical="center"/>
    </xf>
    <xf numFmtId="0" fontId="7" fillId="4" borderId="14" xfId="0" applyFont="1" applyFill="1" applyBorder="1" applyAlignment="1">
      <alignment horizontal="justify" vertical="center"/>
    </xf>
    <xf numFmtId="0" fontId="7" fillId="4" borderId="3" xfId="0" applyFont="1" applyFill="1" applyBorder="1" applyAlignment="1">
      <alignment horizontal="justify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4" borderId="57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7" fillId="4" borderId="43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 wrapText="1"/>
    </xf>
    <xf numFmtId="0" fontId="7" fillId="4" borderId="27" xfId="0" applyFont="1" applyFill="1" applyBorder="1" applyAlignment="1">
      <alignment horizontal="center" wrapText="1"/>
    </xf>
    <xf numFmtId="171" fontId="6" fillId="0" borderId="52" xfId="0" applyNumberFormat="1" applyFon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/>
    </xf>
    <xf numFmtId="14" fontId="6" fillId="2" borderId="49" xfId="0" applyNumberFormat="1" applyFont="1" applyFill="1" applyBorder="1" applyAlignment="1">
      <alignment horizontal="center" vertical="center"/>
    </xf>
    <xf numFmtId="14" fontId="6" fillId="2" borderId="32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6" fillId="9" borderId="2" xfId="0" applyNumberFormat="1" applyFont="1" applyFill="1" applyBorder="1" applyAlignment="1">
      <alignment horizontal="center" vertical="center" wrapText="1"/>
    </xf>
    <xf numFmtId="3" fontId="6" fillId="9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4" borderId="68" xfId="0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69" fontId="11" fillId="2" borderId="33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72" fontId="6" fillId="2" borderId="0" xfId="59" applyNumberFormat="1" applyFont="1" applyFill="1" applyAlignment="1">
      <alignment vertical="center"/>
    </xf>
    <xf numFmtId="0" fontId="7" fillId="4" borderId="27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/>
    </xf>
    <xf numFmtId="0" fontId="2" fillId="4" borderId="6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4" fontId="6" fillId="0" borderId="25" xfId="0" applyNumberFormat="1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7" fillId="4" borderId="67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justify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5" fillId="2" borderId="6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2" borderId="36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1" fontId="6" fillId="2" borderId="49" xfId="0" applyNumberFormat="1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 vertical="center"/>
    </xf>
    <xf numFmtId="164" fontId="6" fillId="2" borderId="47" xfId="59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</cellXfs>
  <cellStyles count="6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Millares" xfId="59" builtinId="3"/>
    <cellStyle name="Millares 2" xfId="2"/>
    <cellStyle name="Moneda" xfId="1" builtinId="4"/>
    <cellStyle name="Normal" xfId="0" builtinId="0"/>
    <cellStyle name="Porcentual" xfId="6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FF0000"/>
  </sheetPr>
  <dimension ref="A1:W95"/>
  <sheetViews>
    <sheetView tabSelected="1" zoomScale="90" zoomScaleNormal="90" zoomScalePageLayoutView="70" workbookViewId="0">
      <selection activeCell="C1" sqref="C1"/>
    </sheetView>
  </sheetViews>
  <sheetFormatPr baseColWidth="10" defaultColWidth="0" defaultRowHeight="12.75" zeroHeight="1"/>
  <cols>
    <col min="1" max="1" width="3.7109375" style="230" customWidth="1"/>
    <col min="2" max="2" width="5.42578125" style="230" customWidth="1"/>
    <col min="3" max="3" width="16.140625" style="230" customWidth="1"/>
    <col min="4" max="4" width="17.85546875" style="230" customWidth="1"/>
    <col min="5" max="6" width="11.42578125" style="230" customWidth="1"/>
    <col min="7" max="7" width="13.85546875" style="230" bestFit="1" customWidth="1"/>
    <col min="8" max="9" width="11.42578125" style="230" customWidth="1"/>
    <col min="10" max="10" width="20.7109375" style="230" customWidth="1"/>
    <col min="11" max="11" width="25.85546875" style="230" customWidth="1"/>
    <col min="12" max="12" width="16.42578125" style="230" customWidth="1"/>
    <col min="13" max="13" width="24.140625" style="230" customWidth="1"/>
    <col min="14" max="14" width="3.7109375" style="230" customWidth="1"/>
    <col min="15" max="15" width="18.28515625" style="230" hidden="1" customWidth="1"/>
    <col min="16" max="16" width="15" style="230" hidden="1" customWidth="1"/>
    <col min="17" max="18" width="11.42578125" style="230" hidden="1" customWidth="1"/>
    <col min="19" max="19" width="12.85546875" style="230" hidden="1" customWidth="1"/>
    <col min="20" max="21" width="11.42578125" style="230" hidden="1" customWidth="1"/>
    <col min="22" max="22" width="12.85546875" style="230" hidden="1" customWidth="1"/>
    <col min="23" max="23" width="0" style="230" hidden="1" customWidth="1"/>
    <col min="24" max="16384" width="11.42578125" style="230" hidden="1"/>
  </cols>
  <sheetData>
    <row r="1" spans="1:23" s="225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23" s="225" customFormat="1" ht="13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23" s="225" customFormat="1" ht="13.5" thickBot="1">
      <c r="A3" s="1"/>
      <c r="B3" s="281" t="s">
        <v>3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3"/>
      <c r="N3" s="3"/>
      <c r="O3" s="226"/>
      <c r="P3" s="226"/>
      <c r="Q3" s="226"/>
      <c r="R3" s="226"/>
      <c r="S3" s="226"/>
      <c r="T3" s="226"/>
      <c r="U3" s="226"/>
      <c r="V3" s="226"/>
      <c r="W3" s="226"/>
    </row>
    <row r="4" spans="1:23" s="225" customFormat="1" ht="18" customHeight="1">
      <c r="A4" s="1"/>
      <c r="B4" s="286" t="s">
        <v>38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  <c r="N4" s="4"/>
      <c r="O4" s="227"/>
      <c r="P4" s="227"/>
      <c r="Q4" s="227"/>
      <c r="R4" s="227"/>
      <c r="S4" s="227"/>
      <c r="T4" s="227"/>
      <c r="U4" s="227"/>
      <c r="V4" s="227"/>
      <c r="W4" s="227"/>
    </row>
    <row r="5" spans="1:23" s="225" customFormat="1" ht="18" customHeight="1">
      <c r="A5" s="1"/>
      <c r="B5" s="289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1"/>
      <c r="N5" s="4"/>
      <c r="O5" s="227"/>
      <c r="P5" s="227"/>
      <c r="Q5" s="227"/>
      <c r="R5" s="227"/>
      <c r="S5" s="227"/>
      <c r="T5" s="227"/>
      <c r="U5" s="227"/>
      <c r="V5" s="227"/>
      <c r="W5" s="227"/>
    </row>
    <row r="6" spans="1:23" s="225" customFormat="1" ht="18" customHeight="1" thickBot="1">
      <c r="A6" s="1"/>
      <c r="B6" s="292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  <c r="N6" s="4"/>
      <c r="O6" s="227"/>
      <c r="P6" s="227"/>
      <c r="Q6" s="227"/>
      <c r="R6" s="227"/>
      <c r="S6" s="227"/>
      <c r="T6" s="227"/>
      <c r="U6" s="227"/>
      <c r="V6" s="227"/>
      <c r="W6" s="227"/>
    </row>
    <row r="7" spans="1:23" s="225" customFormat="1" ht="13.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</row>
    <row r="8" spans="1:23" s="225" customFormat="1" ht="36" customHeight="1" thickBot="1">
      <c r="A8" s="1"/>
      <c r="B8" s="284" t="s">
        <v>4</v>
      </c>
      <c r="C8" s="285"/>
      <c r="D8" s="5">
        <v>2123759117</v>
      </c>
      <c r="E8" s="6"/>
      <c r="F8" s="6"/>
      <c r="G8" s="7"/>
      <c r="H8" s="6"/>
      <c r="I8" s="6"/>
      <c r="J8" s="6"/>
      <c r="K8" s="6"/>
      <c r="L8" s="8"/>
      <c r="M8" s="2"/>
      <c r="N8" s="2"/>
      <c r="O8" s="228"/>
      <c r="P8" s="257"/>
      <c r="Q8" s="258"/>
      <c r="R8" s="258"/>
      <c r="S8" s="258"/>
      <c r="T8" s="258"/>
      <c r="U8" s="258"/>
      <c r="V8" s="258"/>
      <c r="W8" s="258"/>
    </row>
    <row r="9" spans="1:23" s="225" customFormat="1" ht="15.75" customHeight="1">
      <c r="A9" s="1"/>
      <c r="B9" s="10"/>
      <c r="C9" s="10"/>
      <c r="D9" s="11"/>
      <c r="E9" s="6"/>
      <c r="F9" s="12"/>
      <c r="G9" s="13"/>
      <c r="H9" s="8"/>
      <c r="I9" s="9"/>
      <c r="J9" s="13"/>
      <c r="K9" s="9"/>
      <c r="L9" s="14"/>
      <c r="M9" s="17"/>
      <c r="N9" s="17"/>
      <c r="O9" s="228"/>
      <c r="P9" s="229"/>
      <c r="Q9" s="230"/>
      <c r="R9" s="230"/>
      <c r="S9" s="230"/>
      <c r="T9" s="230"/>
      <c r="U9" s="230"/>
      <c r="V9" s="230"/>
      <c r="W9" s="230"/>
    </row>
    <row r="10" spans="1:23" s="225" customFormat="1" ht="13.5" thickBot="1">
      <c r="A10" s="15"/>
      <c r="B10" s="8"/>
      <c r="C10" s="8"/>
      <c r="D10" s="8"/>
      <c r="E10" s="8"/>
      <c r="F10" s="8"/>
      <c r="G10" s="16"/>
      <c r="H10" s="16"/>
      <c r="I10" s="12"/>
      <c r="J10" s="12"/>
      <c r="K10" s="12"/>
      <c r="L10" s="8"/>
      <c r="M10" s="2"/>
      <c r="N10" s="2"/>
    </row>
    <row r="11" spans="1:23" s="225" customFormat="1">
      <c r="A11" s="15"/>
      <c r="B11" s="260" t="s">
        <v>260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17"/>
      <c r="O11" s="231"/>
      <c r="P11" s="231"/>
      <c r="Q11" s="231"/>
      <c r="R11" s="231"/>
      <c r="S11" s="231"/>
      <c r="T11" s="231"/>
      <c r="U11" s="231"/>
      <c r="V11" s="231"/>
      <c r="W11" s="231"/>
    </row>
    <row r="12" spans="1:23" s="225" customFormat="1" ht="32.25" customHeight="1" thickBot="1">
      <c r="A12" s="15"/>
      <c r="B12" s="300" t="s">
        <v>261</v>
      </c>
      <c r="C12" s="301"/>
      <c r="D12" s="301"/>
      <c r="E12" s="301"/>
      <c r="F12" s="301"/>
      <c r="G12" s="301"/>
      <c r="H12" s="301"/>
      <c r="I12" s="301"/>
      <c r="J12" s="302"/>
      <c r="K12" s="196" t="s">
        <v>262</v>
      </c>
      <c r="L12" s="196" t="s">
        <v>263</v>
      </c>
      <c r="M12" s="18" t="s">
        <v>0</v>
      </c>
      <c r="N12" s="224"/>
      <c r="O12" s="232"/>
      <c r="P12" s="259"/>
      <c r="Q12" s="259"/>
      <c r="R12" s="259"/>
      <c r="S12" s="259"/>
      <c r="T12" s="259"/>
      <c r="U12" s="259"/>
      <c r="V12" s="259"/>
      <c r="W12" s="259"/>
    </row>
    <row r="13" spans="1:23" s="225" customFormat="1" ht="19.5" customHeight="1">
      <c r="A13" s="20"/>
      <c r="B13" s="275">
        <v>1</v>
      </c>
      <c r="C13" s="269" t="s">
        <v>268</v>
      </c>
      <c r="D13" s="270"/>
      <c r="E13" s="270"/>
      <c r="F13" s="270"/>
      <c r="G13" s="270"/>
      <c r="H13" s="270"/>
      <c r="I13" s="270"/>
      <c r="J13" s="270"/>
      <c r="K13" s="298" t="s">
        <v>7</v>
      </c>
      <c r="L13" s="263" t="s">
        <v>163</v>
      </c>
      <c r="M13" s="265" t="s">
        <v>164</v>
      </c>
      <c r="N13" s="2"/>
      <c r="P13" s="233"/>
      <c r="Q13" s="233"/>
      <c r="R13" s="233"/>
      <c r="S13" s="233"/>
      <c r="T13" s="233"/>
      <c r="U13" s="233"/>
      <c r="V13" s="233"/>
      <c r="W13" s="233"/>
    </row>
    <row r="14" spans="1:23" s="225" customFormat="1" ht="50.25" customHeight="1" thickBot="1">
      <c r="A14" s="20"/>
      <c r="B14" s="277"/>
      <c r="C14" s="295" t="s">
        <v>74</v>
      </c>
      <c r="D14" s="296"/>
      <c r="E14" s="296"/>
      <c r="F14" s="296"/>
      <c r="G14" s="296"/>
      <c r="H14" s="296"/>
      <c r="I14" s="296"/>
      <c r="J14" s="297"/>
      <c r="K14" s="299"/>
      <c r="L14" s="264"/>
      <c r="M14" s="266"/>
      <c r="N14" s="2"/>
      <c r="P14" s="233"/>
      <c r="Q14" s="233"/>
      <c r="R14" s="233"/>
      <c r="S14" s="233"/>
      <c r="T14" s="233"/>
      <c r="U14" s="233"/>
      <c r="V14" s="233"/>
      <c r="W14" s="233"/>
    </row>
    <row r="15" spans="1:23" s="225" customFormat="1" ht="19.5" customHeight="1">
      <c r="A15" s="1"/>
      <c r="B15" s="267">
        <v>2</v>
      </c>
      <c r="C15" s="269" t="s">
        <v>39</v>
      </c>
      <c r="D15" s="270"/>
      <c r="E15" s="270"/>
      <c r="F15" s="270"/>
      <c r="G15" s="270"/>
      <c r="H15" s="270"/>
      <c r="I15" s="270"/>
      <c r="J15" s="270"/>
      <c r="K15" s="247" t="s">
        <v>7</v>
      </c>
      <c r="L15" s="249"/>
      <c r="M15" s="250"/>
      <c r="N15" s="2"/>
    </row>
    <row r="16" spans="1:23" s="225" customFormat="1" ht="18.75" customHeight="1">
      <c r="A16" s="1"/>
      <c r="B16" s="268"/>
      <c r="C16" s="252" t="s">
        <v>40</v>
      </c>
      <c r="D16" s="252"/>
      <c r="E16" s="252"/>
      <c r="F16" s="252"/>
      <c r="G16" s="252"/>
      <c r="H16" s="252"/>
      <c r="I16" s="252"/>
      <c r="J16" s="252"/>
      <c r="K16" s="248"/>
      <c r="L16" s="21"/>
      <c r="M16" s="22"/>
      <c r="N16" s="2"/>
    </row>
    <row r="17" spans="1:14" s="225" customFormat="1">
      <c r="A17" s="1"/>
      <c r="B17" s="268"/>
      <c r="C17" s="246" t="s">
        <v>75</v>
      </c>
      <c r="D17" s="246"/>
      <c r="E17" s="246"/>
      <c r="F17" s="246"/>
      <c r="G17" s="246"/>
      <c r="H17" s="246"/>
      <c r="I17" s="246"/>
      <c r="J17" s="246"/>
      <c r="K17" s="248"/>
      <c r="L17" s="23" t="s">
        <v>96</v>
      </c>
      <c r="M17" s="24" t="s">
        <v>165</v>
      </c>
      <c r="N17" s="2"/>
    </row>
    <row r="18" spans="1:14" s="225" customFormat="1" ht="12.75" customHeight="1">
      <c r="A18" s="1"/>
      <c r="B18" s="268"/>
      <c r="C18" s="246" t="s">
        <v>41</v>
      </c>
      <c r="D18" s="246"/>
      <c r="E18" s="246"/>
      <c r="F18" s="246"/>
      <c r="G18" s="246"/>
      <c r="H18" s="246"/>
      <c r="I18" s="246"/>
      <c r="J18" s="246"/>
      <c r="K18" s="248"/>
      <c r="L18" s="112" t="s">
        <v>96</v>
      </c>
      <c r="M18" s="24" t="s">
        <v>166</v>
      </c>
      <c r="N18" s="2"/>
    </row>
    <row r="19" spans="1:14" s="225" customFormat="1">
      <c r="A19" s="1"/>
      <c r="B19" s="268"/>
      <c r="C19" s="246" t="s">
        <v>264</v>
      </c>
      <c r="D19" s="246"/>
      <c r="E19" s="246"/>
      <c r="F19" s="246"/>
      <c r="G19" s="246"/>
      <c r="H19" s="246"/>
      <c r="I19" s="246"/>
      <c r="J19" s="246"/>
      <c r="K19" s="248"/>
      <c r="L19" s="112" t="s">
        <v>96</v>
      </c>
      <c r="M19" s="24" t="s">
        <v>166</v>
      </c>
      <c r="N19" s="2"/>
    </row>
    <row r="20" spans="1:14" s="225" customFormat="1" ht="27" customHeight="1">
      <c r="A20" s="1"/>
      <c r="B20" s="268"/>
      <c r="C20" s="256" t="s">
        <v>118</v>
      </c>
      <c r="D20" s="252"/>
      <c r="E20" s="252"/>
      <c r="F20" s="252"/>
      <c r="G20" s="252"/>
      <c r="H20" s="252"/>
      <c r="I20" s="252"/>
      <c r="J20" s="252"/>
      <c r="K20" s="248"/>
      <c r="L20" s="240"/>
      <c r="M20" s="241"/>
      <c r="N20" s="2"/>
    </row>
    <row r="21" spans="1:14" s="225" customFormat="1">
      <c r="A21" s="1"/>
      <c r="B21" s="268"/>
      <c r="C21" s="246" t="s">
        <v>265</v>
      </c>
      <c r="D21" s="246"/>
      <c r="E21" s="246"/>
      <c r="F21" s="246"/>
      <c r="G21" s="246"/>
      <c r="H21" s="246"/>
      <c r="I21" s="246"/>
      <c r="J21" s="246"/>
      <c r="K21" s="248"/>
      <c r="L21" s="65" t="s">
        <v>96</v>
      </c>
      <c r="M21" s="113">
        <v>244</v>
      </c>
      <c r="N21" s="2"/>
    </row>
    <row r="22" spans="1:14" s="225" customFormat="1">
      <c r="A22" s="1"/>
      <c r="B22" s="268"/>
      <c r="C22" s="246" t="s">
        <v>42</v>
      </c>
      <c r="D22" s="246"/>
      <c r="E22" s="246"/>
      <c r="F22" s="246"/>
      <c r="G22" s="246"/>
      <c r="H22" s="246"/>
      <c r="I22" s="246"/>
      <c r="J22" s="246"/>
      <c r="K22" s="248"/>
      <c r="L22" s="65" t="s">
        <v>96</v>
      </c>
      <c r="M22" s="113" t="s">
        <v>201</v>
      </c>
      <c r="N22" s="176"/>
    </row>
    <row r="23" spans="1:14" s="225" customFormat="1" ht="27" customHeight="1">
      <c r="A23" s="1"/>
      <c r="B23" s="268"/>
      <c r="C23" s="246" t="s">
        <v>43</v>
      </c>
      <c r="D23" s="246"/>
      <c r="E23" s="246"/>
      <c r="F23" s="246"/>
      <c r="G23" s="246"/>
      <c r="H23" s="246"/>
      <c r="I23" s="246"/>
      <c r="J23" s="246"/>
      <c r="K23" s="248"/>
      <c r="L23" s="160" t="s">
        <v>202</v>
      </c>
      <c r="M23" s="113" t="s">
        <v>201</v>
      </c>
      <c r="N23" s="2"/>
    </row>
    <row r="24" spans="1:14" s="225" customFormat="1" ht="18.75" customHeight="1">
      <c r="A24" s="1"/>
      <c r="B24" s="268"/>
      <c r="C24" s="256" t="s">
        <v>117</v>
      </c>
      <c r="D24" s="252"/>
      <c r="E24" s="252"/>
      <c r="F24" s="252"/>
      <c r="G24" s="252"/>
      <c r="H24" s="252"/>
      <c r="I24" s="252"/>
      <c r="J24" s="252"/>
      <c r="K24" s="248"/>
      <c r="L24" s="240"/>
      <c r="M24" s="241"/>
      <c r="N24" s="2"/>
    </row>
    <row r="25" spans="1:14" s="225" customFormat="1">
      <c r="A25" s="1"/>
      <c r="B25" s="268"/>
      <c r="C25" s="246" t="s">
        <v>265</v>
      </c>
      <c r="D25" s="246"/>
      <c r="E25" s="246"/>
      <c r="F25" s="246"/>
      <c r="G25" s="246"/>
      <c r="H25" s="246"/>
      <c r="I25" s="246"/>
      <c r="J25" s="246"/>
      <c r="K25" s="248"/>
      <c r="L25" s="65" t="s">
        <v>96</v>
      </c>
      <c r="M25" s="24">
        <v>263</v>
      </c>
      <c r="N25" s="2"/>
    </row>
    <row r="26" spans="1:14" s="225" customFormat="1">
      <c r="A26" s="1"/>
      <c r="B26" s="268"/>
      <c r="C26" s="246" t="s">
        <v>42</v>
      </c>
      <c r="D26" s="246"/>
      <c r="E26" s="246"/>
      <c r="F26" s="246"/>
      <c r="G26" s="246"/>
      <c r="H26" s="246"/>
      <c r="I26" s="246"/>
      <c r="J26" s="246"/>
      <c r="K26" s="248"/>
      <c r="L26" s="65" t="s">
        <v>96</v>
      </c>
      <c r="M26" s="24" t="s">
        <v>232</v>
      </c>
      <c r="N26" s="2"/>
    </row>
    <row r="27" spans="1:14" s="225" customFormat="1" ht="27" customHeight="1">
      <c r="A27" s="1"/>
      <c r="B27" s="268"/>
      <c r="C27" s="246" t="s">
        <v>43</v>
      </c>
      <c r="D27" s="246"/>
      <c r="E27" s="246"/>
      <c r="F27" s="246"/>
      <c r="G27" s="246"/>
      <c r="H27" s="246"/>
      <c r="I27" s="246"/>
      <c r="J27" s="246"/>
      <c r="K27" s="248"/>
      <c r="L27" s="65" t="s">
        <v>96</v>
      </c>
      <c r="M27" s="24" t="s">
        <v>232</v>
      </c>
      <c r="N27" s="176"/>
    </row>
    <row r="28" spans="1:14" s="225" customFormat="1" ht="18.75" customHeight="1">
      <c r="A28" s="1"/>
      <c r="B28" s="268"/>
      <c r="C28" s="252" t="s">
        <v>44</v>
      </c>
      <c r="D28" s="252"/>
      <c r="E28" s="252"/>
      <c r="F28" s="252"/>
      <c r="G28" s="252"/>
      <c r="H28" s="252"/>
      <c r="I28" s="252"/>
      <c r="J28" s="252"/>
      <c r="K28" s="248"/>
      <c r="L28" s="240"/>
      <c r="M28" s="241"/>
      <c r="N28" s="2"/>
    </row>
    <row r="29" spans="1:14" s="225" customFormat="1">
      <c r="A29" s="1"/>
      <c r="B29" s="268"/>
      <c r="C29" s="246" t="s">
        <v>45</v>
      </c>
      <c r="D29" s="246"/>
      <c r="E29" s="246"/>
      <c r="F29" s="246"/>
      <c r="G29" s="246"/>
      <c r="H29" s="246"/>
      <c r="I29" s="246"/>
      <c r="J29" s="246"/>
      <c r="K29" s="248"/>
      <c r="L29" s="65" t="s">
        <v>96</v>
      </c>
      <c r="M29" s="24">
        <v>280</v>
      </c>
      <c r="N29" s="2"/>
    </row>
    <row r="30" spans="1:14" s="225" customFormat="1">
      <c r="A30" s="1"/>
      <c r="B30" s="268"/>
      <c r="C30" s="246" t="s">
        <v>46</v>
      </c>
      <c r="D30" s="246"/>
      <c r="E30" s="246"/>
      <c r="F30" s="246"/>
      <c r="G30" s="246"/>
      <c r="H30" s="246"/>
      <c r="I30" s="246"/>
      <c r="J30" s="246"/>
      <c r="K30" s="248"/>
      <c r="L30" s="65" t="s">
        <v>96</v>
      </c>
      <c r="M30" s="24" t="s">
        <v>233</v>
      </c>
      <c r="N30" s="2"/>
    </row>
    <row r="31" spans="1:14" s="225" customFormat="1" ht="27.75" customHeight="1">
      <c r="A31" s="1"/>
      <c r="B31" s="268"/>
      <c r="C31" s="246" t="s">
        <v>47</v>
      </c>
      <c r="D31" s="246"/>
      <c r="E31" s="246"/>
      <c r="F31" s="246"/>
      <c r="G31" s="246"/>
      <c r="H31" s="246"/>
      <c r="I31" s="246"/>
      <c r="J31" s="246"/>
      <c r="K31" s="248"/>
      <c r="L31" s="65" t="s">
        <v>96</v>
      </c>
      <c r="M31" s="24" t="s">
        <v>233</v>
      </c>
      <c r="N31" s="2"/>
    </row>
    <row r="32" spans="1:14" s="225" customFormat="1" ht="18.75" customHeight="1">
      <c r="A32" s="1"/>
      <c r="B32" s="268"/>
      <c r="C32" s="252" t="s">
        <v>48</v>
      </c>
      <c r="D32" s="252"/>
      <c r="E32" s="252"/>
      <c r="F32" s="252"/>
      <c r="G32" s="252"/>
      <c r="H32" s="252"/>
      <c r="I32" s="252"/>
      <c r="J32" s="252"/>
      <c r="K32" s="248"/>
      <c r="L32" s="240"/>
      <c r="M32" s="241"/>
      <c r="N32" s="2"/>
    </row>
    <row r="33" spans="1:23" s="225" customFormat="1">
      <c r="A33" s="1"/>
      <c r="B33" s="268"/>
      <c r="C33" s="246" t="s">
        <v>76</v>
      </c>
      <c r="D33" s="246"/>
      <c r="E33" s="246"/>
      <c r="F33" s="246"/>
      <c r="G33" s="246"/>
      <c r="H33" s="246"/>
      <c r="I33" s="246"/>
      <c r="J33" s="246"/>
      <c r="K33" s="248"/>
      <c r="L33" s="65" t="s">
        <v>96</v>
      </c>
      <c r="M33" s="25">
        <v>289</v>
      </c>
      <c r="N33" s="2"/>
    </row>
    <row r="34" spans="1:23" s="225" customFormat="1">
      <c r="A34" s="1"/>
      <c r="B34" s="268"/>
      <c r="C34" s="246" t="s">
        <v>49</v>
      </c>
      <c r="D34" s="246"/>
      <c r="E34" s="246"/>
      <c r="F34" s="246"/>
      <c r="G34" s="246"/>
      <c r="H34" s="246"/>
      <c r="I34" s="246"/>
      <c r="J34" s="246"/>
      <c r="K34" s="248"/>
      <c r="L34" s="65" t="s">
        <v>96</v>
      </c>
      <c r="M34" s="25">
        <v>292</v>
      </c>
      <c r="N34" s="2"/>
    </row>
    <row r="35" spans="1:23" s="225" customFormat="1" ht="16.899999999999999" customHeight="1">
      <c r="A35" s="1"/>
      <c r="B35" s="268"/>
      <c r="C35" s="246" t="s">
        <v>234</v>
      </c>
      <c r="D35" s="246"/>
      <c r="E35" s="246"/>
      <c r="F35" s="246"/>
      <c r="G35" s="246"/>
      <c r="H35" s="246"/>
      <c r="I35" s="246"/>
      <c r="J35" s="246"/>
      <c r="K35" s="248"/>
      <c r="L35" s="65" t="s">
        <v>96</v>
      </c>
      <c r="M35" s="25">
        <v>292</v>
      </c>
      <c r="N35" s="2"/>
    </row>
    <row r="36" spans="1:23" s="225" customFormat="1" ht="18.75" customHeight="1">
      <c r="A36" s="1"/>
      <c r="B36" s="268"/>
      <c r="C36" s="252" t="s">
        <v>50</v>
      </c>
      <c r="D36" s="252"/>
      <c r="E36" s="252"/>
      <c r="F36" s="252"/>
      <c r="G36" s="252"/>
      <c r="H36" s="252"/>
      <c r="I36" s="252"/>
      <c r="J36" s="252"/>
      <c r="K36" s="248"/>
      <c r="L36" s="240"/>
      <c r="M36" s="241"/>
      <c r="N36" s="2"/>
    </row>
    <row r="37" spans="1:23" s="225" customFormat="1">
      <c r="A37" s="1"/>
      <c r="B37" s="268"/>
      <c r="C37" s="246" t="s">
        <v>54</v>
      </c>
      <c r="D37" s="246"/>
      <c r="E37" s="246"/>
      <c r="F37" s="246"/>
      <c r="G37" s="246"/>
      <c r="H37" s="246"/>
      <c r="I37" s="246"/>
      <c r="J37" s="246"/>
      <c r="K37" s="248"/>
      <c r="L37" s="23" t="s">
        <v>96</v>
      </c>
      <c r="M37" s="24">
        <v>297</v>
      </c>
      <c r="N37" s="2"/>
    </row>
    <row r="38" spans="1:23" s="225" customFormat="1">
      <c r="A38" s="1"/>
      <c r="B38" s="268"/>
      <c r="C38" s="246" t="s">
        <v>46</v>
      </c>
      <c r="D38" s="246"/>
      <c r="E38" s="246"/>
      <c r="F38" s="246"/>
      <c r="G38" s="246"/>
      <c r="H38" s="246"/>
      <c r="I38" s="246"/>
      <c r="J38" s="246"/>
      <c r="K38" s="248"/>
      <c r="L38" s="136" t="s">
        <v>96</v>
      </c>
      <c r="M38" s="24">
        <v>301</v>
      </c>
      <c r="N38" s="2"/>
    </row>
    <row r="39" spans="1:23" s="225" customFormat="1" ht="29.45" customHeight="1">
      <c r="A39" s="1"/>
      <c r="B39" s="268"/>
      <c r="C39" s="253" t="s">
        <v>52</v>
      </c>
      <c r="D39" s="254"/>
      <c r="E39" s="254"/>
      <c r="F39" s="254"/>
      <c r="G39" s="254"/>
      <c r="H39" s="254"/>
      <c r="I39" s="254"/>
      <c r="J39" s="255"/>
      <c r="K39" s="248"/>
      <c r="L39" s="136" t="s">
        <v>96</v>
      </c>
      <c r="M39" s="26">
        <v>301</v>
      </c>
      <c r="N39" s="2"/>
    </row>
    <row r="40" spans="1:23" s="225" customFormat="1" ht="18.75" customHeight="1">
      <c r="A40" s="1"/>
      <c r="B40" s="268"/>
      <c r="C40" s="252" t="s">
        <v>53</v>
      </c>
      <c r="D40" s="252"/>
      <c r="E40" s="252"/>
      <c r="F40" s="252"/>
      <c r="G40" s="252"/>
      <c r="H40" s="252"/>
      <c r="I40" s="252"/>
      <c r="J40" s="252"/>
      <c r="K40" s="248"/>
      <c r="L40" s="240"/>
      <c r="M40" s="241"/>
      <c r="N40" s="2"/>
    </row>
    <row r="41" spans="1:23" s="225" customFormat="1">
      <c r="A41" s="1"/>
      <c r="B41" s="268"/>
      <c r="C41" s="246" t="s">
        <v>51</v>
      </c>
      <c r="D41" s="246"/>
      <c r="E41" s="246"/>
      <c r="F41" s="246"/>
      <c r="G41" s="246"/>
      <c r="H41" s="246"/>
      <c r="I41" s="246"/>
      <c r="J41" s="246"/>
      <c r="K41" s="248"/>
      <c r="L41" s="136" t="s">
        <v>96</v>
      </c>
      <c r="M41" s="24">
        <v>307</v>
      </c>
      <c r="N41" s="2"/>
    </row>
    <row r="42" spans="1:23" s="225" customFormat="1" ht="13.5" thickBot="1">
      <c r="A42" s="1"/>
      <c r="B42" s="268"/>
      <c r="C42" s="246" t="s">
        <v>46</v>
      </c>
      <c r="D42" s="246"/>
      <c r="E42" s="246"/>
      <c r="F42" s="246"/>
      <c r="G42" s="246"/>
      <c r="H42" s="246"/>
      <c r="I42" s="246"/>
      <c r="J42" s="246"/>
      <c r="K42" s="248"/>
      <c r="L42" s="136" t="s">
        <v>96</v>
      </c>
      <c r="M42" s="24">
        <v>310</v>
      </c>
      <c r="N42" s="2"/>
    </row>
    <row r="43" spans="1:23" s="225" customFormat="1" ht="19.5" customHeight="1" thickBot="1">
      <c r="A43" s="20"/>
      <c r="B43" s="27">
        <v>3</v>
      </c>
      <c r="C43" s="271" t="s">
        <v>31</v>
      </c>
      <c r="D43" s="272"/>
      <c r="E43" s="272"/>
      <c r="F43" s="272"/>
      <c r="G43" s="272"/>
      <c r="H43" s="272"/>
      <c r="I43" s="272"/>
      <c r="J43" s="272"/>
      <c r="K43" s="64" t="s">
        <v>6</v>
      </c>
      <c r="L43" s="111"/>
      <c r="M43" s="234">
        <v>312</v>
      </c>
      <c r="N43" s="2"/>
      <c r="P43" s="233"/>
      <c r="Q43" s="233"/>
      <c r="R43" s="233"/>
      <c r="S43" s="233"/>
      <c r="T43" s="233"/>
      <c r="U43" s="233"/>
      <c r="V43" s="233"/>
      <c r="W43" s="233"/>
    </row>
    <row r="44" spans="1:23" s="225" customFormat="1" ht="19.5" customHeight="1">
      <c r="A44" s="20"/>
      <c r="B44" s="275">
        <v>4</v>
      </c>
      <c r="C44" s="273" t="s">
        <v>32</v>
      </c>
      <c r="D44" s="274"/>
      <c r="E44" s="274"/>
      <c r="F44" s="274"/>
      <c r="G44" s="274"/>
      <c r="H44" s="274"/>
      <c r="I44" s="274"/>
      <c r="J44" s="274"/>
      <c r="K44" s="243" t="s">
        <v>7</v>
      </c>
      <c r="L44" s="278"/>
      <c r="M44" s="279"/>
      <c r="N44" s="2"/>
      <c r="P44" s="233"/>
      <c r="Q44" s="233"/>
      <c r="R44" s="233"/>
      <c r="S44" s="233"/>
      <c r="T44" s="233"/>
      <c r="U44" s="233"/>
      <c r="V44" s="233"/>
      <c r="W44" s="233"/>
    </row>
    <row r="45" spans="1:23" s="225" customFormat="1">
      <c r="A45" s="20"/>
      <c r="B45" s="276"/>
      <c r="C45" s="280" t="s">
        <v>77</v>
      </c>
      <c r="D45" s="280"/>
      <c r="E45" s="280"/>
      <c r="F45" s="280"/>
      <c r="G45" s="280"/>
      <c r="H45" s="280"/>
      <c r="I45" s="280"/>
      <c r="J45" s="280"/>
      <c r="K45" s="244"/>
      <c r="L45" s="65" t="s">
        <v>96</v>
      </c>
      <c r="M45" s="66">
        <v>225</v>
      </c>
      <c r="N45" s="2"/>
      <c r="P45" s="233"/>
      <c r="Q45" s="233"/>
      <c r="R45" s="233"/>
      <c r="S45" s="233"/>
      <c r="T45" s="233"/>
      <c r="U45" s="233"/>
      <c r="V45" s="233"/>
      <c r="W45" s="233"/>
    </row>
    <row r="46" spans="1:23" s="225" customFormat="1">
      <c r="A46" s="20"/>
      <c r="B46" s="276"/>
      <c r="C46" s="251" t="s">
        <v>269</v>
      </c>
      <c r="D46" s="251"/>
      <c r="E46" s="251"/>
      <c r="F46" s="251"/>
      <c r="G46" s="251"/>
      <c r="H46" s="251"/>
      <c r="I46" s="251"/>
      <c r="J46" s="251"/>
      <c r="K46" s="244"/>
      <c r="L46" s="65" t="s">
        <v>96</v>
      </c>
      <c r="M46" s="66">
        <v>237</v>
      </c>
      <c r="N46" s="2"/>
      <c r="P46" s="233"/>
      <c r="Q46" s="233"/>
      <c r="R46" s="233"/>
      <c r="S46" s="233"/>
      <c r="T46" s="233"/>
      <c r="U46" s="233"/>
      <c r="V46" s="233"/>
      <c r="W46" s="233"/>
    </row>
    <row r="47" spans="1:23" s="225" customFormat="1" ht="15.6" customHeight="1">
      <c r="A47" s="20"/>
      <c r="B47" s="276"/>
      <c r="C47" s="251" t="s">
        <v>95</v>
      </c>
      <c r="D47" s="251"/>
      <c r="E47" s="251"/>
      <c r="F47" s="251"/>
      <c r="G47" s="251"/>
      <c r="H47" s="251"/>
      <c r="I47" s="251"/>
      <c r="J47" s="251"/>
      <c r="K47" s="244"/>
      <c r="L47" s="65" t="s">
        <v>96</v>
      </c>
      <c r="M47" s="66">
        <v>261</v>
      </c>
      <c r="N47" s="2"/>
      <c r="P47" s="233"/>
      <c r="Q47" s="233"/>
      <c r="R47" s="233"/>
      <c r="S47" s="233"/>
      <c r="T47" s="233"/>
      <c r="U47" s="233"/>
      <c r="V47" s="233"/>
      <c r="W47" s="233"/>
    </row>
    <row r="48" spans="1:23" s="225" customFormat="1">
      <c r="A48" s="20"/>
      <c r="B48" s="276"/>
      <c r="C48" s="280" t="s">
        <v>78</v>
      </c>
      <c r="D48" s="280"/>
      <c r="E48" s="280"/>
      <c r="F48" s="280"/>
      <c r="G48" s="280"/>
      <c r="H48" s="280"/>
      <c r="I48" s="280"/>
      <c r="J48" s="280"/>
      <c r="K48" s="244"/>
      <c r="L48" s="65" t="s">
        <v>96</v>
      </c>
      <c r="M48" s="66">
        <v>276</v>
      </c>
      <c r="N48" s="2"/>
      <c r="P48" s="233"/>
      <c r="Q48" s="233"/>
      <c r="R48" s="233"/>
      <c r="S48" s="233"/>
      <c r="T48" s="233"/>
      <c r="U48" s="233"/>
      <c r="V48" s="233"/>
      <c r="W48" s="233"/>
    </row>
    <row r="49" spans="1:23" s="225" customFormat="1">
      <c r="A49" s="20"/>
      <c r="B49" s="276"/>
      <c r="C49" s="280" t="s">
        <v>79</v>
      </c>
      <c r="D49" s="280"/>
      <c r="E49" s="280"/>
      <c r="F49" s="280"/>
      <c r="G49" s="280"/>
      <c r="H49" s="280"/>
      <c r="I49" s="280"/>
      <c r="J49" s="280"/>
      <c r="K49" s="244"/>
      <c r="L49" s="65" t="s">
        <v>96</v>
      </c>
      <c r="M49" s="66">
        <v>286</v>
      </c>
      <c r="N49" s="2"/>
      <c r="P49" s="233"/>
      <c r="Q49" s="233"/>
      <c r="R49" s="233"/>
      <c r="S49" s="233"/>
      <c r="T49" s="233"/>
      <c r="U49" s="233"/>
      <c r="V49" s="233"/>
      <c r="W49" s="233"/>
    </row>
    <row r="50" spans="1:23" s="225" customFormat="1">
      <c r="A50" s="20"/>
      <c r="B50" s="276"/>
      <c r="C50" s="280" t="s">
        <v>50</v>
      </c>
      <c r="D50" s="280"/>
      <c r="E50" s="280"/>
      <c r="F50" s="280"/>
      <c r="G50" s="280"/>
      <c r="H50" s="280"/>
      <c r="I50" s="280"/>
      <c r="J50" s="280"/>
      <c r="K50" s="244"/>
      <c r="L50" s="65" t="s">
        <v>96</v>
      </c>
      <c r="M50" s="66">
        <v>294</v>
      </c>
      <c r="N50" s="2"/>
      <c r="P50" s="233"/>
      <c r="Q50" s="233"/>
      <c r="R50" s="233"/>
      <c r="S50" s="233"/>
      <c r="T50" s="233"/>
      <c r="U50" s="233"/>
      <c r="V50" s="233"/>
      <c r="W50" s="233"/>
    </row>
    <row r="51" spans="1:23" s="225" customFormat="1" ht="13.5" thickBot="1">
      <c r="A51" s="20"/>
      <c r="B51" s="277"/>
      <c r="C51" s="242" t="s">
        <v>53</v>
      </c>
      <c r="D51" s="242"/>
      <c r="E51" s="242"/>
      <c r="F51" s="242"/>
      <c r="G51" s="242"/>
      <c r="H51" s="242"/>
      <c r="I51" s="242"/>
      <c r="J51" s="242"/>
      <c r="K51" s="245"/>
      <c r="L51" s="71" t="s">
        <v>96</v>
      </c>
      <c r="M51" s="67">
        <v>303</v>
      </c>
      <c r="N51" s="2"/>
      <c r="P51" s="233"/>
      <c r="Q51" s="233"/>
      <c r="R51" s="233"/>
      <c r="S51" s="233"/>
      <c r="T51" s="233"/>
      <c r="U51" s="233"/>
      <c r="V51" s="233"/>
      <c r="W51" s="233"/>
    </row>
    <row r="52" spans="1:23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23" ht="12.75" hidden="1" customHeight="1"/>
    <row r="54" spans="1:23" ht="12.75" hidden="1" customHeight="1"/>
    <row r="55" spans="1:23" ht="15" hidden="1" customHeight="1"/>
    <row r="56" spans="1:23" ht="12.75" hidden="1" customHeight="1"/>
    <row r="57" spans="1:23" ht="12.75" hidden="1" customHeight="1"/>
    <row r="58" spans="1:23" ht="12.75" hidden="1" customHeight="1"/>
    <row r="59" spans="1:23" ht="12.75" hidden="1" customHeight="1"/>
    <row r="60" spans="1:23" ht="12.75" hidden="1" customHeight="1"/>
    <row r="61" spans="1:23" ht="12.75" hidden="1" customHeight="1"/>
    <row r="62" spans="1:23" ht="12.75" hidden="1" customHeight="1"/>
    <row r="63" spans="1:23" ht="12.75" hidden="1" customHeight="1"/>
    <row r="64" spans="1:23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idden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</sheetData>
  <mergeCells count="65">
    <mergeCell ref="L20:M20"/>
    <mergeCell ref="B3:M3"/>
    <mergeCell ref="B8:C8"/>
    <mergeCell ref="B4:M6"/>
    <mergeCell ref="B13:B14"/>
    <mergeCell ref="C14:J14"/>
    <mergeCell ref="K13:K14"/>
    <mergeCell ref="C13:J13"/>
    <mergeCell ref="B12:J12"/>
    <mergeCell ref="C43:J43"/>
    <mergeCell ref="C44:J44"/>
    <mergeCell ref="B44:B51"/>
    <mergeCell ref="L44:M44"/>
    <mergeCell ref="C45:J45"/>
    <mergeCell ref="C47:J47"/>
    <mergeCell ref="C48:J48"/>
    <mergeCell ref="C49:J49"/>
    <mergeCell ref="C50:J50"/>
    <mergeCell ref="C15:J15"/>
    <mergeCell ref="C19:J19"/>
    <mergeCell ref="C37:J37"/>
    <mergeCell ref="C38:J38"/>
    <mergeCell ref="C32:J32"/>
    <mergeCell ref="C33:J33"/>
    <mergeCell ref="C21:J21"/>
    <mergeCell ref="C22:J22"/>
    <mergeCell ref="C23:J23"/>
    <mergeCell ref="C16:J16"/>
    <mergeCell ref="C40:J40"/>
    <mergeCell ref="C36:J36"/>
    <mergeCell ref="C24:J24"/>
    <mergeCell ref="C25:J25"/>
    <mergeCell ref="C26:J26"/>
    <mergeCell ref="C39:J39"/>
    <mergeCell ref="C20:J20"/>
    <mergeCell ref="C41:J41"/>
    <mergeCell ref="P8:W8"/>
    <mergeCell ref="V12:W12"/>
    <mergeCell ref="B11:M11"/>
    <mergeCell ref="P12:Q12"/>
    <mergeCell ref="T12:U12"/>
    <mergeCell ref="R12:S12"/>
    <mergeCell ref="L13:L14"/>
    <mergeCell ref="M13:M14"/>
    <mergeCell ref="L24:M24"/>
    <mergeCell ref="C27:J27"/>
    <mergeCell ref="C17:J17"/>
    <mergeCell ref="B15:B42"/>
    <mergeCell ref="C18:J18"/>
    <mergeCell ref="L28:M28"/>
    <mergeCell ref="L32:M32"/>
    <mergeCell ref="L36:M36"/>
    <mergeCell ref="C51:J51"/>
    <mergeCell ref="K44:K51"/>
    <mergeCell ref="C34:J34"/>
    <mergeCell ref="C35:J35"/>
    <mergeCell ref="K15:K42"/>
    <mergeCell ref="L40:M40"/>
    <mergeCell ref="L15:M15"/>
    <mergeCell ref="C46:J46"/>
    <mergeCell ref="C42:J42"/>
    <mergeCell ref="C28:J28"/>
    <mergeCell ref="C29:J29"/>
    <mergeCell ref="C30:J30"/>
    <mergeCell ref="C31:J3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36"/>
  <sheetViews>
    <sheetView zoomScale="80" zoomScaleNormal="80" zoomScalePageLayoutView="80" workbookViewId="0"/>
  </sheetViews>
  <sheetFormatPr baseColWidth="10" defaultColWidth="0" defaultRowHeight="12.75" zeroHeight="1"/>
  <cols>
    <col min="1" max="1" width="11.42578125" style="467" customWidth="1"/>
    <col min="2" max="2" width="14.7109375" style="467" customWidth="1"/>
    <col min="3" max="3" width="19" style="467" customWidth="1"/>
    <col min="4" max="4" width="37.28515625" style="467" customWidth="1"/>
    <col min="5" max="5" width="14.7109375" style="467" customWidth="1"/>
    <col min="6" max="6" width="8.85546875" style="467" customWidth="1"/>
    <col min="7" max="7" width="14.7109375" style="467" customWidth="1"/>
    <col min="8" max="8" width="20.7109375" style="512" customWidth="1"/>
    <col min="9" max="9" width="20.7109375" style="513" customWidth="1"/>
    <col min="10" max="10" width="28" style="467" customWidth="1"/>
    <col min="11" max="16384" width="11.42578125" style="467" hidden="1"/>
  </cols>
  <sheetData>
    <row r="1" spans="1:10">
      <c r="A1" s="124"/>
      <c r="B1" s="124"/>
      <c r="C1" s="124"/>
      <c r="D1" s="124"/>
      <c r="E1" s="124"/>
      <c r="F1" s="124"/>
      <c r="G1" s="124"/>
      <c r="H1" s="49"/>
      <c r="I1" s="50"/>
      <c r="J1" s="124"/>
    </row>
    <row r="2" spans="1:10" ht="13.5" thickBot="1">
      <c r="A2" s="124"/>
      <c r="B2" s="124"/>
      <c r="C2" s="124"/>
      <c r="D2" s="124"/>
      <c r="E2" s="124"/>
      <c r="F2" s="124"/>
      <c r="G2" s="124"/>
      <c r="H2" s="49"/>
      <c r="I2" s="50"/>
      <c r="J2" s="124"/>
    </row>
    <row r="3" spans="1:10" ht="27.6" customHeight="1">
      <c r="A3" s="124"/>
      <c r="B3" s="441" t="s">
        <v>34</v>
      </c>
      <c r="C3" s="442"/>
      <c r="D3" s="442"/>
      <c r="E3" s="442"/>
      <c r="F3" s="442"/>
      <c r="G3" s="442"/>
      <c r="H3" s="442"/>
      <c r="I3" s="443"/>
      <c r="J3" s="124"/>
    </row>
    <row r="4" spans="1:10" ht="32.25" customHeight="1">
      <c r="A4" s="124"/>
      <c r="B4" s="446" t="s">
        <v>9</v>
      </c>
      <c r="C4" s="436"/>
      <c r="D4" s="222" t="s">
        <v>12</v>
      </c>
      <c r="E4" s="436" t="s">
        <v>1</v>
      </c>
      <c r="F4" s="436"/>
      <c r="G4" s="318" t="s">
        <v>14</v>
      </c>
      <c r="H4" s="445" t="s">
        <v>258</v>
      </c>
      <c r="I4" s="438" t="s">
        <v>81</v>
      </c>
      <c r="J4" s="124"/>
    </row>
    <row r="5" spans="1:10" ht="22.5" customHeight="1">
      <c r="A5" s="124"/>
      <c r="B5" s="432">
        <v>1</v>
      </c>
      <c r="C5" s="434" t="s">
        <v>34</v>
      </c>
      <c r="D5" s="436" t="s">
        <v>35</v>
      </c>
      <c r="E5" s="436"/>
      <c r="F5" s="436"/>
      <c r="G5" s="318"/>
      <c r="H5" s="445"/>
      <c r="I5" s="438"/>
      <c r="J5" s="124"/>
    </row>
    <row r="6" spans="1:10" ht="29.25" customHeight="1">
      <c r="A6" s="124"/>
      <c r="B6" s="432"/>
      <c r="C6" s="434"/>
      <c r="D6" s="198" t="s">
        <v>36</v>
      </c>
      <c r="E6" s="437">
        <v>250</v>
      </c>
      <c r="F6" s="437"/>
      <c r="G6" s="489">
        <v>80</v>
      </c>
      <c r="H6" s="429">
        <f>+G6+G7</f>
        <v>305</v>
      </c>
      <c r="I6" s="439" t="s">
        <v>259</v>
      </c>
      <c r="J6" s="124"/>
    </row>
    <row r="7" spans="1:10" ht="22.5" customHeight="1" thickBot="1">
      <c r="A7" s="124"/>
      <c r="B7" s="433"/>
      <c r="C7" s="435"/>
      <c r="D7" s="214" t="s">
        <v>37</v>
      </c>
      <c r="E7" s="431">
        <v>450</v>
      </c>
      <c r="F7" s="431"/>
      <c r="G7" s="490">
        <f>+E23+E27+E31+E35</f>
        <v>225</v>
      </c>
      <c r="H7" s="430"/>
      <c r="I7" s="440"/>
      <c r="J7" s="124"/>
    </row>
    <row r="8" spans="1:10">
      <c r="A8" s="124"/>
      <c r="B8" s="201"/>
      <c r="C8" s="201"/>
      <c r="D8" s="201"/>
      <c r="E8" s="201"/>
      <c r="F8" s="201"/>
      <c r="G8" s="491"/>
      <c r="H8" s="492"/>
      <c r="I8" s="493"/>
      <c r="J8" s="124"/>
    </row>
    <row r="9" spans="1:10" ht="13.5" thickBot="1">
      <c r="A9" s="124"/>
      <c r="B9" s="201"/>
      <c r="C9" s="201"/>
      <c r="D9" s="201"/>
      <c r="E9" s="491"/>
      <c r="F9" s="491"/>
      <c r="G9" s="491"/>
      <c r="H9" s="492"/>
      <c r="I9" s="493"/>
      <c r="J9" s="124"/>
    </row>
    <row r="10" spans="1:10" ht="26.1" customHeight="1" thickBot="1">
      <c r="A10" s="124"/>
      <c r="B10" s="281" t="s">
        <v>70</v>
      </c>
      <c r="C10" s="282"/>
      <c r="D10" s="282"/>
      <c r="E10" s="282"/>
      <c r="F10" s="282"/>
      <c r="G10" s="282"/>
      <c r="H10" s="282"/>
      <c r="I10" s="283"/>
      <c r="J10" s="124"/>
    </row>
    <row r="11" spans="1:10" ht="11.1" customHeight="1" thickBot="1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>
      <c r="A12" s="124"/>
      <c r="B12" s="419" t="s">
        <v>71</v>
      </c>
      <c r="C12" s="420"/>
      <c r="D12" s="420"/>
      <c r="E12" s="420"/>
      <c r="F12" s="420"/>
      <c r="G12" s="420"/>
      <c r="H12" s="420"/>
      <c r="I12" s="420"/>
      <c r="J12" s="427" t="s">
        <v>81</v>
      </c>
    </row>
    <row r="13" spans="1:10" ht="30" customHeight="1">
      <c r="A13" s="124"/>
      <c r="B13" s="421" t="s">
        <v>21</v>
      </c>
      <c r="C13" s="422"/>
      <c r="D13" s="221" t="s">
        <v>68</v>
      </c>
      <c r="E13" s="423" t="s">
        <v>69</v>
      </c>
      <c r="F13" s="423"/>
      <c r="G13" s="423"/>
      <c r="H13" s="219" t="s">
        <v>61</v>
      </c>
      <c r="I13" s="223" t="s">
        <v>67</v>
      </c>
      <c r="J13" s="428"/>
    </row>
    <row r="14" spans="1:10" ht="50.1" customHeight="1" thickBot="1">
      <c r="A14" s="124"/>
      <c r="B14" s="395" t="s">
        <v>226</v>
      </c>
      <c r="C14" s="396"/>
      <c r="D14" s="70" t="s">
        <v>251</v>
      </c>
      <c r="E14" s="417" t="s">
        <v>252</v>
      </c>
      <c r="F14" s="418"/>
      <c r="G14" s="418"/>
      <c r="H14" s="444">
        <v>246</v>
      </c>
      <c r="I14" s="509"/>
      <c r="J14" s="508"/>
    </row>
    <row r="15" spans="1:10" ht="13.5" thickBot="1">
      <c r="A15" s="124"/>
      <c r="B15" s="494"/>
      <c r="C15" s="494"/>
      <c r="D15" s="495"/>
      <c r="E15" s="494"/>
      <c r="F15" s="494"/>
      <c r="G15" s="494"/>
      <c r="H15" s="495"/>
      <c r="I15" s="495"/>
      <c r="J15" s="124"/>
    </row>
    <row r="16" spans="1:10">
      <c r="A16" s="124"/>
      <c r="B16" s="419" t="s">
        <v>72</v>
      </c>
      <c r="C16" s="420"/>
      <c r="D16" s="420"/>
      <c r="E16" s="420"/>
      <c r="F16" s="420"/>
      <c r="G16" s="420"/>
      <c r="H16" s="420"/>
      <c r="I16" s="420"/>
      <c r="J16" s="427" t="s">
        <v>81</v>
      </c>
    </row>
    <row r="17" spans="1:10" ht="30" customHeight="1">
      <c r="A17" s="124"/>
      <c r="B17" s="421" t="s">
        <v>21</v>
      </c>
      <c r="C17" s="422"/>
      <c r="D17" s="221" t="s">
        <v>68</v>
      </c>
      <c r="E17" s="423" t="s">
        <v>69</v>
      </c>
      <c r="F17" s="423"/>
      <c r="G17" s="423"/>
      <c r="H17" s="219" t="s">
        <v>61</v>
      </c>
      <c r="I17" s="223" t="s">
        <v>67</v>
      </c>
      <c r="J17" s="428"/>
    </row>
    <row r="18" spans="1:10" ht="50.1" customHeight="1" thickBot="1">
      <c r="A18" s="124"/>
      <c r="B18" s="496" t="s">
        <v>253</v>
      </c>
      <c r="C18" s="497"/>
      <c r="D18" s="70" t="s">
        <v>254</v>
      </c>
      <c r="E18" s="424" t="s">
        <v>255</v>
      </c>
      <c r="F18" s="425"/>
      <c r="G18" s="426"/>
      <c r="H18" s="417">
        <v>267</v>
      </c>
      <c r="I18" s="418"/>
      <c r="J18" s="510" t="s">
        <v>256</v>
      </c>
    </row>
    <row r="19" spans="1:10" ht="13.5" thickBot="1">
      <c r="A19" s="124"/>
      <c r="B19" s="498"/>
      <c r="C19" s="498"/>
      <c r="D19" s="498"/>
      <c r="E19" s="498"/>
      <c r="F19" s="498"/>
      <c r="G19" s="498"/>
      <c r="H19" s="498"/>
      <c r="I19" s="498"/>
      <c r="J19" s="124"/>
    </row>
    <row r="20" spans="1:10" ht="18" customHeight="1" thickBot="1">
      <c r="A20" s="124"/>
      <c r="B20" s="499" t="s">
        <v>73</v>
      </c>
      <c r="C20" s="500"/>
      <c r="D20" s="500"/>
      <c r="E20" s="500"/>
      <c r="F20" s="501"/>
      <c r="G20" s="498"/>
      <c r="H20" s="498"/>
      <c r="I20" s="498"/>
      <c r="J20" s="124"/>
    </row>
    <row r="21" spans="1:10" ht="9" customHeight="1" thickBot="1">
      <c r="A21" s="124"/>
      <c r="B21" s="494"/>
      <c r="C21" s="494"/>
      <c r="D21" s="494"/>
      <c r="E21" s="498"/>
      <c r="F21" s="498"/>
      <c r="G21" s="498"/>
      <c r="H21" s="498"/>
      <c r="I21" s="498"/>
      <c r="J21" s="124"/>
    </row>
    <row r="22" spans="1:10" ht="45" customHeight="1">
      <c r="A22" s="124"/>
      <c r="B22" s="415" t="s">
        <v>103</v>
      </c>
      <c r="C22" s="416"/>
      <c r="D22" s="53" t="s">
        <v>102</v>
      </c>
      <c r="E22" s="413" t="s">
        <v>99</v>
      </c>
      <c r="F22" s="414"/>
      <c r="G22" s="124"/>
      <c r="H22" s="498"/>
      <c r="I22" s="498"/>
      <c r="J22" s="124"/>
    </row>
    <row r="23" spans="1:10" ht="13.5" thickBot="1">
      <c r="A23" s="124"/>
      <c r="B23" s="395" t="s">
        <v>257</v>
      </c>
      <c r="C23" s="396"/>
      <c r="D23" s="214">
        <v>5.49</v>
      </c>
      <c r="E23" s="309">
        <v>100</v>
      </c>
      <c r="F23" s="505"/>
      <c r="G23" s="498"/>
      <c r="H23" s="498"/>
      <c r="I23" s="498"/>
      <c r="J23" s="124"/>
    </row>
    <row r="24" spans="1:10">
      <c r="A24" s="124"/>
      <c r="B24" s="498"/>
      <c r="C24" s="498"/>
      <c r="D24" s="124"/>
      <c r="E24" s="498"/>
      <c r="F24" s="498"/>
      <c r="G24" s="498"/>
      <c r="H24" s="498"/>
      <c r="I24" s="498"/>
      <c r="J24" s="124"/>
    </row>
    <row r="25" spans="1:10" ht="13.5" thickBot="1">
      <c r="A25" s="124"/>
      <c r="B25" s="498"/>
      <c r="C25" s="498"/>
      <c r="D25" s="124"/>
      <c r="E25" s="498"/>
      <c r="F25" s="498"/>
      <c r="G25" s="498"/>
      <c r="H25" s="498"/>
      <c r="I25" s="498"/>
      <c r="J25" s="124"/>
    </row>
    <row r="26" spans="1:10" ht="41.1" customHeight="1">
      <c r="A26" s="124"/>
      <c r="B26" s="415" t="s">
        <v>104</v>
      </c>
      <c r="C26" s="416"/>
      <c r="D26" s="53" t="s">
        <v>102</v>
      </c>
      <c r="E26" s="413" t="s">
        <v>99</v>
      </c>
      <c r="F26" s="414"/>
      <c r="G26" s="498"/>
      <c r="H26" s="498"/>
      <c r="I26" s="498"/>
      <c r="J26" s="124"/>
    </row>
    <row r="27" spans="1:10" ht="13.5" thickBot="1">
      <c r="A27" s="124"/>
      <c r="B27" s="395" t="s">
        <v>257</v>
      </c>
      <c r="C27" s="396"/>
      <c r="D27" s="214">
        <v>0</v>
      </c>
      <c r="E27" s="506">
        <v>0</v>
      </c>
      <c r="F27" s="507"/>
      <c r="G27" s="498"/>
      <c r="H27" s="498"/>
      <c r="I27" s="498"/>
      <c r="J27" s="124"/>
    </row>
    <row r="28" spans="1:10">
      <c r="A28" s="124"/>
      <c r="B28" s="495"/>
      <c r="C28" s="495"/>
      <c r="D28" s="124"/>
      <c r="E28" s="502"/>
      <c r="F28" s="503"/>
      <c r="G28" s="498"/>
      <c r="H28" s="495"/>
      <c r="I28" s="495"/>
      <c r="J28" s="124"/>
    </row>
    <row r="29" spans="1:10" ht="13.5" thickBot="1">
      <c r="A29" s="124"/>
      <c r="B29" s="495"/>
      <c r="C29" s="495"/>
      <c r="D29" s="504"/>
      <c r="E29" s="502"/>
      <c r="F29" s="503"/>
      <c r="G29" s="498"/>
      <c r="H29" s="495"/>
      <c r="I29" s="495"/>
      <c r="J29" s="124"/>
    </row>
    <row r="30" spans="1:10" ht="44.1" customHeight="1">
      <c r="A30" s="124"/>
      <c r="B30" s="415" t="s">
        <v>105</v>
      </c>
      <c r="C30" s="416"/>
      <c r="D30" s="53" t="s">
        <v>102</v>
      </c>
      <c r="E30" s="413" t="s">
        <v>99</v>
      </c>
      <c r="F30" s="414"/>
      <c r="G30" s="498"/>
      <c r="H30" s="495"/>
      <c r="I30" s="495"/>
      <c r="J30" s="124"/>
    </row>
    <row r="31" spans="1:10" ht="13.5" thickBot="1">
      <c r="A31" s="124"/>
      <c r="B31" s="395" t="s">
        <v>257</v>
      </c>
      <c r="C31" s="396"/>
      <c r="D31" s="214">
        <v>1.67</v>
      </c>
      <c r="E31" s="506">
        <v>25</v>
      </c>
      <c r="F31" s="507"/>
      <c r="G31" s="498"/>
      <c r="H31" s="495"/>
      <c r="I31" s="495"/>
      <c r="J31" s="124"/>
    </row>
    <row r="32" spans="1:10">
      <c r="A32" s="124"/>
      <c r="B32" s="124"/>
      <c r="C32" s="124"/>
      <c r="D32" s="124"/>
      <c r="E32" s="502"/>
      <c r="F32" s="503"/>
      <c r="G32" s="124"/>
      <c r="H32" s="49"/>
      <c r="I32" s="50"/>
      <c r="J32" s="124"/>
    </row>
    <row r="33" spans="1:10" ht="13.5" thickBot="1">
      <c r="A33" s="124"/>
      <c r="B33" s="124"/>
      <c r="C33" s="124"/>
      <c r="D33" s="124"/>
      <c r="E33" s="502"/>
      <c r="F33" s="503"/>
      <c r="G33" s="124"/>
      <c r="H33" s="49"/>
      <c r="I33" s="50"/>
      <c r="J33" s="124"/>
    </row>
    <row r="34" spans="1:10" ht="42.95" customHeight="1">
      <c r="A34" s="124"/>
      <c r="B34" s="415" t="s">
        <v>106</v>
      </c>
      <c r="C34" s="416"/>
      <c r="D34" s="53" t="s">
        <v>102</v>
      </c>
      <c r="E34" s="413" t="s">
        <v>99</v>
      </c>
      <c r="F34" s="414"/>
      <c r="G34" s="498"/>
      <c r="H34" s="49"/>
      <c r="I34" s="50"/>
      <c r="J34" s="124"/>
    </row>
    <row r="35" spans="1:10" ht="13.5" thickBot="1">
      <c r="A35" s="124"/>
      <c r="B35" s="395" t="s">
        <v>257</v>
      </c>
      <c r="C35" s="396"/>
      <c r="D35" s="214">
        <v>9.98</v>
      </c>
      <c r="E35" s="506">
        <v>100</v>
      </c>
      <c r="F35" s="507"/>
      <c r="G35" s="498"/>
      <c r="H35" s="49"/>
      <c r="I35" s="50"/>
      <c r="J35" s="124"/>
    </row>
    <row r="36" spans="1:10">
      <c r="A36" s="124"/>
      <c r="B36" s="124"/>
      <c r="C36" s="124"/>
      <c r="D36" s="124"/>
      <c r="E36" s="124"/>
      <c r="F36" s="124"/>
      <c r="G36" s="124"/>
      <c r="H36" s="49"/>
      <c r="I36" s="50"/>
      <c r="J36" s="124"/>
    </row>
  </sheetData>
  <mergeCells count="48">
    <mergeCell ref="I6:I7"/>
    <mergeCell ref="B3:I3"/>
    <mergeCell ref="J12:J13"/>
    <mergeCell ref="H14:I14"/>
    <mergeCell ref="G4:G5"/>
    <mergeCell ref="H4:H5"/>
    <mergeCell ref="B4:C4"/>
    <mergeCell ref="E4:F4"/>
    <mergeCell ref="J16:J17"/>
    <mergeCell ref="H6:H7"/>
    <mergeCell ref="E7:F7"/>
    <mergeCell ref="B12:I12"/>
    <mergeCell ref="B14:C14"/>
    <mergeCell ref="E14:G14"/>
    <mergeCell ref="B10:I10"/>
    <mergeCell ref="B13:C13"/>
    <mergeCell ref="E13:G13"/>
    <mergeCell ref="B5:B7"/>
    <mergeCell ref="C5:C7"/>
    <mergeCell ref="D5:F5"/>
    <mergeCell ref="E6:F6"/>
    <mergeCell ref="I4:I5"/>
    <mergeCell ref="E22:F22"/>
    <mergeCell ref="H18:I18"/>
    <mergeCell ref="B15:C15"/>
    <mergeCell ref="E15:G15"/>
    <mergeCell ref="B16:I16"/>
    <mergeCell ref="B17:C17"/>
    <mergeCell ref="E17:G17"/>
    <mergeCell ref="B20:F20"/>
    <mergeCell ref="B18:C18"/>
    <mergeCell ref="E18:G18"/>
    <mergeCell ref="B23:C23"/>
    <mergeCell ref="B27:C27"/>
    <mergeCell ref="B26:C26"/>
    <mergeCell ref="B22:C22"/>
    <mergeCell ref="B21:D21"/>
    <mergeCell ref="E35:F35"/>
    <mergeCell ref="E27:F27"/>
    <mergeCell ref="B35:C35"/>
    <mergeCell ref="B34:C34"/>
    <mergeCell ref="B31:C31"/>
    <mergeCell ref="B30:C30"/>
    <mergeCell ref="E23:F23"/>
    <mergeCell ref="E26:F26"/>
    <mergeCell ref="E30:F30"/>
    <mergeCell ref="E31:F31"/>
    <mergeCell ref="E34:F34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D135"/>
  <sheetViews>
    <sheetView zoomScale="80" zoomScaleNormal="80" workbookViewId="0">
      <selection activeCell="E12" sqref="E12"/>
    </sheetView>
  </sheetViews>
  <sheetFormatPr baseColWidth="10" defaultColWidth="0" defaultRowHeight="12.75" zeroHeight="1"/>
  <cols>
    <col min="1" max="1" width="3.42578125" style="225" customWidth="1"/>
    <col min="2" max="2" width="11.85546875" style="225" customWidth="1"/>
    <col min="3" max="3" width="20.42578125" style="225" customWidth="1"/>
    <col min="4" max="4" width="24.28515625" style="225" customWidth="1"/>
    <col min="5" max="5" width="17.42578125" style="225" customWidth="1"/>
    <col min="6" max="6" width="18.140625" style="225" customWidth="1"/>
    <col min="7" max="7" width="14.7109375" style="225" customWidth="1"/>
    <col min="8" max="8" width="20.85546875" style="225" customWidth="1"/>
    <col min="9" max="9" width="49.5703125" style="225" customWidth="1"/>
    <col min="10" max="10" width="18.140625" style="225" customWidth="1"/>
    <col min="11" max="11" width="21.7109375" style="225" customWidth="1"/>
    <col min="12" max="12" width="25" style="225" customWidth="1"/>
    <col min="13" max="13" width="21" style="225" customWidth="1"/>
    <col min="14" max="14" width="19.28515625" style="225" customWidth="1"/>
    <col min="15" max="15" width="21.7109375" style="225" bestFit="1" customWidth="1"/>
    <col min="16" max="16" width="21.7109375" style="225" customWidth="1"/>
    <col min="17" max="17" width="25.85546875" style="225" customWidth="1"/>
    <col min="18" max="18" width="24.7109375" style="225" customWidth="1"/>
    <col min="19" max="19" width="19.5703125" style="225" customWidth="1"/>
    <col min="20" max="20" width="12.28515625" style="225" customWidth="1"/>
    <col min="21" max="21" width="14.5703125" style="225" customWidth="1"/>
    <col min="22" max="22" width="44" style="225" customWidth="1"/>
    <col min="23" max="23" width="34.42578125" style="225" hidden="1"/>
    <col min="24" max="30" width="0" style="225" hidden="1"/>
    <col min="31" max="16384" width="11.42578125" style="225" hidden="1"/>
  </cols>
  <sheetData>
    <row r="1" spans="1:22" ht="13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</row>
    <row r="2" spans="1:22" ht="15" customHeight="1">
      <c r="A2" s="1"/>
      <c r="B2" s="322" t="s">
        <v>5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4"/>
    </row>
    <row r="3" spans="1:22" ht="15.75" customHeight="1" thickBot="1">
      <c r="A3" s="1"/>
      <c r="B3" s="519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1"/>
    </row>
    <row r="4" spans="1:22" ht="15.75" customHeight="1" thickBot="1">
      <c r="A4" s="1"/>
      <c r="B4" s="319" t="s">
        <v>266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1"/>
    </row>
    <row r="5" spans="1:22" ht="15.75" customHeight="1">
      <c r="A5" s="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"/>
      <c r="S5" s="1"/>
      <c r="T5" s="1"/>
      <c r="U5" s="1"/>
      <c r="V5" s="1"/>
    </row>
    <row r="6" spans="1:22" ht="13.5" thickBot="1">
      <c r="A6" s="1"/>
      <c r="B6" s="3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"/>
      <c r="S6" s="1"/>
      <c r="T6" s="1"/>
      <c r="U6" s="1"/>
      <c r="V6" s="1"/>
    </row>
    <row r="7" spans="1:22" ht="13.5" thickBot="1">
      <c r="A7" s="1"/>
      <c r="B7" s="315"/>
      <c r="C7" s="315"/>
      <c r="D7" s="315"/>
      <c r="E7" s="315"/>
      <c r="F7" s="315"/>
      <c r="G7" s="1"/>
      <c r="H7" s="31" t="s">
        <v>4</v>
      </c>
      <c r="I7" s="32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</row>
    <row r="8" spans="1:22" ht="13.5" thickBot="1">
      <c r="A8" s="1"/>
      <c r="B8" s="315"/>
      <c r="C8" s="315"/>
      <c r="D8" s="315"/>
      <c r="E8" s="315"/>
      <c r="F8" s="315"/>
      <c r="G8" s="1"/>
      <c r="H8" s="33">
        <f>'FACTORES TÉCNICOS DE EVALUACIÓN'!D8</f>
        <v>2123759117</v>
      </c>
      <c r="I8" s="11"/>
      <c r="J8" s="3"/>
      <c r="K8" s="3"/>
      <c r="L8" s="3"/>
      <c r="M8" s="3"/>
      <c r="N8" s="3"/>
      <c r="O8" s="3"/>
      <c r="P8" s="3"/>
      <c r="Q8" s="3"/>
      <c r="R8" s="1"/>
      <c r="S8" s="1"/>
      <c r="T8" s="1"/>
      <c r="U8" s="1"/>
      <c r="V8" s="1"/>
    </row>
    <row r="9" spans="1:22" ht="13.5" thickBot="1">
      <c r="A9" s="1"/>
      <c r="B9" s="34"/>
      <c r="C9" s="34"/>
      <c r="D9" s="34"/>
      <c r="E9" s="34"/>
      <c r="F9" s="34"/>
      <c r="G9" s="34"/>
      <c r="H9" s="34"/>
      <c r="I9" s="34"/>
      <c r="J9" s="34"/>
      <c r="K9" s="34"/>
      <c r="L9" s="1"/>
      <c r="M9" s="1"/>
      <c r="N9" s="1"/>
      <c r="O9" s="1"/>
      <c r="P9" s="1"/>
      <c r="Q9" s="34"/>
      <c r="R9" s="1"/>
      <c r="S9" s="1"/>
      <c r="T9" s="1"/>
      <c r="U9" s="1"/>
      <c r="V9" s="1"/>
    </row>
    <row r="10" spans="1:22" ht="54" customHeight="1" thickBot="1">
      <c r="A10" s="1"/>
      <c r="B10" s="34"/>
      <c r="C10" s="34"/>
      <c r="D10" s="34"/>
      <c r="E10" s="34"/>
      <c r="F10" s="1"/>
      <c r="G10" s="35" t="s">
        <v>111</v>
      </c>
      <c r="H10" s="36" t="s">
        <v>10</v>
      </c>
      <c r="I10" s="313" t="s">
        <v>11</v>
      </c>
      <c r="J10" s="314"/>
      <c r="K10" s="1"/>
      <c r="L10" s="1"/>
      <c r="M10" s="1"/>
      <c r="N10" s="1"/>
      <c r="O10" s="1"/>
      <c r="P10" s="1"/>
      <c r="Q10" s="34"/>
      <c r="R10" s="1"/>
      <c r="S10" s="1"/>
      <c r="T10" s="1"/>
      <c r="U10" s="1"/>
      <c r="V10" s="1"/>
    </row>
    <row r="11" spans="1:22" ht="13.5" thickBot="1">
      <c r="A11" s="1"/>
      <c r="B11" s="34"/>
      <c r="C11" s="34"/>
      <c r="D11" s="34"/>
      <c r="E11" s="60"/>
      <c r="F11" s="1"/>
      <c r="G11" s="37">
        <f>+H8*0.8</f>
        <v>1699007293.6000001</v>
      </c>
      <c r="H11" s="38">
        <v>689454</v>
      </c>
      <c r="I11" s="307">
        <f>G11/H11</f>
        <v>2464.279406022737</v>
      </c>
      <c r="J11" s="308"/>
      <c r="K11" s="1"/>
      <c r="L11" s="1"/>
      <c r="M11" s="1"/>
      <c r="N11" s="1"/>
      <c r="O11" s="1"/>
      <c r="P11" s="1"/>
      <c r="Q11" s="34"/>
      <c r="R11" s="1"/>
      <c r="S11" s="1"/>
      <c r="T11" s="1"/>
      <c r="U11" s="1"/>
      <c r="V11" s="1"/>
    </row>
    <row r="12" spans="1:22">
      <c r="A12" s="1"/>
      <c r="B12" s="34"/>
      <c r="C12" s="34"/>
      <c r="D12" s="34"/>
      <c r="E12" s="34"/>
      <c r="F12" s="34"/>
      <c r="G12" s="39"/>
      <c r="H12" s="39"/>
      <c r="I12" s="39"/>
      <c r="J12" s="34"/>
      <c r="K12" s="34"/>
      <c r="L12" s="1"/>
      <c r="M12" s="1"/>
      <c r="N12" s="1"/>
      <c r="O12" s="1"/>
      <c r="P12" s="1"/>
      <c r="Q12" s="34"/>
      <c r="R12" s="1"/>
      <c r="S12" s="1"/>
      <c r="T12" s="1"/>
      <c r="U12" s="1"/>
      <c r="V12" s="1"/>
    </row>
    <row r="13" spans="1:22" ht="13.5" thickBo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</row>
    <row r="14" spans="1:22" ht="15" customHeight="1" thickBot="1">
      <c r="A14" s="1"/>
      <c r="B14" s="281" t="s">
        <v>113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3"/>
    </row>
    <row r="15" spans="1:22" ht="15.75" customHeight="1" thickBot="1">
      <c r="A15" s="1"/>
      <c r="B15" s="319" t="str">
        <f>'FACTORES TÉCNICOS DE EVALUACIÓN'!$L$12</f>
        <v>CUMPLE/
NO CUMPLE</v>
      </c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1"/>
    </row>
    <row r="16" spans="1:22" ht="101.1" customHeight="1">
      <c r="A16" s="1"/>
      <c r="B16" s="207" t="s">
        <v>2</v>
      </c>
      <c r="C16" s="447" t="s">
        <v>84</v>
      </c>
      <c r="D16" s="206" t="s">
        <v>15</v>
      </c>
      <c r="E16" s="206" t="s">
        <v>16</v>
      </c>
      <c r="F16" s="206" t="s">
        <v>55</v>
      </c>
      <c r="G16" s="343" t="s">
        <v>56</v>
      </c>
      <c r="H16" s="343"/>
      <c r="I16" s="206" t="s">
        <v>57</v>
      </c>
      <c r="J16" s="206" t="s">
        <v>58</v>
      </c>
      <c r="K16" s="206" t="s">
        <v>18</v>
      </c>
      <c r="L16" s="206" t="s">
        <v>59</v>
      </c>
      <c r="M16" s="206" t="s">
        <v>60</v>
      </c>
      <c r="N16" s="447" t="s">
        <v>83</v>
      </c>
      <c r="O16" s="206" t="s">
        <v>13</v>
      </c>
      <c r="P16" s="206" t="s">
        <v>17</v>
      </c>
      <c r="Q16" s="199" t="s">
        <v>86</v>
      </c>
      <c r="R16" s="206" t="s">
        <v>8</v>
      </c>
      <c r="S16" s="206" t="s">
        <v>87</v>
      </c>
      <c r="T16" s="206" t="s">
        <v>61</v>
      </c>
      <c r="U16" s="208" t="s">
        <v>62</v>
      </c>
      <c r="V16" s="448" t="s">
        <v>81</v>
      </c>
    </row>
    <row r="17" spans="1:22" s="469" customFormat="1" ht="146.44999999999999" customHeight="1">
      <c r="A17" s="2"/>
      <c r="B17" s="114">
        <v>1</v>
      </c>
      <c r="C17" s="51" t="s">
        <v>119</v>
      </c>
      <c r="D17" s="98" t="s">
        <v>120</v>
      </c>
      <c r="E17" s="77" t="s">
        <v>121</v>
      </c>
      <c r="F17" s="79" t="s">
        <v>85</v>
      </c>
      <c r="G17" s="316" t="s">
        <v>80</v>
      </c>
      <c r="H17" s="316"/>
      <c r="I17" s="236" t="s">
        <v>122</v>
      </c>
      <c r="J17" s="115">
        <v>39812</v>
      </c>
      <c r="K17" s="115">
        <v>40908</v>
      </c>
      <c r="L17" s="116" t="s">
        <v>88</v>
      </c>
      <c r="M17" s="117">
        <v>10194494554</v>
      </c>
      <c r="N17" s="118" t="s">
        <v>89</v>
      </c>
      <c r="O17" s="116" t="s">
        <v>89</v>
      </c>
      <c r="P17" s="117">
        <v>10194494554</v>
      </c>
      <c r="Q17" s="77">
        <f>+P17/461500</f>
        <v>22089.912359696642</v>
      </c>
      <c r="R17" s="119">
        <v>1</v>
      </c>
      <c r="S17" s="122">
        <f>100*Q17/100</f>
        <v>22089.912359696642</v>
      </c>
      <c r="T17" s="55">
        <v>166</v>
      </c>
      <c r="U17" s="55">
        <v>178</v>
      </c>
      <c r="V17" s="24"/>
    </row>
    <row r="18" spans="1:22" s="469" customFormat="1" ht="84.6" customHeight="1">
      <c r="A18" s="2"/>
      <c r="B18" s="58">
        <v>2</v>
      </c>
      <c r="C18" s="51" t="s">
        <v>119</v>
      </c>
      <c r="D18" s="98" t="s">
        <v>120</v>
      </c>
      <c r="E18" s="77" t="s">
        <v>121</v>
      </c>
      <c r="F18" s="79" t="s">
        <v>85</v>
      </c>
      <c r="G18" s="311" t="s">
        <v>80</v>
      </c>
      <c r="H18" s="312"/>
      <c r="I18" s="236" t="s">
        <v>123</v>
      </c>
      <c r="J18" s="115">
        <v>39819</v>
      </c>
      <c r="K18" s="115">
        <v>41243</v>
      </c>
      <c r="L18" s="120" t="s">
        <v>88</v>
      </c>
      <c r="M18" s="59">
        <v>15382816031</v>
      </c>
      <c r="N18" s="134" t="s">
        <v>89</v>
      </c>
      <c r="O18" s="120" t="s">
        <v>89</v>
      </c>
      <c r="P18" s="59">
        <v>15382816031</v>
      </c>
      <c r="Q18" s="121">
        <f>+P18/461500</f>
        <v>33332.212418201518</v>
      </c>
      <c r="R18" s="123">
        <v>1</v>
      </c>
      <c r="S18" s="135">
        <f>100*Q18/100</f>
        <v>33332.212418201518</v>
      </c>
      <c r="T18" s="55">
        <v>179</v>
      </c>
      <c r="U18" s="55">
        <v>192</v>
      </c>
      <c r="V18" s="24"/>
    </row>
    <row r="19" spans="1:22" s="469" customFormat="1" ht="86.25" customHeight="1">
      <c r="A19" s="2"/>
      <c r="B19" s="177">
        <v>3</v>
      </c>
      <c r="C19" s="145" t="s">
        <v>119</v>
      </c>
      <c r="D19" s="178" t="s">
        <v>124</v>
      </c>
      <c r="E19" s="146" t="s">
        <v>125</v>
      </c>
      <c r="F19" s="179" t="s">
        <v>126</v>
      </c>
      <c r="G19" s="325" t="s">
        <v>114</v>
      </c>
      <c r="H19" s="325"/>
      <c r="I19" s="237" t="s">
        <v>127</v>
      </c>
      <c r="J19" s="180">
        <v>39839</v>
      </c>
      <c r="K19" s="180">
        <v>40664</v>
      </c>
      <c r="L19" s="181" t="s">
        <v>88</v>
      </c>
      <c r="M19" s="182">
        <v>1413130680</v>
      </c>
      <c r="N19" s="183" t="s">
        <v>89</v>
      </c>
      <c r="O19" s="181" t="s">
        <v>89</v>
      </c>
      <c r="P19" s="182">
        <v>1413130680</v>
      </c>
      <c r="Q19" s="184">
        <f>+P19/496900</f>
        <v>2843.8934996981284</v>
      </c>
      <c r="R19" s="185">
        <v>0.45</v>
      </c>
      <c r="S19" s="186">
        <v>0</v>
      </c>
      <c r="T19" s="187">
        <v>193</v>
      </c>
      <c r="U19" s="187">
        <v>198</v>
      </c>
      <c r="V19" s="188" t="s">
        <v>128</v>
      </c>
    </row>
    <row r="20" spans="1:22" s="469" customFormat="1" ht="88.5" customHeight="1">
      <c r="A20" s="2"/>
      <c r="B20" s="177">
        <v>4</v>
      </c>
      <c r="C20" s="189" t="s">
        <v>129</v>
      </c>
      <c r="D20" s="178" t="s">
        <v>124</v>
      </c>
      <c r="E20" s="146" t="s">
        <v>125</v>
      </c>
      <c r="F20" s="179" t="s">
        <v>126</v>
      </c>
      <c r="G20" s="325" t="s">
        <v>114</v>
      </c>
      <c r="H20" s="325"/>
      <c r="I20" s="237" t="s">
        <v>267</v>
      </c>
      <c r="J20" s="180">
        <v>39839</v>
      </c>
      <c r="K20" s="180">
        <v>40664</v>
      </c>
      <c r="L20" s="181" t="s">
        <v>88</v>
      </c>
      <c r="M20" s="182">
        <v>1413130680</v>
      </c>
      <c r="N20" s="183" t="s">
        <v>89</v>
      </c>
      <c r="O20" s="235" t="s">
        <v>89</v>
      </c>
      <c r="P20" s="182">
        <v>1413130680</v>
      </c>
      <c r="Q20" s="184">
        <f>+P20/496900</f>
        <v>2843.8934996981284</v>
      </c>
      <c r="R20" s="190">
        <v>0.55000000000000004</v>
      </c>
      <c r="S20" s="186">
        <v>0</v>
      </c>
      <c r="T20" s="187">
        <v>199</v>
      </c>
      <c r="U20" s="187">
        <v>204</v>
      </c>
      <c r="V20" s="188" t="s">
        <v>128</v>
      </c>
    </row>
    <row r="21" spans="1:22" s="469" customFormat="1" ht="109.5" customHeight="1">
      <c r="A21" s="2"/>
      <c r="B21" s="58">
        <v>5</v>
      </c>
      <c r="C21" s="51" t="s">
        <v>129</v>
      </c>
      <c r="D21" s="77" t="s">
        <v>124</v>
      </c>
      <c r="E21" s="51" t="s">
        <v>130</v>
      </c>
      <c r="F21" s="77" t="s">
        <v>131</v>
      </c>
      <c r="G21" s="326" t="s">
        <v>80</v>
      </c>
      <c r="H21" s="326"/>
      <c r="I21" s="238" t="s">
        <v>132</v>
      </c>
      <c r="J21" s="93">
        <v>40697</v>
      </c>
      <c r="K21" s="93">
        <v>41107</v>
      </c>
      <c r="L21" s="81" t="s">
        <v>88</v>
      </c>
      <c r="M21" s="59">
        <v>723253968</v>
      </c>
      <c r="N21" s="82" t="s">
        <v>89</v>
      </c>
      <c r="O21" s="2" t="s">
        <v>89</v>
      </c>
      <c r="P21" s="59">
        <v>723253968</v>
      </c>
      <c r="Q21" s="80">
        <f>+P21/535600</f>
        <v>1350.3621508588499</v>
      </c>
      <c r="R21" s="94">
        <v>0.5</v>
      </c>
      <c r="S21" s="95">
        <f>+Q21*0.5</f>
        <v>675.18107542942494</v>
      </c>
      <c r="T21" s="55">
        <v>205</v>
      </c>
      <c r="U21" s="56">
        <v>208</v>
      </c>
      <c r="V21" s="24"/>
    </row>
    <row r="22" spans="1:22" ht="123.75" customHeight="1" thickBot="1">
      <c r="A22" s="1"/>
      <c r="B22" s="100">
        <v>6</v>
      </c>
      <c r="C22" s="101" t="s">
        <v>129</v>
      </c>
      <c r="D22" s="78" t="s">
        <v>124</v>
      </c>
      <c r="E22" s="101" t="s">
        <v>130</v>
      </c>
      <c r="F22" s="78" t="s">
        <v>131</v>
      </c>
      <c r="G22" s="309" t="s">
        <v>80</v>
      </c>
      <c r="H22" s="310"/>
      <c r="I22" s="239" t="s">
        <v>133</v>
      </c>
      <c r="J22" s="92">
        <v>41148</v>
      </c>
      <c r="K22" s="92">
        <v>41658</v>
      </c>
      <c r="L22" s="83" t="s">
        <v>88</v>
      </c>
      <c r="M22" s="96">
        <v>878057355</v>
      </c>
      <c r="N22" s="84" t="s">
        <v>89</v>
      </c>
      <c r="O22" s="84" t="s">
        <v>89</v>
      </c>
      <c r="P22" s="96">
        <v>878057355</v>
      </c>
      <c r="Q22" s="88">
        <f>+P22/566700</f>
        <v>1549.4218369507676</v>
      </c>
      <c r="R22" s="89">
        <v>0.5</v>
      </c>
      <c r="S22" s="97">
        <f>+Q22*0.5</f>
        <v>774.71091847538378</v>
      </c>
      <c r="T22" s="90">
        <v>209</v>
      </c>
      <c r="U22" s="101">
        <v>223</v>
      </c>
      <c r="V22" s="91"/>
    </row>
    <row r="23" spans="1:22" ht="14.4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514" t="s">
        <v>90</v>
      </c>
      <c r="Q23" s="515"/>
      <c r="R23" s="516"/>
      <c r="S23" s="517">
        <f>SUM(S17:S22)</f>
        <v>56872.016771802977</v>
      </c>
      <c r="T23" s="1"/>
      <c r="U23" s="124"/>
      <c r="V23" s="124"/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38"/>
      <c r="N24" s="1"/>
      <c r="O24" s="1"/>
      <c r="P24" s="329"/>
      <c r="Q24" s="330"/>
      <c r="R24" s="331"/>
      <c r="S24" s="328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03" t="s">
        <v>91</v>
      </c>
      <c r="Q25" s="304"/>
      <c r="R25" s="305"/>
      <c r="S25" s="139" t="s">
        <v>80</v>
      </c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7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11" t="s">
        <v>92</v>
      </c>
      <c r="Q27" s="511" t="s">
        <v>93</v>
      </c>
      <c r="R27" s="34"/>
      <c r="S27" s="34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62" t="s">
        <v>119</v>
      </c>
      <c r="Q28" s="63" t="s">
        <v>129</v>
      </c>
      <c r="R28" s="52" t="s">
        <v>94</v>
      </c>
      <c r="S28" s="140" t="s">
        <v>80</v>
      </c>
      <c r="T28" s="1"/>
      <c r="U28" s="1"/>
      <c r="V28" s="1"/>
    </row>
    <row r="29" spans="1:22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18" t="s">
        <v>112</v>
      </c>
      <c r="O29" s="518"/>
      <c r="P29" s="40">
        <v>0.4</v>
      </c>
      <c r="Q29" s="61">
        <v>0.6</v>
      </c>
      <c r="R29" s="34"/>
      <c r="S29" s="34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4"/>
      <c r="P30" s="34"/>
      <c r="Q30" s="34"/>
      <c r="R30" s="34"/>
      <c r="S30" s="34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03" t="s">
        <v>115</v>
      </c>
      <c r="Q32" s="304"/>
      <c r="R32" s="305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06" t="s">
        <v>119</v>
      </c>
      <c r="Q33" s="306"/>
      <c r="R33" s="306"/>
      <c r="S33" s="141" t="s">
        <v>80</v>
      </c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06" t="s">
        <v>129</v>
      </c>
      <c r="Q34" s="306"/>
      <c r="R34" s="306"/>
      <c r="S34" s="141" t="s">
        <v>80</v>
      </c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99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03" t="s">
        <v>96</v>
      </c>
      <c r="Q36" s="304"/>
      <c r="R36" s="305"/>
      <c r="S36" s="141" t="s">
        <v>80</v>
      </c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idden="1"/>
    <row r="39" spans="1:22" hidden="1"/>
    <row r="40" spans="1:22" hidden="1"/>
    <row r="41" spans="1:22" hidden="1"/>
    <row r="42" spans="1:22" hidden="1"/>
    <row r="43" spans="1:22" hidden="1"/>
    <row r="44" spans="1:22" hidden="1"/>
    <row r="45" spans="1:22" hidden="1"/>
    <row r="46" spans="1:22" hidden="1"/>
    <row r="47" spans="1:22" hidden="1"/>
    <row r="48" spans="1:2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</sheetData>
  <mergeCells count="22">
    <mergeCell ref="B2:V3"/>
    <mergeCell ref="B4:V4"/>
    <mergeCell ref="S23:S24"/>
    <mergeCell ref="P23:R24"/>
    <mergeCell ref="P25:R25"/>
    <mergeCell ref="G19:H19"/>
    <mergeCell ref="G20:H20"/>
    <mergeCell ref="G21:H21"/>
    <mergeCell ref="G16:H16"/>
    <mergeCell ref="B15:V15"/>
    <mergeCell ref="G22:H22"/>
    <mergeCell ref="G18:H18"/>
    <mergeCell ref="I10:J10"/>
    <mergeCell ref="B7:F8"/>
    <mergeCell ref="G17:H17"/>
    <mergeCell ref="B14:V14"/>
    <mergeCell ref="P32:R32"/>
    <mergeCell ref="P33:R33"/>
    <mergeCell ref="P34:R34"/>
    <mergeCell ref="P36:R36"/>
    <mergeCell ref="I11:J11"/>
    <mergeCell ref="N29:O29"/>
  </mergeCells>
  <pageMargins left="0.11811023622047245" right="0.11811023622047245" top="1.3385826771653544" bottom="0.15748031496062992" header="0.31496062992125984" footer="0.31496062992125984"/>
  <pageSetup scale="4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104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467" customWidth="1"/>
    <col min="2" max="2" width="14.7109375" style="467" customWidth="1"/>
    <col min="3" max="3" width="19" style="467" customWidth="1"/>
    <col min="4" max="4" width="19.28515625" style="467" customWidth="1"/>
    <col min="5" max="5" width="24.28515625" style="467" customWidth="1"/>
    <col min="6" max="6" width="30" style="467" customWidth="1"/>
    <col min="7" max="9" width="14.7109375" style="467" customWidth="1"/>
    <col min="10" max="10" width="20" style="467" customWidth="1"/>
    <col min="11" max="11" width="37.7109375" style="467" customWidth="1"/>
    <col min="12" max="12" width="44.85546875" style="467" hidden="1" customWidth="1"/>
    <col min="13" max="16384" width="10.85546875" style="467" hidden="1"/>
  </cols>
  <sheetData>
    <row r="1" spans="1:12" s="124" customFormat="1"/>
    <row r="2" spans="1:12" s="124" customFormat="1" ht="13.5" thickBot="1"/>
    <row r="3" spans="1:12" s="449" customFormat="1" ht="15.75" customHeight="1">
      <c r="A3" s="124"/>
      <c r="B3" s="351" t="s">
        <v>19</v>
      </c>
      <c r="C3" s="352"/>
      <c r="D3" s="352"/>
      <c r="E3" s="355" t="s">
        <v>134</v>
      </c>
      <c r="F3" s="356"/>
      <c r="G3" s="356"/>
      <c r="H3" s="356"/>
      <c r="I3" s="356"/>
      <c r="J3" s="356"/>
      <c r="K3" s="357"/>
      <c r="L3" s="30"/>
    </row>
    <row r="4" spans="1:12" s="449" customFormat="1" ht="15.75" customHeight="1" thickBot="1">
      <c r="A4" s="124"/>
      <c r="B4" s="353" t="s">
        <v>20</v>
      </c>
      <c r="C4" s="354"/>
      <c r="D4" s="354"/>
      <c r="E4" s="358" t="s">
        <v>135</v>
      </c>
      <c r="F4" s="359"/>
      <c r="G4" s="359"/>
      <c r="H4" s="359"/>
      <c r="I4" s="359"/>
      <c r="J4" s="360"/>
      <c r="K4" s="361"/>
    </row>
    <row r="5" spans="1:12" s="124" customFormat="1"/>
    <row r="6" spans="1:12" s="124" customFormat="1" ht="13.5" thickBot="1"/>
    <row r="7" spans="1:12" s="449" customFormat="1" ht="15" customHeight="1" thickBot="1">
      <c r="A7" s="124"/>
      <c r="B7" s="454" t="s">
        <v>63</v>
      </c>
      <c r="C7" s="455"/>
      <c r="D7" s="455"/>
      <c r="E7" s="455"/>
      <c r="F7" s="455"/>
      <c r="G7" s="455"/>
      <c r="H7" s="455"/>
      <c r="I7" s="455"/>
      <c r="J7" s="455"/>
      <c r="K7" s="456"/>
    </row>
    <row r="8" spans="1:12" s="449" customFormat="1" ht="41.1" customHeight="1">
      <c r="A8" s="124"/>
      <c r="B8" s="401" t="s">
        <v>21</v>
      </c>
      <c r="C8" s="402"/>
      <c r="D8" s="403"/>
      <c r="E8" s="404" t="s">
        <v>22</v>
      </c>
      <c r="F8" s="402"/>
      <c r="G8" s="403"/>
      <c r="H8" s="405" t="s">
        <v>23</v>
      </c>
      <c r="I8" s="406"/>
      <c r="J8" s="204" t="s">
        <v>82</v>
      </c>
      <c r="K8" s="458" t="s">
        <v>81</v>
      </c>
    </row>
    <row r="9" spans="1:12" s="449" customFormat="1" ht="13.5" thickBot="1">
      <c r="A9" s="124"/>
      <c r="B9" s="450" t="s">
        <v>136</v>
      </c>
      <c r="C9" s="359"/>
      <c r="D9" s="359"/>
      <c r="E9" s="359" t="s">
        <v>137</v>
      </c>
      <c r="F9" s="359"/>
      <c r="G9" s="359"/>
      <c r="H9" s="451" t="s">
        <v>138</v>
      </c>
      <c r="I9" s="359"/>
      <c r="J9" s="209">
        <v>228</v>
      </c>
      <c r="K9" s="452"/>
    </row>
    <row r="10" spans="1:12" s="124" customFormat="1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s="124" customFormat="1" ht="13.5" thickBot="1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s="449" customFormat="1" ht="15" customHeight="1" thickBot="1">
      <c r="A12" s="124"/>
      <c r="B12" s="454" t="s">
        <v>64</v>
      </c>
      <c r="C12" s="455"/>
      <c r="D12" s="455"/>
      <c r="E12" s="455"/>
      <c r="F12" s="455"/>
      <c r="G12" s="455"/>
      <c r="H12" s="455"/>
      <c r="I12" s="455"/>
      <c r="J12" s="455"/>
      <c r="K12" s="456"/>
    </row>
    <row r="13" spans="1:12" s="449" customFormat="1" ht="41.1" customHeight="1">
      <c r="A13" s="124"/>
      <c r="B13" s="401" t="s">
        <v>21</v>
      </c>
      <c r="C13" s="402"/>
      <c r="D13" s="403"/>
      <c r="E13" s="405" t="s">
        <v>24</v>
      </c>
      <c r="F13" s="459"/>
      <c r="G13" s="406"/>
      <c r="H13" s="405" t="s">
        <v>23</v>
      </c>
      <c r="I13" s="406"/>
      <c r="J13" s="339" t="s">
        <v>82</v>
      </c>
      <c r="K13" s="460" t="s">
        <v>81</v>
      </c>
    </row>
    <row r="14" spans="1:12" s="449" customFormat="1">
      <c r="A14" s="124"/>
      <c r="B14" s="373"/>
      <c r="C14" s="370"/>
      <c r="D14" s="371"/>
      <c r="E14" s="364"/>
      <c r="F14" s="378"/>
      <c r="G14" s="365"/>
      <c r="H14" s="364"/>
      <c r="I14" s="365"/>
      <c r="J14" s="336"/>
      <c r="K14" s="375"/>
    </row>
    <row r="15" spans="1:12" s="449" customFormat="1" ht="28.9" customHeight="1" thickBot="1">
      <c r="A15" s="124"/>
      <c r="B15" s="450" t="s">
        <v>139</v>
      </c>
      <c r="C15" s="359"/>
      <c r="D15" s="359"/>
      <c r="E15" s="359" t="s">
        <v>140</v>
      </c>
      <c r="F15" s="359"/>
      <c r="G15" s="359"/>
      <c r="H15" s="451" t="s">
        <v>141</v>
      </c>
      <c r="I15" s="359"/>
      <c r="J15" s="209">
        <v>231</v>
      </c>
      <c r="K15" s="210"/>
    </row>
    <row r="16" spans="1:12" s="124" customFormat="1" ht="28.9" customHeight="1">
      <c r="B16" s="14"/>
      <c r="C16" s="14"/>
      <c r="D16" s="14"/>
      <c r="E16" s="14"/>
      <c r="F16" s="14"/>
      <c r="G16" s="14"/>
      <c r="H16" s="453"/>
      <c r="I16" s="14"/>
      <c r="J16" s="332" t="s">
        <v>96</v>
      </c>
      <c r="K16" s="334" t="s">
        <v>80</v>
      </c>
    </row>
    <row r="17" spans="1:11" s="124" customFormat="1" ht="15.6" customHeight="1" thickBot="1">
      <c r="B17" s="2"/>
      <c r="C17" s="2"/>
      <c r="D17" s="2"/>
      <c r="E17" s="2"/>
      <c r="F17" s="2"/>
      <c r="G17" s="2"/>
      <c r="H17" s="2"/>
      <c r="I17" s="2"/>
      <c r="J17" s="333"/>
      <c r="K17" s="335"/>
    </row>
    <row r="18" spans="1:11" s="124" customFormat="1" ht="13.5" thickBot="1">
      <c r="B18" s="2"/>
      <c r="C18" s="2"/>
      <c r="D18" s="2"/>
      <c r="E18" s="2"/>
      <c r="F18" s="2"/>
      <c r="G18" s="14"/>
      <c r="H18" s="14"/>
      <c r="I18" s="14"/>
      <c r="J18" s="2"/>
      <c r="K18" s="2"/>
    </row>
    <row r="19" spans="1:11" s="449" customFormat="1" ht="13.5" thickBot="1">
      <c r="A19" s="124"/>
      <c r="B19" s="454" t="s">
        <v>100</v>
      </c>
      <c r="C19" s="455"/>
      <c r="D19" s="455"/>
      <c r="E19" s="455"/>
      <c r="F19" s="455"/>
      <c r="G19" s="455"/>
      <c r="H19" s="455"/>
      <c r="I19" s="455"/>
      <c r="J19" s="455"/>
      <c r="K19" s="456"/>
    </row>
    <row r="20" spans="1:11" s="449" customFormat="1" ht="56.1" customHeight="1">
      <c r="A20" s="124"/>
      <c r="B20" s="387" t="s">
        <v>25</v>
      </c>
      <c r="C20" s="385" t="s">
        <v>65</v>
      </c>
      <c r="D20" s="385" t="s">
        <v>28</v>
      </c>
      <c r="E20" s="386" t="s">
        <v>26</v>
      </c>
      <c r="F20" s="386" t="s">
        <v>27</v>
      </c>
      <c r="G20" s="385" t="s">
        <v>29</v>
      </c>
      <c r="H20" s="385" t="s">
        <v>30</v>
      </c>
      <c r="I20" s="385" t="s">
        <v>66</v>
      </c>
      <c r="J20" s="336" t="s">
        <v>82</v>
      </c>
      <c r="K20" s="171" t="s">
        <v>81</v>
      </c>
    </row>
    <row r="21" spans="1:11" s="449" customFormat="1" ht="30" customHeight="1">
      <c r="A21" s="124"/>
      <c r="B21" s="345"/>
      <c r="C21" s="343"/>
      <c r="D21" s="343"/>
      <c r="E21" s="347"/>
      <c r="F21" s="347"/>
      <c r="G21" s="343"/>
      <c r="H21" s="343"/>
      <c r="I21" s="343"/>
      <c r="J21" s="337"/>
      <c r="K21" s="192"/>
    </row>
    <row r="22" spans="1:11" s="449" customFormat="1" ht="57" customHeight="1">
      <c r="A22" s="124"/>
      <c r="B22" s="125" t="s">
        <v>142</v>
      </c>
      <c r="C22" s="197" t="s">
        <v>151</v>
      </c>
      <c r="D22" s="197" t="s">
        <v>152</v>
      </c>
      <c r="E22" s="126" t="s">
        <v>154</v>
      </c>
      <c r="F22" s="126" t="s">
        <v>153</v>
      </c>
      <c r="G22" s="127">
        <v>41137</v>
      </c>
      <c r="H22" s="127">
        <v>41657</v>
      </c>
      <c r="I22" s="142">
        <f t="shared" ref="I22:I28" si="0">+(H22-G22)/365</f>
        <v>1.4246575342465753</v>
      </c>
      <c r="J22" s="169">
        <v>233</v>
      </c>
      <c r="K22" s="24"/>
    </row>
    <row r="23" spans="1:11" s="449" customFormat="1" ht="57" customHeight="1">
      <c r="A23" s="124"/>
      <c r="B23" s="125" t="s">
        <v>143</v>
      </c>
      <c r="C23" s="197" t="s">
        <v>151</v>
      </c>
      <c r="D23" s="197" t="s">
        <v>152</v>
      </c>
      <c r="E23" s="126" t="s">
        <v>155</v>
      </c>
      <c r="F23" s="126" t="s">
        <v>153</v>
      </c>
      <c r="G23" s="127">
        <v>40697</v>
      </c>
      <c r="H23" s="127">
        <v>41107</v>
      </c>
      <c r="I23" s="142">
        <f t="shared" si="0"/>
        <v>1.1232876712328768</v>
      </c>
      <c r="J23" s="169">
        <v>233</v>
      </c>
      <c r="K23" s="24"/>
    </row>
    <row r="24" spans="1:11" s="449" customFormat="1" ht="57" customHeight="1">
      <c r="A24" s="124"/>
      <c r="B24" s="125" t="s">
        <v>144</v>
      </c>
      <c r="C24" s="197" t="s">
        <v>151</v>
      </c>
      <c r="D24" s="197" t="s">
        <v>152</v>
      </c>
      <c r="E24" s="126" t="s">
        <v>156</v>
      </c>
      <c r="F24" s="126" t="s">
        <v>153</v>
      </c>
      <c r="G24" s="127">
        <v>39839</v>
      </c>
      <c r="H24" s="127">
        <v>40672</v>
      </c>
      <c r="I24" s="142">
        <f t="shared" si="0"/>
        <v>2.2821917808219179</v>
      </c>
      <c r="J24" s="169">
        <v>233</v>
      </c>
      <c r="K24" s="457"/>
    </row>
    <row r="25" spans="1:11" s="449" customFormat="1" ht="57" customHeight="1">
      <c r="A25" s="124"/>
      <c r="B25" s="125" t="s">
        <v>145</v>
      </c>
      <c r="C25" s="197" t="s">
        <v>151</v>
      </c>
      <c r="D25" s="197" t="s">
        <v>152</v>
      </c>
      <c r="E25" s="126" t="s">
        <v>157</v>
      </c>
      <c r="F25" s="126" t="s">
        <v>153</v>
      </c>
      <c r="G25" s="127">
        <v>39610</v>
      </c>
      <c r="H25" s="127">
        <v>39839</v>
      </c>
      <c r="I25" s="142">
        <f t="shared" si="0"/>
        <v>0.62739726027397258</v>
      </c>
      <c r="J25" s="169">
        <v>233</v>
      </c>
      <c r="K25" s="24"/>
    </row>
    <row r="26" spans="1:11" s="449" customFormat="1" ht="57" customHeight="1">
      <c r="A26" s="124"/>
      <c r="B26" s="125" t="s">
        <v>146</v>
      </c>
      <c r="C26" s="197" t="s">
        <v>151</v>
      </c>
      <c r="D26" s="197" t="s">
        <v>152</v>
      </c>
      <c r="E26" s="126" t="s">
        <v>158</v>
      </c>
      <c r="F26" s="126" t="s">
        <v>153</v>
      </c>
      <c r="G26" s="127">
        <v>39049</v>
      </c>
      <c r="H26" s="127">
        <v>39687</v>
      </c>
      <c r="I26" s="142">
        <f t="shared" si="0"/>
        <v>1.747945205479452</v>
      </c>
      <c r="J26" s="169">
        <v>234</v>
      </c>
      <c r="K26" s="24"/>
    </row>
    <row r="27" spans="1:11" s="449" customFormat="1" ht="57" customHeight="1">
      <c r="A27" s="124"/>
      <c r="B27" s="125" t="s">
        <v>147</v>
      </c>
      <c r="C27" s="197" t="s">
        <v>151</v>
      </c>
      <c r="D27" s="197" t="s">
        <v>152</v>
      </c>
      <c r="E27" s="126" t="s">
        <v>159</v>
      </c>
      <c r="F27" s="126" t="s">
        <v>153</v>
      </c>
      <c r="G27" s="127">
        <v>38930</v>
      </c>
      <c r="H27" s="127">
        <v>39048</v>
      </c>
      <c r="I27" s="142">
        <f t="shared" si="0"/>
        <v>0.32328767123287672</v>
      </c>
      <c r="J27" s="169">
        <v>234</v>
      </c>
      <c r="K27" s="24" t="s">
        <v>270</v>
      </c>
    </row>
    <row r="28" spans="1:11" s="449" customFormat="1" ht="57" customHeight="1">
      <c r="A28" s="124"/>
      <c r="B28" s="125" t="s">
        <v>148</v>
      </c>
      <c r="C28" s="197" t="s">
        <v>151</v>
      </c>
      <c r="D28" s="197" t="s">
        <v>152</v>
      </c>
      <c r="E28" s="126" t="s">
        <v>160</v>
      </c>
      <c r="F28" s="126" t="s">
        <v>153</v>
      </c>
      <c r="G28" s="127">
        <v>38414</v>
      </c>
      <c r="H28" s="127">
        <v>38704</v>
      </c>
      <c r="I28" s="142">
        <f t="shared" si="0"/>
        <v>0.79452054794520544</v>
      </c>
      <c r="J28" s="169">
        <v>234</v>
      </c>
      <c r="K28" s="24"/>
    </row>
    <row r="29" spans="1:11" s="449" customFormat="1" ht="57" customHeight="1">
      <c r="A29" s="124"/>
      <c r="B29" s="125" t="s">
        <v>149</v>
      </c>
      <c r="C29" s="197" t="s">
        <v>151</v>
      </c>
      <c r="D29" s="197" t="s">
        <v>152</v>
      </c>
      <c r="E29" s="126" t="s">
        <v>161</v>
      </c>
      <c r="F29" s="126" t="s">
        <v>153</v>
      </c>
      <c r="G29" s="127">
        <v>37215</v>
      </c>
      <c r="H29" s="127">
        <v>37641</v>
      </c>
      <c r="I29" s="142">
        <f>+(H29-G29)/365</f>
        <v>1.167123287671233</v>
      </c>
      <c r="J29" s="169">
        <v>234</v>
      </c>
      <c r="K29" s="24"/>
    </row>
    <row r="30" spans="1:11" s="449" customFormat="1" ht="57" customHeight="1" thickBot="1">
      <c r="A30" s="124"/>
      <c r="B30" s="69" t="s">
        <v>150</v>
      </c>
      <c r="C30" s="70" t="s">
        <v>151</v>
      </c>
      <c r="D30" s="70" t="s">
        <v>152</v>
      </c>
      <c r="E30" s="71" t="s">
        <v>162</v>
      </c>
      <c r="F30" s="71" t="s">
        <v>153</v>
      </c>
      <c r="G30" s="129">
        <v>36509</v>
      </c>
      <c r="H30" s="72">
        <v>36875</v>
      </c>
      <c r="I30" s="142">
        <f>+(H30-G30)/365</f>
        <v>1.0027397260273974</v>
      </c>
      <c r="J30" s="169">
        <v>234</v>
      </c>
      <c r="K30" s="24"/>
    </row>
    <row r="31" spans="1:11" s="449" customFormat="1" ht="14.45" customHeight="1">
      <c r="A31" s="124"/>
      <c r="B31" s="2"/>
      <c r="C31" s="2"/>
      <c r="D31" s="2"/>
      <c r="E31" s="2"/>
      <c r="F31" s="124"/>
      <c r="G31" s="124"/>
      <c r="H31" s="339" t="s">
        <v>33</v>
      </c>
      <c r="I31" s="380">
        <f>+SUM(I22:I30)</f>
        <v>10.493150684931507</v>
      </c>
      <c r="J31" s="339" t="s">
        <v>96</v>
      </c>
      <c r="K31" s="340" t="s">
        <v>80</v>
      </c>
    </row>
    <row r="32" spans="1:11" s="449" customFormat="1" ht="15" customHeight="1" thickBot="1">
      <c r="A32" s="124"/>
      <c r="B32" s="2"/>
      <c r="C32" s="2"/>
      <c r="D32" s="2"/>
      <c r="E32" s="2"/>
      <c r="F32" s="124"/>
      <c r="G32" s="124"/>
      <c r="H32" s="336"/>
      <c r="I32" s="381"/>
      <c r="J32" s="336"/>
      <c r="K32" s="341"/>
    </row>
    <row r="33" spans="1:11" s="449" customFormat="1" ht="13.5" thickBot="1">
      <c r="A33" s="124"/>
      <c r="B33" s="461"/>
      <c r="C33" s="2"/>
      <c r="D33" s="2"/>
      <c r="E33" s="2"/>
      <c r="F33" s="2"/>
      <c r="G33" s="2"/>
      <c r="H33" s="2"/>
      <c r="I33" s="2"/>
      <c r="J33" s="2"/>
      <c r="K33" s="2"/>
    </row>
    <row r="34" spans="1:11" s="449" customFormat="1" ht="13.5" thickBot="1">
      <c r="A34" s="124"/>
      <c r="B34" s="441" t="s">
        <v>101</v>
      </c>
      <c r="C34" s="442"/>
      <c r="D34" s="442"/>
      <c r="E34" s="442"/>
      <c r="F34" s="442"/>
      <c r="G34" s="442"/>
      <c r="H34" s="442"/>
      <c r="I34" s="442"/>
      <c r="J34" s="442"/>
      <c r="K34" s="443"/>
    </row>
    <row r="35" spans="1:11" s="449" customFormat="1" ht="56.1" customHeight="1">
      <c r="A35" s="124"/>
      <c r="B35" s="203" t="s">
        <v>25</v>
      </c>
      <c r="C35" s="200" t="s">
        <v>65</v>
      </c>
      <c r="D35" s="200" t="s">
        <v>28</v>
      </c>
      <c r="E35" s="217" t="s">
        <v>26</v>
      </c>
      <c r="F35" s="217" t="s">
        <v>27</v>
      </c>
      <c r="G35" s="200" t="s">
        <v>29</v>
      </c>
      <c r="H35" s="200" t="s">
        <v>30</v>
      </c>
      <c r="I35" s="200" t="s">
        <v>66</v>
      </c>
      <c r="J35" s="466" t="s">
        <v>0</v>
      </c>
      <c r="K35" s="218" t="s">
        <v>81</v>
      </c>
    </row>
    <row r="36" spans="1:11" s="449" customFormat="1" ht="57.75" customHeight="1">
      <c r="A36" s="124"/>
      <c r="B36" s="125" t="s">
        <v>142</v>
      </c>
      <c r="C36" s="197" t="s">
        <v>151</v>
      </c>
      <c r="D36" s="197" t="s">
        <v>152</v>
      </c>
      <c r="E36" s="126" t="s">
        <v>154</v>
      </c>
      <c r="F36" s="126" t="s">
        <v>153</v>
      </c>
      <c r="G36" s="127">
        <v>41137</v>
      </c>
      <c r="H36" s="127">
        <v>41657</v>
      </c>
      <c r="I36" s="463">
        <f t="shared" ref="I36:I44" si="1">+(G36-H36)/365</f>
        <v>-1.4246575342465753</v>
      </c>
      <c r="J36" s="464">
        <v>233</v>
      </c>
      <c r="K36" s="465"/>
    </row>
    <row r="37" spans="1:11" s="449" customFormat="1" ht="57.75" customHeight="1">
      <c r="A37" s="124"/>
      <c r="B37" s="125" t="s">
        <v>143</v>
      </c>
      <c r="C37" s="197" t="s">
        <v>151</v>
      </c>
      <c r="D37" s="197" t="s">
        <v>152</v>
      </c>
      <c r="E37" s="126" t="s">
        <v>155</v>
      </c>
      <c r="F37" s="126" t="s">
        <v>153</v>
      </c>
      <c r="G37" s="127">
        <v>40697</v>
      </c>
      <c r="H37" s="127">
        <v>41107</v>
      </c>
      <c r="I37" s="102">
        <f t="shared" si="1"/>
        <v>-1.1232876712328768</v>
      </c>
      <c r="J37" s="169">
        <v>233</v>
      </c>
      <c r="K37" s="24"/>
    </row>
    <row r="38" spans="1:11" s="449" customFormat="1" ht="57.75" customHeight="1">
      <c r="A38" s="124"/>
      <c r="B38" s="125" t="s">
        <v>144</v>
      </c>
      <c r="C38" s="197" t="s">
        <v>151</v>
      </c>
      <c r="D38" s="197" t="s">
        <v>152</v>
      </c>
      <c r="E38" s="126" t="s">
        <v>156</v>
      </c>
      <c r="F38" s="126" t="s">
        <v>153</v>
      </c>
      <c r="G38" s="127">
        <v>39839</v>
      </c>
      <c r="H38" s="127">
        <v>40672</v>
      </c>
      <c r="I38" s="102">
        <f t="shared" si="1"/>
        <v>-2.2821917808219179</v>
      </c>
      <c r="J38" s="169">
        <v>233</v>
      </c>
      <c r="K38" s="24"/>
    </row>
    <row r="39" spans="1:11" s="449" customFormat="1" ht="57.75" customHeight="1">
      <c r="A39" s="124"/>
      <c r="B39" s="125" t="s">
        <v>145</v>
      </c>
      <c r="C39" s="197" t="s">
        <v>151</v>
      </c>
      <c r="D39" s="197" t="s">
        <v>152</v>
      </c>
      <c r="E39" s="126" t="s">
        <v>157</v>
      </c>
      <c r="F39" s="126" t="s">
        <v>153</v>
      </c>
      <c r="G39" s="127">
        <v>39610</v>
      </c>
      <c r="H39" s="127">
        <v>39839</v>
      </c>
      <c r="I39" s="102">
        <f t="shared" si="1"/>
        <v>-0.62739726027397258</v>
      </c>
      <c r="J39" s="169">
        <v>233</v>
      </c>
      <c r="K39" s="24"/>
    </row>
    <row r="40" spans="1:11" s="449" customFormat="1" ht="57.75" customHeight="1">
      <c r="A40" s="124"/>
      <c r="B40" s="125" t="s">
        <v>146</v>
      </c>
      <c r="C40" s="197" t="s">
        <v>151</v>
      </c>
      <c r="D40" s="197" t="s">
        <v>152</v>
      </c>
      <c r="E40" s="126" t="s">
        <v>158</v>
      </c>
      <c r="F40" s="126" t="s">
        <v>153</v>
      </c>
      <c r="G40" s="127">
        <v>39049</v>
      </c>
      <c r="H40" s="127">
        <v>39687</v>
      </c>
      <c r="I40" s="102">
        <f t="shared" si="1"/>
        <v>-1.747945205479452</v>
      </c>
      <c r="J40" s="169">
        <v>234</v>
      </c>
      <c r="K40" s="24"/>
    </row>
    <row r="41" spans="1:11" s="449" customFormat="1" ht="57.75" customHeight="1">
      <c r="A41" s="124"/>
      <c r="B41" s="125" t="s">
        <v>147</v>
      </c>
      <c r="C41" s="197" t="s">
        <v>151</v>
      </c>
      <c r="D41" s="197" t="s">
        <v>152</v>
      </c>
      <c r="E41" s="126" t="s">
        <v>159</v>
      </c>
      <c r="F41" s="126" t="s">
        <v>153</v>
      </c>
      <c r="G41" s="127">
        <v>38930</v>
      </c>
      <c r="H41" s="127">
        <v>39048</v>
      </c>
      <c r="I41" s="102">
        <f t="shared" si="1"/>
        <v>-0.32328767123287672</v>
      </c>
      <c r="J41" s="169">
        <v>234</v>
      </c>
      <c r="K41" s="24" t="s">
        <v>270</v>
      </c>
    </row>
    <row r="42" spans="1:11" s="449" customFormat="1" ht="57.75" customHeight="1">
      <c r="A42" s="124"/>
      <c r="B42" s="125" t="s">
        <v>148</v>
      </c>
      <c r="C42" s="197" t="s">
        <v>151</v>
      </c>
      <c r="D42" s="197" t="s">
        <v>152</v>
      </c>
      <c r="E42" s="126" t="s">
        <v>160</v>
      </c>
      <c r="F42" s="126" t="s">
        <v>153</v>
      </c>
      <c r="G42" s="127">
        <v>38414</v>
      </c>
      <c r="H42" s="127">
        <v>38704</v>
      </c>
      <c r="I42" s="102">
        <f t="shared" si="1"/>
        <v>-0.79452054794520544</v>
      </c>
      <c r="J42" s="169">
        <v>234</v>
      </c>
      <c r="K42" s="24"/>
    </row>
    <row r="43" spans="1:11" s="449" customFormat="1" ht="57.75" customHeight="1">
      <c r="A43" s="124"/>
      <c r="B43" s="125" t="s">
        <v>149</v>
      </c>
      <c r="C43" s="197" t="s">
        <v>151</v>
      </c>
      <c r="D43" s="197" t="s">
        <v>152</v>
      </c>
      <c r="E43" s="126" t="s">
        <v>161</v>
      </c>
      <c r="F43" s="126" t="s">
        <v>153</v>
      </c>
      <c r="G43" s="127">
        <v>37215</v>
      </c>
      <c r="H43" s="127">
        <v>37641</v>
      </c>
      <c r="I43" s="102">
        <f t="shared" si="1"/>
        <v>-1.167123287671233</v>
      </c>
      <c r="J43" s="169">
        <v>234</v>
      </c>
      <c r="K43" s="24"/>
    </row>
    <row r="44" spans="1:11" s="449" customFormat="1" ht="57.75" customHeight="1" thickBot="1">
      <c r="A44" s="124"/>
      <c r="B44" s="69" t="s">
        <v>150</v>
      </c>
      <c r="C44" s="70" t="s">
        <v>151</v>
      </c>
      <c r="D44" s="70" t="s">
        <v>152</v>
      </c>
      <c r="E44" s="71" t="s">
        <v>162</v>
      </c>
      <c r="F44" s="71" t="s">
        <v>153</v>
      </c>
      <c r="G44" s="129">
        <v>36509</v>
      </c>
      <c r="H44" s="72">
        <v>36875</v>
      </c>
      <c r="I44" s="102">
        <f t="shared" si="1"/>
        <v>-1.0027397260273974</v>
      </c>
      <c r="J44" s="169">
        <v>234</v>
      </c>
      <c r="K44" s="24"/>
    </row>
    <row r="45" spans="1:11" s="449" customFormat="1" ht="15" customHeight="1">
      <c r="A45" s="124"/>
      <c r="B45" s="2"/>
      <c r="C45" s="2"/>
      <c r="D45" s="2"/>
      <c r="E45" s="2"/>
      <c r="F45" s="124"/>
      <c r="G45" s="124"/>
      <c r="H45" s="339" t="s">
        <v>33</v>
      </c>
      <c r="I45" s="348">
        <f>SUM(I36:I44)</f>
        <v>-10.493150684931507</v>
      </c>
      <c r="J45" s="339" t="s">
        <v>96</v>
      </c>
      <c r="K45" s="340" t="s">
        <v>80</v>
      </c>
    </row>
    <row r="46" spans="1:11" s="449" customFormat="1" ht="13.5" thickBot="1">
      <c r="A46" s="124"/>
      <c r="B46" s="2"/>
      <c r="C46" s="2"/>
      <c r="D46" s="2"/>
      <c r="E46" s="2"/>
      <c r="F46" s="124"/>
      <c r="G46" s="124"/>
      <c r="H46" s="336"/>
      <c r="I46" s="349"/>
      <c r="J46" s="336"/>
      <c r="K46" s="341"/>
    </row>
    <row r="47" spans="1:11" s="449" customFormat="1">
      <c r="A47" s="124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9" hidden="1" customHeight="1">
      <c r="B48" s="468"/>
      <c r="C48" s="468"/>
      <c r="D48" s="468"/>
      <c r="E48" s="468"/>
      <c r="F48" s="468"/>
      <c r="G48" s="468"/>
      <c r="H48" s="468"/>
      <c r="I48" s="468"/>
      <c r="J48" s="468"/>
      <c r="K48" s="468"/>
    </row>
    <row r="49" spans="2:11" hidden="1">
      <c r="B49" s="469"/>
      <c r="C49" s="469"/>
      <c r="D49" s="469"/>
      <c r="E49" s="469"/>
      <c r="F49" s="469"/>
      <c r="G49" s="469"/>
      <c r="H49" s="469"/>
      <c r="I49" s="469"/>
      <c r="J49" s="469"/>
      <c r="K49" s="469"/>
    </row>
    <row r="50" spans="2:11" hidden="1">
      <c r="B50" s="469"/>
      <c r="C50" s="469"/>
      <c r="D50" s="469"/>
      <c r="E50" s="469"/>
      <c r="F50" s="469"/>
      <c r="G50" s="469"/>
      <c r="H50" s="469"/>
      <c r="I50" s="469"/>
      <c r="J50" s="469"/>
      <c r="K50" s="469"/>
    </row>
    <row r="51" spans="2:11" hidden="1"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spans="2:11" hidden="1">
      <c r="B52" s="469"/>
      <c r="C52" s="469"/>
      <c r="D52" s="469"/>
      <c r="E52" s="469"/>
      <c r="F52" s="469"/>
      <c r="G52" s="469"/>
      <c r="H52" s="469"/>
      <c r="I52" s="469"/>
      <c r="J52" s="469"/>
      <c r="K52" s="469"/>
    </row>
    <row r="53" spans="2:11" hidden="1">
      <c r="B53" s="469"/>
      <c r="C53" s="469"/>
      <c r="D53" s="469"/>
      <c r="E53" s="469"/>
      <c r="F53" s="469"/>
      <c r="G53" s="469"/>
      <c r="H53" s="469"/>
      <c r="I53" s="469"/>
      <c r="J53" s="469"/>
      <c r="K53" s="469"/>
    </row>
    <row r="54" spans="2:11" hidden="1">
      <c r="B54" s="469"/>
      <c r="C54" s="469"/>
      <c r="D54" s="469"/>
      <c r="E54" s="469"/>
      <c r="F54" s="469"/>
      <c r="G54" s="469"/>
      <c r="H54" s="469"/>
      <c r="I54" s="469"/>
      <c r="J54" s="469"/>
      <c r="K54" s="469"/>
    </row>
    <row r="55" spans="2:11" hidden="1">
      <c r="B55" s="469"/>
      <c r="C55" s="469"/>
      <c r="D55" s="469"/>
      <c r="E55" s="469"/>
      <c r="F55" s="469"/>
      <c r="G55" s="469"/>
      <c r="H55" s="469"/>
      <c r="I55" s="469"/>
      <c r="J55" s="469"/>
      <c r="K55" s="469"/>
    </row>
    <row r="56" spans="2:11" hidden="1">
      <c r="B56" s="469"/>
      <c r="C56" s="469"/>
      <c r="D56" s="469"/>
      <c r="E56" s="469"/>
      <c r="F56" s="469"/>
      <c r="G56" s="469"/>
      <c r="H56" s="469"/>
      <c r="I56" s="469"/>
      <c r="J56" s="469"/>
      <c r="K56" s="469"/>
    </row>
    <row r="57" spans="2:11" hidden="1">
      <c r="B57" s="469"/>
      <c r="C57" s="469"/>
      <c r="D57" s="469"/>
      <c r="E57" s="469"/>
      <c r="F57" s="469"/>
      <c r="G57" s="469"/>
      <c r="H57" s="469"/>
      <c r="I57" s="469"/>
      <c r="J57" s="469"/>
      <c r="K57" s="469"/>
    </row>
    <row r="58" spans="2:11" hidden="1">
      <c r="B58" s="469"/>
      <c r="C58" s="469"/>
      <c r="D58" s="469"/>
      <c r="E58" s="469"/>
      <c r="F58" s="469"/>
      <c r="G58" s="469"/>
      <c r="H58" s="469"/>
      <c r="I58" s="469"/>
      <c r="J58" s="469"/>
      <c r="K58" s="469"/>
    </row>
    <row r="59" spans="2:11" hidden="1">
      <c r="B59" s="469"/>
      <c r="C59" s="469"/>
      <c r="D59" s="469"/>
      <c r="E59" s="469"/>
      <c r="F59" s="469"/>
      <c r="G59" s="469"/>
      <c r="H59" s="469"/>
      <c r="I59" s="469"/>
      <c r="J59" s="469"/>
      <c r="K59" s="469"/>
    </row>
    <row r="60" spans="2:11" hidden="1">
      <c r="B60" s="469"/>
      <c r="C60" s="469"/>
      <c r="D60" s="469"/>
      <c r="E60" s="469"/>
      <c r="F60" s="469"/>
      <c r="G60" s="469"/>
      <c r="H60" s="469"/>
      <c r="I60" s="469"/>
      <c r="J60" s="469"/>
      <c r="K60" s="469"/>
    </row>
    <row r="61" spans="2:11" hidden="1">
      <c r="B61" s="469"/>
      <c r="C61" s="469"/>
      <c r="D61" s="469"/>
      <c r="E61" s="469"/>
      <c r="F61" s="469"/>
      <c r="G61" s="469"/>
      <c r="H61" s="469"/>
      <c r="I61" s="469"/>
      <c r="J61" s="469"/>
      <c r="K61" s="469"/>
    </row>
    <row r="62" spans="2:11" hidden="1">
      <c r="B62" s="469"/>
      <c r="C62" s="469"/>
      <c r="D62" s="469"/>
      <c r="E62" s="469"/>
      <c r="F62" s="469"/>
      <c r="G62" s="469"/>
      <c r="H62" s="469"/>
      <c r="I62" s="469"/>
      <c r="J62" s="469"/>
      <c r="K62" s="469"/>
    </row>
    <row r="63" spans="2:11" hidden="1">
      <c r="B63" s="469"/>
      <c r="C63" s="469"/>
      <c r="D63" s="469"/>
      <c r="E63" s="469"/>
      <c r="F63" s="469"/>
      <c r="G63" s="469"/>
      <c r="H63" s="469"/>
      <c r="I63" s="469"/>
      <c r="J63" s="469"/>
      <c r="K63" s="469"/>
    </row>
    <row r="64" spans="2:11" hidden="1">
      <c r="B64" s="469"/>
      <c r="C64" s="469"/>
      <c r="D64" s="469"/>
      <c r="E64" s="469"/>
      <c r="F64" s="469"/>
      <c r="G64" s="469"/>
      <c r="H64" s="469"/>
      <c r="I64" s="469"/>
      <c r="J64" s="469"/>
      <c r="K64" s="469"/>
    </row>
    <row r="65" spans="2:11" hidden="1">
      <c r="B65" s="469"/>
      <c r="C65" s="469"/>
      <c r="D65" s="469"/>
      <c r="E65" s="469"/>
      <c r="F65" s="469"/>
      <c r="G65" s="469"/>
      <c r="H65" s="469"/>
      <c r="I65" s="469"/>
      <c r="J65" s="469"/>
      <c r="K65" s="469"/>
    </row>
    <row r="66" spans="2:11" hidden="1">
      <c r="B66" s="469"/>
      <c r="C66" s="469"/>
      <c r="D66" s="469"/>
      <c r="E66" s="469"/>
      <c r="F66" s="469"/>
      <c r="G66" s="469"/>
      <c r="H66" s="469"/>
      <c r="I66" s="469"/>
      <c r="J66" s="469"/>
      <c r="K66" s="469"/>
    </row>
    <row r="67" spans="2:11" hidden="1">
      <c r="B67" s="469"/>
      <c r="C67" s="469"/>
      <c r="D67" s="469"/>
      <c r="E67" s="469"/>
      <c r="F67" s="469"/>
      <c r="G67" s="469"/>
      <c r="H67" s="469"/>
      <c r="I67" s="469"/>
      <c r="J67" s="469"/>
      <c r="K67" s="469"/>
    </row>
    <row r="68" spans="2:11" hidden="1">
      <c r="B68" s="469"/>
      <c r="C68" s="469"/>
      <c r="D68" s="469"/>
      <c r="E68" s="469"/>
      <c r="F68" s="469"/>
      <c r="G68" s="469"/>
      <c r="H68" s="469"/>
      <c r="I68" s="469"/>
      <c r="J68" s="469"/>
      <c r="K68" s="469"/>
    </row>
    <row r="69" spans="2:11" hidden="1">
      <c r="B69" s="469"/>
      <c r="C69" s="469"/>
      <c r="D69" s="469"/>
      <c r="E69" s="469"/>
      <c r="F69" s="469"/>
      <c r="G69" s="469"/>
      <c r="H69" s="469"/>
      <c r="I69" s="469"/>
      <c r="J69" s="469"/>
      <c r="K69" s="469"/>
    </row>
    <row r="70" spans="2:11" hidden="1">
      <c r="B70" s="469"/>
      <c r="C70" s="469"/>
      <c r="D70" s="469"/>
      <c r="E70" s="469"/>
      <c r="F70" s="469"/>
      <c r="G70" s="469"/>
      <c r="H70" s="469"/>
      <c r="I70" s="469"/>
      <c r="J70" s="469"/>
      <c r="K70" s="469"/>
    </row>
    <row r="71" spans="2:11" hidden="1">
      <c r="B71" s="469"/>
      <c r="C71" s="469"/>
      <c r="D71" s="469"/>
      <c r="E71" s="469"/>
      <c r="F71" s="469"/>
      <c r="G71" s="469"/>
      <c r="H71" s="469"/>
      <c r="I71" s="469"/>
      <c r="J71" s="469"/>
      <c r="K71" s="469"/>
    </row>
    <row r="72" spans="2:11" hidden="1">
      <c r="B72" s="469"/>
      <c r="C72" s="469"/>
      <c r="D72" s="469"/>
      <c r="E72" s="469"/>
      <c r="F72" s="469"/>
      <c r="G72" s="469"/>
      <c r="H72" s="469"/>
      <c r="I72" s="469"/>
      <c r="J72" s="469"/>
      <c r="K72" s="469"/>
    </row>
    <row r="73" spans="2:11" hidden="1">
      <c r="B73" s="469"/>
      <c r="C73" s="469"/>
      <c r="D73" s="469"/>
      <c r="E73" s="469"/>
      <c r="F73" s="469"/>
      <c r="G73" s="469"/>
      <c r="H73" s="469"/>
      <c r="I73" s="469"/>
      <c r="J73" s="469"/>
      <c r="K73" s="469"/>
    </row>
    <row r="74" spans="2:11" hidden="1">
      <c r="B74" s="469"/>
      <c r="C74" s="469"/>
      <c r="D74" s="469"/>
      <c r="E74" s="469"/>
      <c r="F74" s="469"/>
      <c r="G74" s="469"/>
      <c r="H74" s="469"/>
      <c r="I74" s="469"/>
      <c r="J74" s="469"/>
      <c r="K74" s="469"/>
    </row>
    <row r="75" spans="2:11" hidden="1">
      <c r="B75" s="469"/>
      <c r="C75" s="469"/>
      <c r="D75" s="469"/>
      <c r="E75" s="469"/>
      <c r="F75" s="469"/>
      <c r="G75" s="469"/>
      <c r="H75" s="469"/>
      <c r="I75" s="469"/>
      <c r="J75" s="469"/>
      <c r="K75" s="469"/>
    </row>
    <row r="76" spans="2:11" hidden="1">
      <c r="B76" s="469"/>
      <c r="C76" s="469"/>
      <c r="D76" s="469"/>
      <c r="E76" s="469"/>
      <c r="F76" s="469"/>
      <c r="G76" s="469"/>
      <c r="H76" s="469"/>
      <c r="I76" s="469"/>
      <c r="J76" s="469"/>
      <c r="K76" s="469"/>
    </row>
    <row r="77" spans="2:11" hidden="1">
      <c r="B77" s="469"/>
      <c r="C77" s="469"/>
      <c r="D77" s="469"/>
      <c r="E77" s="469"/>
      <c r="F77" s="469"/>
      <c r="G77" s="469"/>
      <c r="H77" s="469"/>
      <c r="I77" s="469"/>
      <c r="J77" s="469"/>
      <c r="K77" s="469"/>
    </row>
    <row r="78" spans="2:11" hidden="1">
      <c r="B78" s="469"/>
      <c r="C78" s="469"/>
      <c r="D78" s="469"/>
      <c r="E78" s="469"/>
      <c r="F78" s="469"/>
      <c r="G78" s="469"/>
      <c r="H78" s="469"/>
      <c r="I78" s="469"/>
      <c r="J78" s="469"/>
      <c r="K78" s="469"/>
    </row>
    <row r="79" spans="2:11" hidden="1">
      <c r="B79" s="469"/>
      <c r="C79" s="469"/>
      <c r="D79" s="469"/>
      <c r="E79" s="469"/>
      <c r="F79" s="469"/>
      <c r="G79" s="469"/>
      <c r="H79" s="469"/>
      <c r="I79" s="469"/>
      <c r="J79" s="469"/>
      <c r="K79" s="469"/>
    </row>
    <row r="80" spans="2:11" hidden="1">
      <c r="B80" s="469"/>
      <c r="C80" s="469"/>
      <c r="D80" s="469"/>
      <c r="E80" s="469"/>
      <c r="F80" s="469"/>
      <c r="G80" s="469"/>
      <c r="H80" s="469"/>
      <c r="I80" s="469"/>
      <c r="J80" s="469"/>
      <c r="K80" s="469"/>
    </row>
    <row r="81" spans="2:11" hidden="1">
      <c r="B81" s="469"/>
      <c r="C81" s="469"/>
      <c r="D81" s="469"/>
      <c r="E81" s="469"/>
      <c r="F81" s="469"/>
      <c r="G81" s="469"/>
      <c r="H81" s="469"/>
      <c r="I81" s="469"/>
      <c r="J81" s="469"/>
      <c r="K81" s="469"/>
    </row>
    <row r="82" spans="2:11" hidden="1">
      <c r="B82" s="469"/>
      <c r="C82" s="469"/>
      <c r="D82" s="469"/>
      <c r="E82" s="469"/>
      <c r="F82" s="469"/>
      <c r="G82" s="469"/>
      <c r="H82" s="469"/>
      <c r="I82" s="469"/>
      <c r="J82" s="469"/>
      <c r="K82" s="469"/>
    </row>
    <row r="83" spans="2:11" hidden="1">
      <c r="B83" s="469"/>
      <c r="C83" s="469"/>
      <c r="D83" s="469"/>
      <c r="E83" s="469"/>
      <c r="F83" s="469"/>
      <c r="G83" s="469"/>
      <c r="H83" s="469"/>
      <c r="I83" s="469"/>
      <c r="J83" s="469"/>
      <c r="K83" s="469"/>
    </row>
    <row r="84" spans="2:11" hidden="1">
      <c r="B84" s="469"/>
      <c r="C84" s="469"/>
      <c r="D84" s="469"/>
      <c r="E84" s="469"/>
      <c r="F84" s="469"/>
      <c r="G84" s="469"/>
      <c r="H84" s="469"/>
      <c r="I84" s="469"/>
      <c r="J84" s="469"/>
      <c r="K84" s="469"/>
    </row>
    <row r="85" spans="2:11" hidden="1">
      <c r="B85" s="469"/>
      <c r="C85" s="469"/>
      <c r="D85" s="469"/>
      <c r="E85" s="469"/>
      <c r="F85" s="469"/>
      <c r="G85" s="469"/>
      <c r="H85" s="469"/>
      <c r="I85" s="469"/>
      <c r="J85" s="469"/>
      <c r="K85" s="469"/>
    </row>
    <row r="86" spans="2:11" hidden="1">
      <c r="B86" s="469"/>
      <c r="C86" s="469"/>
      <c r="D86" s="469"/>
      <c r="E86" s="469"/>
      <c r="F86" s="469"/>
      <c r="G86" s="469"/>
      <c r="H86" s="469"/>
      <c r="I86" s="469"/>
      <c r="J86" s="469"/>
      <c r="K86" s="469"/>
    </row>
    <row r="87" spans="2:11" hidden="1">
      <c r="B87" s="469"/>
      <c r="C87" s="469"/>
      <c r="D87" s="469"/>
      <c r="E87" s="469"/>
      <c r="F87" s="469"/>
      <c r="G87" s="469"/>
      <c r="H87" s="469"/>
      <c r="I87" s="469"/>
      <c r="J87" s="469"/>
      <c r="K87" s="469"/>
    </row>
    <row r="88" spans="2:11" hidden="1">
      <c r="B88" s="469"/>
      <c r="C88" s="469"/>
      <c r="D88" s="469"/>
      <c r="E88" s="469"/>
      <c r="F88" s="469"/>
      <c r="G88" s="469"/>
      <c r="H88" s="469"/>
      <c r="I88" s="469"/>
      <c r="J88" s="469"/>
      <c r="K88" s="469"/>
    </row>
    <row r="89" spans="2:11" hidden="1">
      <c r="B89" s="469"/>
      <c r="C89" s="469"/>
      <c r="D89" s="469"/>
      <c r="E89" s="469"/>
      <c r="F89" s="469"/>
      <c r="G89" s="469"/>
      <c r="H89" s="469"/>
      <c r="I89" s="469"/>
      <c r="J89" s="469"/>
      <c r="K89" s="469"/>
    </row>
    <row r="90" spans="2:11" hidden="1">
      <c r="B90" s="469"/>
      <c r="C90" s="469"/>
      <c r="D90" s="469"/>
      <c r="E90" s="469"/>
      <c r="F90" s="469"/>
      <c r="G90" s="469"/>
      <c r="H90" s="469"/>
      <c r="I90" s="469"/>
      <c r="J90" s="469"/>
      <c r="K90" s="469"/>
    </row>
    <row r="91" spans="2:11" hidden="1">
      <c r="B91" s="469"/>
      <c r="C91" s="469"/>
      <c r="D91" s="469"/>
      <c r="E91" s="469"/>
      <c r="F91" s="469"/>
      <c r="G91" s="469"/>
      <c r="H91" s="469"/>
      <c r="I91" s="469"/>
      <c r="J91" s="469"/>
      <c r="K91" s="469"/>
    </row>
    <row r="92" spans="2:11" hidden="1">
      <c r="B92" s="469"/>
      <c r="C92" s="469"/>
      <c r="D92" s="469"/>
      <c r="E92" s="469"/>
      <c r="F92" s="469"/>
      <c r="G92" s="469"/>
      <c r="H92" s="469"/>
      <c r="I92" s="469"/>
      <c r="J92" s="469"/>
      <c r="K92" s="469"/>
    </row>
    <row r="93" spans="2:11" hidden="1">
      <c r="B93" s="469"/>
      <c r="C93" s="469"/>
      <c r="D93" s="469"/>
      <c r="E93" s="469"/>
      <c r="F93" s="469"/>
      <c r="G93" s="469"/>
      <c r="H93" s="469"/>
      <c r="I93" s="469"/>
      <c r="J93" s="469"/>
      <c r="K93" s="469"/>
    </row>
    <row r="94" spans="2:11" hidden="1">
      <c r="B94" s="469"/>
      <c r="C94" s="469"/>
      <c r="D94" s="469"/>
      <c r="E94" s="469"/>
      <c r="F94" s="469"/>
      <c r="G94" s="469"/>
      <c r="H94" s="469"/>
      <c r="I94" s="469"/>
      <c r="J94" s="469"/>
      <c r="K94" s="469"/>
    </row>
    <row r="95" spans="2:11" hidden="1">
      <c r="B95" s="469"/>
      <c r="C95" s="469"/>
      <c r="D95" s="469"/>
      <c r="E95" s="469"/>
      <c r="F95" s="469"/>
      <c r="G95" s="469"/>
      <c r="H95" s="469"/>
      <c r="I95" s="469"/>
      <c r="J95" s="469"/>
      <c r="K95" s="469"/>
    </row>
    <row r="96" spans="2:11" hidden="1">
      <c r="B96" s="469"/>
      <c r="C96" s="469"/>
      <c r="D96" s="469"/>
      <c r="E96" s="469"/>
      <c r="F96" s="469"/>
      <c r="G96" s="469"/>
      <c r="H96" s="469"/>
      <c r="I96" s="469"/>
      <c r="J96" s="469"/>
      <c r="K96" s="469"/>
    </row>
    <row r="97" spans="2:11" hidden="1">
      <c r="B97" s="469"/>
      <c r="C97" s="469"/>
      <c r="D97" s="469"/>
      <c r="E97" s="469"/>
      <c r="F97" s="469"/>
      <c r="G97" s="469"/>
      <c r="H97" s="469"/>
      <c r="I97" s="469"/>
      <c r="J97" s="469"/>
      <c r="K97" s="469"/>
    </row>
    <row r="98" spans="2:11" hidden="1">
      <c r="B98" s="469"/>
      <c r="C98" s="469"/>
      <c r="D98" s="469"/>
      <c r="E98" s="469"/>
      <c r="F98" s="469"/>
      <c r="G98" s="469"/>
      <c r="H98" s="469"/>
      <c r="I98" s="469"/>
      <c r="J98" s="469"/>
      <c r="K98" s="469"/>
    </row>
    <row r="99" spans="2:11" hidden="1">
      <c r="B99" s="469"/>
      <c r="C99" s="469"/>
      <c r="D99" s="469"/>
      <c r="E99" s="469"/>
      <c r="F99" s="469"/>
      <c r="G99" s="469"/>
      <c r="H99" s="469"/>
      <c r="I99" s="469"/>
      <c r="J99" s="469"/>
      <c r="K99" s="469"/>
    </row>
    <row r="100" spans="2:11" hidden="1">
      <c r="B100" s="469"/>
      <c r="C100" s="469"/>
      <c r="D100" s="469"/>
      <c r="E100" s="469"/>
      <c r="F100" s="469"/>
      <c r="G100" s="469"/>
      <c r="H100" s="469"/>
      <c r="I100" s="469"/>
      <c r="J100" s="469"/>
      <c r="K100" s="469"/>
    </row>
    <row r="101" spans="2:11" hidden="1">
      <c r="B101" s="469"/>
      <c r="C101" s="469"/>
      <c r="D101" s="469"/>
      <c r="E101" s="469"/>
      <c r="F101" s="469"/>
      <c r="G101" s="469"/>
      <c r="H101" s="469"/>
      <c r="I101" s="469"/>
      <c r="J101" s="469"/>
      <c r="K101" s="469"/>
    </row>
    <row r="102" spans="2:11" hidden="1"/>
    <row r="103" spans="2:11" hidden="1"/>
    <row r="104" spans="2:11" hidden="1"/>
  </sheetData>
  <mergeCells count="42">
    <mergeCell ref="B15:D15"/>
    <mergeCell ref="E15:G15"/>
    <mergeCell ref="H15:I15"/>
    <mergeCell ref="H9:I9"/>
    <mergeCell ref="B34:K34"/>
    <mergeCell ref="H31:H32"/>
    <mergeCell ref="I31:I32"/>
    <mergeCell ref="B19:K19"/>
    <mergeCell ref="I20:I21"/>
    <mergeCell ref="H20:H21"/>
    <mergeCell ref="G20:G21"/>
    <mergeCell ref="F20:F21"/>
    <mergeCell ref="E20:E21"/>
    <mergeCell ref="D20:D21"/>
    <mergeCell ref="C20:C21"/>
    <mergeCell ref="B20:B21"/>
    <mergeCell ref="B9:D9"/>
    <mergeCell ref="E9:G9"/>
    <mergeCell ref="B12:K12"/>
    <mergeCell ref="H13:I14"/>
    <mergeCell ref="E13:G14"/>
    <mergeCell ref="B13:D14"/>
    <mergeCell ref="J13:J14"/>
    <mergeCell ref="K13:K14"/>
    <mergeCell ref="H8:I8"/>
    <mergeCell ref="E8:G8"/>
    <mergeCell ref="B8:D8"/>
    <mergeCell ref="B3:D3"/>
    <mergeCell ref="B4:D4"/>
    <mergeCell ref="E3:K3"/>
    <mergeCell ref="E4:K4"/>
    <mergeCell ref="B7:K7"/>
    <mergeCell ref="B48:K48"/>
    <mergeCell ref="I45:I46"/>
    <mergeCell ref="H45:H46"/>
    <mergeCell ref="J45:J46"/>
    <mergeCell ref="K45:K46"/>
    <mergeCell ref="J16:J17"/>
    <mergeCell ref="K16:K17"/>
    <mergeCell ref="J20:J21"/>
    <mergeCell ref="J31:J32"/>
    <mergeCell ref="K31:K32"/>
  </mergeCells>
  <pageMargins left="0.7" right="0.7" top="0.75" bottom="0.75" header="0.3" footer="0.3"/>
  <pageSetup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82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225" customWidth="1"/>
    <col min="2" max="2" width="14.7109375" style="225" customWidth="1"/>
    <col min="3" max="3" width="19" style="225" customWidth="1"/>
    <col min="4" max="4" width="19.28515625" style="225" customWidth="1"/>
    <col min="5" max="5" width="30" style="225" customWidth="1"/>
    <col min="6" max="6" width="45.42578125" style="225" customWidth="1"/>
    <col min="7" max="9" width="14.7109375" style="225" customWidth="1"/>
    <col min="10" max="10" width="20" style="225" customWidth="1"/>
    <col min="11" max="11" width="38.28515625" style="225" customWidth="1"/>
    <col min="12" max="12" width="33.28515625" style="225" hidden="1" customWidth="1"/>
    <col min="13" max="16384" width="10.85546875" style="225" hidden="1"/>
  </cols>
  <sheetData>
    <row r="1" spans="1:11" s="1" customFormat="1"/>
    <row r="2" spans="1:11" s="1" customFormat="1" ht="13.5" thickBot="1"/>
    <row r="3" spans="1:11" s="28" customFormat="1" ht="15.75" customHeight="1">
      <c r="A3" s="1"/>
      <c r="B3" s="351" t="s">
        <v>19</v>
      </c>
      <c r="C3" s="352"/>
      <c r="D3" s="352"/>
      <c r="E3" s="355" t="s">
        <v>167</v>
      </c>
      <c r="F3" s="356"/>
      <c r="G3" s="356"/>
      <c r="H3" s="356"/>
      <c r="I3" s="356"/>
      <c r="J3" s="356"/>
      <c r="K3" s="357"/>
    </row>
    <row r="4" spans="1:11" s="28" customFormat="1" ht="15.75" customHeight="1" thickBot="1">
      <c r="A4" s="1"/>
      <c r="B4" s="353" t="s">
        <v>20</v>
      </c>
      <c r="C4" s="354"/>
      <c r="D4" s="354"/>
      <c r="E4" s="358" t="s">
        <v>168</v>
      </c>
      <c r="F4" s="359"/>
      <c r="G4" s="359"/>
      <c r="H4" s="359"/>
      <c r="I4" s="359"/>
      <c r="J4" s="360"/>
      <c r="K4" s="361"/>
    </row>
    <row r="5" spans="1:11" s="1" customFormat="1"/>
    <row r="6" spans="1:11" s="1" customFormat="1" ht="13.5" thickBot="1"/>
    <row r="7" spans="1:11" s="28" customFormat="1" ht="15" customHeight="1" thickBot="1">
      <c r="A7" s="1"/>
      <c r="B7" s="382" t="s">
        <v>63</v>
      </c>
      <c r="C7" s="383"/>
      <c r="D7" s="383"/>
      <c r="E7" s="383"/>
      <c r="F7" s="383"/>
      <c r="G7" s="383"/>
      <c r="H7" s="383"/>
      <c r="I7" s="383"/>
      <c r="J7" s="383"/>
      <c r="K7" s="384"/>
    </row>
    <row r="8" spans="1:11" s="28" customFormat="1" ht="41.1" customHeight="1">
      <c r="A8" s="1"/>
      <c r="B8" s="401" t="s">
        <v>21</v>
      </c>
      <c r="C8" s="402"/>
      <c r="D8" s="403"/>
      <c r="E8" s="404" t="s">
        <v>22</v>
      </c>
      <c r="F8" s="402"/>
      <c r="G8" s="403"/>
      <c r="H8" s="405" t="s">
        <v>23</v>
      </c>
      <c r="I8" s="406"/>
      <c r="J8" s="339" t="s">
        <v>82</v>
      </c>
      <c r="K8" s="470" t="s">
        <v>81</v>
      </c>
    </row>
    <row r="9" spans="1:11" s="28" customFormat="1" ht="30.75" customHeight="1">
      <c r="A9" s="1"/>
      <c r="B9" s="373"/>
      <c r="C9" s="370"/>
      <c r="D9" s="371"/>
      <c r="E9" s="369"/>
      <c r="F9" s="370"/>
      <c r="G9" s="371"/>
      <c r="H9" s="364"/>
      <c r="I9" s="365"/>
      <c r="J9" s="336"/>
      <c r="K9" s="350"/>
    </row>
    <row r="10" spans="1:11" s="28" customFormat="1" ht="13.5" thickBot="1">
      <c r="A10" s="1"/>
      <c r="B10" s="395" t="s">
        <v>169</v>
      </c>
      <c r="C10" s="396"/>
      <c r="D10" s="396"/>
      <c r="E10" s="396" t="s">
        <v>170</v>
      </c>
      <c r="F10" s="396"/>
      <c r="G10" s="396"/>
      <c r="H10" s="396" t="s">
        <v>171</v>
      </c>
      <c r="I10" s="396"/>
      <c r="J10" s="172">
        <v>244</v>
      </c>
      <c r="K10" s="85"/>
    </row>
    <row r="11" spans="1:11" s="28" customFormat="1" ht="36" customHeight="1" thickBot="1">
      <c r="A11" s="1"/>
      <c r="B11" s="14"/>
      <c r="C11" s="14"/>
      <c r="D11" s="14"/>
      <c r="E11" s="14"/>
      <c r="F11" s="14"/>
      <c r="G11" s="14"/>
      <c r="H11" s="14"/>
      <c r="I11" s="14"/>
      <c r="J11" s="471" t="s">
        <v>96</v>
      </c>
      <c r="K11" s="472" t="s">
        <v>80</v>
      </c>
    </row>
    <row r="12" spans="1:11" s="1" customFormat="1" ht="13.5" thickBot="1"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11" s="28" customFormat="1" ht="18" customHeight="1" thickBot="1">
      <c r="A13" s="1"/>
      <c r="B13" s="260" t="s">
        <v>108</v>
      </c>
      <c r="C13" s="261"/>
      <c r="D13" s="261"/>
      <c r="E13" s="261"/>
      <c r="F13" s="261"/>
      <c r="G13" s="261"/>
      <c r="H13" s="261"/>
      <c r="I13" s="261"/>
      <c r="J13" s="261"/>
      <c r="K13" s="262"/>
    </row>
    <row r="14" spans="1:11" s="28" customFormat="1" ht="56.1" customHeight="1">
      <c r="A14" s="1"/>
      <c r="B14" s="212" t="s">
        <v>25</v>
      </c>
      <c r="C14" s="211" t="s">
        <v>65</v>
      </c>
      <c r="D14" s="211" t="s">
        <v>28</v>
      </c>
      <c r="E14" s="213" t="s">
        <v>26</v>
      </c>
      <c r="F14" s="213" t="s">
        <v>27</v>
      </c>
      <c r="G14" s="211" t="s">
        <v>29</v>
      </c>
      <c r="H14" s="211" t="s">
        <v>30</v>
      </c>
      <c r="I14" s="211" t="s">
        <v>66</v>
      </c>
      <c r="J14" s="462" t="s">
        <v>82</v>
      </c>
      <c r="K14" s="218" t="s">
        <v>81</v>
      </c>
    </row>
    <row r="15" spans="1:11" s="28" customFormat="1" ht="85.9" customHeight="1">
      <c r="A15" s="1"/>
      <c r="B15" s="41" t="s">
        <v>142</v>
      </c>
      <c r="C15" s="108" t="s">
        <v>151</v>
      </c>
      <c r="D15" s="42" t="s">
        <v>175</v>
      </c>
      <c r="E15" s="43" t="s">
        <v>176</v>
      </c>
      <c r="F15" s="43" t="s">
        <v>178</v>
      </c>
      <c r="G15" s="44">
        <v>36243</v>
      </c>
      <c r="H15" s="44">
        <v>39248</v>
      </c>
      <c r="I15" s="107">
        <f t="shared" ref="I15:I19" si="0">+(G15-H15)/365</f>
        <v>-8.2328767123287676</v>
      </c>
      <c r="J15" s="143">
        <v>247</v>
      </c>
      <c r="K15" s="74"/>
    </row>
    <row r="16" spans="1:11" s="28" customFormat="1" ht="136.9" customHeight="1">
      <c r="A16" s="1"/>
      <c r="B16" s="41" t="s">
        <v>143</v>
      </c>
      <c r="C16" s="108" t="s">
        <v>151</v>
      </c>
      <c r="D16" s="42" t="s">
        <v>175</v>
      </c>
      <c r="E16" s="43" t="s">
        <v>177</v>
      </c>
      <c r="F16" s="43" t="s">
        <v>179</v>
      </c>
      <c r="G16" s="44">
        <v>39259</v>
      </c>
      <c r="H16" s="44">
        <v>40374</v>
      </c>
      <c r="I16" s="107">
        <f t="shared" si="0"/>
        <v>-3.0547945205479454</v>
      </c>
      <c r="J16" s="143">
        <v>247</v>
      </c>
      <c r="K16" s="74"/>
    </row>
    <row r="17" spans="1:11" s="28" customFormat="1" ht="61.5" customHeight="1">
      <c r="A17" s="1"/>
      <c r="B17" s="41" t="s">
        <v>144</v>
      </c>
      <c r="C17" s="108" t="s">
        <v>151</v>
      </c>
      <c r="D17" s="42" t="s">
        <v>175</v>
      </c>
      <c r="E17" s="43" t="s">
        <v>180</v>
      </c>
      <c r="F17" s="43" t="s">
        <v>181</v>
      </c>
      <c r="G17" s="44">
        <v>40375</v>
      </c>
      <c r="H17" s="44">
        <v>41240</v>
      </c>
      <c r="I17" s="107">
        <f t="shared" si="0"/>
        <v>-2.3698630136986303</v>
      </c>
      <c r="J17" s="143">
        <v>247</v>
      </c>
      <c r="K17" s="105" t="s">
        <v>271</v>
      </c>
    </row>
    <row r="18" spans="1:11" s="28" customFormat="1" ht="156" customHeight="1">
      <c r="A18" s="1"/>
      <c r="B18" s="41" t="s">
        <v>172</v>
      </c>
      <c r="C18" s="108" t="s">
        <v>151</v>
      </c>
      <c r="D18" s="42" t="s">
        <v>182</v>
      </c>
      <c r="E18" s="43" t="s">
        <v>180</v>
      </c>
      <c r="F18" s="43" t="s">
        <v>183</v>
      </c>
      <c r="G18" s="44">
        <v>41646</v>
      </c>
      <c r="H18" s="44">
        <v>41692</v>
      </c>
      <c r="I18" s="107">
        <f t="shared" si="0"/>
        <v>-0.12602739726027398</v>
      </c>
      <c r="J18" s="143">
        <v>256</v>
      </c>
      <c r="K18" s="175"/>
    </row>
    <row r="19" spans="1:11" s="28" customFormat="1" ht="83.25" customHeight="1">
      <c r="A19" s="1"/>
      <c r="B19" s="41" t="s">
        <v>173</v>
      </c>
      <c r="C19" s="108" t="s">
        <v>151</v>
      </c>
      <c r="D19" s="42" t="s">
        <v>182</v>
      </c>
      <c r="E19" s="43" t="s">
        <v>184</v>
      </c>
      <c r="F19" s="43" t="s">
        <v>185</v>
      </c>
      <c r="G19" s="44">
        <v>41693</v>
      </c>
      <c r="H19" s="44">
        <v>41714</v>
      </c>
      <c r="I19" s="107">
        <f t="shared" si="0"/>
        <v>-5.7534246575342465E-2</v>
      </c>
      <c r="J19" s="143">
        <v>256</v>
      </c>
      <c r="K19" s="175"/>
    </row>
    <row r="20" spans="1:11" s="28" customFormat="1" ht="152.44999999999999" customHeight="1" thickBot="1">
      <c r="A20" s="1"/>
      <c r="B20" s="45" t="s">
        <v>174</v>
      </c>
      <c r="C20" s="137" t="s">
        <v>151</v>
      </c>
      <c r="D20" s="46" t="s">
        <v>182</v>
      </c>
      <c r="E20" s="47" t="s">
        <v>180</v>
      </c>
      <c r="F20" s="47" t="s">
        <v>183</v>
      </c>
      <c r="G20" s="48">
        <v>42134</v>
      </c>
      <c r="H20" s="48">
        <v>42430</v>
      </c>
      <c r="I20" s="106">
        <f>+(G20-H20)/365</f>
        <v>-0.81095890410958904</v>
      </c>
      <c r="J20" s="103">
        <v>256</v>
      </c>
      <c r="K20" s="175"/>
    </row>
    <row r="21" spans="1:11" s="28" customFormat="1">
      <c r="A21" s="1"/>
      <c r="B21" s="168"/>
      <c r="C21" s="168"/>
      <c r="D21" s="168"/>
      <c r="E21" s="168"/>
      <c r="F21" s="1"/>
      <c r="G21" s="1"/>
      <c r="H21" s="339" t="s">
        <v>33</v>
      </c>
      <c r="I21" s="391">
        <f>SUM(I15:I20)</f>
        <v>-14.652054794520547</v>
      </c>
      <c r="J21" s="339" t="s">
        <v>96</v>
      </c>
      <c r="K21" s="340" t="s">
        <v>80</v>
      </c>
    </row>
    <row r="22" spans="1:11" s="28" customFormat="1" ht="13.5" thickBot="1">
      <c r="A22" s="1"/>
      <c r="B22" s="168"/>
      <c r="C22" s="168"/>
      <c r="D22" s="168"/>
      <c r="E22" s="168"/>
      <c r="F22" s="1"/>
      <c r="G22" s="1"/>
      <c r="H22" s="336"/>
      <c r="I22" s="392"/>
      <c r="J22" s="336"/>
      <c r="K22" s="341"/>
    </row>
    <row r="23" spans="1:11" s="28" customFormat="1" ht="13.5" thickBot="1">
      <c r="A23" s="1"/>
      <c r="B23" s="193"/>
      <c r="C23" s="168"/>
      <c r="D23" s="168"/>
      <c r="E23" s="168"/>
      <c r="F23" s="168"/>
      <c r="G23" s="168"/>
      <c r="H23" s="168"/>
      <c r="I23" s="168"/>
      <c r="J23" s="168"/>
      <c r="K23" s="168"/>
    </row>
    <row r="24" spans="1:11" s="28" customFormat="1" ht="29.45" customHeight="1" thickBot="1">
      <c r="A24" s="1"/>
      <c r="B24" s="388" t="s">
        <v>107</v>
      </c>
      <c r="C24" s="389"/>
      <c r="D24" s="389"/>
      <c r="E24" s="389"/>
      <c r="F24" s="389"/>
      <c r="G24" s="389"/>
      <c r="H24" s="389"/>
      <c r="I24" s="389"/>
      <c r="J24" s="389"/>
      <c r="K24" s="390"/>
    </row>
    <row r="25" spans="1:11" s="28" customFormat="1" ht="56.1" customHeight="1">
      <c r="A25" s="1"/>
      <c r="B25" s="212" t="s">
        <v>25</v>
      </c>
      <c r="C25" s="211" t="s">
        <v>65</v>
      </c>
      <c r="D25" s="211" t="s">
        <v>28</v>
      </c>
      <c r="E25" s="213" t="s">
        <v>26</v>
      </c>
      <c r="F25" s="213" t="s">
        <v>27</v>
      </c>
      <c r="G25" s="211" t="s">
        <v>29</v>
      </c>
      <c r="H25" s="211" t="s">
        <v>30</v>
      </c>
      <c r="I25" s="211" t="s">
        <v>66</v>
      </c>
      <c r="J25" s="462" t="s">
        <v>82</v>
      </c>
      <c r="K25" s="218" t="s">
        <v>81</v>
      </c>
    </row>
    <row r="26" spans="1:11" s="28" customFormat="1" ht="68.25" customHeight="1">
      <c r="A26" s="1"/>
      <c r="B26" s="144" t="s">
        <v>142</v>
      </c>
      <c r="C26" s="145" t="s">
        <v>151</v>
      </c>
      <c r="D26" s="146" t="s">
        <v>175</v>
      </c>
      <c r="E26" s="147" t="s">
        <v>176</v>
      </c>
      <c r="F26" s="147" t="s">
        <v>178</v>
      </c>
      <c r="G26" s="148">
        <v>36243</v>
      </c>
      <c r="H26" s="148">
        <v>39248</v>
      </c>
      <c r="I26" s="149">
        <v>0</v>
      </c>
      <c r="J26" s="150">
        <v>247</v>
      </c>
      <c r="K26" s="158" t="s">
        <v>200</v>
      </c>
    </row>
    <row r="27" spans="1:11" s="28" customFormat="1" ht="129.75" customHeight="1">
      <c r="A27" s="1"/>
      <c r="B27" s="144" t="s">
        <v>143</v>
      </c>
      <c r="C27" s="145" t="s">
        <v>151</v>
      </c>
      <c r="D27" s="146" t="s">
        <v>175</v>
      </c>
      <c r="E27" s="147" t="s">
        <v>177</v>
      </c>
      <c r="F27" s="147" t="s">
        <v>179</v>
      </c>
      <c r="G27" s="148">
        <v>39259</v>
      </c>
      <c r="H27" s="148">
        <v>40374</v>
      </c>
      <c r="I27" s="149">
        <v>0</v>
      </c>
      <c r="J27" s="150">
        <v>247</v>
      </c>
      <c r="K27" s="158" t="s">
        <v>200</v>
      </c>
    </row>
    <row r="28" spans="1:11" s="28" customFormat="1" ht="44.25" customHeight="1">
      <c r="A28" s="1"/>
      <c r="B28" s="144" t="s">
        <v>144</v>
      </c>
      <c r="C28" s="145" t="s">
        <v>151</v>
      </c>
      <c r="D28" s="146" t="s">
        <v>175</v>
      </c>
      <c r="E28" s="147" t="s">
        <v>180</v>
      </c>
      <c r="F28" s="147" t="s">
        <v>181</v>
      </c>
      <c r="G28" s="148">
        <v>40375</v>
      </c>
      <c r="H28" s="148">
        <v>41240</v>
      </c>
      <c r="I28" s="149">
        <v>0</v>
      </c>
      <c r="J28" s="150">
        <v>247</v>
      </c>
      <c r="K28" s="158" t="s">
        <v>200</v>
      </c>
    </row>
    <row r="29" spans="1:11" s="28" customFormat="1" ht="152.25" customHeight="1">
      <c r="A29" s="1"/>
      <c r="B29" s="144" t="s">
        <v>172</v>
      </c>
      <c r="C29" s="145" t="s">
        <v>151</v>
      </c>
      <c r="D29" s="146" t="s">
        <v>182</v>
      </c>
      <c r="E29" s="147" t="s">
        <v>180</v>
      </c>
      <c r="F29" s="147" t="s">
        <v>183</v>
      </c>
      <c r="G29" s="148">
        <v>41646</v>
      </c>
      <c r="H29" s="148">
        <v>41692</v>
      </c>
      <c r="I29" s="149">
        <v>0</v>
      </c>
      <c r="J29" s="150">
        <v>256</v>
      </c>
      <c r="K29" s="158" t="s">
        <v>200</v>
      </c>
    </row>
    <row r="30" spans="1:11" s="28" customFormat="1" ht="84.75" customHeight="1">
      <c r="A30" s="1"/>
      <c r="B30" s="144" t="s">
        <v>173</v>
      </c>
      <c r="C30" s="145" t="s">
        <v>151</v>
      </c>
      <c r="D30" s="146" t="s">
        <v>182</v>
      </c>
      <c r="E30" s="147" t="s">
        <v>184</v>
      </c>
      <c r="F30" s="147" t="s">
        <v>185</v>
      </c>
      <c r="G30" s="148">
        <v>41693</v>
      </c>
      <c r="H30" s="148">
        <v>41714</v>
      </c>
      <c r="I30" s="149">
        <v>0</v>
      </c>
      <c r="J30" s="150">
        <v>256</v>
      </c>
      <c r="K30" s="158" t="s">
        <v>200</v>
      </c>
    </row>
    <row r="31" spans="1:11" s="28" customFormat="1" ht="149.25" customHeight="1">
      <c r="A31" s="1"/>
      <c r="B31" s="144" t="s">
        <v>174</v>
      </c>
      <c r="C31" s="145" t="s">
        <v>151</v>
      </c>
      <c r="D31" s="146" t="s">
        <v>182</v>
      </c>
      <c r="E31" s="147" t="s">
        <v>180</v>
      </c>
      <c r="F31" s="147" t="s">
        <v>183</v>
      </c>
      <c r="G31" s="148">
        <v>41715</v>
      </c>
      <c r="H31" s="148">
        <v>41813</v>
      </c>
      <c r="I31" s="149">
        <v>0</v>
      </c>
      <c r="J31" s="150">
        <v>256</v>
      </c>
      <c r="K31" s="158" t="s">
        <v>200</v>
      </c>
    </row>
    <row r="32" spans="1:11" s="28" customFormat="1" ht="83.25" customHeight="1">
      <c r="A32" s="1"/>
      <c r="B32" s="144" t="s">
        <v>186</v>
      </c>
      <c r="C32" s="145" t="s">
        <v>151</v>
      </c>
      <c r="D32" s="146" t="s">
        <v>182</v>
      </c>
      <c r="E32" s="147" t="s">
        <v>184</v>
      </c>
      <c r="F32" s="147" t="s">
        <v>185</v>
      </c>
      <c r="G32" s="148">
        <v>41814</v>
      </c>
      <c r="H32" s="148">
        <v>41842</v>
      </c>
      <c r="I32" s="149">
        <v>0</v>
      </c>
      <c r="J32" s="150">
        <v>256</v>
      </c>
      <c r="K32" s="158" t="s">
        <v>200</v>
      </c>
    </row>
    <row r="33" spans="1:11" s="28" customFormat="1" ht="152.25" customHeight="1">
      <c r="A33" s="1"/>
      <c r="B33" s="144" t="s">
        <v>187</v>
      </c>
      <c r="C33" s="145" t="s">
        <v>151</v>
      </c>
      <c r="D33" s="146" t="s">
        <v>182</v>
      </c>
      <c r="E33" s="147" t="s">
        <v>180</v>
      </c>
      <c r="F33" s="147" t="s">
        <v>183</v>
      </c>
      <c r="G33" s="148">
        <v>41843</v>
      </c>
      <c r="H33" s="148">
        <v>41902</v>
      </c>
      <c r="I33" s="149">
        <v>0</v>
      </c>
      <c r="J33" s="150">
        <v>256</v>
      </c>
      <c r="K33" s="158" t="s">
        <v>200</v>
      </c>
    </row>
    <row r="34" spans="1:11" s="28" customFormat="1" ht="83.25" customHeight="1">
      <c r="A34" s="1"/>
      <c r="B34" s="144" t="s">
        <v>188</v>
      </c>
      <c r="C34" s="145" t="s">
        <v>151</v>
      </c>
      <c r="D34" s="146" t="s">
        <v>182</v>
      </c>
      <c r="E34" s="147" t="s">
        <v>184</v>
      </c>
      <c r="F34" s="147" t="s">
        <v>185</v>
      </c>
      <c r="G34" s="148">
        <v>41903</v>
      </c>
      <c r="H34" s="148">
        <v>41909</v>
      </c>
      <c r="I34" s="149">
        <v>0</v>
      </c>
      <c r="J34" s="150">
        <v>256</v>
      </c>
      <c r="K34" s="158" t="s">
        <v>200</v>
      </c>
    </row>
    <row r="35" spans="1:11" s="28" customFormat="1" ht="150" customHeight="1">
      <c r="A35" s="1"/>
      <c r="B35" s="144" t="s">
        <v>189</v>
      </c>
      <c r="C35" s="145" t="s">
        <v>151</v>
      </c>
      <c r="D35" s="146" t="s">
        <v>182</v>
      </c>
      <c r="E35" s="147" t="s">
        <v>180</v>
      </c>
      <c r="F35" s="147" t="s">
        <v>183</v>
      </c>
      <c r="G35" s="148">
        <v>41910</v>
      </c>
      <c r="H35" s="148">
        <v>41917</v>
      </c>
      <c r="I35" s="149">
        <v>0</v>
      </c>
      <c r="J35" s="150">
        <v>256</v>
      </c>
      <c r="K35" s="158" t="s">
        <v>200</v>
      </c>
    </row>
    <row r="36" spans="1:11" s="28" customFormat="1" ht="83.25" customHeight="1">
      <c r="A36" s="1"/>
      <c r="B36" s="144" t="s">
        <v>190</v>
      </c>
      <c r="C36" s="145" t="s">
        <v>151</v>
      </c>
      <c r="D36" s="146" t="s">
        <v>182</v>
      </c>
      <c r="E36" s="147" t="s">
        <v>184</v>
      </c>
      <c r="F36" s="147" t="s">
        <v>185</v>
      </c>
      <c r="G36" s="148">
        <v>41918</v>
      </c>
      <c r="H36" s="148">
        <v>41925</v>
      </c>
      <c r="I36" s="149">
        <v>0</v>
      </c>
      <c r="J36" s="150">
        <v>256</v>
      </c>
      <c r="K36" s="158" t="s">
        <v>200</v>
      </c>
    </row>
    <row r="37" spans="1:11" s="28" customFormat="1" ht="153" customHeight="1">
      <c r="A37" s="1"/>
      <c r="B37" s="144" t="s">
        <v>191</v>
      </c>
      <c r="C37" s="145" t="s">
        <v>151</v>
      </c>
      <c r="D37" s="146" t="s">
        <v>182</v>
      </c>
      <c r="E37" s="147" t="s">
        <v>180</v>
      </c>
      <c r="F37" s="147" t="s">
        <v>183</v>
      </c>
      <c r="G37" s="148">
        <v>41926</v>
      </c>
      <c r="H37" s="148">
        <v>42036</v>
      </c>
      <c r="I37" s="149">
        <v>0</v>
      </c>
      <c r="J37" s="150">
        <v>256</v>
      </c>
      <c r="K37" s="158" t="s">
        <v>200</v>
      </c>
    </row>
    <row r="38" spans="1:11" s="28" customFormat="1" ht="84" customHeight="1">
      <c r="A38" s="1"/>
      <c r="B38" s="144" t="s">
        <v>192</v>
      </c>
      <c r="C38" s="145" t="s">
        <v>151</v>
      </c>
      <c r="D38" s="146" t="s">
        <v>182</v>
      </c>
      <c r="E38" s="147" t="s">
        <v>184</v>
      </c>
      <c r="F38" s="147" t="s">
        <v>185</v>
      </c>
      <c r="G38" s="148">
        <v>42037</v>
      </c>
      <c r="H38" s="148">
        <v>42067</v>
      </c>
      <c r="I38" s="149">
        <v>0</v>
      </c>
      <c r="J38" s="150">
        <v>256</v>
      </c>
      <c r="K38" s="158" t="s">
        <v>200</v>
      </c>
    </row>
    <row r="39" spans="1:11" s="28" customFormat="1" ht="150.75" customHeight="1">
      <c r="A39" s="1"/>
      <c r="B39" s="144" t="s">
        <v>193</v>
      </c>
      <c r="C39" s="145" t="s">
        <v>151</v>
      </c>
      <c r="D39" s="146" t="s">
        <v>182</v>
      </c>
      <c r="E39" s="147" t="s">
        <v>180</v>
      </c>
      <c r="F39" s="147" t="s">
        <v>183</v>
      </c>
      <c r="G39" s="148">
        <v>42068</v>
      </c>
      <c r="H39" s="148">
        <v>42077</v>
      </c>
      <c r="I39" s="149">
        <v>0</v>
      </c>
      <c r="J39" s="150">
        <v>256</v>
      </c>
      <c r="K39" s="158" t="s">
        <v>200</v>
      </c>
    </row>
    <row r="40" spans="1:11" s="28" customFormat="1" ht="85.5" customHeight="1">
      <c r="A40" s="1"/>
      <c r="B40" s="144" t="s">
        <v>194</v>
      </c>
      <c r="C40" s="145" t="s">
        <v>151</v>
      </c>
      <c r="D40" s="146" t="s">
        <v>182</v>
      </c>
      <c r="E40" s="147" t="s">
        <v>184</v>
      </c>
      <c r="F40" s="147" t="s">
        <v>185</v>
      </c>
      <c r="G40" s="148">
        <v>42078</v>
      </c>
      <c r="H40" s="148">
        <v>42080</v>
      </c>
      <c r="I40" s="149">
        <v>0</v>
      </c>
      <c r="J40" s="150">
        <v>256</v>
      </c>
      <c r="K40" s="158" t="s">
        <v>200</v>
      </c>
    </row>
    <row r="41" spans="1:11" s="28" customFormat="1" ht="147.75" customHeight="1">
      <c r="A41" s="1"/>
      <c r="B41" s="144" t="s">
        <v>195</v>
      </c>
      <c r="C41" s="145" t="s">
        <v>151</v>
      </c>
      <c r="D41" s="146" t="s">
        <v>182</v>
      </c>
      <c r="E41" s="147" t="s">
        <v>180</v>
      </c>
      <c r="F41" s="147" t="s">
        <v>183</v>
      </c>
      <c r="G41" s="148">
        <v>42081</v>
      </c>
      <c r="H41" s="148">
        <v>42086</v>
      </c>
      <c r="I41" s="149">
        <v>0</v>
      </c>
      <c r="J41" s="150">
        <v>256</v>
      </c>
      <c r="K41" s="158" t="s">
        <v>200</v>
      </c>
    </row>
    <row r="42" spans="1:11" s="28" customFormat="1" ht="84.75" customHeight="1">
      <c r="A42" s="1"/>
      <c r="B42" s="144" t="s">
        <v>196</v>
      </c>
      <c r="C42" s="145" t="s">
        <v>151</v>
      </c>
      <c r="D42" s="146" t="s">
        <v>182</v>
      </c>
      <c r="E42" s="147" t="s">
        <v>184</v>
      </c>
      <c r="F42" s="147" t="s">
        <v>185</v>
      </c>
      <c r="G42" s="148">
        <v>42087</v>
      </c>
      <c r="H42" s="148">
        <v>42091</v>
      </c>
      <c r="I42" s="149">
        <v>0</v>
      </c>
      <c r="J42" s="150">
        <v>256</v>
      </c>
      <c r="K42" s="158" t="s">
        <v>200</v>
      </c>
    </row>
    <row r="43" spans="1:11" s="28" customFormat="1" ht="150" customHeight="1">
      <c r="A43" s="1"/>
      <c r="B43" s="144" t="s">
        <v>197</v>
      </c>
      <c r="C43" s="145" t="s">
        <v>151</v>
      </c>
      <c r="D43" s="146" t="s">
        <v>182</v>
      </c>
      <c r="E43" s="147" t="s">
        <v>180</v>
      </c>
      <c r="F43" s="147" t="s">
        <v>183</v>
      </c>
      <c r="G43" s="148">
        <v>42092</v>
      </c>
      <c r="H43" s="148">
        <v>42127</v>
      </c>
      <c r="I43" s="149">
        <v>0</v>
      </c>
      <c r="J43" s="150">
        <v>256</v>
      </c>
      <c r="K43" s="158" t="s">
        <v>200</v>
      </c>
    </row>
    <row r="44" spans="1:11" s="28" customFormat="1" ht="88.5" customHeight="1">
      <c r="A44" s="1"/>
      <c r="B44" s="144" t="s">
        <v>198</v>
      </c>
      <c r="C44" s="145" t="s">
        <v>151</v>
      </c>
      <c r="D44" s="146" t="s">
        <v>182</v>
      </c>
      <c r="E44" s="147" t="s">
        <v>184</v>
      </c>
      <c r="F44" s="147" t="s">
        <v>185</v>
      </c>
      <c r="G44" s="148">
        <v>42128</v>
      </c>
      <c r="H44" s="148">
        <v>42133</v>
      </c>
      <c r="I44" s="149">
        <v>0</v>
      </c>
      <c r="J44" s="150">
        <v>256</v>
      </c>
      <c r="K44" s="158" t="s">
        <v>200</v>
      </c>
    </row>
    <row r="45" spans="1:11" s="28" customFormat="1" ht="147" customHeight="1" thickBot="1">
      <c r="A45" s="1"/>
      <c r="B45" s="151" t="s">
        <v>199</v>
      </c>
      <c r="C45" s="152" t="s">
        <v>151</v>
      </c>
      <c r="D45" s="153" t="s">
        <v>182</v>
      </c>
      <c r="E45" s="154" t="s">
        <v>180</v>
      </c>
      <c r="F45" s="154" t="s">
        <v>183</v>
      </c>
      <c r="G45" s="155">
        <v>42134</v>
      </c>
      <c r="H45" s="155">
        <v>42430</v>
      </c>
      <c r="I45" s="156">
        <v>0</v>
      </c>
      <c r="J45" s="157">
        <v>256</v>
      </c>
      <c r="K45" s="159" t="s">
        <v>200</v>
      </c>
    </row>
    <row r="46" spans="1:11" s="28" customFormat="1">
      <c r="A46" s="1"/>
      <c r="B46" s="168"/>
      <c r="C46" s="168"/>
      <c r="D46" s="168"/>
      <c r="E46" s="168"/>
      <c r="F46" s="1"/>
      <c r="G46" s="1"/>
      <c r="H46" s="339" t="s">
        <v>33</v>
      </c>
      <c r="I46" s="348">
        <v>0</v>
      </c>
      <c r="J46" s="339" t="s">
        <v>96</v>
      </c>
      <c r="K46" s="393" t="s">
        <v>114</v>
      </c>
    </row>
    <row r="47" spans="1:11" s="28" customFormat="1" ht="13.5" thickBot="1">
      <c r="A47" s="1"/>
      <c r="B47" s="168"/>
      <c r="C47" s="168"/>
      <c r="D47" s="168"/>
      <c r="E47" s="168"/>
      <c r="F47" s="1"/>
      <c r="G47" s="1"/>
      <c r="H47" s="336"/>
      <c r="I47" s="349"/>
      <c r="J47" s="336"/>
      <c r="K47" s="394"/>
    </row>
    <row r="48" spans="1:11" s="28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33.6" hidden="1" customHeight="1"/>
    <row r="50" spans="2:11" hidden="1">
      <c r="B50" s="230"/>
      <c r="C50" s="230"/>
      <c r="D50" s="230"/>
      <c r="E50" s="230"/>
      <c r="F50" s="230"/>
      <c r="G50" s="230"/>
      <c r="H50" s="230"/>
      <c r="I50" s="230"/>
      <c r="J50" s="230"/>
      <c r="K50" s="230"/>
    </row>
    <row r="51" spans="2:11" hidden="1"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2:11" hidden="1">
      <c r="B52" s="230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2:11" hidden="1">
      <c r="B53" s="230"/>
      <c r="C53" s="230"/>
      <c r="D53" s="230"/>
      <c r="E53" s="230"/>
      <c r="F53" s="230"/>
      <c r="G53" s="230"/>
      <c r="H53" s="230"/>
      <c r="I53" s="230"/>
      <c r="J53" s="230"/>
      <c r="K53" s="230"/>
    </row>
    <row r="54" spans="2:11" hidden="1">
      <c r="B54" s="230"/>
      <c r="C54" s="230"/>
      <c r="D54" s="230"/>
      <c r="E54" s="230"/>
      <c r="F54" s="230"/>
      <c r="G54" s="230"/>
      <c r="H54" s="230"/>
      <c r="I54" s="230"/>
      <c r="J54" s="230"/>
      <c r="K54" s="230"/>
    </row>
    <row r="55" spans="2:11" hidden="1">
      <c r="B55" s="230"/>
      <c r="C55" s="230"/>
      <c r="D55" s="230"/>
      <c r="E55" s="230"/>
      <c r="F55" s="230"/>
      <c r="G55" s="230"/>
      <c r="H55" s="230"/>
      <c r="I55" s="230"/>
      <c r="J55" s="230"/>
      <c r="K55" s="230"/>
    </row>
    <row r="56" spans="2:11" hidden="1">
      <c r="B56" s="230"/>
      <c r="C56" s="230"/>
      <c r="D56" s="230"/>
      <c r="E56" s="230"/>
      <c r="F56" s="230"/>
      <c r="G56" s="230"/>
      <c r="H56" s="230"/>
      <c r="I56" s="230"/>
      <c r="J56" s="230"/>
      <c r="K56" s="230"/>
    </row>
    <row r="57" spans="2:11" hidden="1">
      <c r="B57" s="230"/>
      <c r="C57" s="230"/>
      <c r="D57" s="230"/>
      <c r="E57" s="230"/>
      <c r="F57" s="230"/>
      <c r="G57" s="230"/>
      <c r="H57" s="230"/>
      <c r="I57" s="230"/>
      <c r="J57" s="230"/>
      <c r="K57" s="230"/>
    </row>
    <row r="58" spans="2:11" hidden="1">
      <c r="B58" s="230"/>
      <c r="C58" s="230"/>
      <c r="D58" s="230"/>
      <c r="E58" s="230"/>
      <c r="F58" s="230"/>
      <c r="G58" s="230"/>
      <c r="H58" s="230"/>
      <c r="I58" s="230"/>
      <c r="J58" s="230"/>
      <c r="K58" s="230"/>
    </row>
    <row r="59" spans="2:11" hidden="1">
      <c r="B59" s="230"/>
      <c r="C59" s="230"/>
      <c r="D59" s="230"/>
      <c r="E59" s="230"/>
      <c r="F59" s="230"/>
      <c r="G59" s="230"/>
      <c r="H59" s="230"/>
      <c r="I59" s="230"/>
      <c r="J59" s="230"/>
      <c r="K59" s="230"/>
    </row>
    <row r="60" spans="2:11" hidden="1">
      <c r="B60" s="230"/>
      <c r="C60" s="230"/>
      <c r="D60" s="230"/>
      <c r="E60" s="230"/>
      <c r="F60" s="230"/>
      <c r="G60" s="230"/>
      <c r="H60" s="230"/>
      <c r="I60" s="230"/>
      <c r="J60" s="230"/>
      <c r="K60" s="230"/>
    </row>
    <row r="61" spans="2:11" hidden="1">
      <c r="B61" s="230"/>
      <c r="C61" s="230"/>
      <c r="D61" s="230"/>
      <c r="E61" s="230"/>
      <c r="F61" s="230"/>
      <c r="G61" s="230"/>
      <c r="H61" s="230"/>
      <c r="I61" s="230"/>
      <c r="J61" s="230"/>
      <c r="K61" s="230"/>
    </row>
    <row r="62" spans="2:11" hidden="1">
      <c r="B62" s="230"/>
      <c r="C62" s="230"/>
      <c r="D62" s="230"/>
      <c r="E62" s="230"/>
      <c r="F62" s="230"/>
      <c r="G62" s="230"/>
      <c r="H62" s="230"/>
      <c r="I62" s="230"/>
      <c r="J62" s="230"/>
      <c r="K62" s="230"/>
    </row>
    <row r="63" spans="2:11" hidden="1">
      <c r="B63" s="230"/>
      <c r="C63" s="230"/>
      <c r="D63" s="230"/>
      <c r="E63" s="230"/>
      <c r="F63" s="230"/>
      <c r="G63" s="230"/>
      <c r="H63" s="230"/>
      <c r="I63" s="230"/>
      <c r="J63" s="230"/>
      <c r="K63" s="230"/>
    </row>
    <row r="64" spans="2:11" hidden="1">
      <c r="B64" s="230"/>
      <c r="C64" s="230"/>
      <c r="D64" s="230"/>
      <c r="E64" s="230"/>
      <c r="F64" s="230"/>
      <c r="G64" s="230"/>
      <c r="H64" s="230"/>
      <c r="I64" s="230"/>
      <c r="J64" s="230"/>
      <c r="K64" s="230"/>
    </row>
    <row r="65" spans="2:15" hidden="1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</row>
    <row r="66" spans="2:15" hidden="1">
      <c r="B66" s="230"/>
      <c r="C66" s="230"/>
      <c r="D66" s="230"/>
      <c r="E66" s="230"/>
      <c r="F66" s="468"/>
      <c r="G66" s="468"/>
      <c r="H66" s="468"/>
      <c r="I66" s="468"/>
      <c r="J66" s="468"/>
      <c r="K66" s="468"/>
      <c r="L66" s="468"/>
      <c r="M66" s="468"/>
      <c r="N66" s="468"/>
      <c r="O66" s="468"/>
    </row>
    <row r="67" spans="2:15" hidden="1">
      <c r="B67" s="230"/>
      <c r="C67" s="230"/>
      <c r="D67" s="230"/>
      <c r="E67" s="230"/>
      <c r="F67" s="230"/>
      <c r="G67" s="230"/>
      <c r="H67" s="230"/>
      <c r="I67" s="230"/>
      <c r="J67" s="230"/>
      <c r="K67" s="230"/>
    </row>
    <row r="68" spans="2:15" hidden="1">
      <c r="B68" s="230"/>
      <c r="C68" s="230"/>
      <c r="D68" s="230"/>
      <c r="E68" s="230"/>
      <c r="F68" s="230"/>
      <c r="G68" s="230"/>
      <c r="H68" s="230"/>
      <c r="I68" s="230"/>
      <c r="J68" s="230"/>
      <c r="K68" s="230"/>
    </row>
    <row r="69" spans="2:15" hidden="1">
      <c r="B69" s="230"/>
      <c r="C69" s="230"/>
      <c r="D69" s="230"/>
      <c r="E69" s="230"/>
      <c r="F69" s="230"/>
      <c r="G69" s="230"/>
      <c r="H69" s="230"/>
      <c r="I69" s="230"/>
      <c r="J69" s="230"/>
      <c r="K69" s="230"/>
    </row>
    <row r="70" spans="2:15" hidden="1">
      <c r="B70" s="230"/>
      <c r="C70" s="230"/>
      <c r="D70" s="230"/>
      <c r="E70" s="230"/>
      <c r="F70" s="230"/>
      <c r="G70" s="230"/>
      <c r="H70" s="230"/>
      <c r="I70" s="230"/>
      <c r="J70" s="230"/>
      <c r="K70" s="230"/>
    </row>
    <row r="71" spans="2:15" hidden="1">
      <c r="B71" s="230"/>
      <c r="C71" s="230"/>
      <c r="D71" s="230"/>
      <c r="E71" s="230"/>
      <c r="F71" s="230"/>
      <c r="G71" s="230"/>
      <c r="H71" s="230"/>
      <c r="I71" s="230"/>
      <c r="J71" s="230"/>
      <c r="K71" s="230"/>
    </row>
    <row r="72" spans="2:15" hidden="1">
      <c r="B72" s="230"/>
      <c r="C72" s="230"/>
      <c r="D72" s="230"/>
      <c r="E72" s="230"/>
      <c r="F72" s="230"/>
      <c r="G72" s="230"/>
      <c r="H72" s="230"/>
      <c r="I72" s="230"/>
      <c r="J72" s="230"/>
      <c r="K72" s="230"/>
    </row>
    <row r="73" spans="2:15" hidden="1">
      <c r="B73" s="230"/>
      <c r="C73" s="230"/>
      <c r="D73" s="230"/>
      <c r="E73" s="230"/>
      <c r="F73" s="230"/>
      <c r="G73" s="230"/>
      <c r="H73" s="230"/>
      <c r="I73" s="230"/>
      <c r="J73" s="230"/>
      <c r="K73" s="230"/>
    </row>
    <row r="74" spans="2:15" hidden="1">
      <c r="B74" s="230"/>
      <c r="C74" s="230"/>
      <c r="D74" s="230"/>
      <c r="E74" s="230"/>
      <c r="F74" s="230"/>
      <c r="G74" s="230"/>
      <c r="H74" s="230"/>
      <c r="I74" s="230"/>
      <c r="J74" s="230"/>
      <c r="K74" s="230"/>
    </row>
    <row r="75" spans="2:15" hidden="1">
      <c r="B75" s="230"/>
      <c r="C75" s="230"/>
      <c r="D75" s="230"/>
      <c r="E75" s="230"/>
      <c r="F75" s="230"/>
      <c r="G75" s="230"/>
      <c r="H75" s="230"/>
      <c r="I75" s="230"/>
      <c r="J75" s="230"/>
      <c r="K75" s="230"/>
    </row>
    <row r="76" spans="2:15" hidden="1">
      <c r="B76" s="230"/>
      <c r="C76" s="230"/>
      <c r="D76" s="230"/>
      <c r="E76" s="230"/>
      <c r="F76" s="230"/>
      <c r="G76" s="230"/>
      <c r="H76" s="230"/>
      <c r="I76" s="230"/>
      <c r="J76" s="230"/>
      <c r="K76" s="230"/>
    </row>
    <row r="77" spans="2:15" hidden="1">
      <c r="B77" s="230"/>
      <c r="C77" s="230"/>
      <c r="D77" s="230"/>
      <c r="E77" s="230"/>
      <c r="F77" s="230"/>
      <c r="G77" s="230"/>
      <c r="H77" s="230"/>
      <c r="I77" s="230"/>
      <c r="J77" s="230"/>
      <c r="K77" s="230"/>
    </row>
    <row r="78" spans="2:15" hidden="1"/>
    <row r="79" spans="2:15" hidden="1"/>
    <row r="80" spans="2:15" hidden="1"/>
    <row r="81" hidden="1"/>
    <row r="82" hidden="1"/>
  </sheetData>
  <mergeCells count="24">
    <mergeCell ref="B10:D10"/>
    <mergeCell ref="E10:G10"/>
    <mergeCell ref="H10:I10"/>
    <mergeCell ref="B8:D9"/>
    <mergeCell ref="E8:G9"/>
    <mergeCell ref="H8:I9"/>
    <mergeCell ref="J8:J9"/>
    <mergeCell ref="B3:D3"/>
    <mergeCell ref="E3:K3"/>
    <mergeCell ref="B4:D4"/>
    <mergeCell ref="E4:K4"/>
    <mergeCell ref="B7:K7"/>
    <mergeCell ref="B13:K13"/>
    <mergeCell ref="K8:K9"/>
    <mergeCell ref="I21:I22"/>
    <mergeCell ref="I46:I47"/>
    <mergeCell ref="H21:H22"/>
    <mergeCell ref="J21:J22"/>
    <mergeCell ref="K21:K22"/>
    <mergeCell ref="H46:H47"/>
    <mergeCell ref="J46:J47"/>
    <mergeCell ref="K46:K47"/>
    <mergeCell ref="F66:O66"/>
    <mergeCell ref="B24:K24"/>
  </mergeCells>
  <pageMargins left="0.7" right="0.7" top="0.75" bottom="0.75" header="0.3" footer="0.3"/>
  <pageSetup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L96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467" customWidth="1"/>
    <col min="2" max="2" width="14.7109375" style="467" customWidth="1"/>
    <col min="3" max="3" width="19" style="467" customWidth="1"/>
    <col min="4" max="4" width="19.28515625" style="467" customWidth="1"/>
    <col min="5" max="5" width="30" style="467" customWidth="1"/>
    <col min="6" max="6" width="37.28515625" style="467" customWidth="1"/>
    <col min="7" max="9" width="14.7109375" style="467" customWidth="1"/>
    <col min="10" max="10" width="20" style="467" customWidth="1"/>
    <col min="11" max="11" width="30.42578125" style="467" customWidth="1"/>
    <col min="12" max="12" width="33.28515625" style="467" hidden="1" customWidth="1"/>
    <col min="13" max="16384" width="10.85546875" style="467" hidden="1"/>
  </cols>
  <sheetData>
    <row r="1" spans="1:12" s="124" customFormat="1"/>
    <row r="2" spans="1:12" s="124" customFormat="1" ht="13.5" thickBot="1"/>
    <row r="3" spans="1:12" s="449" customFormat="1" ht="15.75" customHeight="1">
      <c r="A3" s="124"/>
      <c r="B3" s="351" t="s">
        <v>19</v>
      </c>
      <c r="C3" s="352"/>
      <c r="D3" s="352"/>
      <c r="E3" s="355" t="s">
        <v>203</v>
      </c>
      <c r="F3" s="356"/>
      <c r="G3" s="356"/>
      <c r="H3" s="356"/>
      <c r="I3" s="356"/>
      <c r="J3" s="356"/>
      <c r="K3" s="357"/>
      <c r="L3" s="124"/>
    </row>
    <row r="4" spans="1:12" s="449" customFormat="1" ht="15.75" customHeight="1" thickBot="1">
      <c r="A4" s="124"/>
      <c r="B4" s="353" t="s">
        <v>20</v>
      </c>
      <c r="C4" s="354"/>
      <c r="D4" s="354"/>
      <c r="E4" s="358" t="s">
        <v>204</v>
      </c>
      <c r="F4" s="359"/>
      <c r="G4" s="359"/>
      <c r="H4" s="359"/>
      <c r="I4" s="359"/>
      <c r="J4" s="360"/>
      <c r="K4" s="361"/>
      <c r="L4" s="124"/>
    </row>
    <row r="5" spans="1:12" s="124" customFormat="1"/>
    <row r="6" spans="1:12" s="124" customFormat="1" ht="13.5" thickBot="1"/>
    <row r="7" spans="1:12" s="449" customFormat="1" ht="15" customHeight="1" thickBot="1">
      <c r="A7" s="124"/>
      <c r="B7" s="454" t="s">
        <v>63</v>
      </c>
      <c r="C7" s="455"/>
      <c r="D7" s="455"/>
      <c r="E7" s="455"/>
      <c r="F7" s="455"/>
      <c r="G7" s="455"/>
      <c r="H7" s="455"/>
      <c r="I7" s="455"/>
      <c r="J7" s="455"/>
      <c r="K7" s="456"/>
    </row>
    <row r="8" spans="1:12" s="449" customFormat="1" ht="41.1" customHeight="1">
      <c r="A8" s="124"/>
      <c r="B8" s="401" t="s">
        <v>21</v>
      </c>
      <c r="C8" s="402"/>
      <c r="D8" s="403"/>
      <c r="E8" s="404" t="s">
        <v>22</v>
      </c>
      <c r="F8" s="402"/>
      <c r="G8" s="403"/>
      <c r="H8" s="405" t="s">
        <v>23</v>
      </c>
      <c r="I8" s="406"/>
      <c r="J8" s="476" t="s">
        <v>0</v>
      </c>
      <c r="K8" s="400" t="s">
        <v>81</v>
      </c>
    </row>
    <row r="9" spans="1:12" s="449" customFormat="1" ht="30.75" customHeight="1">
      <c r="A9" s="124"/>
      <c r="B9" s="373"/>
      <c r="C9" s="370"/>
      <c r="D9" s="371"/>
      <c r="E9" s="369"/>
      <c r="F9" s="370"/>
      <c r="G9" s="371"/>
      <c r="H9" s="364"/>
      <c r="I9" s="365"/>
      <c r="J9" s="477"/>
      <c r="K9" s="398"/>
    </row>
    <row r="10" spans="1:12" s="449" customFormat="1" ht="22.9" customHeight="1" thickBot="1">
      <c r="A10" s="124"/>
      <c r="B10" s="395" t="s">
        <v>205</v>
      </c>
      <c r="C10" s="396"/>
      <c r="D10" s="396"/>
      <c r="E10" s="396" t="s">
        <v>137</v>
      </c>
      <c r="F10" s="396"/>
      <c r="G10" s="396"/>
      <c r="H10" s="473" t="s">
        <v>206</v>
      </c>
      <c r="I10" s="396"/>
      <c r="J10" s="220">
        <v>263</v>
      </c>
      <c r="K10" s="478"/>
    </row>
    <row r="11" spans="1:12" s="449" customFormat="1" ht="22.9" customHeight="1">
      <c r="A11" s="124"/>
      <c r="B11" s="14"/>
      <c r="C11" s="14"/>
      <c r="D11" s="14"/>
      <c r="E11" s="14"/>
      <c r="F11" s="14"/>
      <c r="G11" s="14"/>
      <c r="H11" s="453"/>
      <c r="I11" s="14"/>
      <c r="J11" s="339" t="s">
        <v>96</v>
      </c>
      <c r="K11" s="340" t="s">
        <v>80</v>
      </c>
    </row>
    <row r="12" spans="1:12" s="124" customFormat="1">
      <c r="B12" s="2"/>
      <c r="C12" s="2"/>
      <c r="D12" s="2"/>
      <c r="E12" s="2"/>
      <c r="F12" s="2"/>
      <c r="G12" s="2"/>
      <c r="H12" s="2"/>
      <c r="I12" s="2"/>
      <c r="J12" s="336"/>
      <c r="K12" s="341"/>
    </row>
    <row r="13" spans="1:12" s="124" customFormat="1" ht="13.5" thickBot="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s="449" customFormat="1" ht="13.5" thickBot="1">
      <c r="A14" s="124"/>
      <c r="B14" s="441" t="s">
        <v>108</v>
      </c>
      <c r="C14" s="442"/>
      <c r="D14" s="442"/>
      <c r="E14" s="442"/>
      <c r="F14" s="442"/>
      <c r="G14" s="442"/>
      <c r="H14" s="442"/>
      <c r="I14" s="442"/>
      <c r="J14" s="442"/>
      <c r="K14" s="413"/>
    </row>
    <row r="15" spans="1:12" s="449" customFormat="1" ht="56.1" customHeight="1">
      <c r="A15" s="124"/>
      <c r="B15" s="212" t="s">
        <v>25</v>
      </c>
      <c r="C15" s="211" t="s">
        <v>65</v>
      </c>
      <c r="D15" s="211" t="s">
        <v>28</v>
      </c>
      <c r="E15" s="213" t="s">
        <v>26</v>
      </c>
      <c r="F15" s="213" t="s">
        <v>27</v>
      </c>
      <c r="G15" s="211" t="s">
        <v>29</v>
      </c>
      <c r="H15" s="211" t="s">
        <v>30</v>
      </c>
      <c r="I15" s="211" t="s">
        <v>66</v>
      </c>
      <c r="J15" s="462" t="s">
        <v>250</v>
      </c>
      <c r="K15" s="215" t="s">
        <v>81</v>
      </c>
    </row>
    <row r="16" spans="1:12" s="449" customFormat="1" ht="51">
      <c r="A16" s="124"/>
      <c r="B16" s="75">
        <v>1</v>
      </c>
      <c r="C16" s="198" t="s">
        <v>151</v>
      </c>
      <c r="D16" s="198" t="s">
        <v>207</v>
      </c>
      <c r="E16" s="65" t="s">
        <v>208</v>
      </c>
      <c r="F16" s="65" t="s">
        <v>209</v>
      </c>
      <c r="G16" s="76">
        <v>40856</v>
      </c>
      <c r="H16" s="76">
        <v>42500</v>
      </c>
      <c r="I16" s="102">
        <f>+(G16-H16)/365</f>
        <v>-4.5041095890410956</v>
      </c>
      <c r="J16" s="169">
        <v>268</v>
      </c>
      <c r="K16" s="166"/>
    </row>
    <row r="17" spans="1:12" s="449" customFormat="1" ht="135" customHeight="1">
      <c r="A17" s="124"/>
      <c r="B17" s="75" t="s">
        <v>172</v>
      </c>
      <c r="C17" s="198" t="s">
        <v>151</v>
      </c>
      <c r="D17" s="198" t="s">
        <v>124</v>
      </c>
      <c r="E17" s="65" t="s">
        <v>210</v>
      </c>
      <c r="F17" s="65" t="s">
        <v>211</v>
      </c>
      <c r="G17" s="76">
        <v>38431</v>
      </c>
      <c r="H17" s="76">
        <v>39782</v>
      </c>
      <c r="I17" s="102">
        <f t="shared" ref="I17:I18" si="0">+(G17-H17)/365</f>
        <v>-3.7013698630136984</v>
      </c>
      <c r="J17" s="128">
        <v>269</v>
      </c>
      <c r="K17" s="163"/>
    </row>
    <row r="18" spans="1:12" s="449" customFormat="1" ht="124.15" customHeight="1">
      <c r="A18" s="124"/>
      <c r="B18" s="75" t="s">
        <v>173</v>
      </c>
      <c r="C18" s="198" t="s">
        <v>151</v>
      </c>
      <c r="D18" s="198" t="s">
        <v>124</v>
      </c>
      <c r="E18" s="65" t="s">
        <v>212</v>
      </c>
      <c r="F18" s="65" t="s">
        <v>211</v>
      </c>
      <c r="G18" s="76">
        <v>39766</v>
      </c>
      <c r="H18" s="76">
        <v>39803</v>
      </c>
      <c r="I18" s="102">
        <f t="shared" si="0"/>
        <v>-0.10136986301369863</v>
      </c>
      <c r="J18" s="128">
        <v>269</v>
      </c>
      <c r="K18" s="163"/>
    </row>
    <row r="19" spans="1:12" s="449" customFormat="1" ht="159" customHeight="1" thickBot="1">
      <c r="A19" s="124"/>
      <c r="B19" s="69" t="s">
        <v>174</v>
      </c>
      <c r="C19" s="70" t="s">
        <v>151</v>
      </c>
      <c r="D19" s="70" t="s">
        <v>124</v>
      </c>
      <c r="E19" s="71" t="s">
        <v>213</v>
      </c>
      <c r="F19" s="71" t="s">
        <v>214</v>
      </c>
      <c r="G19" s="72">
        <v>39804</v>
      </c>
      <c r="H19" s="72">
        <v>39865</v>
      </c>
      <c r="I19" s="133">
        <f>+(G19-H19)/365</f>
        <v>-0.16712328767123288</v>
      </c>
      <c r="J19" s="86">
        <v>269</v>
      </c>
      <c r="K19" s="130"/>
    </row>
    <row r="20" spans="1:12" s="449" customFormat="1">
      <c r="A20" s="124"/>
      <c r="B20" s="2"/>
      <c r="C20" s="2"/>
      <c r="D20" s="2"/>
      <c r="E20" s="2"/>
      <c r="F20" s="124"/>
      <c r="G20" s="124"/>
      <c r="H20" s="339" t="s">
        <v>33</v>
      </c>
      <c r="I20" s="348">
        <f>SUM(I16:I19)</f>
        <v>-8.4739726027397246</v>
      </c>
      <c r="J20" s="339" t="s">
        <v>96</v>
      </c>
      <c r="K20" s="340" t="s">
        <v>80</v>
      </c>
      <c r="L20" s="474"/>
    </row>
    <row r="21" spans="1:12" s="449" customFormat="1" ht="13.5" thickBot="1">
      <c r="A21" s="124"/>
      <c r="B21" s="2"/>
      <c r="C21" s="2"/>
      <c r="D21" s="2"/>
      <c r="E21" s="2"/>
      <c r="F21" s="124"/>
      <c r="G21" s="124"/>
      <c r="H21" s="336"/>
      <c r="I21" s="349"/>
      <c r="J21" s="336"/>
      <c r="K21" s="341"/>
      <c r="L21" s="124"/>
    </row>
    <row r="22" spans="1:12" s="449" customFormat="1" ht="13.5" thickBot="1">
      <c r="A22" s="124"/>
      <c r="B22" s="461"/>
      <c r="C22" s="2"/>
      <c r="D22" s="2"/>
      <c r="E22" s="2"/>
      <c r="F22" s="2"/>
      <c r="G22" s="2"/>
      <c r="H22" s="54"/>
      <c r="I22" s="54"/>
      <c r="J22" s="54"/>
      <c r="K22" s="54"/>
      <c r="L22" s="124"/>
    </row>
    <row r="23" spans="1:12" s="449" customFormat="1" ht="33" customHeight="1" thickBot="1">
      <c r="A23" s="124"/>
      <c r="B23" s="327" t="s">
        <v>107</v>
      </c>
      <c r="C23" s="317"/>
      <c r="D23" s="317"/>
      <c r="E23" s="317"/>
      <c r="F23" s="317"/>
      <c r="G23" s="317"/>
      <c r="H23" s="317"/>
      <c r="I23" s="317"/>
      <c r="J23" s="317"/>
      <c r="K23" s="475"/>
    </row>
    <row r="24" spans="1:12" s="449" customFormat="1" ht="56.1" customHeight="1">
      <c r="A24" s="124"/>
      <c r="B24" s="344" t="s">
        <v>25</v>
      </c>
      <c r="C24" s="342" t="s">
        <v>65</v>
      </c>
      <c r="D24" s="342" t="s">
        <v>28</v>
      </c>
      <c r="E24" s="346" t="s">
        <v>26</v>
      </c>
      <c r="F24" s="346" t="s">
        <v>27</v>
      </c>
      <c r="G24" s="342" t="s">
        <v>29</v>
      </c>
      <c r="H24" s="342" t="s">
        <v>30</v>
      </c>
      <c r="I24" s="342" t="s">
        <v>66</v>
      </c>
      <c r="J24" s="479" t="s">
        <v>250</v>
      </c>
      <c r="K24" s="400" t="s">
        <v>81</v>
      </c>
    </row>
    <row r="25" spans="1:12" s="449" customFormat="1" ht="44.1" customHeight="1">
      <c r="A25" s="124"/>
      <c r="B25" s="345"/>
      <c r="C25" s="343"/>
      <c r="D25" s="343"/>
      <c r="E25" s="347"/>
      <c r="F25" s="347"/>
      <c r="G25" s="343"/>
      <c r="H25" s="343"/>
      <c r="I25" s="343"/>
      <c r="J25" s="477"/>
      <c r="K25" s="398"/>
    </row>
    <row r="26" spans="1:12" s="449" customFormat="1" ht="70.900000000000006" customHeight="1">
      <c r="A26" s="124"/>
      <c r="B26" s="161">
        <v>1</v>
      </c>
      <c r="C26" s="198" t="s">
        <v>151</v>
      </c>
      <c r="D26" s="162" t="s">
        <v>207</v>
      </c>
      <c r="E26" s="65" t="s">
        <v>208</v>
      </c>
      <c r="F26" s="65" t="s">
        <v>209</v>
      </c>
      <c r="G26" s="76">
        <v>40856</v>
      </c>
      <c r="H26" s="76">
        <v>42500</v>
      </c>
      <c r="I26" s="107">
        <f t="shared" ref="I26" si="1">+(G26-H26)/365</f>
        <v>-4.5041095890410956</v>
      </c>
      <c r="J26" s="169">
        <v>268</v>
      </c>
      <c r="K26" s="166"/>
    </row>
    <row r="27" spans="1:12" s="449" customFormat="1" ht="137.44999999999999" customHeight="1">
      <c r="A27" s="124"/>
      <c r="B27" s="144" t="s">
        <v>172</v>
      </c>
      <c r="C27" s="146" t="s">
        <v>151</v>
      </c>
      <c r="D27" s="146" t="s">
        <v>124</v>
      </c>
      <c r="E27" s="147" t="s">
        <v>210</v>
      </c>
      <c r="F27" s="147" t="s">
        <v>211</v>
      </c>
      <c r="G27" s="148">
        <v>38431</v>
      </c>
      <c r="H27" s="148">
        <v>39782</v>
      </c>
      <c r="I27" s="149">
        <v>0</v>
      </c>
      <c r="J27" s="150">
        <v>269</v>
      </c>
      <c r="K27" s="165" t="s">
        <v>200</v>
      </c>
    </row>
    <row r="28" spans="1:12" s="449" customFormat="1" ht="140.44999999999999" customHeight="1">
      <c r="A28" s="124"/>
      <c r="B28" s="144" t="s">
        <v>173</v>
      </c>
      <c r="C28" s="146" t="s">
        <v>151</v>
      </c>
      <c r="D28" s="146" t="s">
        <v>124</v>
      </c>
      <c r="E28" s="147" t="s">
        <v>212</v>
      </c>
      <c r="F28" s="147" t="s">
        <v>215</v>
      </c>
      <c r="G28" s="148">
        <v>39766</v>
      </c>
      <c r="H28" s="148">
        <v>39803</v>
      </c>
      <c r="I28" s="149">
        <v>0</v>
      </c>
      <c r="J28" s="150">
        <v>269</v>
      </c>
      <c r="K28" s="165" t="s">
        <v>200</v>
      </c>
    </row>
    <row r="29" spans="1:12" s="449" customFormat="1" ht="155.44999999999999" customHeight="1" thickBot="1">
      <c r="A29" s="124"/>
      <c r="B29" s="69" t="s">
        <v>174</v>
      </c>
      <c r="C29" s="70" t="s">
        <v>151</v>
      </c>
      <c r="D29" s="70" t="s">
        <v>124</v>
      </c>
      <c r="E29" s="71" t="s">
        <v>213</v>
      </c>
      <c r="F29" s="71" t="s">
        <v>214</v>
      </c>
      <c r="G29" s="72">
        <v>39804</v>
      </c>
      <c r="H29" s="72">
        <v>39865</v>
      </c>
      <c r="I29" s="106">
        <f>+(G29-H29)/365</f>
        <v>-0.16712328767123288</v>
      </c>
      <c r="J29" s="86">
        <v>269</v>
      </c>
      <c r="K29" s="164"/>
    </row>
    <row r="30" spans="1:12" s="449" customFormat="1" ht="15" customHeight="1">
      <c r="A30" s="124"/>
      <c r="B30" s="2"/>
      <c r="C30" s="2"/>
      <c r="D30" s="2"/>
      <c r="E30" s="2"/>
      <c r="F30" s="124"/>
      <c r="G30" s="124"/>
      <c r="H30" s="339" t="s">
        <v>33</v>
      </c>
      <c r="I30" s="348">
        <f>SUM(I26:I29)</f>
        <v>-4.6712328767123283</v>
      </c>
      <c r="J30" s="339" t="s">
        <v>96</v>
      </c>
      <c r="K30" s="340" t="s">
        <v>80</v>
      </c>
    </row>
    <row r="31" spans="1:12" s="449" customFormat="1" ht="13.5" thickBot="1">
      <c r="A31" s="124"/>
      <c r="B31" s="2"/>
      <c r="C31" s="2"/>
      <c r="D31" s="2"/>
      <c r="E31" s="2"/>
      <c r="F31" s="124"/>
      <c r="G31" s="124"/>
      <c r="H31" s="336"/>
      <c r="I31" s="349"/>
      <c r="J31" s="336"/>
      <c r="K31" s="341"/>
    </row>
    <row r="32" spans="1:12" s="449" customFormat="1">
      <c r="A32" s="124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ht="39" hidden="1" customHeight="1">
      <c r="B33" s="468"/>
      <c r="C33" s="468"/>
      <c r="D33" s="468"/>
      <c r="E33" s="468"/>
      <c r="F33" s="468"/>
      <c r="G33" s="468"/>
      <c r="H33" s="468"/>
      <c r="I33" s="468"/>
      <c r="J33" s="468"/>
      <c r="K33" s="468"/>
    </row>
    <row r="34" spans="2:11" hidden="1">
      <c r="B34" s="469"/>
      <c r="C34" s="469"/>
      <c r="D34" s="469"/>
      <c r="E34" s="469"/>
      <c r="F34" s="469"/>
      <c r="G34" s="469"/>
      <c r="H34" s="469"/>
      <c r="I34" s="469"/>
      <c r="J34" s="469"/>
      <c r="K34" s="469"/>
    </row>
    <row r="35" spans="2:11" hidden="1"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spans="2:11" hidden="1">
      <c r="B36" s="469"/>
      <c r="C36" s="469"/>
      <c r="D36" s="469"/>
      <c r="E36" s="469"/>
      <c r="F36" s="469"/>
      <c r="G36" s="469"/>
      <c r="H36" s="469"/>
      <c r="I36" s="469"/>
      <c r="J36" s="469"/>
      <c r="K36" s="469"/>
    </row>
    <row r="37" spans="2:11" hidden="1">
      <c r="B37" s="469"/>
      <c r="C37" s="469"/>
      <c r="D37" s="469"/>
      <c r="E37" s="469"/>
      <c r="F37" s="469"/>
      <c r="G37" s="469"/>
      <c r="H37" s="469"/>
      <c r="I37" s="469"/>
      <c r="J37" s="469"/>
      <c r="K37" s="469"/>
    </row>
    <row r="38" spans="2:11" hidden="1">
      <c r="B38" s="469"/>
      <c r="C38" s="469"/>
      <c r="D38" s="469"/>
      <c r="E38" s="469"/>
      <c r="F38" s="469"/>
      <c r="G38" s="469"/>
      <c r="H38" s="469"/>
      <c r="I38" s="469"/>
      <c r="J38" s="469"/>
      <c r="K38" s="469"/>
    </row>
    <row r="39" spans="2:11" hidden="1">
      <c r="B39" s="469"/>
      <c r="C39" s="469"/>
      <c r="D39" s="469"/>
      <c r="E39" s="469"/>
      <c r="F39" s="469"/>
      <c r="G39" s="469"/>
      <c r="H39" s="469"/>
      <c r="I39" s="469"/>
      <c r="J39" s="469"/>
      <c r="K39" s="469"/>
    </row>
    <row r="40" spans="2:11" hidden="1">
      <c r="B40" s="469"/>
      <c r="C40" s="469"/>
      <c r="D40" s="469"/>
      <c r="E40" s="469"/>
      <c r="F40" s="469"/>
      <c r="G40" s="469"/>
      <c r="H40" s="469"/>
      <c r="I40" s="469"/>
      <c r="J40" s="469"/>
      <c r="K40" s="469"/>
    </row>
    <row r="41" spans="2:11" hidden="1">
      <c r="B41" s="469"/>
      <c r="C41" s="469"/>
      <c r="D41" s="469"/>
      <c r="E41" s="469"/>
      <c r="F41" s="469"/>
      <c r="G41" s="469"/>
      <c r="H41" s="469"/>
      <c r="I41" s="469"/>
      <c r="J41" s="469"/>
      <c r="K41" s="469"/>
    </row>
    <row r="42" spans="2:11" hidden="1">
      <c r="B42" s="469"/>
      <c r="C42" s="469"/>
      <c r="D42" s="469"/>
      <c r="E42" s="469"/>
      <c r="F42" s="469"/>
      <c r="G42" s="469"/>
      <c r="H42" s="469"/>
      <c r="I42" s="469"/>
      <c r="J42" s="469"/>
      <c r="K42" s="469"/>
    </row>
    <row r="43" spans="2:11" hidden="1">
      <c r="B43" s="469"/>
      <c r="C43" s="469"/>
      <c r="D43" s="469"/>
      <c r="E43" s="469"/>
      <c r="F43" s="469"/>
      <c r="G43" s="469"/>
      <c r="H43" s="469"/>
      <c r="I43" s="469"/>
      <c r="J43" s="469"/>
      <c r="K43" s="469"/>
    </row>
    <row r="44" spans="2:11" hidden="1">
      <c r="B44" s="469"/>
      <c r="C44" s="469"/>
      <c r="D44" s="469"/>
      <c r="E44" s="469"/>
      <c r="F44" s="469"/>
      <c r="G44" s="469"/>
      <c r="H44" s="469"/>
      <c r="I44" s="469"/>
      <c r="J44" s="469"/>
      <c r="K44" s="469"/>
    </row>
    <row r="45" spans="2:11" hidden="1">
      <c r="B45" s="469"/>
      <c r="C45" s="469"/>
      <c r="D45" s="469"/>
      <c r="E45" s="469"/>
      <c r="F45" s="469"/>
      <c r="G45" s="469"/>
      <c r="H45" s="469"/>
      <c r="I45" s="469"/>
      <c r="J45" s="469"/>
      <c r="K45" s="469"/>
    </row>
    <row r="46" spans="2:11" hidden="1">
      <c r="B46" s="469"/>
      <c r="C46" s="469"/>
      <c r="D46" s="469"/>
      <c r="E46" s="469"/>
      <c r="F46" s="469"/>
      <c r="G46" s="469"/>
      <c r="H46" s="469"/>
      <c r="I46" s="469"/>
      <c r="J46" s="469"/>
      <c r="K46" s="469"/>
    </row>
    <row r="47" spans="2:11" hidden="1">
      <c r="B47" s="469"/>
      <c r="C47" s="469"/>
      <c r="D47" s="469"/>
      <c r="E47" s="469"/>
      <c r="F47" s="469"/>
      <c r="G47" s="469"/>
      <c r="H47" s="469"/>
      <c r="I47" s="469"/>
      <c r="J47" s="469"/>
      <c r="K47" s="469"/>
    </row>
    <row r="48" spans="2:11" hidden="1"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spans="2:11" hidden="1">
      <c r="B49" s="469"/>
      <c r="C49" s="469"/>
      <c r="D49" s="469"/>
      <c r="E49" s="469"/>
      <c r="F49" s="469"/>
      <c r="G49" s="469"/>
      <c r="H49" s="469"/>
      <c r="I49" s="469"/>
      <c r="J49" s="469"/>
      <c r="K49" s="469"/>
    </row>
    <row r="50" spans="2:11" hidden="1">
      <c r="B50" s="469"/>
      <c r="C50" s="469"/>
      <c r="D50" s="469"/>
      <c r="E50" s="469"/>
      <c r="F50" s="469"/>
      <c r="G50" s="469"/>
      <c r="H50" s="469"/>
      <c r="I50" s="469"/>
      <c r="J50" s="469"/>
      <c r="K50" s="469"/>
    </row>
    <row r="51" spans="2:11" hidden="1"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spans="2:11" hidden="1">
      <c r="B52" s="469"/>
      <c r="C52" s="469"/>
      <c r="D52" s="469"/>
      <c r="E52" s="469"/>
      <c r="F52" s="469"/>
      <c r="G52" s="469"/>
      <c r="H52" s="469"/>
      <c r="I52" s="469"/>
      <c r="J52" s="469"/>
      <c r="K52" s="469"/>
    </row>
    <row r="53" spans="2:11" hidden="1">
      <c r="B53" s="469"/>
      <c r="C53" s="469"/>
      <c r="D53" s="469"/>
      <c r="E53" s="469"/>
      <c r="F53" s="469"/>
      <c r="G53" s="469"/>
      <c r="H53" s="469"/>
      <c r="I53" s="469"/>
      <c r="J53" s="469"/>
      <c r="K53" s="469"/>
    </row>
    <row r="54" spans="2:11" hidden="1">
      <c r="B54" s="469"/>
      <c r="C54" s="469"/>
      <c r="D54" s="469"/>
      <c r="E54" s="469"/>
      <c r="F54" s="469"/>
      <c r="G54" s="469"/>
      <c r="H54" s="469"/>
      <c r="I54" s="469"/>
      <c r="J54" s="469"/>
      <c r="K54" s="469"/>
    </row>
    <row r="55" spans="2:11" hidden="1">
      <c r="B55" s="469"/>
      <c r="C55" s="469"/>
      <c r="D55" s="469"/>
      <c r="E55" s="469"/>
      <c r="F55" s="469"/>
      <c r="G55" s="469"/>
      <c r="H55" s="469"/>
      <c r="I55" s="469"/>
      <c r="J55" s="469"/>
      <c r="K55" s="469"/>
    </row>
    <row r="56" spans="2:11" hidden="1">
      <c r="B56" s="469"/>
      <c r="C56" s="469"/>
      <c r="D56" s="469"/>
      <c r="E56" s="469"/>
      <c r="F56" s="469"/>
      <c r="G56" s="469"/>
      <c r="H56" s="469"/>
      <c r="I56" s="469"/>
      <c r="J56" s="469"/>
      <c r="K56" s="469"/>
    </row>
    <row r="57" spans="2:11" hidden="1">
      <c r="B57" s="469"/>
      <c r="C57" s="469"/>
      <c r="D57" s="469"/>
      <c r="E57" s="469"/>
      <c r="F57" s="469"/>
      <c r="G57" s="469"/>
      <c r="H57" s="469"/>
      <c r="I57" s="469"/>
      <c r="J57" s="469"/>
      <c r="K57" s="469"/>
    </row>
    <row r="58" spans="2:11" hidden="1">
      <c r="B58" s="469"/>
      <c r="C58" s="469"/>
      <c r="D58" s="469"/>
      <c r="E58" s="469"/>
      <c r="F58" s="469"/>
      <c r="G58" s="469"/>
      <c r="H58" s="469"/>
      <c r="I58" s="469"/>
      <c r="J58" s="469"/>
      <c r="K58" s="469"/>
    </row>
    <row r="59" spans="2:11" hidden="1">
      <c r="B59" s="469"/>
      <c r="C59" s="469"/>
      <c r="D59" s="469"/>
      <c r="E59" s="469"/>
      <c r="F59" s="469"/>
      <c r="G59" s="469"/>
      <c r="H59" s="469"/>
      <c r="I59" s="469"/>
      <c r="J59" s="469"/>
      <c r="K59" s="469"/>
    </row>
    <row r="60" spans="2:11" hidden="1">
      <c r="B60" s="469"/>
      <c r="C60" s="469"/>
      <c r="D60" s="469"/>
      <c r="E60" s="469"/>
      <c r="F60" s="469"/>
      <c r="G60" s="469"/>
      <c r="H60" s="469"/>
      <c r="I60" s="469"/>
      <c r="J60" s="469"/>
      <c r="K60" s="469"/>
    </row>
    <row r="61" spans="2:11" hidden="1">
      <c r="B61" s="469"/>
      <c r="C61" s="469"/>
      <c r="D61" s="469"/>
      <c r="E61" s="469"/>
      <c r="F61" s="469"/>
      <c r="G61" s="469"/>
      <c r="H61" s="469"/>
      <c r="I61" s="469"/>
      <c r="J61" s="469"/>
      <c r="K61" s="469"/>
    </row>
    <row r="62" spans="2:11" hidden="1">
      <c r="B62" s="469"/>
      <c r="C62" s="469"/>
      <c r="D62" s="469"/>
      <c r="E62" s="469"/>
      <c r="F62" s="469"/>
      <c r="G62" s="469"/>
      <c r="H62" s="469"/>
      <c r="I62" s="469"/>
      <c r="J62" s="469"/>
      <c r="K62" s="469"/>
    </row>
    <row r="63" spans="2:11" hidden="1">
      <c r="B63" s="469"/>
      <c r="C63" s="469"/>
      <c r="D63" s="469"/>
      <c r="E63" s="469"/>
      <c r="F63" s="469"/>
      <c r="G63" s="469"/>
      <c r="H63" s="469"/>
      <c r="I63" s="469"/>
      <c r="J63" s="469"/>
      <c r="K63" s="469"/>
    </row>
    <row r="64" spans="2:11" hidden="1">
      <c r="B64" s="469"/>
      <c r="C64" s="469"/>
      <c r="D64" s="469"/>
      <c r="E64" s="469"/>
      <c r="F64" s="469"/>
      <c r="G64" s="469"/>
      <c r="H64" s="469"/>
      <c r="I64" s="469"/>
      <c r="J64" s="469"/>
      <c r="K64" s="469"/>
    </row>
    <row r="65" spans="2:11" hidden="1">
      <c r="B65" s="469"/>
      <c r="C65" s="469"/>
      <c r="D65" s="469"/>
      <c r="E65" s="469"/>
      <c r="F65" s="469"/>
      <c r="G65" s="469"/>
      <c r="H65" s="469"/>
      <c r="I65" s="469"/>
      <c r="J65" s="469"/>
      <c r="K65" s="469"/>
    </row>
    <row r="66" spans="2:11" hidden="1">
      <c r="B66" s="469"/>
      <c r="C66" s="469"/>
      <c r="D66" s="469"/>
      <c r="E66" s="469"/>
      <c r="F66" s="469"/>
      <c r="G66" s="469"/>
      <c r="H66" s="469"/>
      <c r="I66" s="469"/>
      <c r="J66" s="469"/>
      <c r="K66" s="469"/>
    </row>
    <row r="67" spans="2:11" hidden="1">
      <c r="B67" s="469"/>
      <c r="C67" s="469"/>
      <c r="D67" s="469"/>
      <c r="E67" s="469"/>
      <c r="F67" s="469"/>
      <c r="G67" s="469"/>
      <c r="H67" s="469"/>
      <c r="I67" s="469"/>
      <c r="J67" s="469"/>
      <c r="K67" s="469"/>
    </row>
    <row r="68" spans="2:11" hidden="1">
      <c r="B68" s="469"/>
      <c r="C68" s="469"/>
      <c r="D68" s="469"/>
      <c r="E68" s="469"/>
      <c r="F68" s="469"/>
      <c r="G68" s="469"/>
      <c r="H68" s="469"/>
      <c r="I68" s="469"/>
      <c r="J68" s="469"/>
      <c r="K68" s="469"/>
    </row>
    <row r="69" spans="2:11" hidden="1">
      <c r="B69" s="469"/>
      <c r="C69" s="469"/>
      <c r="D69" s="469"/>
      <c r="E69" s="469"/>
      <c r="F69" s="469"/>
      <c r="G69" s="469"/>
      <c r="H69" s="469"/>
      <c r="I69" s="469"/>
      <c r="J69" s="469"/>
      <c r="K69" s="469"/>
    </row>
    <row r="70" spans="2:11" hidden="1">
      <c r="B70" s="469"/>
      <c r="C70" s="469"/>
      <c r="D70" s="469"/>
      <c r="E70" s="469"/>
      <c r="F70" s="469"/>
      <c r="G70" s="469"/>
      <c r="H70" s="469"/>
      <c r="I70" s="469"/>
      <c r="J70" s="469"/>
      <c r="K70" s="469"/>
    </row>
    <row r="71" spans="2:11" hidden="1">
      <c r="B71" s="469"/>
      <c r="C71" s="469"/>
      <c r="D71" s="469"/>
      <c r="E71" s="469"/>
      <c r="F71" s="469"/>
      <c r="G71" s="469"/>
      <c r="H71" s="469"/>
      <c r="I71" s="469"/>
      <c r="J71" s="469"/>
      <c r="K71" s="469"/>
    </row>
    <row r="72" spans="2:11" hidden="1">
      <c r="B72" s="469"/>
      <c r="C72" s="469"/>
      <c r="D72" s="469"/>
      <c r="E72" s="469"/>
      <c r="F72" s="469"/>
      <c r="G72" s="469"/>
      <c r="H72" s="469"/>
      <c r="I72" s="469"/>
      <c r="J72" s="469"/>
      <c r="K72" s="469"/>
    </row>
    <row r="73" spans="2:11" hidden="1">
      <c r="B73" s="469"/>
      <c r="C73" s="469"/>
      <c r="D73" s="469"/>
      <c r="E73" s="469"/>
      <c r="F73" s="469"/>
      <c r="G73" s="469"/>
      <c r="H73" s="469"/>
      <c r="I73" s="469"/>
      <c r="J73" s="469"/>
      <c r="K73" s="469"/>
    </row>
    <row r="74" spans="2:11" hidden="1">
      <c r="B74" s="469"/>
      <c r="C74" s="469"/>
      <c r="D74" s="469"/>
      <c r="E74" s="469"/>
      <c r="F74" s="469"/>
      <c r="G74" s="469"/>
      <c r="H74" s="469"/>
      <c r="I74" s="469"/>
      <c r="J74" s="469"/>
      <c r="K74" s="469"/>
    </row>
    <row r="75" spans="2:11" hidden="1">
      <c r="B75" s="469"/>
      <c r="C75" s="469"/>
      <c r="D75" s="469"/>
      <c r="E75" s="469"/>
      <c r="F75" s="469"/>
      <c r="G75" s="469"/>
      <c r="H75" s="469"/>
      <c r="I75" s="469"/>
      <c r="J75" s="469"/>
      <c r="K75" s="469"/>
    </row>
    <row r="76" spans="2:11" hidden="1">
      <c r="B76" s="469"/>
      <c r="C76" s="469"/>
      <c r="D76" s="469"/>
      <c r="E76" s="469"/>
      <c r="F76" s="469"/>
      <c r="G76" s="469"/>
      <c r="H76" s="469"/>
      <c r="I76" s="469"/>
      <c r="J76" s="469"/>
      <c r="K76" s="469"/>
    </row>
    <row r="77" spans="2:11" hidden="1">
      <c r="B77" s="469"/>
      <c r="C77" s="469"/>
      <c r="D77" s="469"/>
      <c r="E77" s="469"/>
      <c r="F77" s="469"/>
      <c r="G77" s="469"/>
      <c r="H77" s="469"/>
      <c r="I77" s="469"/>
      <c r="J77" s="469"/>
      <c r="K77" s="469"/>
    </row>
    <row r="78" spans="2:11" hidden="1">
      <c r="B78" s="469"/>
      <c r="C78" s="469"/>
      <c r="D78" s="469"/>
      <c r="E78" s="469"/>
      <c r="F78" s="469"/>
      <c r="G78" s="469"/>
      <c r="H78" s="469"/>
      <c r="I78" s="469"/>
      <c r="J78" s="469"/>
      <c r="K78" s="469"/>
    </row>
    <row r="79" spans="2:11" hidden="1">
      <c r="B79" s="469"/>
      <c r="C79" s="469"/>
      <c r="D79" s="469"/>
      <c r="E79" s="469"/>
      <c r="F79" s="469"/>
      <c r="G79" s="469"/>
      <c r="H79" s="469"/>
      <c r="I79" s="469"/>
      <c r="J79" s="469"/>
      <c r="K79" s="469"/>
    </row>
    <row r="80" spans="2:11" hidden="1">
      <c r="B80" s="469"/>
      <c r="C80" s="469"/>
      <c r="D80" s="469"/>
      <c r="E80" s="469"/>
      <c r="F80" s="469"/>
      <c r="G80" s="469"/>
      <c r="H80" s="469"/>
      <c r="I80" s="469"/>
      <c r="J80" s="469"/>
      <c r="K80" s="469"/>
    </row>
    <row r="81" spans="2:11" hidden="1">
      <c r="B81" s="469"/>
      <c r="C81" s="469"/>
      <c r="D81" s="469"/>
      <c r="E81" s="469"/>
      <c r="F81" s="469"/>
      <c r="G81" s="469"/>
      <c r="H81" s="469"/>
      <c r="I81" s="469"/>
      <c r="J81" s="469"/>
      <c r="K81" s="469"/>
    </row>
    <row r="82" spans="2:11" hidden="1">
      <c r="B82" s="469"/>
      <c r="C82" s="469"/>
      <c r="D82" s="469"/>
      <c r="E82" s="469"/>
      <c r="F82" s="469"/>
      <c r="G82" s="469"/>
      <c r="H82" s="469"/>
      <c r="I82" s="469"/>
      <c r="J82" s="469"/>
      <c r="K82" s="469"/>
    </row>
    <row r="83" spans="2:11" hidden="1">
      <c r="B83" s="469"/>
      <c r="C83" s="469"/>
      <c r="D83" s="469"/>
      <c r="E83" s="469"/>
      <c r="F83" s="469"/>
      <c r="G83" s="469"/>
      <c r="H83" s="469"/>
      <c r="I83" s="469"/>
      <c r="J83" s="469"/>
      <c r="K83" s="469"/>
    </row>
    <row r="84" spans="2:11" hidden="1">
      <c r="B84" s="469"/>
      <c r="C84" s="469"/>
      <c r="D84" s="469"/>
      <c r="E84" s="469"/>
      <c r="F84" s="469"/>
      <c r="G84" s="469"/>
      <c r="H84" s="469"/>
      <c r="I84" s="469"/>
      <c r="J84" s="469"/>
      <c r="K84" s="469"/>
    </row>
    <row r="85" spans="2:11" hidden="1">
      <c r="B85" s="469"/>
      <c r="C85" s="469"/>
      <c r="D85" s="469"/>
      <c r="E85" s="469"/>
      <c r="F85" s="469"/>
      <c r="G85" s="469"/>
      <c r="H85" s="469"/>
      <c r="I85" s="469"/>
      <c r="J85" s="469"/>
      <c r="K85" s="469"/>
    </row>
    <row r="86" spans="2:11" hidden="1">
      <c r="B86" s="469"/>
      <c r="C86" s="469"/>
      <c r="D86" s="469"/>
      <c r="E86" s="469"/>
      <c r="F86" s="469"/>
      <c r="G86" s="469"/>
      <c r="H86" s="469"/>
      <c r="I86" s="469"/>
      <c r="J86" s="469"/>
      <c r="K86" s="469"/>
    </row>
    <row r="87" spans="2:11" hidden="1">
      <c r="B87" s="469"/>
      <c r="C87" s="469"/>
      <c r="D87" s="469"/>
      <c r="E87" s="469"/>
      <c r="F87" s="469"/>
      <c r="G87" s="469"/>
      <c r="H87" s="469"/>
      <c r="I87" s="469"/>
      <c r="J87" s="469"/>
      <c r="K87" s="469"/>
    </row>
    <row r="88" spans="2:11" hidden="1">
      <c r="B88" s="469"/>
      <c r="C88" s="469"/>
      <c r="D88" s="469"/>
      <c r="E88" s="469"/>
      <c r="F88" s="469"/>
      <c r="G88" s="469"/>
      <c r="H88" s="469"/>
      <c r="I88" s="469"/>
      <c r="J88" s="469"/>
      <c r="K88" s="469"/>
    </row>
    <row r="89" spans="2:11" hidden="1">
      <c r="B89" s="469"/>
      <c r="C89" s="469"/>
      <c r="D89" s="469"/>
      <c r="E89" s="469"/>
      <c r="F89" s="469"/>
      <c r="G89" s="469"/>
      <c r="H89" s="469"/>
      <c r="I89" s="469"/>
      <c r="J89" s="469"/>
      <c r="K89" s="469"/>
    </row>
    <row r="90" spans="2:11" hidden="1">
      <c r="B90" s="469"/>
      <c r="C90" s="469"/>
      <c r="D90" s="469"/>
      <c r="E90" s="469"/>
      <c r="F90" s="469"/>
      <c r="G90" s="469"/>
      <c r="H90" s="469"/>
      <c r="I90" s="469"/>
      <c r="J90" s="469"/>
      <c r="K90" s="469"/>
    </row>
    <row r="91" spans="2:11" hidden="1">
      <c r="B91" s="469"/>
      <c r="C91" s="469"/>
      <c r="D91" s="469"/>
      <c r="E91" s="469"/>
      <c r="F91" s="469"/>
      <c r="G91" s="469"/>
      <c r="H91" s="469"/>
      <c r="I91" s="469"/>
      <c r="J91" s="469"/>
      <c r="K91" s="469"/>
    </row>
    <row r="92" spans="2:11" hidden="1">
      <c r="B92" s="469"/>
      <c r="C92" s="469"/>
      <c r="D92" s="469"/>
      <c r="E92" s="469"/>
      <c r="F92" s="469"/>
      <c r="G92" s="469"/>
      <c r="H92" s="469"/>
      <c r="I92" s="469"/>
      <c r="J92" s="469"/>
      <c r="K92" s="469"/>
    </row>
    <row r="93" spans="2:11" hidden="1">
      <c r="B93" s="469"/>
      <c r="C93" s="469"/>
      <c r="D93" s="469"/>
      <c r="E93" s="469"/>
      <c r="F93" s="469"/>
      <c r="G93" s="469"/>
      <c r="H93" s="469"/>
      <c r="I93" s="469"/>
      <c r="J93" s="469"/>
      <c r="K93" s="469"/>
    </row>
    <row r="94" spans="2:11" hidden="1">
      <c r="B94" s="469"/>
      <c r="C94" s="469"/>
      <c r="D94" s="469"/>
      <c r="E94" s="469"/>
      <c r="F94" s="469"/>
      <c r="G94" s="469"/>
      <c r="H94" s="469"/>
      <c r="I94" s="469"/>
      <c r="J94" s="469"/>
      <c r="K94" s="469"/>
    </row>
    <row r="95" spans="2:11" hidden="1"/>
    <row r="96" spans="2:11" hidden="1"/>
  </sheetData>
  <mergeCells count="36">
    <mergeCell ref="B3:D3"/>
    <mergeCell ref="E3:K3"/>
    <mergeCell ref="B4:D4"/>
    <mergeCell ref="E4:K4"/>
    <mergeCell ref="B7:K7"/>
    <mergeCell ref="B10:D10"/>
    <mergeCell ref="E10:G10"/>
    <mergeCell ref="H10:I10"/>
    <mergeCell ref="B14:K14"/>
    <mergeCell ref="B8:D9"/>
    <mergeCell ref="E8:G9"/>
    <mergeCell ref="H8:I9"/>
    <mergeCell ref="J8:J9"/>
    <mergeCell ref="K8:K9"/>
    <mergeCell ref="K30:K31"/>
    <mergeCell ref="K20:K21"/>
    <mergeCell ref="K24:K25"/>
    <mergeCell ref="I30:I31"/>
    <mergeCell ref="J30:J31"/>
    <mergeCell ref="H20:H21"/>
    <mergeCell ref="J20:J21"/>
    <mergeCell ref="J11:J12"/>
    <mergeCell ref="K11:K12"/>
    <mergeCell ref="B33:K33"/>
    <mergeCell ref="I20:I21"/>
    <mergeCell ref="B23:K23"/>
    <mergeCell ref="B24:B25"/>
    <mergeCell ref="C24:C25"/>
    <mergeCell ref="D24:D25"/>
    <mergeCell ref="E24:E25"/>
    <mergeCell ref="F24:F25"/>
    <mergeCell ref="G24:G25"/>
    <mergeCell ref="H24:H25"/>
    <mergeCell ref="I24:I25"/>
    <mergeCell ref="H30:H31"/>
    <mergeCell ref="J24:J25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L90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467" customWidth="1"/>
    <col min="2" max="2" width="14.7109375" style="467" customWidth="1"/>
    <col min="3" max="3" width="19" style="467" customWidth="1"/>
    <col min="4" max="4" width="19.28515625" style="467" customWidth="1"/>
    <col min="5" max="6" width="30" style="467" customWidth="1"/>
    <col min="7" max="9" width="14.7109375" style="467" customWidth="1"/>
    <col min="10" max="10" width="20" style="467" customWidth="1"/>
    <col min="11" max="11" width="25.140625" style="467" customWidth="1"/>
    <col min="12" max="12" width="33.28515625" style="467" hidden="1" customWidth="1"/>
    <col min="13" max="16384" width="10.85546875" style="467" hidden="1"/>
  </cols>
  <sheetData>
    <row r="1" spans="1:12" s="480" customFormat="1"/>
    <row r="2" spans="1:12" s="480" customFormat="1" ht="13.5" thickBot="1"/>
    <row r="3" spans="1:12" s="449" customFormat="1" ht="15.75" customHeight="1">
      <c r="A3" s="124"/>
      <c r="B3" s="351" t="s">
        <v>19</v>
      </c>
      <c r="C3" s="352"/>
      <c r="D3" s="352"/>
      <c r="E3" s="355" t="s">
        <v>216</v>
      </c>
      <c r="F3" s="356"/>
      <c r="G3" s="356"/>
      <c r="H3" s="356"/>
      <c r="I3" s="356"/>
      <c r="J3" s="356"/>
      <c r="K3" s="357"/>
    </row>
    <row r="4" spans="1:12" s="449" customFormat="1" ht="15.75" customHeight="1" thickBot="1">
      <c r="A4" s="124"/>
      <c r="B4" s="353" t="s">
        <v>20</v>
      </c>
      <c r="C4" s="354"/>
      <c r="D4" s="354"/>
      <c r="E4" s="358" t="s">
        <v>217</v>
      </c>
      <c r="F4" s="359"/>
      <c r="G4" s="359"/>
      <c r="H4" s="359"/>
      <c r="I4" s="359"/>
      <c r="J4" s="360"/>
      <c r="K4" s="361"/>
    </row>
    <row r="5" spans="1:12" s="124" customFormat="1"/>
    <row r="6" spans="1:12" s="124" customFormat="1" ht="13.5" thickBot="1"/>
    <row r="7" spans="1:12" s="449" customFormat="1" ht="15" customHeight="1" thickBot="1">
      <c r="A7" s="124"/>
      <c r="B7" s="454" t="s">
        <v>63</v>
      </c>
      <c r="C7" s="455"/>
      <c r="D7" s="455"/>
      <c r="E7" s="455"/>
      <c r="F7" s="455"/>
      <c r="G7" s="455"/>
      <c r="H7" s="455"/>
      <c r="I7" s="455"/>
      <c r="J7" s="455"/>
      <c r="K7" s="456"/>
    </row>
    <row r="8" spans="1:12" s="449" customFormat="1" ht="41.1" customHeight="1">
      <c r="A8" s="124"/>
      <c r="B8" s="401" t="s">
        <v>21</v>
      </c>
      <c r="C8" s="402"/>
      <c r="D8" s="403"/>
      <c r="E8" s="404" t="s">
        <v>22</v>
      </c>
      <c r="F8" s="402"/>
      <c r="G8" s="403"/>
      <c r="H8" s="405" t="s">
        <v>23</v>
      </c>
      <c r="I8" s="406"/>
      <c r="J8" s="385" t="s">
        <v>82</v>
      </c>
      <c r="K8" s="397" t="s">
        <v>81</v>
      </c>
    </row>
    <row r="9" spans="1:12" s="449" customFormat="1" ht="30.75" customHeight="1">
      <c r="A9" s="124"/>
      <c r="B9" s="373"/>
      <c r="C9" s="370"/>
      <c r="D9" s="371"/>
      <c r="E9" s="369"/>
      <c r="F9" s="370"/>
      <c r="G9" s="371"/>
      <c r="H9" s="364"/>
      <c r="I9" s="365"/>
      <c r="J9" s="343"/>
      <c r="K9" s="398"/>
    </row>
    <row r="10" spans="1:12" s="449" customFormat="1" ht="15.75" customHeight="1" thickBot="1">
      <c r="A10" s="124"/>
      <c r="B10" s="450" t="s">
        <v>218</v>
      </c>
      <c r="C10" s="359"/>
      <c r="D10" s="359"/>
      <c r="E10" s="359" t="s">
        <v>170</v>
      </c>
      <c r="F10" s="359"/>
      <c r="G10" s="359"/>
      <c r="H10" s="451" t="s">
        <v>219</v>
      </c>
      <c r="I10" s="359"/>
      <c r="J10" s="209">
        <v>280</v>
      </c>
      <c r="K10" s="452"/>
    </row>
    <row r="11" spans="1:12" s="124" customFormat="1" ht="15.75" customHeight="1">
      <c r="B11" s="14"/>
      <c r="C11" s="14"/>
      <c r="D11" s="14"/>
      <c r="E11" s="14"/>
      <c r="F11" s="14"/>
      <c r="G11" s="14"/>
      <c r="H11" s="453"/>
      <c r="I11" s="14"/>
      <c r="J11" s="339" t="s">
        <v>96</v>
      </c>
      <c r="K11" s="340" t="s">
        <v>80</v>
      </c>
      <c r="L11" s="480"/>
    </row>
    <row r="12" spans="1:12" s="124" customFormat="1">
      <c r="B12" s="2"/>
      <c r="C12" s="2"/>
      <c r="D12" s="2"/>
      <c r="E12" s="2"/>
      <c r="F12" s="2"/>
      <c r="G12" s="2"/>
      <c r="H12" s="2"/>
      <c r="I12" s="2"/>
      <c r="J12" s="336"/>
      <c r="K12" s="341"/>
    </row>
    <row r="13" spans="1:12" s="124" customFormat="1" ht="13.5" thickBot="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s="449" customFormat="1" ht="13.5" thickBot="1">
      <c r="A14" s="124"/>
      <c r="B14" s="441" t="s">
        <v>98</v>
      </c>
      <c r="C14" s="442"/>
      <c r="D14" s="442"/>
      <c r="E14" s="442"/>
      <c r="F14" s="442"/>
      <c r="G14" s="442"/>
      <c r="H14" s="442"/>
      <c r="I14" s="442"/>
      <c r="J14" s="442"/>
      <c r="K14" s="413"/>
    </row>
    <row r="15" spans="1:12" s="449" customFormat="1" ht="56.1" customHeight="1">
      <c r="A15" s="124"/>
      <c r="B15" s="344" t="s">
        <v>25</v>
      </c>
      <c r="C15" s="342" t="s">
        <v>65</v>
      </c>
      <c r="D15" s="342" t="s">
        <v>28</v>
      </c>
      <c r="E15" s="346" t="s">
        <v>26</v>
      </c>
      <c r="F15" s="346" t="s">
        <v>27</v>
      </c>
      <c r="G15" s="342" t="s">
        <v>29</v>
      </c>
      <c r="H15" s="342" t="s">
        <v>30</v>
      </c>
      <c r="I15" s="342" t="s">
        <v>66</v>
      </c>
      <c r="J15" s="342" t="s">
        <v>250</v>
      </c>
      <c r="K15" s="400" t="s">
        <v>81</v>
      </c>
    </row>
    <row r="16" spans="1:12" s="449" customFormat="1" ht="30" customHeight="1">
      <c r="A16" s="124"/>
      <c r="B16" s="345"/>
      <c r="C16" s="343"/>
      <c r="D16" s="343"/>
      <c r="E16" s="347"/>
      <c r="F16" s="347"/>
      <c r="G16" s="343"/>
      <c r="H16" s="343"/>
      <c r="I16" s="343"/>
      <c r="J16" s="343"/>
      <c r="K16" s="398"/>
    </row>
    <row r="17" spans="1:12" s="449" customFormat="1" ht="51.75" thickBot="1">
      <c r="A17" s="124"/>
      <c r="B17" s="45">
        <v>1</v>
      </c>
      <c r="C17" s="46" t="s">
        <v>220</v>
      </c>
      <c r="D17" s="46" t="s">
        <v>221</v>
      </c>
      <c r="E17" s="47" t="s">
        <v>222</v>
      </c>
      <c r="F17" s="47" t="s">
        <v>223</v>
      </c>
      <c r="G17" s="68">
        <v>38722</v>
      </c>
      <c r="H17" s="48">
        <v>42577</v>
      </c>
      <c r="I17" s="106">
        <f t="shared" ref="I17" si="0">+(G17-H17)/365</f>
        <v>-10.561643835616438</v>
      </c>
      <c r="J17" s="103">
        <v>283</v>
      </c>
      <c r="K17" s="481"/>
    </row>
    <row r="18" spans="1:12" s="449" customFormat="1">
      <c r="A18" s="124"/>
      <c r="B18" s="2"/>
      <c r="C18" s="2"/>
      <c r="D18" s="2"/>
      <c r="E18" s="2"/>
      <c r="F18" s="124"/>
      <c r="G18" s="124"/>
      <c r="H18" s="339" t="s">
        <v>33</v>
      </c>
      <c r="I18" s="348">
        <f>SUM(I16:I17)</f>
        <v>-10.561643835616438</v>
      </c>
      <c r="J18" s="339" t="s">
        <v>96</v>
      </c>
      <c r="K18" s="340" t="s">
        <v>80</v>
      </c>
    </row>
    <row r="19" spans="1:12" s="449" customFormat="1" ht="13.5" thickBot="1">
      <c r="A19" s="124"/>
      <c r="B19" s="2"/>
      <c r="C19" s="2"/>
      <c r="D19" s="2"/>
      <c r="E19" s="2"/>
      <c r="F19" s="124"/>
      <c r="G19" s="124"/>
      <c r="H19" s="336"/>
      <c r="I19" s="349"/>
      <c r="J19" s="336"/>
      <c r="K19" s="341"/>
    </row>
    <row r="20" spans="1:12" s="449" customFormat="1" ht="13.5" thickBot="1">
      <c r="A20" s="124"/>
      <c r="B20" s="461"/>
      <c r="C20" s="2"/>
      <c r="D20" s="2"/>
      <c r="E20" s="2"/>
      <c r="F20" s="2"/>
      <c r="G20" s="2"/>
      <c r="H20" s="2"/>
      <c r="I20" s="2"/>
      <c r="J20" s="2"/>
      <c r="K20" s="2"/>
      <c r="L20" s="124"/>
    </row>
    <row r="21" spans="1:12" s="449" customFormat="1" ht="24" customHeight="1" thickBot="1">
      <c r="A21" s="124"/>
      <c r="B21" s="441" t="s">
        <v>116</v>
      </c>
      <c r="C21" s="442"/>
      <c r="D21" s="442"/>
      <c r="E21" s="442"/>
      <c r="F21" s="442"/>
      <c r="G21" s="442"/>
      <c r="H21" s="442"/>
      <c r="I21" s="442"/>
      <c r="J21" s="346"/>
      <c r="K21" s="400"/>
    </row>
    <row r="22" spans="1:12" s="449" customFormat="1" ht="56.1" customHeight="1">
      <c r="A22" s="124"/>
      <c r="B22" s="344" t="s">
        <v>25</v>
      </c>
      <c r="C22" s="342" t="s">
        <v>65</v>
      </c>
      <c r="D22" s="342" t="s">
        <v>28</v>
      </c>
      <c r="E22" s="346" t="s">
        <v>26</v>
      </c>
      <c r="F22" s="346" t="s">
        <v>27</v>
      </c>
      <c r="G22" s="342" t="s">
        <v>29</v>
      </c>
      <c r="H22" s="342" t="s">
        <v>30</v>
      </c>
      <c r="I22" s="342" t="s">
        <v>66</v>
      </c>
      <c r="J22" s="399" t="s">
        <v>82</v>
      </c>
      <c r="K22" s="400" t="s">
        <v>81</v>
      </c>
    </row>
    <row r="23" spans="1:12" s="449" customFormat="1" ht="44.1" customHeight="1">
      <c r="A23" s="124"/>
      <c r="B23" s="345"/>
      <c r="C23" s="343"/>
      <c r="D23" s="343"/>
      <c r="E23" s="347"/>
      <c r="F23" s="347"/>
      <c r="G23" s="343"/>
      <c r="H23" s="343"/>
      <c r="I23" s="343"/>
      <c r="J23" s="343"/>
      <c r="K23" s="398"/>
    </row>
    <row r="24" spans="1:12" s="449" customFormat="1" ht="51.75" thickBot="1">
      <c r="A24" s="124"/>
      <c r="B24" s="45">
        <v>1</v>
      </c>
      <c r="C24" s="46" t="s">
        <v>220</v>
      </c>
      <c r="D24" s="46" t="s">
        <v>221</v>
      </c>
      <c r="E24" s="47" t="s">
        <v>222</v>
      </c>
      <c r="F24" s="47" t="s">
        <v>223</v>
      </c>
      <c r="G24" s="68">
        <v>38722</v>
      </c>
      <c r="H24" s="48">
        <v>42577</v>
      </c>
      <c r="I24" s="106">
        <f t="shared" ref="I24" si="1">+(G24-H24)/365</f>
        <v>-10.561643835616438</v>
      </c>
      <c r="J24" s="103">
        <v>283</v>
      </c>
      <c r="K24" s="481"/>
    </row>
    <row r="25" spans="1:12" s="449" customFormat="1" ht="15" customHeight="1">
      <c r="A25" s="124"/>
      <c r="B25" s="2"/>
      <c r="C25" s="2"/>
      <c r="D25" s="2"/>
      <c r="E25" s="2"/>
      <c r="F25" s="124"/>
      <c r="G25" s="124"/>
      <c r="H25" s="339" t="s">
        <v>33</v>
      </c>
      <c r="I25" s="348">
        <f>+SUM(I24:I24)</f>
        <v>-10.561643835616438</v>
      </c>
      <c r="J25" s="339" t="s">
        <v>96</v>
      </c>
      <c r="K25" s="340" t="s">
        <v>80</v>
      </c>
    </row>
    <row r="26" spans="1:12" s="449" customFormat="1" ht="13.5" thickBot="1">
      <c r="A26" s="124"/>
      <c r="B26" s="2"/>
      <c r="C26" s="2"/>
      <c r="D26" s="2"/>
      <c r="E26" s="2"/>
      <c r="F26" s="124"/>
      <c r="G26" s="124"/>
      <c r="H26" s="336"/>
      <c r="I26" s="349"/>
      <c r="J26" s="336"/>
      <c r="K26" s="341"/>
    </row>
    <row r="27" spans="1:12" s="449" customFormat="1">
      <c r="A27" s="124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 ht="44.45" hidden="1" customHeight="1">
      <c r="B28" s="468"/>
      <c r="C28" s="468"/>
      <c r="D28" s="468"/>
      <c r="E28" s="468"/>
      <c r="F28" s="468"/>
      <c r="G28" s="468"/>
      <c r="H28" s="468"/>
      <c r="I28" s="468"/>
      <c r="J28" s="468"/>
      <c r="K28" s="468"/>
    </row>
    <row r="29" spans="1:12" hidden="1">
      <c r="B29" s="469"/>
      <c r="C29" s="469"/>
      <c r="D29" s="469"/>
      <c r="E29" s="469"/>
      <c r="F29" s="469"/>
      <c r="G29" s="469"/>
      <c r="H29" s="469"/>
      <c r="I29" s="469"/>
      <c r="J29" s="469"/>
      <c r="K29" s="469"/>
    </row>
    <row r="30" spans="1:12" hidden="1">
      <c r="B30" s="469"/>
      <c r="C30" s="469"/>
      <c r="D30" s="469"/>
      <c r="E30" s="469"/>
      <c r="F30" s="469"/>
      <c r="G30" s="469"/>
      <c r="H30" s="469"/>
      <c r="I30" s="469"/>
      <c r="J30" s="469"/>
      <c r="K30" s="469"/>
    </row>
    <row r="31" spans="1:12" hidden="1">
      <c r="B31" s="469"/>
      <c r="C31" s="469"/>
      <c r="D31" s="469"/>
      <c r="E31" s="469"/>
      <c r="F31" s="469"/>
      <c r="G31" s="469"/>
      <c r="H31" s="469"/>
      <c r="I31" s="469"/>
      <c r="J31" s="469"/>
      <c r="K31" s="469"/>
    </row>
    <row r="32" spans="1:12" hidden="1">
      <c r="B32" s="469"/>
      <c r="C32" s="469"/>
      <c r="D32" s="469"/>
      <c r="E32" s="469"/>
      <c r="F32" s="469"/>
      <c r="G32" s="469"/>
      <c r="H32" s="469"/>
      <c r="I32" s="469"/>
      <c r="J32" s="469"/>
      <c r="K32" s="469"/>
    </row>
    <row r="33" spans="2:11" hidden="1">
      <c r="B33" s="469"/>
      <c r="C33" s="469"/>
      <c r="D33" s="469"/>
      <c r="E33" s="469"/>
      <c r="F33" s="469"/>
      <c r="G33" s="469"/>
      <c r="H33" s="469"/>
      <c r="I33" s="469"/>
      <c r="J33" s="469"/>
      <c r="K33" s="469"/>
    </row>
    <row r="34" spans="2:11" hidden="1">
      <c r="B34" s="469"/>
      <c r="C34" s="469"/>
      <c r="D34" s="469"/>
      <c r="E34" s="469"/>
      <c r="F34" s="469"/>
      <c r="G34" s="469"/>
      <c r="H34" s="469"/>
      <c r="I34" s="469"/>
      <c r="J34" s="469"/>
      <c r="K34" s="469"/>
    </row>
    <row r="35" spans="2:11" hidden="1"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spans="2:11" hidden="1">
      <c r="B36" s="469"/>
      <c r="C36" s="469"/>
      <c r="D36" s="469"/>
      <c r="E36" s="469"/>
      <c r="F36" s="469"/>
      <c r="G36" s="469"/>
      <c r="H36" s="469"/>
      <c r="I36" s="469"/>
      <c r="J36" s="469"/>
      <c r="K36" s="469"/>
    </row>
    <row r="37" spans="2:11" hidden="1">
      <c r="B37" s="469"/>
      <c r="C37" s="469"/>
      <c r="D37" s="469"/>
      <c r="E37" s="469"/>
      <c r="F37" s="469"/>
      <c r="G37" s="469"/>
      <c r="H37" s="469"/>
      <c r="I37" s="469"/>
      <c r="J37" s="469"/>
      <c r="K37" s="469"/>
    </row>
    <row r="38" spans="2:11" hidden="1">
      <c r="B38" s="469"/>
      <c r="C38" s="469"/>
      <c r="D38" s="469"/>
      <c r="E38" s="469"/>
      <c r="F38" s="469"/>
      <c r="G38" s="469"/>
      <c r="H38" s="469"/>
      <c r="I38" s="469"/>
      <c r="J38" s="469"/>
      <c r="K38" s="469"/>
    </row>
    <row r="39" spans="2:11" hidden="1">
      <c r="B39" s="469"/>
      <c r="C39" s="469"/>
      <c r="D39" s="469"/>
      <c r="E39" s="469"/>
      <c r="F39" s="469"/>
      <c r="G39" s="469"/>
      <c r="H39" s="469"/>
      <c r="I39" s="469"/>
      <c r="J39" s="469"/>
      <c r="K39" s="469"/>
    </row>
    <row r="40" spans="2:11" hidden="1">
      <c r="B40" s="469"/>
      <c r="C40" s="469"/>
      <c r="D40" s="469"/>
      <c r="E40" s="469"/>
      <c r="F40" s="469"/>
      <c r="G40" s="469"/>
      <c r="H40" s="469"/>
      <c r="I40" s="469"/>
      <c r="J40" s="469"/>
      <c r="K40" s="469"/>
    </row>
    <row r="41" spans="2:11" hidden="1">
      <c r="B41" s="469"/>
      <c r="C41" s="469"/>
      <c r="D41" s="469"/>
      <c r="E41" s="469"/>
      <c r="F41" s="469"/>
      <c r="G41" s="469"/>
      <c r="H41" s="469"/>
      <c r="I41" s="469"/>
      <c r="J41" s="469"/>
      <c r="K41" s="469"/>
    </row>
    <row r="42" spans="2:11" hidden="1">
      <c r="B42" s="469"/>
      <c r="C42" s="469"/>
      <c r="D42" s="469"/>
      <c r="E42" s="469"/>
      <c r="F42" s="469"/>
      <c r="G42" s="469"/>
      <c r="H42" s="469"/>
      <c r="I42" s="469"/>
      <c r="J42" s="469"/>
      <c r="K42" s="469"/>
    </row>
    <row r="43" spans="2:11" hidden="1">
      <c r="B43" s="469"/>
      <c r="C43" s="469"/>
      <c r="D43" s="469"/>
      <c r="E43" s="469"/>
      <c r="F43" s="469"/>
      <c r="G43" s="469"/>
      <c r="H43" s="469"/>
      <c r="I43" s="469"/>
      <c r="J43" s="469"/>
      <c r="K43" s="469"/>
    </row>
    <row r="44" spans="2:11" hidden="1">
      <c r="B44" s="469"/>
      <c r="C44" s="469"/>
      <c r="D44" s="469"/>
      <c r="E44" s="469"/>
      <c r="F44" s="469"/>
      <c r="G44" s="469"/>
      <c r="H44" s="469"/>
      <c r="I44" s="469"/>
      <c r="J44" s="469"/>
      <c r="K44" s="469"/>
    </row>
    <row r="45" spans="2:11" hidden="1">
      <c r="B45" s="469"/>
      <c r="C45" s="469"/>
      <c r="D45" s="469"/>
      <c r="E45" s="469"/>
      <c r="F45" s="469"/>
      <c r="G45" s="469"/>
      <c r="H45" s="469"/>
      <c r="I45" s="469"/>
      <c r="J45" s="469"/>
      <c r="K45" s="469"/>
    </row>
    <row r="46" spans="2:11" hidden="1">
      <c r="B46" s="469"/>
      <c r="C46" s="469"/>
      <c r="D46" s="469"/>
      <c r="E46" s="469"/>
      <c r="F46" s="469"/>
      <c r="G46" s="469"/>
      <c r="H46" s="469"/>
      <c r="I46" s="469"/>
      <c r="J46" s="469"/>
      <c r="K46" s="469"/>
    </row>
    <row r="47" spans="2:11" hidden="1">
      <c r="B47" s="469"/>
      <c r="C47" s="469"/>
      <c r="D47" s="469"/>
      <c r="E47" s="469"/>
      <c r="F47" s="469"/>
      <c r="G47" s="469"/>
      <c r="H47" s="469"/>
      <c r="I47" s="469"/>
      <c r="J47" s="469"/>
      <c r="K47" s="469"/>
    </row>
    <row r="48" spans="2:11" hidden="1"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spans="2:11" hidden="1">
      <c r="B49" s="469"/>
      <c r="C49" s="469"/>
      <c r="D49" s="469"/>
      <c r="E49" s="469"/>
      <c r="F49" s="469"/>
      <c r="G49" s="469"/>
      <c r="H49" s="469"/>
      <c r="I49" s="469"/>
      <c r="J49" s="469"/>
      <c r="K49" s="469"/>
    </row>
    <row r="50" spans="2:11" hidden="1">
      <c r="B50" s="469"/>
      <c r="C50" s="469"/>
      <c r="D50" s="469"/>
      <c r="E50" s="469"/>
      <c r="F50" s="469"/>
      <c r="G50" s="469"/>
      <c r="H50" s="469"/>
      <c r="I50" s="469"/>
      <c r="J50" s="469"/>
      <c r="K50" s="469"/>
    </row>
    <row r="51" spans="2:11" hidden="1"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spans="2:11" hidden="1">
      <c r="B52" s="469"/>
      <c r="C52" s="469"/>
      <c r="D52" s="469"/>
      <c r="E52" s="469"/>
      <c r="F52" s="469"/>
      <c r="G52" s="469"/>
      <c r="H52" s="469"/>
      <c r="I52" s="469"/>
      <c r="J52" s="469"/>
      <c r="K52" s="469"/>
    </row>
    <row r="53" spans="2:11" hidden="1">
      <c r="B53" s="469"/>
      <c r="C53" s="469"/>
      <c r="D53" s="469"/>
      <c r="E53" s="469"/>
      <c r="F53" s="469"/>
      <c r="G53" s="469"/>
      <c r="H53" s="469"/>
      <c r="I53" s="469"/>
      <c r="J53" s="469"/>
      <c r="K53" s="469"/>
    </row>
    <row r="54" spans="2:11" hidden="1">
      <c r="B54" s="469"/>
      <c r="C54" s="469"/>
      <c r="D54" s="469"/>
      <c r="E54" s="469"/>
      <c r="F54" s="469"/>
      <c r="G54" s="469"/>
      <c r="H54" s="469"/>
      <c r="I54" s="469"/>
      <c r="J54" s="469"/>
      <c r="K54" s="469"/>
    </row>
    <row r="55" spans="2:11" hidden="1">
      <c r="B55" s="469"/>
      <c r="C55" s="469"/>
      <c r="D55" s="469"/>
      <c r="E55" s="469"/>
      <c r="F55" s="469"/>
      <c r="G55" s="469"/>
      <c r="H55" s="469"/>
      <c r="I55" s="469"/>
      <c r="J55" s="469"/>
      <c r="K55" s="469"/>
    </row>
    <row r="56" spans="2:11" hidden="1">
      <c r="B56" s="469"/>
      <c r="C56" s="469"/>
      <c r="D56" s="469"/>
      <c r="E56" s="469"/>
      <c r="F56" s="469"/>
      <c r="G56" s="469"/>
      <c r="H56" s="469"/>
      <c r="I56" s="469"/>
      <c r="J56" s="469"/>
      <c r="K56" s="469"/>
    </row>
    <row r="57" spans="2:11" hidden="1">
      <c r="B57" s="469"/>
      <c r="C57" s="469"/>
      <c r="D57" s="469"/>
      <c r="E57" s="469"/>
      <c r="F57" s="469"/>
      <c r="G57" s="469"/>
      <c r="H57" s="469"/>
      <c r="I57" s="469"/>
      <c r="J57" s="469"/>
      <c r="K57" s="469"/>
    </row>
    <row r="58" spans="2:11" hidden="1">
      <c r="B58" s="469"/>
      <c r="C58" s="469"/>
      <c r="D58" s="469"/>
      <c r="E58" s="469"/>
      <c r="F58" s="469"/>
      <c r="G58" s="469"/>
      <c r="H58" s="469"/>
      <c r="I58" s="469"/>
      <c r="J58" s="469"/>
      <c r="K58" s="469"/>
    </row>
    <row r="59" spans="2:11" hidden="1">
      <c r="B59" s="469"/>
      <c r="C59" s="469"/>
      <c r="D59" s="469"/>
      <c r="E59" s="469"/>
      <c r="F59" s="469"/>
      <c r="G59" s="469"/>
      <c r="H59" s="469"/>
      <c r="I59" s="469"/>
      <c r="J59" s="469"/>
      <c r="K59" s="469"/>
    </row>
    <row r="60" spans="2:11" hidden="1">
      <c r="B60" s="469"/>
      <c r="C60" s="469"/>
      <c r="D60" s="469"/>
      <c r="E60" s="469"/>
      <c r="F60" s="469"/>
      <c r="G60" s="469"/>
      <c r="H60" s="469"/>
      <c r="I60" s="469"/>
      <c r="J60" s="469"/>
      <c r="K60" s="469"/>
    </row>
    <row r="61" spans="2:11" hidden="1">
      <c r="B61" s="469"/>
      <c r="C61" s="469"/>
      <c r="D61" s="469"/>
      <c r="E61" s="469"/>
      <c r="F61" s="469"/>
      <c r="G61" s="469"/>
      <c r="H61" s="469"/>
      <c r="I61" s="469"/>
      <c r="J61" s="469"/>
      <c r="K61" s="469"/>
    </row>
    <row r="62" spans="2:11" hidden="1">
      <c r="B62" s="469"/>
      <c r="C62" s="469"/>
      <c r="D62" s="469"/>
      <c r="E62" s="469"/>
      <c r="F62" s="469"/>
      <c r="G62" s="469"/>
      <c r="H62" s="469"/>
      <c r="I62" s="469"/>
      <c r="J62" s="469"/>
      <c r="K62" s="469"/>
    </row>
    <row r="63" spans="2:11" hidden="1">
      <c r="B63" s="469"/>
      <c r="C63" s="469"/>
      <c r="D63" s="469"/>
      <c r="E63" s="469"/>
      <c r="F63" s="469"/>
      <c r="G63" s="469"/>
      <c r="H63" s="469"/>
      <c r="I63" s="469"/>
      <c r="J63" s="469"/>
      <c r="K63" s="469"/>
    </row>
    <row r="64" spans="2:11" hidden="1">
      <c r="B64" s="469"/>
      <c r="C64" s="469"/>
      <c r="D64" s="469"/>
      <c r="E64" s="469"/>
      <c r="F64" s="469"/>
      <c r="G64" s="469"/>
      <c r="H64" s="469"/>
      <c r="I64" s="469"/>
      <c r="J64" s="469"/>
      <c r="K64" s="469"/>
    </row>
    <row r="65" spans="2:11" hidden="1">
      <c r="B65" s="469"/>
      <c r="C65" s="469"/>
      <c r="D65" s="469"/>
      <c r="E65" s="469"/>
      <c r="F65" s="469"/>
      <c r="G65" s="469"/>
      <c r="H65" s="469"/>
      <c r="I65" s="469"/>
      <c r="J65" s="469"/>
      <c r="K65" s="469"/>
    </row>
    <row r="66" spans="2:11" hidden="1">
      <c r="B66" s="469"/>
      <c r="C66" s="469"/>
      <c r="D66" s="469"/>
      <c r="E66" s="469"/>
      <c r="F66" s="469"/>
      <c r="G66" s="469"/>
      <c r="H66" s="469"/>
      <c r="I66" s="469"/>
      <c r="J66" s="469"/>
      <c r="K66" s="469"/>
    </row>
    <row r="67" spans="2:11" hidden="1">
      <c r="B67" s="469"/>
      <c r="C67" s="469"/>
      <c r="D67" s="469"/>
      <c r="E67" s="469"/>
      <c r="F67" s="469"/>
      <c r="G67" s="469"/>
      <c r="H67" s="469"/>
      <c r="I67" s="469"/>
      <c r="J67" s="469"/>
      <c r="K67" s="469"/>
    </row>
    <row r="68" spans="2:11" hidden="1">
      <c r="B68" s="469"/>
      <c r="C68" s="469"/>
      <c r="D68" s="469"/>
      <c r="E68" s="469"/>
      <c r="F68" s="469"/>
      <c r="G68" s="469"/>
      <c r="H68" s="469"/>
      <c r="I68" s="469"/>
      <c r="J68" s="469"/>
      <c r="K68" s="469"/>
    </row>
    <row r="69" spans="2:11" hidden="1">
      <c r="B69" s="469"/>
      <c r="C69" s="469"/>
      <c r="D69" s="469"/>
      <c r="E69" s="469"/>
      <c r="F69" s="469"/>
      <c r="G69" s="469"/>
      <c r="H69" s="469"/>
      <c r="I69" s="469"/>
      <c r="J69" s="469"/>
      <c r="K69" s="469"/>
    </row>
    <row r="70" spans="2:11" hidden="1">
      <c r="B70" s="469"/>
      <c r="C70" s="469"/>
      <c r="D70" s="469"/>
      <c r="E70" s="469"/>
      <c r="F70" s="469"/>
      <c r="G70" s="469"/>
      <c r="H70" s="469"/>
      <c r="I70" s="469"/>
      <c r="J70" s="469"/>
      <c r="K70" s="469"/>
    </row>
    <row r="71" spans="2:11" hidden="1">
      <c r="B71" s="469"/>
      <c r="C71" s="469"/>
      <c r="D71" s="469"/>
      <c r="E71" s="469"/>
      <c r="F71" s="469"/>
      <c r="G71" s="469"/>
      <c r="H71" s="469"/>
      <c r="I71" s="469"/>
      <c r="J71" s="469"/>
      <c r="K71" s="469"/>
    </row>
    <row r="72" spans="2:11" hidden="1">
      <c r="B72" s="469"/>
      <c r="C72" s="469"/>
      <c r="D72" s="469"/>
      <c r="E72" s="469"/>
      <c r="F72" s="469"/>
      <c r="G72" s="469"/>
      <c r="H72" s="469"/>
      <c r="I72" s="469"/>
      <c r="J72" s="469"/>
      <c r="K72" s="469"/>
    </row>
    <row r="73" spans="2:11" hidden="1">
      <c r="B73" s="469"/>
      <c r="C73" s="469"/>
      <c r="D73" s="469"/>
      <c r="E73" s="469"/>
      <c r="F73" s="469"/>
      <c r="G73" s="469"/>
      <c r="H73" s="469"/>
      <c r="I73" s="469"/>
      <c r="J73" s="469"/>
      <c r="K73" s="469"/>
    </row>
    <row r="74" spans="2:11" hidden="1">
      <c r="B74" s="469"/>
      <c r="C74" s="469"/>
      <c r="D74" s="469"/>
      <c r="E74" s="469"/>
      <c r="F74" s="469"/>
      <c r="G74" s="469"/>
      <c r="H74" s="469"/>
      <c r="I74" s="469"/>
      <c r="J74" s="469"/>
      <c r="K74" s="469"/>
    </row>
    <row r="75" spans="2:11" hidden="1">
      <c r="B75" s="469"/>
      <c r="C75" s="469"/>
      <c r="D75" s="469"/>
      <c r="E75" s="469"/>
      <c r="F75" s="469"/>
      <c r="G75" s="469"/>
      <c r="H75" s="469"/>
      <c r="I75" s="469"/>
      <c r="J75" s="469"/>
      <c r="K75" s="469"/>
    </row>
    <row r="76" spans="2:11" hidden="1">
      <c r="B76" s="469"/>
      <c r="C76" s="469"/>
      <c r="D76" s="469"/>
      <c r="E76" s="469"/>
      <c r="F76" s="469"/>
      <c r="G76" s="469"/>
      <c r="H76" s="469"/>
      <c r="I76" s="469"/>
      <c r="J76" s="469"/>
      <c r="K76" s="469"/>
    </row>
    <row r="77" spans="2:11" hidden="1">
      <c r="B77" s="469"/>
      <c r="C77" s="469"/>
      <c r="D77" s="469"/>
      <c r="E77" s="469"/>
      <c r="F77" s="469"/>
      <c r="G77" s="469"/>
      <c r="H77" s="469"/>
      <c r="I77" s="469"/>
      <c r="J77" s="469"/>
      <c r="K77" s="469"/>
    </row>
    <row r="78" spans="2:11" hidden="1">
      <c r="B78" s="469"/>
      <c r="C78" s="469"/>
      <c r="D78" s="469"/>
      <c r="E78" s="469"/>
      <c r="F78" s="469"/>
      <c r="G78" s="469"/>
      <c r="H78" s="469"/>
      <c r="I78" s="469"/>
      <c r="J78" s="469"/>
      <c r="K78" s="469"/>
    </row>
    <row r="79" spans="2:11" hidden="1">
      <c r="B79" s="469"/>
      <c r="C79" s="469"/>
      <c r="D79" s="469"/>
      <c r="E79" s="469"/>
      <c r="F79" s="469"/>
      <c r="G79" s="469"/>
      <c r="H79" s="469"/>
      <c r="I79" s="469"/>
      <c r="J79" s="469"/>
      <c r="K79" s="469"/>
    </row>
    <row r="80" spans="2:11" hidden="1">
      <c r="B80" s="469"/>
      <c r="C80" s="469"/>
      <c r="D80" s="469"/>
      <c r="E80" s="469"/>
      <c r="F80" s="469"/>
      <c r="G80" s="469"/>
      <c r="H80" s="469"/>
      <c r="I80" s="469"/>
      <c r="J80" s="469"/>
      <c r="K80" s="469"/>
    </row>
    <row r="81" spans="2:11" hidden="1">
      <c r="B81" s="469"/>
      <c r="C81" s="469"/>
      <c r="D81" s="469"/>
      <c r="E81" s="469"/>
      <c r="F81" s="469"/>
      <c r="G81" s="469"/>
      <c r="H81" s="469"/>
      <c r="I81" s="469"/>
      <c r="J81" s="469"/>
      <c r="K81" s="469"/>
    </row>
    <row r="82" spans="2:11" hidden="1">
      <c r="B82" s="469"/>
      <c r="C82" s="469"/>
      <c r="D82" s="469"/>
      <c r="E82" s="469"/>
      <c r="F82" s="469"/>
      <c r="G82" s="469"/>
      <c r="H82" s="469"/>
      <c r="I82" s="469"/>
      <c r="J82" s="469"/>
      <c r="K82" s="469"/>
    </row>
    <row r="83" spans="2:11" hidden="1">
      <c r="B83" s="469"/>
      <c r="C83" s="469"/>
      <c r="D83" s="469"/>
      <c r="E83" s="469"/>
      <c r="F83" s="469"/>
      <c r="G83" s="469"/>
      <c r="H83" s="469"/>
      <c r="I83" s="469"/>
      <c r="J83" s="469"/>
      <c r="K83" s="469"/>
    </row>
    <row r="84" spans="2:11" hidden="1">
      <c r="B84" s="469"/>
      <c r="C84" s="469"/>
      <c r="D84" s="469"/>
      <c r="E84" s="469"/>
      <c r="F84" s="469"/>
      <c r="G84" s="469"/>
      <c r="H84" s="469"/>
      <c r="I84" s="469"/>
      <c r="J84" s="469"/>
      <c r="K84" s="469"/>
    </row>
    <row r="85" spans="2:11" hidden="1">
      <c r="B85" s="469"/>
      <c r="C85" s="469"/>
      <c r="D85" s="469"/>
      <c r="E85" s="469"/>
      <c r="F85" s="469"/>
      <c r="G85" s="469"/>
      <c r="H85" s="469"/>
      <c r="I85" s="469"/>
      <c r="J85" s="469"/>
      <c r="K85" s="469"/>
    </row>
    <row r="86" spans="2:11" hidden="1">
      <c r="B86" s="469"/>
      <c r="C86" s="469"/>
      <c r="D86" s="469"/>
      <c r="E86" s="469"/>
      <c r="F86" s="469"/>
      <c r="G86" s="469"/>
      <c r="H86" s="469"/>
      <c r="I86" s="469"/>
      <c r="J86" s="469"/>
      <c r="K86" s="469"/>
    </row>
    <row r="87" spans="2:11" hidden="1">
      <c r="B87" s="469"/>
      <c r="C87" s="469"/>
      <c r="D87" s="469"/>
      <c r="E87" s="469"/>
      <c r="F87" s="469"/>
      <c r="G87" s="469"/>
      <c r="H87" s="469"/>
      <c r="I87" s="469"/>
      <c r="J87" s="469"/>
      <c r="K87" s="469"/>
    </row>
    <row r="88" spans="2:11" hidden="1">
      <c r="B88" s="469"/>
      <c r="C88" s="469"/>
      <c r="D88" s="469"/>
      <c r="E88" s="469"/>
      <c r="F88" s="469"/>
      <c r="G88" s="469"/>
      <c r="H88" s="469"/>
      <c r="I88" s="469"/>
      <c r="J88" s="469"/>
      <c r="K88" s="469"/>
    </row>
    <row r="89" spans="2:11" hidden="1">
      <c r="B89" s="469"/>
      <c r="C89" s="469"/>
      <c r="D89" s="469"/>
      <c r="E89" s="469"/>
      <c r="F89" s="469"/>
      <c r="G89" s="469"/>
      <c r="H89" s="469"/>
      <c r="I89" s="469"/>
      <c r="J89" s="469"/>
      <c r="K89" s="469"/>
    </row>
    <row r="90" spans="2:11" hidden="1"/>
  </sheetData>
  <mergeCells count="46">
    <mergeCell ref="B14:K14"/>
    <mergeCell ref="B15:B16"/>
    <mergeCell ref="C15:C16"/>
    <mergeCell ref="D15:D16"/>
    <mergeCell ref="E15:E16"/>
    <mergeCell ref="F15:F16"/>
    <mergeCell ref="K15:K16"/>
    <mergeCell ref="J15:J16"/>
    <mergeCell ref="I15:I16"/>
    <mergeCell ref="H15:H16"/>
    <mergeCell ref="G15:G16"/>
    <mergeCell ref="B8:D9"/>
    <mergeCell ref="E8:G9"/>
    <mergeCell ref="H8:I9"/>
    <mergeCell ref="B10:D10"/>
    <mergeCell ref="E10:G10"/>
    <mergeCell ref="H10:I10"/>
    <mergeCell ref="B3:D3"/>
    <mergeCell ref="E3:K3"/>
    <mergeCell ref="B4:D4"/>
    <mergeCell ref="E4:K4"/>
    <mergeCell ref="B7:K7"/>
    <mergeCell ref="J25:J26"/>
    <mergeCell ref="K25:K26"/>
    <mergeCell ref="H18:H19"/>
    <mergeCell ref="H25:H26"/>
    <mergeCell ref="J18:J19"/>
    <mergeCell ref="K18:K19"/>
    <mergeCell ref="J22:J23"/>
    <mergeCell ref="K22:K23"/>
    <mergeCell ref="K8:K9"/>
    <mergeCell ref="J8:J9"/>
    <mergeCell ref="J11:J12"/>
    <mergeCell ref="K11:K12"/>
    <mergeCell ref="B28:K28"/>
    <mergeCell ref="I18:I19"/>
    <mergeCell ref="B21:K21"/>
    <mergeCell ref="B22:B23"/>
    <mergeCell ref="C22:C23"/>
    <mergeCell ref="D22:D23"/>
    <mergeCell ref="E22:E23"/>
    <mergeCell ref="F22:F23"/>
    <mergeCell ref="G22:G23"/>
    <mergeCell ref="H22:H23"/>
    <mergeCell ref="I22:I23"/>
    <mergeCell ref="I25:I26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L91"/>
  <sheetViews>
    <sheetView zoomScale="80" zoomScaleNormal="80" zoomScalePageLayoutView="85" workbookViewId="0"/>
  </sheetViews>
  <sheetFormatPr baseColWidth="10" defaultColWidth="0" defaultRowHeight="12.75" zeroHeight="1"/>
  <cols>
    <col min="1" max="1" width="3.140625" style="467" customWidth="1"/>
    <col min="2" max="2" width="14.7109375" style="467" customWidth="1"/>
    <col min="3" max="3" width="19" style="467" customWidth="1"/>
    <col min="4" max="4" width="19.28515625" style="467" customWidth="1"/>
    <col min="5" max="6" width="30" style="467" customWidth="1"/>
    <col min="7" max="9" width="14.7109375" style="467" customWidth="1"/>
    <col min="10" max="10" width="20" style="467" customWidth="1"/>
    <col min="11" max="11" width="31.140625" style="467" customWidth="1"/>
    <col min="12" max="12" width="33.28515625" style="467" hidden="1" customWidth="1"/>
    <col min="13" max="16384" width="10.85546875" style="467" hidden="1"/>
  </cols>
  <sheetData>
    <row r="1" spans="1:11" s="124" customFormat="1"/>
    <row r="2" spans="1:11" s="124" customFormat="1" ht="13.5" thickBot="1"/>
    <row r="3" spans="1:11" s="449" customFormat="1" ht="15.75" customHeight="1">
      <c r="A3" s="124"/>
      <c r="B3" s="351" t="s">
        <v>19</v>
      </c>
      <c r="C3" s="352"/>
      <c r="D3" s="352"/>
      <c r="E3" s="355" t="s">
        <v>224</v>
      </c>
      <c r="F3" s="356"/>
      <c r="G3" s="356"/>
      <c r="H3" s="356"/>
      <c r="I3" s="356"/>
      <c r="J3" s="356"/>
      <c r="K3" s="357"/>
    </row>
    <row r="4" spans="1:11" s="449" customFormat="1" ht="27" customHeight="1" thickBot="1">
      <c r="A4" s="124"/>
      <c r="B4" s="353" t="s">
        <v>20</v>
      </c>
      <c r="C4" s="354"/>
      <c r="D4" s="354"/>
      <c r="E4" s="358" t="s">
        <v>225</v>
      </c>
      <c r="F4" s="359"/>
      <c r="G4" s="359"/>
      <c r="H4" s="359"/>
      <c r="I4" s="359"/>
      <c r="J4" s="360"/>
      <c r="K4" s="361"/>
    </row>
    <row r="5" spans="1:11" s="124" customFormat="1"/>
    <row r="6" spans="1:11" s="124" customFormat="1" ht="13.5" thickBot="1"/>
    <row r="7" spans="1:11" s="449" customFormat="1" ht="15" customHeight="1" thickBot="1">
      <c r="A7" s="124"/>
      <c r="B7" s="441" t="s">
        <v>63</v>
      </c>
      <c r="C7" s="442"/>
      <c r="D7" s="442"/>
      <c r="E7" s="442"/>
      <c r="F7" s="442"/>
      <c r="G7" s="442"/>
      <c r="H7" s="442"/>
      <c r="I7" s="442"/>
      <c r="J7" s="442"/>
      <c r="K7" s="443"/>
    </row>
    <row r="8" spans="1:11" s="449" customFormat="1" ht="41.1" customHeight="1">
      <c r="A8" s="124"/>
      <c r="B8" s="372" t="s">
        <v>21</v>
      </c>
      <c r="C8" s="367"/>
      <c r="D8" s="368"/>
      <c r="E8" s="366" t="s">
        <v>22</v>
      </c>
      <c r="F8" s="367"/>
      <c r="G8" s="368"/>
      <c r="H8" s="362" t="s">
        <v>23</v>
      </c>
      <c r="I8" s="363"/>
      <c r="J8" s="338" t="s">
        <v>250</v>
      </c>
      <c r="K8" s="374" t="s">
        <v>81</v>
      </c>
    </row>
    <row r="9" spans="1:11" s="449" customFormat="1" ht="30.75" customHeight="1">
      <c r="A9" s="124"/>
      <c r="B9" s="373"/>
      <c r="C9" s="370"/>
      <c r="D9" s="371"/>
      <c r="E9" s="369"/>
      <c r="F9" s="370"/>
      <c r="G9" s="371"/>
      <c r="H9" s="364"/>
      <c r="I9" s="365"/>
      <c r="J9" s="336"/>
      <c r="K9" s="375"/>
    </row>
    <row r="10" spans="1:11" s="449" customFormat="1" ht="13.5" thickBot="1">
      <c r="A10" s="124"/>
      <c r="B10" s="482" t="s">
        <v>226</v>
      </c>
      <c r="C10" s="483"/>
      <c r="D10" s="484"/>
      <c r="E10" s="360" t="s">
        <v>228</v>
      </c>
      <c r="F10" s="483"/>
      <c r="G10" s="484"/>
      <c r="H10" s="485" t="s">
        <v>227</v>
      </c>
      <c r="I10" s="486"/>
      <c r="J10" s="209">
        <v>289</v>
      </c>
      <c r="K10" s="487"/>
    </row>
    <row r="11" spans="1:11" s="124" customFormat="1">
      <c r="B11" s="14"/>
      <c r="C11" s="14"/>
      <c r="D11" s="14"/>
      <c r="E11" s="14"/>
      <c r="F11" s="14"/>
      <c r="G11" s="14"/>
      <c r="H11" s="453"/>
      <c r="I11" s="453"/>
      <c r="J11" s="339" t="s">
        <v>96</v>
      </c>
      <c r="K11" s="340" t="s">
        <v>80</v>
      </c>
    </row>
    <row r="12" spans="1:11" s="124" customFormat="1">
      <c r="B12" s="14"/>
      <c r="C12" s="14"/>
      <c r="D12" s="14"/>
      <c r="E12" s="14"/>
      <c r="F12" s="14"/>
      <c r="G12" s="14"/>
      <c r="H12" s="453"/>
      <c r="I12" s="453"/>
      <c r="J12" s="336"/>
      <c r="K12" s="341"/>
    </row>
    <row r="13" spans="1:11" s="124" customFormat="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s="124" customFormat="1" ht="13.5" thickBot="1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s="449" customFormat="1" ht="13.5" thickBot="1">
      <c r="A15" s="124"/>
      <c r="B15" s="441" t="s">
        <v>109</v>
      </c>
      <c r="C15" s="442"/>
      <c r="D15" s="442"/>
      <c r="E15" s="442"/>
      <c r="F15" s="442"/>
      <c r="G15" s="442"/>
      <c r="H15" s="442"/>
      <c r="I15" s="442"/>
      <c r="J15" s="442"/>
      <c r="K15" s="443"/>
    </row>
    <row r="16" spans="1:11" s="449" customFormat="1" ht="56.1" customHeight="1">
      <c r="A16" s="124"/>
      <c r="B16" s="344" t="s">
        <v>25</v>
      </c>
      <c r="C16" s="342" t="s">
        <v>65</v>
      </c>
      <c r="D16" s="342" t="s">
        <v>28</v>
      </c>
      <c r="E16" s="346" t="s">
        <v>26</v>
      </c>
      <c r="F16" s="346" t="s">
        <v>27</v>
      </c>
      <c r="G16" s="342" t="s">
        <v>29</v>
      </c>
      <c r="H16" s="342" t="s">
        <v>30</v>
      </c>
      <c r="I16" s="342" t="s">
        <v>66</v>
      </c>
      <c r="J16" s="479" t="s">
        <v>250</v>
      </c>
      <c r="K16" s="400" t="s">
        <v>81</v>
      </c>
    </row>
    <row r="17" spans="1:12" s="449" customFormat="1" ht="30" customHeight="1">
      <c r="A17" s="124"/>
      <c r="B17" s="345"/>
      <c r="C17" s="343"/>
      <c r="D17" s="343"/>
      <c r="E17" s="347"/>
      <c r="F17" s="347"/>
      <c r="G17" s="343"/>
      <c r="H17" s="343"/>
      <c r="I17" s="343"/>
      <c r="J17" s="477"/>
      <c r="K17" s="398"/>
    </row>
    <row r="18" spans="1:12" s="449" customFormat="1" ht="130.9" customHeight="1" thickBot="1">
      <c r="A18" s="124"/>
      <c r="B18" s="45">
        <v>1</v>
      </c>
      <c r="C18" s="209" t="s">
        <v>151</v>
      </c>
      <c r="D18" s="46" t="s">
        <v>229</v>
      </c>
      <c r="E18" s="47" t="s">
        <v>230</v>
      </c>
      <c r="F18" s="47" t="s">
        <v>231</v>
      </c>
      <c r="G18" s="48">
        <v>36686</v>
      </c>
      <c r="H18" s="48">
        <v>41787</v>
      </c>
      <c r="I18" s="106">
        <f t="shared" ref="I18" si="0">+(G18-H18)/365</f>
        <v>-13.975342465753425</v>
      </c>
      <c r="J18" s="173">
        <v>292</v>
      </c>
      <c r="K18" s="87"/>
    </row>
    <row r="19" spans="1:12" s="449" customFormat="1">
      <c r="A19" s="124"/>
      <c r="B19" s="2"/>
      <c r="C19" s="2"/>
      <c r="D19" s="2"/>
      <c r="E19" s="2"/>
      <c r="F19" s="124"/>
      <c r="G19" s="124"/>
      <c r="H19" s="339" t="s">
        <v>33</v>
      </c>
      <c r="I19" s="348">
        <f>SUM(I17:I18)</f>
        <v>-13.975342465753425</v>
      </c>
      <c r="J19" s="339" t="s">
        <v>96</v>
      </c>
      <c r="K19" s="340" t="s">
        <v>80</v>
      </c>
      <c r="L19" s="124"/>
    </row>
    <row r="20" spans="1:12" s="449" customFormat="1" ht="13.5" thickBot="1">
      <c r="A20" s="124"/>
      <c r="B20" s="2"/>
      <c r="C20" s="2"/>
      <c r="D20" s="2"/>
      <c r="E20" s="2"/>
      <c r="F20" s="124"/>
      <c r="G20" s="124"/>
      <c r="H20" s="336"/>
      <c r="I20" s="349"/>
      <c r="J20" s="336"/>
      <c r="K20" s="341"/>
      <c r="L20" s="124"/>
    </row>
    <row r="21" spans="1:12" s="449" customFormat="1" ht="13.5" thickBot="1">
      <c r="A21" s="124"/>
      <c r="B21" s="461"/>
      <c r="C21" s="2"/>
      <c r="D21" s="2"/>
      <c r="E21" s="2"/>
      <c r="F21" s="2"/>
      <c r="G21" s="2"/>
      <c r="H21" s="2"/>
      <c r="I21" s="2"/>
      <c r="J21" s="2"/>
      <c r="K21" s="2"/>
      <c r="L21" s="124"/>
    </row>
    <row r="22" spans="1:12" s="449" customFormat="1" ht="13.5" thickBot="1">
      <c r="A22" s="124"/>
      <c r="B22" s="441" t="s">
        <v>110</v>
      </c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2" s="449" customFormat="1" ht="56.1" customHeight="1">
      <c r="A23" s="124"/>
      <c r="B23" s="344" t="s">
        <v>25</v>
      </c>
      <c r="C23" s="342" t="s">
        <v>65</v>
      </c>
      <c r="D23" s="342" t="s">
        <v>28</v>
      </c>
      <c r="E23" s="346" t="s">
        <v>26</v>
      </c>
      <c r="F23" s="346" t="s">
        <v>27</v>
      </c>
      <c r="G23" s="342" t="s">
        <v>29</v>
      </c>
      <c r="H23" s="342" t="s">
        <v>30</v>
      </c>
      <c r="I23" s="342" t="s">
        <v>66</v>
      </c>
      <c r="J23" s="479" t="s">
        <v>82</v>
      </c>
      <c r="K23" s="400" t="s">
        <v>81</v>
      </c>
    </row>
    <row r="24" spans="1:12" s="449" customFormat="1" ht="44.1" customHeight="1">
      <c r="A24" s="124"/>
      <c r="B24" s="345"/>
      <c r="C24" s="343"/>
      <c r="D24" s="343"/>
      <c r="E24" s="347"/>
      <c r="F24" s="347"/>
      <c r="G24" s="343"/>
      <c r="H24" s="343"/>
      <c r="I24" s="343"/>
      <c r="J24" s="477"/>
      <c r="K24" s="398"/>
    </row>
    <row r="25" spans="1:12" s="449" customFormat="1" ht="139.9" customHeight="1" thickBot="1">
      <c r="A25" s="124"/>
      <c r="B25" s="131">
        <v>1</v>
      </c>
      <c r="C25" s="132" t="s">
        <v>151</v>
      </c>
      <c r="D25" s="46" t="s">
        <v>229</v>
      </c>
      <c r="E25" s="47" t="s">
        <v>230</v>
      </c>
      <c r="F25" s="47" t="s">
        <v>231</v>
      </c>
      <c r="G25" s="48">
        <v>36686</v>
      </c>
      <c r="H25" s="48">
        <v>41787</v>
      </c>
      <c r="I25" s="133">
        <f t="shared" ref="I25" si="1">+(G25-H25)/365</f>
        <v>-13.975342465753425</v>
      </c>
      <c r="J25" s="173">
        <v>292</v>
      </c>
      <c r="K25" s="87"/>
    </row>
    <row r="26" spans="1:12" s="449" customFormat="1" ht="15" customHeight="1">
      <c r="A26" s="124"/>
      <c r="B26" s="2"/>
      <c r="C26" s="2"/>
      <c r="D26" s="2"/>
      <c r="E26" s="2"/>
      <c r="F26" s="124"/>
      <c r="G26" s="124"/>
      <c r="H26" s="339" t="s">
        <v>33</v>
      </c>
      <c r="I26" s="348">
        <f>SUM(I25:I25)</f>
        <v>-13.975342465753425</v>
      </c>
      <c r="J26" s="339" t="s">
        <v>96</v>
      </c>
      <c r="K26" s="340" t="s">
        <v>80</v>
      </c>
    </row>
    <row r="27" spans="1:12" s="449" customFormat="1" ht="13.5" thickBot="1">
      <c r="A27" s="124"/>
      <c r="B27" s="2"/>
      <c r="C27" s="2"/>
      <c r="D27" s="2"/>
      <c r="E27" s="2"/>
      <c r="F27" s="124"/>
      <c r="G27" s="124"/>
      <c r="H27" s="336"/>
      <c r="I27" s="349"/>
      <c r="J27" s="336"/>
      <c r="K27" s="341"/>
    </row>
    <row r="28" spans="1:12" s="449" customFormat="1">
      <c r="A28" s="124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39" hidden="1" customHeight="1">
      <c r="B29" s="468"/>
      <c r="C29" s="468"/>
      <c r="D29" s="468"/>
      <c r="E29" s="468"/>
      <c r="F29" s="468"/>
      <c r="G29" s="468"/>
      <c r="H29" s="468"/>
      <c r="I29" s="468"/>
      <c r="J29" s="468"/>
      <c r="K29" s="468"/>
    </row>
    <row r="30" spans="1:12" hidden="1">
      <c r="B30" s="469"/>
      <c r="C30" s="469"/>
      <c r="D30" s="469"/>
      <c r="E30" s="469"/>
      <c r="F30" s="469"/>
      <c r="G30" s="469"/>
      <c r="H30" s="469"/>
      <c r="I30" s="469"/>
      <c r="J30" s="469"/>
      <c r="K30" s="469"/>
    </row>
    <row r="31" spans="1:12" hidden="1">
      <c r="B31" s="469"/>
      <c r="C31" s="469"/>
      <c r="D31" s="469"/>
      <c r="E31" s="469"/>
      <c r="F31" s="469"/>
      <c r="G31" s="469"/>
      <c r="H31" s="469"/>
      <c r="I31" s="469"/>
      <c r="J31" s="469"/>
      <c r="K31" s="469"/>
    </row>
    <row r="32" spans="1:12" hidden="1">
      <c r="B32" s="469"/>
      <c r="C32" s="469"/>
      <c r="D32" s="469"/>
      <c r="E32" s="469"/>
      <c r="F32" s="469"/>
      <c r="G32" s="469"/>
      <c r="H32" s="469"/>
      <c r="I32" s="469"/>
      <c r="J32" s="469"/>
      <c r="K32" s="469"/>
    </row>
    <row r="33" spans="2:11" hidden="1">
      <c r="B33" s="469"/>
      <c r="C33" s="469"/>
      <c r="D33" s="469"/>
      <c r="E33" s="469"/>
      <c r="F33" s="469"/>
      <c r="G33" s="469"/>
      <c r="H33" s="469"/>
      <c r="I33" s="469"/>
      <c r="J33" s="469"/>
      <c r="K33" s="469"/>
    </row>
    <row r="34" spans="2:11" hidden="1">
      <c r="B34" s="469"/>
      <c r="C34" s="469"/>
      <c r="D34" s="469"/>
      <c r="E34" s="469"/>
      <c r="F34" s="469"/>
      <c r="G34" s="469"/>
      <c r="H34" s="469"/>
      <c r="I34" s="469"/>
      <c r="J34" s="469"/>
      <c r="K34" s="469"/>
    </row>
    <row r="35" spans="2:11" hidden="1"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spans="2:11" hidden="1">
      <c r="B36" s="469"/>
      <c r="C36" s="469"/>
      <c r="D36" s="469"/>
      <c r="E36" s="469"/>
      <c r="F36" s="469"/>
      <c r="G36" s="469"/>
      <c r="H36" s="469"/>
      <c r="I36" s="469"/>
      <c r="J36" s="469"/>
      <c r="K36" s="469"/>
    </row>
    <row r="37" spans="2:11" hidden="1">
      <c r="B37" s="469"/>
      <c r="C37" s="469"/>
      <c r="D37" s="469"/>
      <c r="E37" s="469"/>
      <c r="F37" s="469"/>
      <c r="G37" s="469"/>
      <c r="H37" s="469"/>
      <c r="I37" s="469"/>
      <c r="J37" s="469"/>
      <c r="K37" s="469"/>
    </row>
    <row r="38" spans="2:11" hidden="1">
      <c r="B38" s="469"/>
      <c r="C38" s="469"/>
      <c r="D38" s="469"/>
      <c r="E38" s="469"/>
      <c r="F38" s="469"/>
      <c r="G38" s="469"/>
      <c r="H38" s="469"/>
      <c r="I38" s="469"/>
      <c r="J38" s="469"/>
      <c r="K38" s="469"/>
    </row>
    <row r="39" spans="2:11" hidden="1">
      <c r="B39" s="469"/>
      <c r="C39" s="469"/>
      <c r="D39" s="469"/>
      <c r="E39" s="469"/>
      <c r="F39" s="469"/>
      <c r="G39" s="469"/>
      <c r="H39" s="469"/>
      <c r="I39" s="469"/>
      <c r="J39" s="469"/>
      <c r="K39" s="469"/>
    </row>
    <row r="40" spans="2:11" hidden="1">
      <c r="B40" s="469"/>
      <c r="C40" s="469"/>
      <c r="D40" s="469"/>
      <c r="E40" s="469"/>
      <c r="F40" s="469"/>
      <c r="G40" s="469"/>
      <c r="H40" s="469"/>
      <c r="I40" s="469"/>
      <c r="J40" s="469"/>
      <c r="K40" s="469"/>
    </row>
    <row r="41" spans="2:11" hidden="1">
      <c r="B41" s="469"/>
      <c r="C41" s="469"/>
      <c r="D41" s="469"/>
      <c r="E41" s="469"/>
      <c r="F41" s="469"/>
      <c r="G41" s="469"/>
      <c r="H41" s="469"/>
      <c r="I41" s="469"/>
      <c r="J41" s="469"/>
      <c r="K41" s="469"/>
    </row>
    <row r="42" spans="2:11" hidden="1">
      <c r="B42" s="469"/>
      <c r="C42" s="469"/>
      <c r="D42" s="469"/>
      <c r="E42" s="469"/>
      <c r="F42" s="469"/>
      <c r="G42" s="469"/>
      <c r="H42" s="469"/>
      <c r="I42" s="469"/>
      <c r="J42" s="469"/>
      <c r="K42" s="469"/>
    </row>
    <row r="43" spans="2:11" hidden="1">
      <c r="B43" s="469"/>
      <c r="C43" s="469"/>
      <c r="D43" s="469"/>
      <c r="E43" s="469"/>
      <c r="F43" s="469"/>
      <c r="G43" s="469"/>
      <c r="H43" s="469"/>
      <c r="I43" s="469"/>
      <c r="J43" s="469"/>
      <c r="K43" s="469"/>
    </row>
    <row r="44" spans="2:11" hidden="1">
      <c r="B44" s="469"/>
      <c r="C44" s="469"/>
      <c r="D44" s="469"/>
      <c r="E44" s="469"/>
      <c r="F44" s="469"/>
      <c r="G44" s="469"/>
      <c r="H44" s="469"/>
      <c r="I44" s="469"/>
      <c r="J44" s="469"/>
      <c r="K44" s="469"/>
    </row>
    <row r="45" spans="2:11" hidden="1">
      <c r="B45" s="469"/>
      <c r="C45" s="469"/>
      <c r="D45" s="469"/>
      <c r="E45" s="469"/>
      <c r="F45" s="469"/>
      <c r="G45" s="469"/>
      <c r="H45" s="469"/>
      <c r="I45" s="469"/>
      <c r="J45" s="469"/>
      <c r="K45" s="469"/>
    </row>
    <row r="46" spans="2:11" hidden="1">
      <c r="B46" s="469"/>
      <c r="C46" s="469"/>
      <c r="D46" s="469"/>
      <c r="E46" s="469"/>
      <c r="F46" s="469"/>
      <c r="G46" s="469"/>
      <c r="H46" s="469"/>
      <c r="I46" s="469"/>
      <c r="J46" s="469"/>
      <c r="K46" s="469"/>
    </row>
    <row r="47" spans="2:11" hidden="1">
      <c r="B47" s="469"/>
      <c r="C47" s="469"/>
      <c r="D47" s="469"/>
      <c r="E47" s="469"/>
      <c r="F47" s="469"/>
      <c r="G47" s="469"/>
      <c r="H47" s="469"/>
      <c r="I47" s="469"/>
      <c r="J47" s="469"/>
      <c r="K47" s="469"/>
    </row>
    <row r="48" spans="2:11" hidden="1"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spans="2:11" hidden="1">
      <c r="B49" s="469"/>
      <c r="C49" s="469"/>
      <c r="D49" s="469"/>
      <c r="E49" s="469"/>
      <c r="F49" s="469"/>
      <c r="G49" s="469"/>
      <c r="H49" s="469"/>
      <c r="I49" s="469"/>
      <c r="J49" s="469"/>
      <c r="K49" s="469"/>
    </row>
    <row r="50" spans="2:11" hidden="1">
      <c r="B50" s="469"/>
      <c r="C50" s="469"/>
      <c r="D50" s="469"/>
      <c r="E50" s="469"/>
      <c r="F50" s="469"/>
      <c r="G50" s="469"/>
      <c r="H50" s="469"/>
      <c r="I50" s="469"/>
      <c r="J50" s="469"/>
      <c r="K50" s="469"/>
    </row>
    <row r="51" spans="2:11" hidden="1"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spans="2:11" hidden="1">
      <c r="B52" s="469"/>
      <c r="C52" s="469"/>
      <c r="D52" s="469"/>
      <c r="E52" s="469"/>
      <c r="F52" s="469"/>
      <c r="G52" s="469"/>
      <c r="H52" s="469"/>
      <c r="I52" s="469"/>
      <c r="J52" s="469"/>
      <c r="K52" s="469"/>
    </row>
    <row r="53" spans="2:11" hidden="1">
      <c r="B53" s="469"/>
      <c r="C53" s="469"/>
      <c r="D53" s="469"/>
      <c r="E53" s="469"/>
      <c r="F53" s="469"/>
      <c r="G53" s="469"/>
      <c r="H53" s="469"/>
      <c r="I53" s="469"/>
      <c r="J53" s="469"/>
      <c r="K53" s="469"/>
    </row>
    <row r="54" spans="2:11" hidden="1">
      <c r="B54" s="469"/>
      <c r="C54" s="469"/>
      <c r="D54" s="469"/>
      <c r="E54" s="469"/>
      <c r="F54" s="469"/>
      <c r="G54" s="469"/>
      <c r="H54" s="469"/>
      <c r="I54" s="469"/>
      <c r="J54" s="469"/>
      <c r="K54" s="469"/>
    </row>
    <row r="55" spans="2:11" hidden="1">
      <c r="B55" s="469"/>
      <c r="C55" s="469"/>
      <c r="D55" s="469"/>
      <c r="E55" s="469"/>
      <c r="F55" s="469"/>
      <c r="G55" s="469"/>
      <c r="H55" s="469"/>
      <c r="I55" s="469"/>
      <c r="J55" s="469"/>
      <c r="K55" s="469"/>
    </row>
    <row r="56" spans="2:11" hidden="1">
      <c r="B56" s="469"/>
      <c r="C56" s="469"/>
      <c r="D56" s="469"/>
      <c r="E56" s="469"/>
      <c r="F56" s="469"/>
      <c r="G56" s="469"/>
      <c r="H56" s="469"/>
      <c r="I56" s="469"/>
      <c r="J56" s="469"/>
      <c r="K56" s="469"/>
    </row>
    <row r="57" spans="2:11" hidden="1">
      <c r="B57" s="469"/>
      <c r="C57" s="469"/>
      <c r="D57" s="469"/>
      <c r="E57" s="469"/>
      <c r="F57" s="469"/>
      <c r="G57" s="469"/>
      <c r="H57" s="469"/>
      <c r="I57" s="469"/>
      <c r="J57" s="469"/>
      <c r="K57" s="469"/>
    </row>
    <row r="58" spans="2:11" hidden="1">
      <c r="B58" s="469"/>
      <c r="C58" s="469"/>
      <c r="D58" s="469"/>
      <c r="E58" s="469"/>
      <c r="F58" s="469"/>
      <c r="G58" s="469"/>
      <c r="H58" s="469"/>
      <c r="I58" s="469"/>
      <c r="J58" s="469"/>
      <c r="K58" s="469"/>
    </row>
    <row r="59" spans="2:11" hidden="1">
      <c r="B59" s="469"/>
      <c r="C59" s="469"/>
      <c r="D59" s="469"/>
      <c r="E59" s="469"/>
      <c r="F59" s="469"/>
      <c r="G59" s="469"/>
      <c r="H59" s="469"/>
      <c r="I59" s="469"/>
      <c r="J59" s="469"/>
      <c r="K59" s="469"/>
    </row>
    <row r="60" spans="2:11" hidden="1">
      <c r="B60" s="469"/>
      <c r="C60" s="469"/>
      <c r="D60" s="469"/>
      <c r="E60" s="469"/>
      <c r="F60" s="469"/>
      <c r="G60" s="469"/>
      <c r="H60" s="469"/>
      <c r="I60" s="469"/>
      <c r="J60" s="469"/>
      <c r="K60" s="469"/>
    </row>
    <row r="61" spans="2:11" hidden="1">
      <c r="B61" s="469"/>
      <c r="C61" s="469"/>
      <c r="D61" s="469"/>
      <c r="E61" s="469"/>
      <c r="F61" s="469"/>
      <c r="G61" s="469"/>
      <c r="H61" s="469"/>
      <c r="I61" s="469"/>
      <c r="J61" s="469"/>
      <c r="K61" s="469"/>
    </row>
    <row r="62" spans="2:11" hidden="1">
      <c r="B62" s="469"/>
      <c r="C62" s="469"/>
      <c r="D62" s="469"/>
      <c r="E62" s="469"/>
      <c r="F62" s="469"/>
      <c r="G62" s="469"/>
      <c r="H62" s="469"/>
      <c r="I62" s="469"/>
      <c r="J62" s="469"/>
      <c r="K62" s="469"/>
    </row>
    <row r="63" spans="2:11" hidden="1">
      <c r="B63" s="469"/>
      <c r="C63" s="469"/>
      <c r="D63" s="469"/>
      <c r="E63" s="469"/>
      <c r="F63" s="469"/>
      <c r="G63" s="469"/>
      <c r="H63" s="469"/>
      <c r="I63" s="469"/>
      <c r="J63" s="469"/>
      <c r="K63" s="469"/>
    </row>
    <row r="64" spans="2:11" hidden="1">
      <c r="B64" s="469"/>
      <c r="C64" s="469"/>
      <c r="D64" s="469"/>
      <c r="E64" s="469"/>
      <c r="F64" s="469"/>
      <c r="G64" s="469"/>
      <c r="H64" s="469"/>
      <c r="I64" s="469"/>
      <c r="J64" s="469"/>
      <c r="K64" s="469"/>
    </row>
    <row r="65" spans="2:11" hidden="1">
      <c r="B65" s="469"/>
      <c r="C65" s="469"/>
      <c r="D65" s="469"/>
      <c r="E65" s="469"/>
      <c r="F65" s="469"/>
      <c r="G65" s="469"/>
      <c r="H65" s="469"/>
      <c r="I65" s="469"/>
      <c r="J65" s="469"/>
      <c r="K65" s="469"/>
    </row>
    <row r="66" spans="2:11" hidden="1">
      <c r="B66" s="469"/>
      <c r="C66" s="469"/>
      <c r="D66" s="469"/>
      <c r="E66" s="469"/>
      <c r="F66" s="469"/>
      <c r="G66" s="469"/>
      <c r="H66" s="469"/>
      <c r="I66" s="469"/>
      <c r="J66" s="469"/>
      <c r="K66" s="469"/>
    </row>
    <row r="67" spans="2:11" hidden="1">
      <c r="B67" s="469"/>
      <c r="C67" s="469"/>
      <c r="D67" s="469"/>
      <c r="E67" s="469"/>
      <c r="F67" s="469"/>
      <c r="G67" s="469"/>
      <c r="H67" s="469"/>
      <c r="I67" s="469"/>
      <c r="J67" s="469"/>
      <c r="K67" s="469"/>
    </row>
    <row r="68" spans="2:11" hidden="1">
      <c r="B68" s="469"/>
      <c r="C68" s="469"/>
      <c r="D68" s="469"/>
      <c r="E68" s="469"/>
      <c r="F68" s="469"/>
      <c r="G68" s="469"/>
      <c r="H68" s="469"/>
      <c r="I68" s="469"/>
      <c r="J68" s="469"/>
      <c r="K68" s="469"/>
    </row>
    <row r="69" spans="2:11" hidden="1">
      <c r="B69" s="469"/>
      <c r="C69" s="469"/>
      <c r="D69" s="469"/>
      <c r="E69" s="469"/>
      <c r="F69" s="469"/>
      <c r="G69" s="469"/>
      <c r="H69" s="469"/>
      <c r="I69" s="469"/>
      <c r="J69" s="469"/>
      <c r="K69" s="469"/>
    </row>
    <row r="70" spans="2:11" hidden="1">
      <c r="B70" s="469"/>
      <c r="C70" s="469"/>
      <c r="D70" s="469"/>
      <c r="E70" s="469"/>
      <c r="F70" s="469"/>
      <c r="G70" s="469"/>
      <c r="H70" s="469"/>
      <c r="I70" s="469"/>
      <c r="J70" s="469"/>
      <c r="K70" s="469"/>
    </row>
    <row r="71" spans="2:11" hidden="1">
      <c r="B71" s="469"/>
      <c r="C71" s="469"/>
      <c r="D71" s="469"/>
      <c r="E71" s="469"/>
      <c r="F71" s="469"/>
      <c r="G71" s="469"/>
      <c r="H71" s="469"/>
      <c r="I71" s="469"/>
      <c r="J71" s="469"/>
      <c r="K71" s="469"/>
    </row>
    <row r="72" spans="2:11" hidden="1">
      <c r="B72" s="469"/>
      <c r="C72" s="469"/>
      <c r="D72" s="469"/>
      <c r="E72" s="469"/>
      <c r="F72" s="469"/>
      <c r="G72" s="469"/>
      <c r="H72" s="469"/>
      <c r="I72" s="469"/>
      <c r="J72" s="469"/>
      <c r="K72" s="469"/>
    </row>
    <row r="73" spans="2:11" hidden="1">
      <c r="B73" s="469"/>
      <c r="C73" s="469"/>
      <c r="D73" s="469"/>
      <c r="E73" s="469"/>
      <c r="F73" s="469"/>
      <c r="G73" s="469"/>
      <c r="H73" s="469"/>
      <c r="I73" s="469"/>
      <c r="J73" s="469"/>
      <c r="K73" s="469"/>
    </row>
    <row r="74" spans="2:11" hidden="1">
      <c r="B74" s="469"/>
      <c r="C74" s="469"/>
      <c r="D74" s="469"/>
      <c r="E74" s="469"/>
      <c r="F74" s="469"/>
      <c r="G74" s="469"/>
      <c r="H74" s="469"/>
      <c r="I74" s="469"/>
      <c r="J74" s="469"/>
      <c r="K74" s="469"/>
    </row>
    <row r="75" spans="2:11" hidden="1">
      <c r="B75" s="469"/>
      <c r="C75" s="469"/>
      <c r="D75" s="469"/>
      <c r="E75" s="469"/>
      <c r="F75" s="469"/>
      <c r="G75" s="469"/>
      <c r="H75" s="469"/>
      <c r="I75" s="469"/>
      <c r="J75" s="469"/>
      <c r="K75" s="469"/>
    </row>
    <row r="76" spans="2:11" hidden="1">
      <c r="B76" s="469"/>
      <c r="C76" s="469"/>
      <c r="D76" s="469"/>
      <c r="E76" s="469"/>
      <c r="F76" s="469"/>
      <c r="G76" s="469"/>
      <c r="H76" s="469"/>
      <c r="I76" s="469"/>
      <c r="J76" s="469"/>
      <c r="K76" s="469"/>
    </row>
    <row r="77" spans="2:11" hidden="1">
      <c r="B77" s="469"/>
      <c r="C77" s="469"/>
      <c r="D77" s="469"/>
      <c r="E77" s="469"/>
      <c r="F77" s="469"/>
      <c r="G77" s="469"/>
      <c r="H77" s="469"/>
      <c r="I77" s="469"/>
      <c r="J77" s="469"/>
      <c r="K77" s="469"/>
    </row>
    <row r="78" spans="2:11" hidden="1">
      <c r="B78" s="469"/>
      <c r="C78" s="469"/>
      <c r="D78" s="469"/>
      <c r="E78" s="469"/>
      <c r="F78" s="469"/>
      <c r="G78" s="469"/>
      <c r="H78" s="469"/>
      <c r="I78" s="469"/>
      <c r="J78" s="469"/>
      <c r="K78" s="469"/>
    </row>
    <row r="79" spans="2:11" hidden="1">
      <c r="B79" s="469"/>
      <c r="C79" s="469"/>
      <c r="D79" s="469"/>
      <c r="E79" s="469"/>
      <c r="F79" s="469"/>
      <c r="G79" s="469"/>
      <c r="H79" s="469"/>
      <c r="I79" s="469"/>
      <c r="J79" s="469"/>
      <c r="K79" s="469"/>
    </row>
    <row r="80" spans="2:11" hidden="1">
      <c r="B80" s="469"/>
      <c r="C80" s="469"/>
      <c r="D80" s="469"/>
      <c r="E80" s="469"/>
      <c r="F80" s="469"/>
      <c r="G80" s="469"/>
      <c r="H80" s="469"/>
      <c r="I80" s="469"/>
      <c r="J80" s="469"/>
      <c r="K80" s="469"/>
    </row>
    <row r="81" spans="2:11" hidden="1">
      <c r="B81" s="469"/>
      <c r="C81" s="469"/>
      <c r="D81" s="469"/>
      <c r="E81" s="469"/>
      <c r="F81" s="469"/>
      <c r="G81" s="469"/>
      <c r="H81" s="469"/>
      <c r="I81" s="469"/>
      <c r="J81" s="469"/>
      <c r="K81" s="469"/>
    </row>
    <row r="82" spans="2:11" hidden="1">
      <c r="B82" s="469"/>
      <c r="C82" s="469"/>
      <c r="D82" s="469"/>
      <c r="E82" s="469"/>
      <c r="F82" s="469"/>
      <c r="G82" s="469"/>
      <c r="H82" s="469"/>
      <c r="I82" s="469"/>
      <c r="J82" s="469"/>
      <c r="K82" s="469"/>
    </row>
    <row r="83" spans="2:11" hidden="1">
      <c r="B83" s="469"/>
      <c r="C83" s="469"/>
      <c r="D83" s="469"/>
      <c r="E83" s="469"/>
      <c r="F83" s="469"/>
      <c r="G83" s="469"/>
      <c r="H83" s="469"/>
      <c r="I83" s="469"/>
      <c r="J83" s="469"/>
      <c r="K83" s="469"/>
    </row>
    <row r="84" spans="2:11" hidden="1">
      <c r="B84" s="469"/>
      <c r="C84" s="469"/>
      <c r="D84" s="469"/>
      <c r="E84" s="469"/>
      <c r="F84" s="469"/>
      <c r="G84" s="469"/>
      <c r="H84" s="469"/>
      <c r="I84" s="469"/>
      <c r="J84" s="469"/>
      <c r="K84" s="469"/>
    </row>
    <row r="85" spans="2:11" hidden="1">
      <c r="B85" s="469"/>
      <c r="C85" s="469"/>
      <c r="D85" s="469"/>
      <c r="E85" s="469"/>
      <c r="F85" s="469"/>
      <c r="G85" s="469"/>
      <c r="H85" s="469"/>
      <c r="I85" s="469"/>
      <c r="J85" s="469"/>
      <c r="K85" s="469"/>
    </row>
    <row r="86" spans="2:11" hidden="1">
      <c r="B86" s="469"/>
      <c r="C86" s="469"/>
      <c r="D86" s="469"/>
      <c r="E86" s="469"/>
      <c r="F86" s="469"/>
      <c r="G86" s="469"/>
      <c r="H86" s="469"/>
      <c r="I86" s="469"/>
      <c r="J86" s="469"/>
      <c r="K86" s="469"/>
    </row>
    <row r="87" spans="2:11" hidden="1">
      <c r="B87" s="469"/>
      <c r="C87" s="469"/>
      <c r="D87" s="469"/>
      <c r="E87" s="469"/>
      <c r="F87" s="469"/>
      <c r="G87" s="469"/>
      <c r="H87" s="469"/>
      <c r="I87" s="469"/>
      <c r="J87" s="469"/>
      <c r="K87" s="469"/>
    </row>
    <row r="88" spans="2:11" hidden="1">
      <c r="B88" s="469"/>
      <c r="C88" s="469"/>
      <c r="D88" s="469"/>
      <c r="E88" s="469"/>
      <c r="F88" s="469"/>
      <c r="G88" s="469"/>
      <c r="H88" s="469"/>
      <c r="I88" s="469"/>
      <c r="J88" s="469"/>
      <c r="K88" s="469"/>
    </row>
    <row r="89" spans="2:11" hidden="1">
      <c r="B89" s="469"/>
      <c r="C89" s="469"/>
      <c r="D89" s="469"/>
      <c r="E89" s="469"/>
      <c r="F89" s="469"/>
      <c r="G89" s="469"/>
      <c r="H89" s="469"/>
      <c r="I89" s="469"/>
      <c r="J89" s="469"/>
      <c r="K89" s="469"/>
    </row>
    <row r="90" spans="2:11" hidden="1">
      <c r="B90" s="469"/>
      <c r="C90" s="469"/>
      <c r="D90" s="469"/>
      <c r="E90" s="469"/>
      <c r="F90" s="469"/>
      <c r="G90" s="469"/>
      <c r="H90" s="469"/>
      <c r="I90" s="469"/>
      <c r="J90" s="469"/>
      <c r="K90" s="469"/>
    </row>
    <row r="91" spans="2:11" hidden="1"/>
  </sheetData>
  <mergeCells count="46">
    <mergeCell ref="I26:I27"/>
    <mergeCell ref="J26:J27"/>
    <mergeCell ref="H19:H20"/>
    <mergeCell ref="J19:J20"/>
    <mergeCell ref="B3:D3"/>
    <mergeCell ref="E3:K3"/>
    <mergeCell ref="B4:D4"/>
    <mergeCell ref="E4:K4"/>
    <mergeCell ref="B7:K7"/>
    <mergeCell ref="B8:D9"/>
    <mergeCell ref="E8:G9"/>
    <mergeCell ref="H8:I9"/>
    <mergeCell ref="B10:D10"/>
    <mergeCell ref="E10:G10"/>
    <mergeCell ref="H10:I10"/>
    <mergeCell ref="B29:K29"/>
    <mergeCell ref="I19:I20"/>
    <mergeCell ref="B22:K22"/>
    <mergeCell ref="B23:B24"/>
    <mergeCell ref="C23:C24"/>
    <mergeCell ref="D23:D24"/>
    <mergeCell ref="E23:E24"/>
    <mergeCell ref="F23:F24"/>
    <mergeCell ref="G23:G24"/>
    <mergeCell ref="H23:H24"/>
    <mergeCell ref="I23:I24"/>
    <mergeCell ref="H26:H27"/>
    <mergeCell ref="J23:J24"/>
    <mergeCell ref="K26:K27"/>
    <mergeCell ref="K19:K20"/>
    <mergeCell ref="K23:K24"/>
    <mergeCell ref="K8:K9"/>
    <mergeCell ref="J8:J9"/>
    <mergeCell ref="J16:J17"/>
    <mergeCell ref="K16:K17"/>
    <mergeCell ref="J11:J12"/>
    <mergeCell ref="K11:K12"/>
    <mergeCell ref="B15:K15"/>
    <mergeCell ref="B16:B17"/>
    <mergeCell ref="C16:C17"/>
    <mergeCell ref="D16:D17"/>
    <mergeCell ref="E16:E17"/>
    <mergeCell ref="F16:F17"/>
    <mergeCell ref="G16:G17"/>
    <mergeCell ref="H16:H17"/>
    <mergeCell ref="I16:I17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L90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1" customWidth="1"/>
    <col min="2" max="2" width="14.7109375" style="28" customWidth="1"/>
    <col min="3" max="3" width="19" style="28" customWidth="1"/>
    <col min="4" max="4" width="19.28515625" style="28" customWidth="1"/>
    <col min="5" max="5" width="30" style="28" customWidth="1"/>
    <col min="6" max="6" width="40.5703125" style="28" customWidth="1"/>
    <col min="7" max="9" width="14.7109375" style="28" customWidth="1"/>
    <col min="10" max="10" width="20" style="28" customWidth="1"/>
    <col min="11" max="11" width="24.42578125" style="28" customWidth="1"/>
    <col min="12" max="12" width="33.28515625" style="28" hidden="1" customWidth="1"/>
    <col min="13" max="16384" width="10.85546875" style="28" hidden="1"/>
  </cols>
  <sheetData>
    <row r="1" spans="2:12" s="1" customFormat="1"/>
    <row r="2" spans="2:12" s="1" customFormat="1" ht="13.5" thickBot="1"/>
    <row r="3" spans="2:12" ht="15.75" customHeight="1">
      <c r="B3" s="351" t="s">
        <v>19</v>
      </c>
      <c r="C3" s="352"/>
      <c r="D3" s="352"/>
      <c r="E3" s="355" t="s">
        <v>235</v>
      </c>
      <c r="F3" s="356"/>
      <c r="G3" s="356"/>
      <c r="H3" s="356"/>
      <c r="I3" s="356"/>
      <c r="J3" s="356"/>
      <c r="K3" s="357"/>
    </row>
    <row r="4" spans="2:12" ht="15.75" customHeight="1" thickBot="1">
      <c r="B4" s="353" t="s">
        <v>20</v>
      </c>
      <c r="C4" s="354"/>
      <c r="D4" s="354"/>
      <c r="E4" s="358" t="s">
        <v>236</v>
      </c>
      <c r="F4" s="359"/>
      <c r="G4" s="359"/>
      <c r="H4" s="359"/>
      <c r="I4" s="359"/>
      <c r="J4" s="360"/>
      <c r="K4" s="361"/>
    </row>
    <row r="5" spans="2:12" s="1" customFormat="1"/>
    <row r="6" spans="2:12" s="1" customFormat="1" ht="13.5" thickBot="1"/>
    <row r="7" spans="2:12" ht="15" customHeight="1" thickBot="1">
      <c r="B7" s="260" t="s">
        <v>63</v>
      </c>
      <c r="C7" s="261"/>
      <c r="D7" s="261"/>
      <c r="E7" s="261"/>
      <c r="F7" s="261"/>
      <c r="G7" s="261"/>
      <c r="H7" s="261"/>
      <c r="I7" s="261"/>
      <c r="J7" s="261"/>
      <c r="K7" s="262"/>
    </row>
    <row r="8" spans="2:12" ht="41.1" customHeight="1">
      <c r="B8" s="372" t="s">
        <v>21</v>
      </c>
      <c r="C8" s="367"/>
      <c r="D8" s="368"/>
      <c r="E8" s="366" t="s">
        <v>22</v>
      </c>
      <c r="F8" s="367"/>
      <c r="G8" s="368"/>
      <c r="H8" s="362" t="s">
        <v>23</v>
      </c>
      <c r="I8" s="363"/>
      <c r="J8" s="211" t="s">
        <v>0</v>
      </c>
      <c r="K8" s="216" t="s">
        <v>81</v>
      </c>
    </row>
    <row r="9" spans="2:12" ht="13.5" thickBot="1">
      <c r="B9" s="376" t="s">
        <v>237</v>
      </c>
      <c r="C9" s="377"/>
      <c r="D9" s="377"/>
      <c r="E9" s="377" t="s">
        <v>238</v>
      </c>
      <c r="F9" s="377"/>
      <c r="G9" s="377"/>
      <c r="H9" s="379" t="s">
        <v>239</v>
      </c>
      <c r="I9" s="377"/>
      <c r="J9" s="170">
        <v>297</v>
      </c>
      <c r="K9" s="170"/>
    </row>
    <row r="10" spans="2:12" s="1" customFormat="1">
      <c r="B10" s="167"/>
      <c r="C10" s="167"/>
      <c r="D10" s="167"/>
      <c r="E10" s="167"/>
      <c r="F10" s="167"/>
      <c r="G10" s="167"/>
      <c r="H10" s="16"/>
      <c r="I10" s="167"/>
      <c r="J10" s="339" t="s">
        <v>96</v>
      </c>
      <c r="K10" s="340" t="s">
        <v>80</v>
      </c>
    </row>
    <row r="11" spans="2:12" s="1" customFormat="1">
      <c r="B11" s="168"/>
      <c r="C11" s="168"/>
      <c r="D11" s="168"/>
      <c r="E11" s="168"/>
      <c r="F11" s="168"/>
      <c r="G11" s="168"/>
      <c r="H11" s="168"/>
      <c r="I11" s="168"/>
      <c r="J11" s="336"/>
      <c r="K11" s="341"/>
    </row>
    <row r="12" spans="2:12" s="1" customFormat="1" ht="13.5" thickBot="1"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2:12" ht="15" customHeight="1" thickBot="1">
      <c r="B13" s="407" t="s">
        <v>98</v>
      </c>
      <c r="C13" s="408"/>
      <c r="D13" s="408"/>
      <c r="E13" s="408"/>
      <c r="F13" s="408"/>
      <c r="G13" s="408"/>
      <c r="H13" s="408"/>
      <c r="I13" s="408"/>
      <c r="J13" s="408"/>
      <c r="K13" s="409"/>
      <c r="L13" s="194"/>
    </row>
    <row r="14" spans="2:12" ht="56.1" customHeight="1">
      <c r="B14" s="212" t="s">
        <v>25</v>
      </c>
      <c r="C14" s="211" t="s">
        <v>65</v>
      </c>
      <c r="D14" s="211" t="s">
        <v>28</v>
      </c>
      <c r="E14" s="213" t="s">
        <v>26</v>
      </c>
      <c r="F14" s="213" t="s">
        <v>27</v>
      </c>
      <c r="G14" s="211" t="s">
        <v>29</v>
      </c>
      <c r="H14" s="211" t="s">
        <v>30</v>
      </c>
      <c r="I14" s="211" t="s">
        <v>66</v>
      </c>
      <c r="J14" s="211" t="s">
        <v>82</v>
      </c>
      <c r="K14" s="215" t="s">
        <v>81</v>
      </c>
    </row>
    <row r="15" spans="2:12" ht="164.45" customHeight="1" thickBot="1">
      <c r="B15" s="69">
        <v>1</v>
      </c>
      <c r="C15" s="70" t="s">
        <v>220</v>
      </c>
      <c r="D15" s="70" t="s">
        <v>240</v>
      </c>
      <c r="E15" s="70" t="s">
        <v>241</v>
      </c>
      <c r="F15" s="71" t="s">
        <v>242</v>
      </c>
      <c r="G15" s="72">
        <v>39559</v>
      </c>
      <c r="H15" s="72">
        <v>41547</v>
      </c>
      <c r="I15" s="102">
        <f t="shared" ref="I15" si="0">+(G15-H15)/365</f>
        <v>-5.4465753424657537</v>
      </c>
      <c r="J15" s="174">
        <v>301</v>
      </c>
      <c r="K15" s="73"/>
    </row>
    <row r="16" spans="2:12">
      <c r="B16" s="168"/>
      <c r="C16" s="168"/>
      <c r="D16" s="168"/>
      <c r="E16" s="168"/>
      <c r="F16" s="1"/>
      <c r="G16" s="1"/>
      <c r="H16" s="339" t="s">
        <v>33</v>
      </c>
      <c r="I16" s="348">
        <f>SUM(I15:I15)</f>
        <v>-5.4465753424657537</v>
      </c>
      <c r="J16" s="339" t="s">
        <v>96</v>
      </c>
      <c r="K16" s="340" t="s">
        <v>80</v>
      </c>
    </row>
    <row r="17" spans="2:12" ht="13.5" thickBot="1">
      <c r="B17" s="168"/>
      <c r="C17" s="168"/>
      <c r="D17" s="168"/>
      <c r="E17" s="168"/>
      <c r="F17" s="1"/>
      <c r="G17" s="1"/>
      <c r="H17" s="336"/>
      <c r="I17" s="349"/>
      <c r="J17" s="336"/>
      <c r="K17" s="341"/>
    </row>
    <row r="18" spans="2:12" ht="13.5" thickBot="1">
      <c r="B18" s="193"/>
      <c r="C18" s="168"/>
      <c r="D18" s="168"/>
      <c r="E18" s="168"/>
      <c r="F18" s="168"/>
      <c r="G18" s="168"/>
      <c r="H18" s="168"/>
      <c r="I18" s="168"/>
      <c r="J18" s="168"/>
      <c r="K18" s="168"/>
    </row>
    <row r="19" spans="2:12" ht="14.45" customHeight="1" thickBot="1">
      <c r="B19" s="410" t="s">
        <v>97</v>
      </c>
      <c r="C19" s="411"/>
      <c r="D19" s="411"/>
      <c r="E19" s="411"/>
      <c r="F19" s="411"/>
      <c r="G19" s="411"/>
      <c r="H19" s="411"/>
      <c r="I19" s="411"/>
      <c r="J19" s="411"/>
      <c r="K19" s="412"/>
      <c r="L19" s="195"/>
    </row>
    <row r="20" spans="2:12" ht="56.1" customHeight="1">
      <c r="B20" s="212" t="s">
        <v>25</v>
      </c>
      <c r="C20" s="211" t="s">
        <v>65</v>
      </c>
      <c r="D20" s="211" t="s">
        <v>28</v>
      </c>
      <c r="E20" s="213" t="s">
        <v>26</v>
      </c>
      <c r="F20" s="213" t="s">
        <v>27</v>
      </c>
      <c r="G20" s="211" t="s">
        <v>29</v>
      </c>
      <c r="H20" s="211" t="s">
        <v>30</v>
      </c>
      <c r="I20" s="211" t="s">
        <v>66</v>
      </c>
      <c r="J20" s="211" t="s">
        <v>82</v>
      </c>
      <c r="K20" s="202" t="s">
        <v>81</v>
      </c>
    </row>
    <row r="21" spans="2:12" ht="141" thickBot="1">
      <c r="B21" s="69">
        <v>1</v>
      </c>
      <c r="C21" s="70" t="s">
        <v>220</v>
      </c>
      <c r="D21" s="70" t="s">
        <v>240</v>
      </c>
      <c r="E21" s="70" t="s">
        <v>241</v>
      </c>
      <c r="F21" s="71" t="s">
        <v>242</v>
      </c>
      <c r="G21" s="72">
        <v>39559</v>
      </c>
      <c r="H21" s="72">
        <v>41547</v>
      </c>
      <c r="I21" s="102">
        <f t="shared" ref="I21" si="1">+(G21-H21)/365</f>
        <v>-5.4465753424657537</v>
      </c>
      <c r="J21" s="174">
        <v>301</v>
      </c>
      <c r="K21" s="87"/>
    </row>
    <row r="22" spans="2:12" ht="15" customHeight="1">
      <c r="B22" s="168"/>
      <c r="C22" s="168"/>
      <c r="D22" s="168"/>
      <c r="E22" s="168"/>
      <c r="F22" s="1"/>
      <c r="G22" s="1"/>
      <c r="H22" s="339" t="s">
        <v>33</v>
      </c>
      <c r="I22" s="348">
        <f>+SUM(I21:I21)</f>
        <v>-5.4465753424657537</v>
      </c>
      <c r="J22" s="339" t="s">
        <v>96</v>
      </c>
      <c r="K22" s="340" t="s">
        <v>80</v>
      </c>
    </row>
    <row r="23" spans="2:12" ht="13.5" thickBot="1">
      <c r="B23" s="168"/>
      <c r="C23" s="168"/>
      <c r="D23" s="168"/>
      <c r="E23" s="168"/>
      <c r="F23" s="1"/>
      <c r="G23" s="1"/>
      <c r="H23" s="336"/>
      <c r="I23" s="349"/>
      <c r="J23" s="336"/>
      <c r="K23" s="341"/>
    </row>
    <row r="24" spans="2:12">
      <c r="B24" s="168"/>
      <c r="C24" s="168"/>
      <c r="D24" s="168"/>
      <c r="E24" s="168"/>
      <c r="F24" s="168"/>
      <c r="G24" s="168"/>
      <c r="H24" s="168"/>
      <c r="I24" s="168"/>
      <c r="J24" s="168"/>
      <c r="K24" s="168"/>
    </row>
    <row r="25" spans="2:12" s="225" customFormat="1" ht="39" hidden="1" customHeight="1">
      <c r="B25" s="468"/>
      <c r="C25" s="468"/>
      <c r="D25" s="468"/>
      <c r="E25" s="468"/>
      <c r="F25" s="468"/>
      <c r="G25" s="468"/>
      <c r="H25" s="468"/>
      <c r="I25" s="468"/>
      <c r="J25" s="468"/>
      <c r="K25" s="468"/>
    </row>
    <row r="26" spans="2:12" s="225" customFormat="1" hidden="1"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pans="2:12" s="225" customFormat="1" hidden="1"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pans="2:12" s="225" customFormat="1" hidden="1">
      <c r="B28" s="230"/>
      <c r="C28" s="230"/>
      <c r="D28" s="230"/>
      <c r="E28" s="230"/>
      <c r="F28" s="230"/>
      <c r="G28" s="230"/>
      <c r="H28" s="230"/>
      <c r="I28" s="230"/>
      <c r="J28" s="230"/>
      <c r="K28" s="230"/>
    </row>
    <row r="29" spans="2:12" s="225" customFormat="1" hidden="1">
      <c r="B29" s="230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2:12" s="225" customFormat="1" hidden="1">
      <c r="B30" s="230"/>
      <c r="C30" s="230"/>
      <c r="D30" s="230"/>
      <c r="E30" s="230"/>
      <c r="F30" s="230"/>
      <c r="G30" s="230"/>
      <c r="H30" s="230"/>
      <c r="I30" s="230"/>
      <c r="J30" s="230"/>
      <c r="K30" s="230"/>
    </row>
    <row r="31" spans="2:12" s="225" customFormat="1" hidden="1"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spans="2:12" s="225" customFormat="1" hidden="1">
      <c r="B32" s="230"/>
      <c r="C32" s="230"/>
      <c r="D32" s="230"/>
      <c r="E32" s="230"/>
      <c r="F32" s="230"/>
      <c r="G32" s="230"/>
      <c r="H32" s="230"/>
      <c r="I32" s="230"/>
      <c r="J32" s="230"/>
      <c r="K32" s="230"/>
    </row>
    <row r="33" spans="2:11" s="225" customFormat="1" hidden="1">
      <c r="B33" s="230"/>
      <c r="C33" s="230"/>
      <c r="D33" s="230"/>
      <c r="E33" s="230"/>
      <c r="F33" s="230"/>
      <c r="G33" s="230"/>
      <c r="H33" s="230"/>
      <c r="I33" s="230"/>
      <c r="J33" s="230"/>
      <c r="K33" s="230"/>
    </row>
    <row r="34" spans="2:11" s="225" customFormat="1" hidden="1">
      <c r="B34" s="230"/>
      <c r="C34" s="230"/>
      <c r="D34" s="230"/>
      <c r="E34" s="230"/>
      <c r="F34" s="230"/>
      <c r="G34" s="230"/>
      <c r="H34" s="230"/>
      <c r="I34" s="230"/>
      <c r="J34" s="230"/>
      <c r="K34" s="230"/>
    </row>
    <row r="35" spans="2:11" s="225" customFormat="1" hidden="1"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2:11" s="225" customFormat="1" hidden="1">
      <c r="B36" s="230"/>
      <c r="C36" s="230"/>
      <c r="D36" s="230"/>
      <c r="E36" s="230"/>
      <c r="F36" s="230"/>
      <c r="G36" s="230"/>
      <c r="H36" s="230"/>
      <c r="I36" s="230"/>
      <c r="J36" s="230"/>
      <c r="K36" s="230"/>
    </row>
    <row r="37" spans="2:11" s="225" customFormat="1" hidden="1">
      <c r="B37" s="230"/>
      <c r="C37" s="230"/>
      <c r="D37" s="230"/>
      <c r="E37" s="230"/>
      <c r="F37" s="230"/>
      <c r="G37" s="230"/>
      <c r="H37" s="230"/>
      <c r="I37" s="230"/>
      <c r="J37" s="230"/>
      <c r="K37" s="230"/>
    </row>
    <row r="38" spans="2:11" s="225" customFormat="1" hidden="1"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2:11" s="225" customFormat="1" hidden="1">
      <c r="B39" s="230"/>
      <c r="C39" s="230"/>
      <c r="D39" s="230"/>
      <c r="E39" s="230"/>
      <c r="F39" s="230"/>
      <c r="G39" s="230"/>
      <c r="H39" s="230"/>
      <c r="I39" s="230"/>
      <c r="J39" s="230"/>
      <c r="K39" s="230"/>
    </row>
    <row r="40" spans="2:11" s="225" customFormat="1" hidden="1">
      <c r="B40" s="230"/>
      <c r="C40" s="230"/>
      <c r="D40" s="230"/>
      <c r="E40" s="230"/>
      <c r="F40" s="230"/>
      <c r="G40" s="230"/>
      <c r="H40" s="230"/>
      <c r="I40" s="230"/>
      <c r="J40" s="230"/>
      <c r="K40" s="230"/>
    </row>
    <row r="41" spans="2:11" s="225" customFormat="1" hidden="1">
      <c r="B41" s="230"/>
      <c r="C41" s="230"/>
      <c r="D41" s="230"/>
      <c r="E41" s="230"/>
      <c r="F41" s="230"/>
      <c r="G41" s="230"/>
      <c r="H41" s="230"/>
      <c r="I41" s="230"/>
      <c r="J41" s="230"/>
      <c r="K41" s="230"/>
    </row>
    <row r="42" spans="2:11" s="225" customFormat="1" hidden="1">
      <c r="B42" s="230"/>
      <c r="C42" s="230"/>
      <c r="D42" s="230"/>
      <c r="E42" s="230"/>
      <c r="F42" s="230"/>
      <c r="G42" s="230"/>
      <c r="H42" s="230"/>
      <c r="I42" s="230"/>
      <c r="J42" s="230"/>
      <c r="K42" s="230"/>
    </row>
    <row r="43" spans="2:11" s="225" customFormat="1" hidden="1">
      <c r="B43" s="230"/>
      <c r="C43" s="230"/>
      <c r="D43" s="230"/>
      <c r="E43" s="230"/>
      <c r="F43" s="230"/>
      <c r="G43" s="230"/>
      <c r="H43" s="230"/>
      <c r="I43" s="230"/>
      <c r="J43" s="230"/>
      <c r="K43" s="230"/>
    </row>
    <row r="44" spans="2:11" s="225" customFormat="1" hidden="1"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spans="2:11" s="225" customFormat="1" hidden="1">
      <c r="B45" s="230"/>
      <c r="C45" s="230"/>
      <c r="D45" s="230"/>
      <c r="E45" s="230"/>
      <c r="F45" s="230"/>
      <c r="G45" s="230"/>
      <c r="H45" s="230"/>
      <c r="I45" s="230"/>
      <c r="J45" s="230"/>
      <c r="K45" s="230"/>
    </row>
    <row r="46" spans="2:11" s="225" customFormat="1" hidden="1">
      <c r="B46" s="230"/>
      <c r="C46" s="230"/>
      <c r="D46" s="230"/>
      <c r="E46" s="230"/>
      <c r="F46" s="230"/>
      <c r="G46" s="230"/>
      <c r="H46" s="230"/>
      <c r="I46" s="230"/>
      <c r="J46" s="230"/>
      <c r="K46" s="230"/>
    </row>
    <row r="47" spans="2:11" s="225" customFormat="1" hidden="1">
      <c r="B47" s="230"/>
      <c r="C47" s="230"/>
      <c r="D47" s="230"/>
      <c r="E47" s="230"/>
      <c r="F47" s="230"/>
      <c r="G47" s="230"/>
      <c r="H47" s="230"/>
      <c r="I47" s="230"/>
      <c r="J47" s="230"/>
      <c r="K47" s="230"/>
    </row>
    <row r="48" spans="2:11" s="225" customFormat="1" hidden="1"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2:11" s="225" customFormat="1" hidden="1">
      <c r="B49" s="230"/>
      <c r="C49" s="230"/>
      <c r="D49" s="230"/>
      <c r="E49" s="230"/>
      <c r="F49" s="230"/>
      <c r="G49" s="230"/>
      <c r="H49" s="230"/>
      <c r="I49" s="230"/>
      <c r="J49" s="230"/>
      <c r="K49" s="230"/>
    </row>
    <row r="50" spans="2:11" s="225" customFormat="1" hidden="1">
      <c r="B50" s="230"/>
      <c r="C50" s="230"/>
      <c r="D50" s="230"/>
      <c r="E50" s="230"/>
      <c r="F50" s="230"/>
      <c r="G50" s="230"/>
      <c r="H50" s="230"/>
      <c r="I50" s="230"/>
      <c r="J50" s="230"/>
      <c r="K50" s="230"/>
    </row>
    <row r="51" spans="2:11" s="225" customFormat="1" hidden="1"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2:11" s="225" customFormat="1" hidden="1">
      <c r="B52" s="230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2:11" s="225" customFormat="1" hidden="1">
      <c r="B53" s="230"/>
      <c r="C53" s="230"/>
      <c r="D53" s="230"/>
      <c r="E53" s="230"/>
      <c r="F53" s="230"/>
      <c r="G53" s="230"/>
      <c r="H53" s="230"/>
      <c r="I53" s="230"/>
      <c r="J53" s="230"/>
      <c r="K53" s="230"/>
    </row>
    <row r="54" spans="2:11" s="225" customFormat="1" hidden="1">
      <c r="B54" s="230"/>
      <c r="C54" s="230"/>
      <c r="D54" s="230"/>
      <c r="E54" s="230"/>
      <c r="F54" s="230"/>
      <c r="G54" s="230"/>
      <c r="H54" s="230"/>
      <c r="I54" s="230"/>
      <c r="J54" s="230"/>
      <c r="K54" s="230"/>
    </row>
    <row r="55" spans="2:11" s="225" customFormat="1" hidden="1">
      <c r="B55" s="230"/>
      <c r="C55" s="230"/>
      <c r="D55" s="230"/>
      <c r="E55" s="230"/>
      <c r="F55" s="230"/>
      <c r="G55" s="230"/>
      <c r="H55" s="230"/>
      <c r="I55" s="230"/>
      <c r="J55" s="230"/>
      <c r="K55" s="230"/>
    </row>
    <row r="56" spans="2:11" s="225" customFormat="1" hidden="1">
      <c r="B56" s="230"/>
      <c r="C56" s="230"/>
      <c r="D56" s="230"/>
      <c r="E56" s="230"/>
      <c r="F56" s="230"/>
      <c r="G56" s="230"/>
      <c r="H56" s="230"/>
      <c r="I56" s="230"/>
      <c r="J56" s="230"/>
      <c r="K56" s="230"/>
    </row>
    <row r="57" spans="2:11" s="225" customFormat="1" hidden="1">
      <c r="B57" s="230"/>
      <c r="C57" s="230"/>
      <c r="D57" s="230"/>
      <c r="E57" s="230"/>
      <c r="F57" s="230"/>
      <c r="G57" s="230"/>
      <c r="H57" s="230"/>
      <c r="I57" s="230"/>
      <c r="J57" s="230"/>
      <c r="K57" s="230"/>
    </row>
    <row r="58" spans="2:11" s="225" customFormat="1" hidden="1">
      <c r="B58" s="230"/>
      <c r="C58" s="230"/>
      <c r="D58" s="230"/>
      <c r="E58" s="230"/>
      <c r="F58" s="230"/>
      <c r="G58" s="230"/>
      <c r="H58" s="230"/>
      <c r="I58" s="230"/>
      <c r="J58" s="230"/>
      <c r="K58" s="230"/>
    </row>
    <row r="59" spans="2:11" s="225" customFormat="1" hidden="1">
      <c r="B59" s="230"/>
      <c r="C59" s="230"/>
      <c r="D59" s="230"/>
      <c r="E59" s="230"/>
      <c r="F59" s="230"/>
      <c r="G59" s="230"/>
      <c r="H59" s="230"/>
      <c r="I59" s="230"/>
      <c r="J59" s="230"/>
      <c r="K59" s="230"/>
    </row>
    <row r="60" spans="2:11" s="225" customFormat="1" hidden="1">
      <c r="B60" s="230"/>
      <c r="C60" s="230"/>
      <c r="D60" s="230"/>
      <c r="E60" s="230"/>
      <c r="F60" s="230"/>
      <c r="G60" s="230"/>
      <c r="H60" s="230"/>
      <c r="I60" s="230"/>
      <c r="J60" s="230"/>
      <c r="K60" s="230"/>
    </row>
    <row r="61" spans="2:11" s="225" customFormat="1" hidden="1">
      <c r="B61" s="230"/>
      <c r="C61" s="230"/>
      <c r="D61" s="230"/>
      <c r="E61" s="230"/>
      <c r="F61" s="230"/>
      <c r="G61" s="230"/>
      <c r="H61" s="230"/>
      <c r="I61" s="230"/>
      <c r="J61" s="230"/>
      <c r="K61" s="230"/>
    </row>
    <row r="62" spans="2:11" s="225" customFormat="1" hidden="1">
      <c r="B62" s="230"/>
      <c r="C62" s="230"/>
      <c r="D62" s="230"/>
      <c r="E62" s="230"/>
      <c r="F62" s="230"/>
      <c r="G62" s="230"/>
      <c r="H62" s="230"/>
      <c r="I62" s="230"/>
      <c r="J62" s="230"/>
      <c r="K62" s="230"/>
    </row>
    <row r="63" spans="2:11" s="225" customFormat="1" hidden="1">
      <c r="B63" s="230"/>
      <c r="C63" s="230"/>
      <c r="D63" s="230"/>
      <c r="E63" s="230"/>
      <c r="F63" s="230"/>
      <c r="G63" s="230"/>
      <c r="H63" s="230"/>
      <c r="I63" s="230"/>
      <c r="J63" s="230"/>
      <c r="K63" s="230"/>
    </row>
    <row r="64" spans="2:11" s="225" customFormat="1" hidden="1">
      <c r="B64" s="230"/>
      <c r="C64" s="230"/>
      <c r="D64" s="230"/>
      <c r="E64" s="230"/>
      <c r="F64" s="230"/>
      <c r="G64" s="230"/>
      <c r="H64" s="230"/>
      <c r="I64" s="230"/>
      <c r="J64" s="230"/>
      <c r="K64" s="230"/>
    </row>
    <row r="65" spans="2:11" s="225" customFormat="1" hidden="1">
      <c r="B65" s="230"/>
      <c r="C65" s="230"/>
      <c r="D65" s="230"/>
      <c r="E65" s="230"/>
      <c r="F65" s="230"/>
      <c r="G65" s="230"/>
      <c r="H65" s="230"/>
      <c r="I65" s="230"/>
      <c r="J65" s="230"/>
      <c r="K65" s="230"/>
    </row>
    <row r="66" spans="2:11" s="225" customFormat="1" hidden="1">
      <c r="B66" s="230"/>
      <c r="C66" s="230"/>
      <c r="D66" s="230"/>
      <c r="E66" s="230"/>
      <c r="F66" s="230"/>
      <c r="G66" s="230"/>
      <c r="H66" s="230"/>
      <c r="I66" s="230"/>
      <c r="J66" s="230"/>
      <c r="K66" s="230"/>
    </row>
    <row r="67" spans="2:11" s="225" customFormat="1" hidden="1">
      <c r="B67" s="230"/>
      <c r="C67" s="230"/>
      <c r="D67" s="230"/>
      <c r="E67" s="230"/>
      <c r="F67" s="230"/>
      <c r="G67" s="230"/>
      <c r="H67" s="230"/>
      <c r="I67" s="230"/>
      <c r="J67" s="230"/>
      <c r="K67" s="230"/>
    </row>
    <row r="68" spans="2:11" s="225" customFormat="1" hidden="1">
      <c r="B68" s="230"/>
      <c r="C68" s="230"/>
      <c r="D68" s="230"/>
      <c r="E68" s="230"/>
      <c r="F68" s="230"/>
      <c r="G68" s="230"/>
      <c r="H68" s="230"/>
      <c r="I68" s="230"/>
      <c r="J68" s="230"/>
      <c r="K68" s="230"/>
    </row>
    <row r="69" spans="2:11" s="225" customFormat="1" hidden="1">
      <c r="B69" s="230"/>
      <c r="C69" s="230"/>
      <c r="D69" s="230"/>
      <c r="E69" s="230"/>
      <c r="F69" s="230"/>
      <c r="G69" s="230"/>
      <c r="H69" s="230"/>
      <c r="I69" s="230"/>
      <c r="J69" s="230"/>
      <c r="K69" s="230"/>
    </row>
    <row r="70" spans="2:11" s="225" customFormat="1" hidden="1">
      <c r="B70" s="230"/>
      <c r="C70" s="230"/>
      <c r="D70" s="230"/>
      <c r="E70" s="230"/>
      <c r="F70" s="230"/>
      <c r="G70" s="230"/>
      <c r="H70" s="230"/>
      <c r="I70" s="230"/>
      <c r="J70" s="230"/>
      <c r="K70" s="230"/>
    </row>
    <row r="71" spans="2:11" s="225" customFormat="1" hidden="1">
      <c r="B71" s="230"/>
      <c r="C71" s="230"/>
      <c r="D71" s="230"/>
      <c r="E71" s="230"/>
      <c r="F71" s="230"/>
      <c r="G71" s="230"/>
      <c r="H71" s="230"/>
      <c r="I71" s="230"/>
      <c r="J71" s="230"/>
      <c r="K71" s="230"/>
    </row>
    <row r="72" spans="2:11" s="225" customFormat="1" hidden="1">
      <c r="B72" s="230"/>
      <c r="C72" s="230"/>
      <c r="D72" s="230"/>
      <c r="E72" s="230"/>
      <c r="F72" s="230"/>
      <c r="G72" s="230"/>
      <c r="H72" s="230"/>
      <c r="I72" s="230"/>
      <c r="J72" s="230"/>
      <c r="K72" s="230"/>
    </row>
    <row r="73" spans="2:11" s="225" customFormat="1" hidden="1">
      <c r="B73" s="230"/>
      <c r="C73" s="230"/>
      <c r="D73" s="230"/>
      <c r="E73" s="230"/>
      <c r="F73" s="230"/>
      <c r="G73" s="230"/>
      <c r="H73" s="230"/>
      <c r="I73" s="230"/>
      <c r="J73" s="230"/>
      <c r="K73" s="230"/>
    </row>
    <row r="74" spans="2:11" s="225" customFormat="1" hidden="1">
      <c r="B74" s="230"/>
      <c r="C74" s="230"/>
      <c r="D74" s="230"/>
      <c r="E74" s="230"/>
      <c r="F74" s="230"/>
      <c r="G74" s="230"/>
      <c r="H74" s="230"/>
      <c r="I74" s="230"/>
      <c r="J74" s="230"/>
      <c r="K74" s="230"/>
    </row>
    <row r="75" spans="2:11" s="225" customFormat="1" hidden="1">
      <c r="B75" s="230"/>
      <c r="C75" s="230"/>
      <c r="D75" s="230"/>
      <c r="E75" s="230"/>
      <c r="F75" s="230"/>
      <c r="G75" s="230"/>
      <c r="H75" s="230"/>
      <c r="I75" s="230"/>
      <c r="J75" s="230"/>
      <c r="K75" s="230"/>
    </row>
    <row r="76" spans="2:11" s="225" customFormat="1" hidden="1">
      <c r="B76" s="230"/>
      <c r="C76" s="230"/>
      <c r="D76" s="230"/>
      <c r="E76" s="230"/>
      <c r="F76" s="230"/>
      <c r="G76" s="230"/>
      <c r="H76" s="230"/>
      <c r="I76" s="230"/>
      <c r="J76" s="230"/>
      <c r="K76" s="230"/>
    </row>
    <row r="77" spans="2:11" s="225" customFormat="1" hidden="1">
      <c r="B77" s="230"/>
      <c r="C77" s="230"/>
      <c r="D77" s="230"/>
      <c r="E77" s="230"/>
      <c r="F77" s="230"/>
      <c r="G77" s="230"/>
      <c r="H77" s="230"/>
      <c r="I77" s="230"/>
      <c r="J77" s="230"/>
      <c r="K77" s="230"/>
    </row>
    <row r="78" spans="2:11" s="225" customFormat="1" hidden="1">
      <c r="B78" s="230"/>
      <c r="C78" s="230"/>
      <c r="D78" s="230"/>
      <c r="E78" s="230"/>
      <c r="F78" s="230"/>
      <c r="G78" s="230"/>
      <c r="H78" s="230"/>
      <c r="I78" s="230"/>
      <c r="J78" s="230"/>
      <c r="K78" s="230"/>
    </row>
    <row r="79" spans="2:11" s="225" customFormat="1" hidden="1">
      <c r="B79" s="230"/>
      <c r="C79" s="230"/>
      <c r="D79" s="230"/>
      <c r="E79" s="230"/>
      <c r="F79" s="230"/>
      <c r="G79" s="230"/>
      <c r="H79" s="230"/>
      <c r="I79" s="230"/>
      <c r="J79" s="230"/>
      <c r="K79" s="230"/>
    </row>
    <row r="80" spans="2:11" s="225" customFormat="1" hidden="1">
      <c r="B80" s="230"/>
      <c r="C80" s="230"/>
      <c r="D80" s="230"/>
      <c r="E80" s="230"/>
      <c r="F80" s="230"/>
      <c r="G80" s="230"/>
      <c r="H80" s="230"/>
      <c r="I80" s="230"/>
      <c r="J80" s="230"/>
      <c r="K80" s="230"/>
    </row>
    <row r="81" spans="2:11" s="225" customFormat="1" hidden="1">
      <c r="B81" s="230"/>
      <c r="C81" s="230"/>
      <c r="D81" s="230"/>
      <c r="E81" s="230"/>
      <c r="F81" s="230"/>
      <c r="G81" s="230"/>
      <c r="H81" s="230"/>
      <c r="I81" s="230"/>
      <c r="J81" s="230"/>
      <c r="K81" s="230"/>
    </row>
    <row r="82" spans="2:11" s="225" customFormat="1" hidden="1">
      <c r="B82" s="230"/>
      <c r="C82" s="230"/>
      <c r="D82" s="230"/>
      <c r="E82" s="230"/>
      <c r="F82" s="230"/>
      <c r="G82" s="230"/>
      <c r="H82" s="230"/>
      <c r="I82" s="230"/>
      <c r="J82" s="230"/>
      <c r="K82" s="230"/>
    </row>
    <row r="83" spans="2:11" s="225" customFormat="1" hidden="1">
      <c r="B83" s="230"/>
      <c r="C83" s="230"/>
      <c r="D83" s="230"/>
      <c r="E83" s="230"/>
      <c r="F83" s="230"/>
      <c r="G83" s="230"/>
      <c r="H83" s="230"/>
      <c r="I83" s="230"/>
      <c r="J83" s="230"/>
      <c r="K83" s="230"/>
    </row>
    <row r="84" spans="2:11" s="225" customFormat="1" hidden="1">
      <c r="B84" s="230"/>
      <c r="C84" s="230"/>
      <c r="D84" s="230"/>
      <c r="E84" s="230"/>
      <c r="F84" s="230"/>
      <c r="G84" s="230"/>
      <c r="H84" s="230"/>
      <c r="I84" s="230"/>
      <c r="J84" s="230"/>
      <c r="K84" s="230"/>
    </row>
    <row r="85" spans="2:11" s="225" customFormat="1" hidden="1">
      <c r="B85" s="230"/>
      <c r="C85" s="230"/>
      <c r="D85" s="230"/>
      <c r="E85" s="230"/>
      <c r="F85" s="230"/>
      <c r="G85" s="230"/>
      <c r="H85" s="230"/>
      <c r="I85" s="230"/>
      <c r="J85" s="230"/>
      <c r="K85" s="230"/>
    </row>
    <row r="86" spans="2:11" s="225" customFormat="1" hidden="1">
      <c r="B86" s="230"/>
      <c r="C86" s="230"/>
      <c r="D86" s="230"/>
      <c r="E86" s="230"/>
      <c r="F86" s="230"/>
      <c r="G86" s="230"/>
      <c r="H86" s="230"/>
      <c r="I86" s="230"/>
      <c r="J86" s="230"/>
      <c r="K86" s="230"/>
    </row>
    <row r="87" spans="2:11" s="225" customFormat="1" hidden="1"/>
    <row r="88" spans="2:11" s="225" customFormat="1" hidden="1"/>
    <row r="89" spans="2:11" s="225" customFormat="1" hidden="1"/>
    <row r="90" spans="2:11" s="225" customFormat="1" hidden="1"/>
  </sheetData>
  <mergeCells count="24">
    <mergeCell ref="H16:H17"/>
    <mergeCell ref="J16:J17"/>
    <mergeCell ref="K16:K17"/>
    <mergeCell ref="B19:K19"/>
    <mergeCell ref="B3:D3"/>
    <mergeCell ref="E3:K3"/>
    <mergeCell ref="B4:D4"/>
    <mergeCell ref="E4:K4"/>
    <mergeCell ref="B7:K7"/>
    <mergeCell ref="I22:I23"/>
    <mergeCell ref="B25:K25"/>
    <mergeCell ref="I16:I17"/>
    <mergeCell ref="H22:H23"/>
    <mergeCell ref="J22:J23"/>
    <mergeCell ref="K22:K23"/>
    <mergeCell ref="J10:J11"/>
    <mergeCell ref="K10:K11"/>
    <mergeCell ref="B13:K13"/>
    <mergeCell ref="B8:D8"/>
    <mergeCell ref="E8:G8"/>
    <mergeCell ref="H8:I8"/>
    <mergeCell ref="B9:D9"/>
    <mergeCell ref="E9:G9"/>
    <mergeCell ref="H9:I9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L84"/>
  <sheetViews>
    <sheetView zoomScale="85" zoomScaleNormal="85" zoomScalePageLayoutView="85" workbookViewId="0"/>
  </sheetViews>
  <sheetFormatPr baseColWidth="10" defaultColWidth="0" defaultRowHeight="12.75" zeroHeight="1"/>
  <cols>
    <col min="1" max="1" width="3.140625" style="225" customWidth="1"/>
    <col min="2" max="2" width="14.7109375" style="225" customWidth="1"/>
    <col min="3" max="3" width="19" style="225" customWidth="1"/>
    <col min="4" max="4" width="19.28515625" style="225" customWidth="1"/>
    <col min="5" max="5" width="30" style="225" customWidth="1"/>
    <col min="6" max="6" width="44.28515625" style="225" customWidth="1"/>
    <col min="7" max="9" width="14.7109375" style="225" customWidth="1"/>
    <col min="10" max="10" width="20" style="225" customWidth="1"/>
    <col min="11" max="11" width="23.5703125" style="225" customWidth="1"/>
    <col min="12" max="12" width="33.28515625" style="225" hidden="1" customWidth="1"/>
    <col min="13" max="16384" width="10.85546875" style="225" hidden="1"/>
  </cols>
  <sheetData>
    <row r="1" spans="1:11" s="1" customFormat="1"/>
    <row r="2" spans="1:11" s="1" customFormat="1" ht="13.5" thickBot="1"/>
    <row r="3" spans="1:11" s="28" customFormat="1" ht="15.75" customHeight="1">
      <c r="A3" s="1"/>
      <c r="B3" s="351" t="s">
        <v>19</v>
      </c>
      <c r="C3" s="352"/>
      <c r="D3" s="352"/>
      <c r="E3" s="355" t="s">
        <v>243</v>
      </c>
      <c r="F3" s="356"/>
      <c r="G3" s="356"/>
      <c r="H3" s="356"/>
      <c r="I3" s="356"/>
      <c r="J3" s="356"/>
      <c r="K3" s="357"/>
    </row>
    <row r="4" spans="1:11" s="28" customFormat="1" ht="15.75" customHeight="1" thickBot="1">
      <c r="A4" s="1"/>
      <c r="B4" s="353" t="s">
        <v>20</v>
      </c>
      <c r="C4" s="354"/>
      <c r="D4" s="354"/>
      <c r="E4" s="358" t="s">
        <v>244</v>
      </c>
      <c r="F4" s="359"/>
      <c r="G4" s="359"/>
      <c r="H4" s="359"/>
      <c r="I4" s="359"/>
      <c r="J4" s="360"/>
      <c r="K4" s="361"/>
    </row>
    <row r="5" spans="1:11" s="1" customFormat="1"/>
    <row r="6" spans="1:11" s="1" customFormat="1" ht="13.5" thickBot="1"/>
    <row r="7" spans="1:11" s="28" customFormat="1" ht="15" customHeight="1" thickBot="1">
      <c r="A7" s="1"/>
      <c r="B7" s="382" t="s">
        <v>63</v>
      </c>
      <c r="C7" s="383"/>
      <c r="D7" s="383"/>
      <c r="E7" s="383"/>
      <c r="F7" s="383"/>
      <c r="G7" s="383"/>
      <c r="H7" s="383"/>
      <c r="I7" s="383"/>
      <c r="J7" s="383"/>
      <c r="K7" s="384"/>
    </row>
    <row r="8" spans="1:11" s="28" customFormat="1" ht="41.1" customHeight="1">
      <c r="A8" s="1"/>
      <c r="B8" s="401" t="s">
        <v>21</v>
      </c>
      <c r="C8" s="402"/>
      <c r="D8" s="403"/>
      <c r="E8" s="404" t="s">
        <v>22</v>
      </c>
      <c r="F8" s="402"/>
      <c r="G8" s="403"/>
      <c r="H8" s="405" t="s">
        <v>23</v>
      </c>
      <c r="I8" s="406"/>
      <c r="J8" s="205" t="s">
        <v>82</v>
      </c>
      <c r="K8" s="488" t="s">
        <v>81</v>
      </c>
    </row>
    <row r="9" spans="1:11" s="28" customFormat="1" ht="13.5" thickBot="1">
      <c r="A9" s="1"/>
      <c r="B9" s="376" t="s">
        <v>245</v>
      </c>
      <c r="C9" s="377"/>
      <c r="D9" s="377"/>
      <c r="E9" s="377" t="s">
        <v>246</v>
      </c>
      <c r="F9" s="377"/>
      <c r="G9" s="377"/>
      <c r="H9" s="379" t="s">
        <v>247</v>
      </c>
      <c r="I9" s="377"/>
      <c r="J9" s="170">
        <v>307</v>
      </c>
      <c r="K9" s="191"/>
    </row>
    <row r="10" spans="1:11" s="1" customFormat="1">
      <c r="B10" s="167"/>
      <c r="C10" s="167"/>
      <c r="D10" s="167"/>
      <c r="E10" s="167"/>
      <c r="F10" s="167"/>
      <c r="G10" s="167"/>
      <c r="H10" s="16"/>
      <c r="I10" s="167"/>
      <c r="J10" s="339" t="s">
        <v>96</v>
      </c>
      <c r="K10" s="340" t="s">
        <v>80</v>
      </c>
    </row>
    <row r="11" spans="1:11" s="1" customFormat="1">
      <c r="B11" s="168"/>
      <c r="C11" s="168"/>
      <c r="D11" s="168"/>
      <c r="E11" s="168"/>
      <c r="F11" s="168"/>
      <c r="G11" s="168"/>
      <c r="H11" s="168"/>
      <c r="I11" s="168"/>
      <c r="J11" s="336"/>
      <c r="K11" s="341"/>
    </row>
    <row r="12" spans="1:11" s="1" customFormat="1" ht="13.5" thickBot="1"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11" s="28" customFormat="1" ht="13.5" thickBot="1">
      <c r="A13" s="1"/>
      <c r="B13" s="260" t="s">
        <v>98</v>
      </c>
      <c r="C13" s="261"/>
      <c r="D13" s="261"/>
      <c r="E13" s="261"/>
      <c r="F13" s="261"/>
      <c r="G13" s="261"/>
      <c r="H13" s="261"/>
      <c r="I13" s="261"/>
      <c r="J13" s="261"/>
      <c r="K13" s="262"/>
    </row>
    <row r="14" spans="1:11" s="28" customFormat="1" ht="56.1" customHeight="1">
      <c r="A14" s="1"/>
      <c r="B14" s="212" t="s">
        <v>25</v>
      </c>
      <c r="C14" s="200" t="s">
        <v>65</v>
      </c>
      <c r="D14" s="200" t="s">
        <v>28</v>
      </c>
      <c r="E14" s="217" t="s">
        <v>26</v>
      </c>
      <c r="F14" s="217" t="s">
        <v>27</v>
      </c>
      <c r="G14" s="211" t="s">
        <v>29</v>
      </c>
      <c r="H14" s="211" t="s">
        <v>30</v>
      </c>
      <c r="I14" s="211" t="s">
        <v>66</v>
      </c>
      <c r="J14" s="211" t="s">
        <v>82</v>
      </c>
      <c r="K14" s="215" t="s">
        <v>81</v>
      </c>
    </row>
    <row r="15" spans="1:11" s="28" customFormat="1" ht="150" customHeight="1" thickBot="1">
      <c r="A15" s="1"/>
      <c r="B15" s="45">
        <v>1</v>
      </c>
      <c r="C15" s="109" t="s">
        <v>220</v>
      </c>
      <c r="D15" s="109" t="s">
        <v>119</v>
      </c>
      <c r="E15" s="110" t="s">
        <v>248</v>
      </c>
      <c r="F15" s="110" t="s">
        <v>249</v>
      </c>
      <c r="G15" s="48">
        <v>39412</v>
      </c>
      <c r="H15" s="48">
        <v>41274</v>
      </c>
      <c r="I15" s="107">
        <f t="shared" ref="I15" si="0">+(G15-H15)/360</f>
        <v>-5.1722222222222225</v>
      </c>
      <c r="J15" s="173">
        <v>310</v>
      </c>
      <c r="K15" s="104"/>
    </row>
    <row r="16" spans="1:11" s="28" customFormat="1">
      <c r="A16" s="1"/>
      <c r="B16" s="168"/>
      <c r="C16" s="168"/>
      <c r="D16" s="168"/>
      <c r="E16" s="168"/>
      <c r="F16" s="1"/>
      <c r="G16" s="1"/>
      <c r="H16" s="339" t="s">
        <v>33</v>
      </c>
      <c r="I16" s="348">
        <f>SUM(I15:I15)</f>
        <v>-5.1722222222222225</v>
      </c>
      <c r="J16" s="339" t="s">
        <v>96</v>
      </c>
      <c r="K16" s="340" t="s">
        <v>80</v>
      </c>
    </row>
    <row r="17" spans="1:11" s="28" customFormat="1" ht="13.5" thickBot="1">
      <c r="A17" s="1"/>
      <c r="B17" s="168"/>
      <c r="C17" s="168"/>
      <c r="D17" s="168"/>
      <c r="E17" s="168"/>
      <c r="F17" s="1"/>
      <c r="G17" s="1"/>
      <c r="H17" s="336"/>
      <c r="I17" s="349"/>
      <c r="J17" s="336"/>
      <c r="K17" s="341"/>
    </row>
    <row r="18" spans="1:11" s="28" customFormat="1">
      <c r="A18" s="1"/>
      <c r="B18" s="193"/>
      <c r="C18" s="168"/>
      <c r="D18" s="168"/>
      <c r="E18" s="168"/>
      <c r="F18" s="168"/>
      <c r="G18" s="168"/>
      <c r="H18" s="168"/>
      <c r="I18" s="168"/>
      <c r="J18" s="168"/>
      <c r="K18" s="168"/>
    </row>
    <row r="19" spans="1:11" hidden="1">
      <c r="B19" s="230"/>
      <c r="C19" s="230"/>
      <c r="D19" s="230"/>
      <c r="E19" s="230"/>
      <c r="F19" s="230"/>
      <c r="G19" s="230"/>
      <c r="H19" s="230"/>
      <c r="I19" s="230"/>
      <c r="J19" s="230"/>
      <c r="K19" s="230"/>
    </row>
    <row r="20" spans="1:11" ht="39" hidden="1" customHeight="1">
      <c r="B20" s="468"/>
      <c r="C20" s="468"/>
      <c r="D20" s="468"/>
      <c r="E20" s="468"/>
      <c r="F20" s="468"/>
      <c r="G20" s="468"/>
      <c r="H20" s="468"/>
      <c r="I20" s="468"/>
      <c r="J20" s="468"/>
      <c r="K20" s="468"/>
    </row>
    <row r="21" spans="1:11" hidden="1"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pans="1:11" hidden="1">
      <c r="B22" s="230"/>
      <c r="C22" s="230"/>
      <c r="D22" s="230"/>
      <c r="E22" s="230"/>
      <c r="F22" s="230"/>
      <c r="G22" s="230"/>
      <c r="H22" s="230"/>
      <c r="I22" s="230"/>
      <c r="J22" s="230"/>
      <c r="K22" s="230"/>
    </row>
    <row r="23" spans="1:11" hidden="1">
      <c r="B23" s="230"/>
      <c r="C23" s="230"/>
      <c r="D23" s="230"/>
      <c r="E23" s="230"/>
      <c r="F23" s="230"/>
      <c r="G23" s="230"/>
      <c r="H23" s="230"/>
      <c r="I23" s="230"/>
      <c r="J23" s="230"/>
      <c r="K23" s="230"/>
    </row>
    <row r="24" spans="1:11" hidden="1">
      <c r="B24" s="230"/>
      <c r="C24" s="230"/>
      <c r="D24" s="230"/>
      <c r="E24" s="230"/>
      <c r="F24" s="230"/>
      <c r="G24" s="230"/>
      <c r="H24" s="230"/>
      <c r="I24" s="230"/>
      <c r="J24" s="230"/>
      <c r="K24" s="230"/>
    </row>
    <row r="25" spans="1:11" hidden="1">
      <c r="B25" s="230"/>
      <c r="C25" s="230"/>
      <c r="D25" s="230"/>
      <c r="E25" s="230"/>
      <c r="F25" s="230"/>
      <c r="G25" s="230"/>
      <c r="H25" s="230"/>
      <c r="I25" s="230"/>
      <c r="J25" s="230"/>
      <c r="K25" s="230"/>
    </row>
    <row r="26" spans="1:11" hidden="1"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pans="1:11" hidden="1"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pans="1:11" hidden="1">
      <c r="B28" s="230"/>
      <c r="C28" s="230"/>
      <c r="D28" s="230"/>
      <c r="E28" s="230"/>
      <c r="F28" s="230"/>
      <c r="G28" s="230"/>
      <c r="H28" s="230"/>
      <c r="I28" s="230"/>
      <c r="J28" s="230"/>
      <c r="K28" s="230"/>
    </row>
    <row r="29" spans="1:11" hidden="1">
      <c r="B29" s="230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1:11" hidden="1">
      <c r="B30" s="230"/>
      <c r="C30" s="230"/>
      <c r="D30" s="230"/>
      <c r="E30" s="230"/>
      <c r="F30" s="230"/>
      <c r="G30" s="230"/>
      <c r="H30" s="230"/>
      <c r="I30" s="230"/>
      <c r="J30" s="230"/>
      <c r="K30" s="230"/>
    </row>
    <row r="31" spans="1:11" hidden="1"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spans="1:11" hidden="1">
      <c r="B32" s="230"/>
      <c r="C32" s="230"/>
      <c r="D32" s="230"/>
      <c r="E32" s="230"/>
      <c r="F32" s="230"/>
      <c r="G32" s="230"/>
      <c r="H32" s="230"/>
      <c r="I32" s="230"/>
      <c r="J32" s="230"/>
      <c r="K32" s="230"/>
    </row>
    <row r="33" spans="2:11" hidden="1">
      <c r="B33" s="230"/>
      <c r="C33" s="230"/>
      <c r="D33" s="230"/>
      <c r="E33" s="230"/>
      <c r="F33" s="230"/>
      <c r="G33" s="230"/>
      <c r="H33" s="230"/>
      <c r="I33" s="230"/>
      <c r="J33" s="230"/>
      <c r="K33" s="230"/>
    </row>
    <row r="34" spans="2:11" hidden="1">
      <c r="B34" s="230"/>
      <c r="C34" s="230"/>
      <c r="D34" s="230"/>
      <c r="E34" s="230"/>
      <c r="F34" s="230"/>
      <c r="G34" s="230"/>
      <c r="H34" s="230"/>
      <c r="I34" s="230"/>
      <c r="J34" s="230"/>
      <c r="K34" s="230"/>
    </row>
    <row r="35" spans="2:11" hidden="1"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2:11" hidden="1">
      <c r="B36" s="230"/>
      <c r="C36" s="230"/>
      <c r="D36" s="230"/>
      <c r="E36" s="230"/>
      <c r="F36" s="230"/>
      <c r="G36" s="230"/>
      <c r="H36" s="230"/>
      <c r="I36" s="230"/>
      <c r="J36" s="230"/>
      <c r="K36" s="230"/>
    </row>
    <row r="37" spans="2:11" hidden="1">
      <c r="B37" s="230"/>
      <c r="C37" s="230"/>
      <c r="D37" s="230"/>
      <c r="E37" s="230"/>
      <c r="F37" s="230"/>
      <c r="G37" s="230"/>
      <c r="H37" s="230"/>
      <c r="I37" s="230"/>
      <c r="J37" s="230"/>
      <c r="K37" s="230"/>
    </row>
    <row r="38" spans="2:11" hidden="1"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2:11" hidden="1">
      <c r="B39" s="230"/>
      <c r="C39" s="230"/>
      <c r="D39" s="230"/>
      <c r="E39" s="230"/>
      <c r="F39" s="230"/>
      <c r="G39" s="230"/>
      <c r="H39" s="230"/>
      <c r="I39" s="230"/>
      <c r="J39" s="230"/>
      <c r="K39" s="230"/>
    </row>
    <row r="40" spans="2:11" hidden="1">
      <c r="B40" s="230"/>
      <c r="C40" s="230"/>
      <c r="D40" s="230"/>
      <c r="E40" s="230"/>
      <c r="F40" s="230"/>
      <c r="G40" s="230"/>
      <c r="H40" s="230"/>
      <c r="I40" s="230"/>
      <c r="J40" s="230"/>
      <c r="K40" s="230"/>
    </row>
    <row r="41" spans="2:11" hidden="1">
      <c r="B41" s="230"/>
      <c r="C41" s="230"/>
      <c r="D41" s="230"/>
      <c r="E41" s="230"/>
      <c r="F41" s="230"/>
      <c r="G41" s="230"/>
      <c r="H41" s="230"/>
      <c r="I41" s="230"/>
      <c r="J41" s="230"/>
      <c r="K41" s="230"/>
    </row>
    <row r="42" spans="2:11" hidden="1">
      <c r="B42" s="230"/>
      <c r="C42" s="230"/>
      <c r="D42" s="230"/>
      <c r="E42" s="230"/>
      <c r="F42" s="230"/>
      <c r="G42" s="230"/>
      <c r="H42" s="230"/>
      <c r="I42" s="230"/>
      <c r="J42" s="230"/>
      <c r="K42" s="230"/>
    </row>
    <row r="43" spans="2:11" hidden="1">
      <c r="B43" s="230"/>
      <c r="C43" s="230"/>
      <c r="D43" s="230"/>
      <c r="E43" s="230"/>
      <c r="F43" s="230"/>
      <c r="G43" s="230"/>
      <c r="H43" s="230"/>
      <c r="I43" s="230"/>
      <c r="J43" s="230"/>
      <c r="K43" s="230"/>
    </row>
    <row r="44" spans="2:11" hidden="1"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spans="2:11" hidden="1">
      <c r="B45" s="230"/>
      <c r="C45" s="230"/>
      <c r="D45" s="230"/>
      <c r="E45" s="230"/>
      <c r="F45" s="230"/>
      <c r="G45" s="230"/>
      <c r="H45" s="230"/>
      <c r="I45" s="230"/>
      <c r="J45" s="230"/>
      <c r="K45" s="230"/>
    </row>
    <row r="46" spans="2:11" hidden="1">
      <c r="B46" s="230"/>
      <c r="C46" s="230"/>
      <c r="D46" s="230"/>
      <c r="E46" s="230"/>
      <c r="F46" s="230"/>
      <c r="G46" s="230"/>
      <c r="H46" s="230"/>
      <c r="I46" s="230"/>
      <c r="J46" s="230"/>
      <c r="K46" s="230"/>
    </row>
    <row r="47" spans="2:11" hidden="1">
      <c r="B47" s="230"/>
      <c r="C47" s="230"/>
      <c r="D47" s="230"/>
      <c r="E47" s="230"/>
      <c r="F47" s="230"/>
      <c r="G47" s="230"/>
      <c r="H47" s="230"/>
      <c r="I47" s="230"/>
      <c r="J47" s="230"/>
      <c r="K47" s="230"/>
    </row>
    <row r="48" spans="2:11" hidden="1"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2:11" hidden="1">
      <c r="B49" s="230"/>
      <c r="C49" s="230"/>
      <c r="D49" s="230"/>
      <c r="E49" s="230"/>
      <c r="F49" s="230"/>
      <c r="G49" s="230"/>
      <c r="H49" s="230"/>
      <c r="I49" s="230"/>
      <c r="J49" s="230"/>
      <c r="K49" s="230"/>
    </row>
    <row r="50" spans="2:11" hidden="1">
      <c r="B50" s="230"/>
      <c r="C50" s="230"/>
      <c r="D50" s="230"/>
      <c r="E50" s="230"/>
      <c r="F50" s="230"/>
      <c r="G50" s="230"/>
      <c r="H50" s="230"/>
      <c r="I50" s="230"/>
      <c r="J50" s="230"/>
      <c r="K50" s="230"/>
    </row>
    <row r="51" spans="2:11" hidden="1"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2:11" hidden="1">
      <c r="B52" s="230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2:11" hidden="1">
      <c r="B53" s="230"/>
      <c r="C53" s="230"/>
      <c r="D53" s="230"/>
      <c r="E53" s="230"/>
      <c r="F53" s="230"/>
      <c r="G53" s="230"/>
      <c r="H53" s="230"/>
      <c r="I53" s="230"/>
      <c r="J53" s="230"/>
      <c r="K53" s="230"/>
    </row>
    <row r="54" spans="2:11" hidden="1">
      <c r="B54" s="230"/>
      <c r="C54" s="230"/>
      <c r="D54" s="230"/>
      <c r="E54" s="230"/>
      <c r="F54" s="230"/>
      <c r="G54" s="230"/>
      <c r="H54" s="230"/>
      <c r="I54" s="230"/>
      <c r="J54" s="230"/>
      <c r="K54" s="230"/>
    </row>
    <row r="55" spans="2:11" hidden="1">
      <c r="B55" s="230"/>
      <c r="C55" s="230"/>
      <c r="D55" s="230"/>
      <c r="E55" s="230"/>
      <c r="F55" s="230"/>
      <c r="G55" s="230"/>
      <c r="H55" s="230"/>
      <c r="I55" s="230"/>
      <c r="J55" s="230"/>
      <c r="K55" s="230"/>
    </row>
    <row r="56" spans="2:11" hidden="1">
      <c r="B56" s="230"/>
      <c r="C56" s="230"/>
      <c r="D56" s="230"/>
      <c r="E56" s="230"/>
      <c r="F56" s="230"/>
      <c r="G56" s="230"/>
      <c r="H56" s="230"/>
      <c r="I56" s="230"/>
      <c r="J56" s="230"/>
      <c r="K56" s="230"/>
    </row>
    <row r="57" spans="2:11" hidden="1">
      <c r="B57" s="230"/>
      <c r="C57" s="230"/>
      <c r="D57" s="230"/>
      <c r="E57" s="230"/>
      <c r="F57" s="230"/>
      <c r="G57" s="230"/>
      <c r="H57" s="230"/>
      <c r="I57" s="230"/>
      <c r="J57" s="230"/>
      <c r="K57" s="230"/>
    </row>
    <row r="58" spans="2:11" hidden="1">
      <c r="B58" s="230"/>
      <c r="C58" s="230"/>
      <c r="D58" s="230"/>
      <c r="E58" s="230"/>
      <c r="F58" s="230"/>
      <c r="G58" s="230"/>
      <c r="H58" s="230"/>
      <c r="I58" s="230"/>
      <c r="J58" s="230"/>
      <c r="K58" s="230"/>
    </row>
    <row r="59" spans="2:11" hidden="1">
      <c r="B59" s="230"/>
      <c r="C59" s="230"/>
      <c r="D59" s="230"/>
      <c r="E59" s="230"/>
      <c r="F59" s="230"/>
      <c r="G59" s="230"/>
      <c r="H59" s="230"/>
      <c r="I59" s="230"/>
      <c r="J59" s="230"/>
      <c r="K59" s="230"/>
    </row>
    <row r="60" spans="2:11" hidden="1">
      <c r="B60" s="230"/>
      <c r="C60" s="230"/>
      <c r="D60" s="230"/>
      <c r="E60" s="230"/>
      <c r="F60" s="230"/>
      <c r="G60" s="230"/>
      <c r="H60" s="230"/>
      <c r="I60" s="230"/>
      <c r="J60" s="230"/>
      <c r="K60" s="230"/>
    </row>
    <row r="61" spans="2:11" hidden="1">
      <c r="B61" s="230"/>
      <c r="C61" s="230"/>
      <c r="D61" s="230"/>
      <c r="E61" s="230"/>
      <c r="F61" s="230"/>
      <c r="G61" s="230"/>
      <c r="H61" s="230"/>
      <c r="I61" s="230"/>
      <c r="J61" s="230"/>
      <c r="K61" s="230"/>
    </row>
    <row r="62" spans="2:11" hidden="1">
      <c r="B62" s="230"/>
      <c r="C62" s="230"/>
      <c r="D62" s="230"/>
      <c r="E62" s="230"/>
      <c r="F62" s="230"/>
      <c r="G62" s="230"/>
      <c r="H62" s="230"/>
      <c r="I62" s="230"/>
      <c r="J62" s="230"/>
      <c r="K62" s="230"/>
    </row>
    <row r="63" spans="2:11" hidden="1">
      <c r="B63" s="230"/>
      <c r="C63" s="230"/>
      <c r="D63" s="230"/>
      <c r="E63" s="230"/>
      <c r="F63" s="230"/>
      <c r="G63" s="230"/>
      <c r="H63" s="230"/>
      <c r="I63" s="230"/>
      <c r="J63" s="230"/>
      <c r="K63" s="230"/>
    </row>
    <row r="64" spans="2:11" hidden="1">
      <c r="B64" s="230"/>
      <c r="C64" s="230"/>
      <c r="D64" s="230"/>
      <c r="E64" s="230"/>
      <c r="F64" s="230"/>
      <c r="G64" s="230"/>
      <c r="H64" s="230"/>
      <c r="I64" s="230"/>
      <c r="J64" s="230"/>
      <c r="K64" s="230"/>
    </row>
    <row r="65" spans="2:11" hidden="1">
      <c r="B65" s="230"/>
      <c r="C65" s="230"/>
      <c r="D65" s="230"/>
      <c r="E65" s="230"/>
      <c r="F65" s="230"/>
      <c r="G65" s="230"/>
      <c r="H65" s="230"/>
      <c r="I65" s="230"/>
      <c r="J65" s="230"/>
      <c r="K65" s="230"/>
    </row>
    <row r="66" spans="2:11" hidden="1">
      <c r="B66" s="230"/>
      <c r="C66" s="230"/>
      <c r="D66" s="230"/>
      <c r="E66" s="230"/>
      <c r="F66" s="230"/>
      <c r="G66" s="230"/>
      <c r="H66" s="230"/>
      <c r="I66" s="230"/>
      <c r="J66" s="230"/>
      <c r="K66" s="230"/>
    </row>
    <row r="67" spans="2:11" hidden="1">
      <c r="B67" s="230"/>
      <c r="C67" s="230"/>
      <c r="D67" s="230"/>
      <c r="E67" s="230"/>
      <c r="F67" s="230"/>
      <c r="G67" s="230"/>
      <c r="H67" s="230"/>
      <c r="I67" s="230"/>
      <c r="J67" s="230"/>
      <c r="K67" s="230"/>
    </row>
    <row r="68" spans="2:11" hidden="1">
      <c r="B68" s="230"/>
      <c r="C68" s="230"/>
      <c r="D68" s="230"/>
      <c r="E68" s="230"/>
      <c r="F68" s="230"/>
      <c r="G68" s="230"/>
      <c r="H68" s="230"/>
      <c r="I68" s="230"/>
      <c r="J68" s="230"/>
      <c r="K68" s="230"/>
    </row>
    <row r="69" spans="2:11" hidden="1">
      <c r="B69" s="230"/>
      <c r="C69" s="230"/>
      <c r="D69" s="230"/>
      <c r="E69" s="230"/>
      <c r="F69" s="230"/>
      <c r="G69" s="230"/>
      <c r="H69" s="230"/>
      <c r="I69" s="230"/>
      <c r="J69" s="230"/>
      <c r="K69" s="230"/>
    </row>
    <row r="70" spans="2:11" hidden="1">
      <c r="B70" s="230"/>
      <c r="C70" s="230"/>
      <c r="D70" s="230"/>
      <c r="E70" s="230"/>
      <c r="F70" s="230"/>
      <c r="G70" s="230"/>
      <c r="H70" s="230"/>
      <c r="I70" s="230"/>
      <c r="J70" s="230"/>
      <c r="K70" s="230"/>
    </row>
    <row r="71" spans="2:11" hidden="1">
      <c r="B71" s="230"/>
      <c r="C71" s="230"/>
      <c r="D71" s="230"/>
      <c r="E71" s="230"/>
      <c r="F71" s="230"/>
      <c r="G71" s="230"/>
      <c r="H71" s="230"/>
      <c r="I71" s="230"/>
      <c r="J71" s="230"/>
      <c r="K71" s="230"/>
    </row>
    <row r="72" spans="2:11" hidden="1">
      <c r="B72" s="230"/>
      <c r="C72" s="230"/>
      <c r="D72" s="230"/>
      <c r="E72" s="230"/>
      <c r="F72" s="230"/>
      <c r="G72" s="230"/>
      <c r="H72" s="230"/>
      <c r="I72" s="230"/>
      <c r="J72" s="230"/>
      <c r="K72" s="230"/>
    </row>
    <row r="73" spans="2:11" hidden="1">
      <c r="B73" s="230"/>
      <c r="C73" s="230"/>
      <c r="D73" s="230"/>
      <c r="E73" s="230"/>
      <c r="F73" s="230"/>
      <c r="G73" s="230"/>
      <c r="H73" s="230"/>
      <c r="I73" s="230"/>
      <c r="J73" s="230"/>
      <c r="K73" s="230"/>
    </row>
    <row r="74" spans="2:11" hidden="1">
      <c r="B74" s="230"/>
      <c r="C74" s="230"/>
      <c r="D74" s="230"/>
      <c r="E74" s="230"/>
      <c r="F74" s="230"/>
      <c r="G74" s="230"/>
      <c r="H74" s="230"/>
      <c r="I74" s="230"/>
      <c r="J74" s="230"/>
      <c r="K74" s="230"/>
    </row>
    <row r="75" spans="2:11" hidden="1">
      <c r="B75" s="230"/>
      <c r="C75" s="230"/>
      <c r="D75" s="230"/>
      <c r="E75" s="230"/>
      <c r="F75" s="230"/>
      <c r="G75" s="230"/>
      <c r="H75" s="230"/>
      <c r="I75" s="230"/>
      <c r="J75" s="230"/>
      <c r="K75" s="230"/>
    </row>
    <row r="76" spans="2:11" hidden="1">
      <c r="B76" s="230"/>
      <c r="C76" s="230"/>
      <c r="D76" s="230"/>
      <c r="E76" s="230"/>
      <c r="F76" s="230"/>
      <c r="G76" s="230"/>
      <c r="H76" s="230"/>
      <c r="I76" s="230"/>
      <c r="J76" s="230"/>
      <c r="K76" s="230"/>
    </row>
    <row r="77" spans="2:11" hidden="1">
      <c r="B77" s="230"/>
      <c r="C77" s="230"/>
      <c r="D77" s="230"/>
      <c r="E77" s="230"/>
      <c r="F77" s="230"/>
      <c r="G77" s="230"/>
      <c r="H77" s="230"/>
      <c r="I77" s="230"/>
      <c r="J77" s="230"/>
      <c r="K77" s="230"/>
    </row>
    <row r="78" spans="2:11" hidden="1">
      <c r="B78" s="230"/>
      <c r="C78" s="230"/>
      <c r="D78" s="230"/>
      <c r="E78" s="230"/>
      <c r="F78" s="230"/>
      <c r="G78" s="230"/>
      <c r="H78" s="230"/>
      <c r="I78" s="230"/>
      <c r="J78" s="230"/>
      <c r="K78" s="230"/>
    </row>
    <row r="79" spans="2:11" hidden="1">
      <c r="B79" s="230"/>
      <c r="C79" s="230"/>
      <c r="D79" s="230"/>
      <c r="E79" s="230"/>
      <c r="F79" s="230"/>
      <c r="G79" s="230"/>
      <c r="H79" s="230"/>
      <c r="I79" s="230"/>
      <c r="J79" s="230"/>
      <c r="K79" s="230"/>
    </row>
    <row r="80" spans="2:11" hidden="1">
      <c r="B80" s="230"/>
      <c r="C80" s="230"/>
      <c r="D80" s="230"/>
      <c r="E80" s="230"/>
      <c r="F80" s="230"/>
      <c r="G80" s="230"/>
      <c r="H80" s="230"/>
      <c r="I80" s="230"/>
      <c r="J80" s="230"/>
      <c r="K80" s="230"/>
    </row>
    <row r="81" spans="2:11" hidden="1">
      <c r="B81" s="230"/>
      <c r="C81" s="230"/>
      <c r="D81" s="230"/>
      <c r="E81" s="230"/>
      <c r="F81" s="230"/>
      <c r="G81" s="230"/>
      <c r="H81" s="230"/>
      <c r="I81" s="230"/>
      <c r="J81" s="230"/>
      <c r="K81" s="230"/>
    </row>
    <row r="82" spans="2:11" hidden="1"/>
    <row r="83" spans="2:11" hidden="1"/>
    <row r="84" spans="2:11" hidden="1"/>
  </sheetData>
  <mergeCells count="19">
    <mergeCell ref="B3:D3"/>
    <mergeCell ref="E3:K3"/>
    <mergeCell ref="B4:D4"/>
    <mergeCell ref="E4:K4"/>
    <mergeCell ref="B7:K7"/>
    <mergeCell ref="B20:K20"/>
    <mergeCell ref="I16:I17"/>
    <mergeCell ref="H16:H17"/>
    <mergeCell ref="J16:J17"/>
    <mergeCell ref="K16:K17"/>
    <mergeCell ref="J10:J11"/>
    <mergeCell ref="K10:K11"/>
    <mergeCell ref="B13:K13"/>
    <mergeCell ref="B9:D9"/>
    <mergeCell ref="E9:G9"/>
    <mergeCell ref="H9:I9"/>
    <mergeCell ref="B8:D8"/>
    <mergeCell ref="E8:G8"/>
    <mergeCell ref="H8:I8"/>
  </mergeCells>
  <pageMargins left="0.7" right="0.7" top="0.75" bottom="0.75" header="0.3" footer="0.3"/>
  <pageSetup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FACTORES TÉCNICOS DE EVALUACIÓN</vt:lpstr>
      <vt:lpstr> EXPERIENCIA DEL PROPONENTE</vt:lpstr>
      <vt:lpstr>DIRECTOR DEL PROYECTO</vt:lpstr>
      <vt:lpstr>ASESOR TÉCNICO TDT 1</vt:lpstr>
      <vt:lpstr>ASESOR TÉCNICO TDT 2</vt:lpstr>
      <vt:lpstr>ASESOR TÉCNICO SIS ELEC</vt:lpstr>
      <vt:lpstr>ASESOR OBRAS CIVILES</vt:lpstr>
      <vt:lpstr>ASESOR JURÍDICO</vt:lpstr>
      <vt:lpstr>ASESOR CONTABLE</vt:lpstr>
      <vt:lpstr>FACTORES PONDERABLES</vt:lpstr>
      <vt:lpstr>' EXPERIENCIA DEL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M</cp:lastModifiedBy>
  <dcterms:created xsi:type="dcterms:W3CDTF">2011-06-23T19:04:50Z</dcterms:created>
  <dcterms:modified xsi:type="dcterms:W3CDTF">2016-08-30T21:17:38Z</dcterms:modified>
</cp:coreProperties>
</file>