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INVITACIONES ABIERTAS\INVITACION ABIERTA XX 2015 NUBE\"/>
    </mc:Choice>
  </mc:AlternateContent>
  <bookViews>
    <workbookView xWindow="0" yWindow="0" windowWidth="20490" windowHeight="7755" activeTab="1"/>
  </bookViews>
  <sheets>
    <sheet name="TABLAS DE VALORACION" sheetId="2" r:id="rId1"/>
    <sheet name="Hoja1" sheetId="5" r:id="rId2"/>
  </sheets>
  <definedNames>
    <definedName name="_xlnm.Print_Area" localSheetId="0">'TABLAS DE VALORACION'!#REF!</definedName>
  </definedNames>
  <calcPr calcId="152511"/>
</workbook>
</file>

<file path=xl/calcChain.xml><?xml version="1.0" encoding="utf-8"?>
<calcChain xmlns="http://schemas.openxmlformats.org/spreadsheetml/2006/main">
  <c r="B4" i="5" l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S20" i="5"/>
  <c r="K20" i="5"/>
  <c r="L20" i="5" s="1"/>
  <c r="R19" i="5"/>
  <c r="S19" i="5" s="1"/>
  <c r="K19" i="5"/>
  <c r="L19" i="5" s="1"/>
  <c r="R18" i="5"/>
  <c r="S18" i="5" s="1"/>
  <c r="K18" i="5"/>
  <c r="L18" i="5" s="1"/>
  <c r="R17" i="5"/>
  <c r="S17" i="5" s="1"/>
  <c r="K17" i="5"/>
  <c r="L17" i="5" s="1"/>
  <c r="R16" i="5"/>
  <c r="S16" i="5" s="1"/>
  <c r="K16" i="5"/>
  <c r="L16" i="5" s="1"/>
  <c r="R15" i="5"/>
  <c r="S15" i="5" s="1"/>
  <c r="K15" i="5"/>
  <c r="L15" i="5" s="1"/>
  <c r="R14" i="5"/>
  <c r="S14" i="5" s="1"/>
  <c r="K14" i="5"/>
  <c r="L14" i="5" s="1"/>
  <c r="R13" i="5"/>
  <c r="S13" i="5" s="1"/>
  <c r="K13" i="5"/>
  <c r="L13" i="5" s="1"/>
  <c r="R12" i="5"/>
  <c r="S12" i="5" s="1"/>
  <c r="K12" i="5"/>
  <c r="L12" i="5" s="1"/>
  <c r="R11" i="5"/>
  <c r="S11" i="5" s="1"/>
  <c r="K11" i="5"/>
  <c r="L11" i="5" s="1"/>
  <c r="R10" i="5"/>
  <c r="S10" i="5" s="1"/>
  <c r="K10" i="5"/>
  <c r="L10" i="5" s="1"/>
  <c r="R9" i="5"/>
  <c r="S9" i="5" s="1"/>
  <c r="K9" i="5"/>
  <c r="L9" i="5" s="1"/>
  <c r="R8" i="5"/>
  <c r="S8" i="5" s="1"/>
  <c r="K8" i="5"/>
  <c r="L8" i="5" s="1"/>
  <c r="R7" i="5"/>
  <c r="S7" i="5" s="1"/>
  <c r="K7" i="5"/>
  <c r="L7" i="5" s="1"/>
  <c r="R6" i="5"/>
  <c r="S6" i="5" s="1"/>
  <c r="K6" i="5"/>
  <c r="L6" i="5" s="1"/>
  <c r="R5" i="5"/>
  <c r="S5" i="5" s="1"/>
  <c r="K5" i="5"/>
  <c r="L5" i="5" s="1"/>
  <c r="R4" i="5"/>
  <c r="S4" i="5" s="1"/>
  <c r="K4" i="5"/>
  <c r="L4" i="5" s="1"/>
  <c r="R3" i="5"/>
  <c r="S3" i="5" s="1"/>
  <c r="K3" i="5"/>
  <c r="L3" i="5" s="1"/>
</calcChain>
</file>

<file path=xl/sharedStrings.xml><?xml version="1.0" encoding="utf-8"?>
<sst xmlns="http://schemas.openxmlformats.org/spreadsheetml/2006/main" count="259" uniqueCount="115">
  <si>
    <t>No</t>
  </si>
  <si>
    <t>Clase</t>
  </si>
  <si>
    <t>Fuente</t>
  </si>
  <si>
    <t>Etapa</t>
  </si>
  <si>
    <t>Impacto</t>
  </si>
  <si>
    <t>Categoría</t>
  </si>
  <si>
    <t>Impacto después del tratamiento</t>
  </si>
  <si>
    <t>Monitoreo y revisión</t>
  </si>
  <si>
    <t>Periodicidad ¿Cuándo?</t>
  </si>
  <si>
    <t>Específico</t>
  </si>
  <si>
    <t>Interno</t>
  </si>
  <si>
    <t>EJECUCIÓN</t>
  </si>
  <si>
    <t>Riesgos Operacionales</t>
  </si>
  <si>
    <t>Irregularidad, degradación o fallos en la Prestación de los Servicios TIC</t>
  </si>
  <si>
    <t>Contratista</t>
  </si>
  <si>
    <t>(d) Reducir la probabilidad de ocurrencia</t>
  </si>
  <si>
    <t>Semanal</t>
  </si>
  <si>
    <t>Irregularidad, degradación o fallos en la prestación de los Servicios TIC.</t>
  </si>
  <si>
    <t>Fallas en el dimensionamiento de las competencias y funciones asignadas al personal puesto por el Contratista al servicio de las actividades de ejecución contractual.</t>
  </si>
  <si>
    <t xml:space="preserve">Gerente de Proyecto </t>
  </si>
  <si>
    <t>Al inicio del contrato y en caso de cambios en el recurso humano del proyecto</t>
  </si>
  <si>
    <t>Riesgos Tecnológicos</t>
  </si>
  <si>
    <t xml:space="preserve">Defectos y fallas en la Configuración de los Componentes Técnicos asociados.  </t>
  </si>
  <si>
    <t>Irregularidad, degradación o fallos en la prestación de los Servicios TIC</t>
  </si>
  <si>
    <t>Defectos y deficiencias en la ejecución de pruebas, en los ambientes y esquemas de verificación o en la  validación técnica, antes de la salida a producción.</t>
  </si>
  <si>
    <t>Gestión de Cambios, Entregas, Despliegues y Configuraciones para asegurar  la calidad de los Servicios potencialmente afectados.</t>
  </si>
  <si>
    <t>Semanal durante la transición y posteriormente cuando sea requerido.</t>
  </si>
  <si>
    <t>Irregularidad, degradación o fallos en la prestación de los Servicios TIC.
Afectación de Actividades, Tiempos, Plazos y otras condiciones del Contrato.</t>
  </si>
  <si>
    <t>Mensual y cuando sea requerido.</t>
  </si>
  <si>
    <t>SI</t>
  </si>
  <si>
    <t>Permanente</t>
  </si>
  <si>
    <t>(d) Reducir la probabilidad de ocurrencia
(e )Reducir las consecuencias e impactos</t>
  </si>
  <si>
    <t>General</t>
  </si>
  <si>
    <t>Externo</t>
  </si>
  <si>
    <t>Estatal</t>
  </si>
  <si>
    <t>Riesgos Financieros</t>
  </si>
  <si>
    <t>Deficiencias en la selección de subcontratistas, proveedores o consultores (Capacidad, experiencia, equipo humano); falta de control y articulación en la cadena de suministro del Contratista.</t>
  </si>
  <si>
    <t>Posible variación de precios en el tema de los insumos por parte de los proveedores y servicios (las calidades técnicas podrían sufrir alguna variación)</t>
  </si>
  <si>
    <t>(b)Transferir el riesgo</t>
  </si>
  <si>
    <t>Proyección económico financiera inadecuada del Contratista, respecto de los factores de costo y gasto determinantes de los precios y del valor contractual.</t>
  </si>
  <si>
    <t>Afectación económico financiera del Contrato.</t>
  </si>
  <si>
    <t>(c ) Aceptar el riesgo</t>
  </si>
  <si>
    <t>Proveer todos los recursos económicos requeridos para la oportuna, eficaz y eficiente ejecución contractual.</t>
  </si>
  <si>
    <t>Control Mensual</t>
  </si>
  <si>
    <t>Riesgos Regulatorios o Legales</t>
  </si>
  <si>
    <t>Incumplimiento en el reconocimiento y pago de salarios, de prestaciones sociales e indemnizaciones laborales; en obligaciones en materia de aportes parafiscales o inherentes al Sistema de Seguridad Social y del Impuesto sobre la Renta para la Equidad, así como en la satisfacción de obligaciones correspondientes a proveedores y subcontratistas, incluidos honorarios y contraprestaciones. Honorarios a subcontratistas.</t>
  </si>
  <si>
    <t>Acciones legales
Afectaciones económico financieras</t>
  </si>
  <si>
    <t>Seguimiento a la cobertura, suficiencia y vigencia de las pólizas de seguros y garantías  otorgadas por el Contratista para el amparo de tales riesgos.</t>
  </si>
  <si>
    <t>(e )Reducir las consecuencias e impactos</t>
  </si>
  <si>
    <t>Riesgos Económicos</t>
  </si>
  <si>
    <t>Mensual y cuando sea requerido</t>
  </si>
  <si>
    <t>Implementación inadecuada de estándares y mejores prácticas.</t>
  </si>
  <si>
    <t>Aplicación de los procedimientos de Gestión de Servicios TIC establecidos</t>
  </si>
  <si>
    <t>Incumplimiento de los ANS de los servicios  objeto de la contratación.</t>
  </si>
  <si>
    <t>Revisión del cumplimiento de los ANS establecidos contractualmente para identificar desviaciones y poner en práctica Planes de  Mejora. 
Imposición de penalizaciones económicas y otras medidas pactadas contractualmente.</t>
  </si>
  <si>
    <t>Pérdida, alteración, divulgación indebida y/o falta de disponibilidad de información sensible procesada a través de la Plataforma Tecnológica habilitada por el Contratista.</t>
  </si>
  <si>
    <t xml:space="preserve">Afectación en el valor estimado del Contrato, debido a cambios en los precios de mercado de los componentes de los Servicios TIC; modificación del régimen tributario aplicable a los mismos; desabastecimiento o especulación,  o variación de las condiciones cambiarias aplicables en función de la naturaleza, objeto y alcance del Contrato. </t>
  </si>
  <si>
    <t>Afectación económico y financiera del Contrato.</t>
  </si>
  <si>
    <t xml:space="preserve">
Establecer el presupuesto teniendo en cuenta la fluctuación de la TRM, proyecciones de inflación y modificaciones tributarias </t>
  </si>
  <si>
    <t xml:space="preserve">Retrasos en el Procedimiento de Facturación o en el correspondiente al pago de cuentas y facturas. </t>
  </si>
  <si>
    <t>Afectación económico financiera del Contrato</t>
  </si>
  <si>
    <t>Cambios o ajustes en materia legal, reglamentaria o regulatoria con afectación sobre la operación de los Servicios TIC u otras condiciones del Contrato.</t>
  </si>
  <si>
    <t xml:space="preserve">Afectación técnica o económico financiera del Contrato </t>
  </si>
  <si>
    <t>Revisión, seguimiento y sujeción al régimen normativo que pueda alterar la ejecución del Contrato para establecer e implementar planes de contingencia. (Contratista)</t>
  </si>
  <si>
    <t>Situaciones que afecten el alcance o las condiciones contractuales pactadas  y/o generen controversias en la interpretación de requisitos.</t>
  </si>
  <si>
    <t>Irregularidad, degradación o fallos en la Prestación de los Servicios TIC
Acciones legales
Afectaciones económico financieras</t>
  </si>
  <si>
    <t>Reducir la Probabilidad de Ocurrencia del Riesgo</t>
  </si>
  <si>
    <t>Limitaciones del proveedor para adaptarse a las nuevas tecnologías.</t>
  </si>
  <si>
    <t>Definición desde la etapa precontractual de la obligación de contar con la capacidad de realizar actualizaciones tecnológicas para el cumplimiento del contrato. 
Vigilancia y prospectiva tecnológica.</t>
  </si>
  <si>
    <t>Cuando sea requerido</t>
  </si>
  <si>
    <t xml:space="preserve">Indisponibilidad de los servicios </t>
  </si>
  <si>
    <t>Semanal durante la etapa de transición y cuando sea requerido</t>
  </si>
  <si>
    <t xml:space="preserve">No. </t>
  </si>
  <si>
    <t>Tipo</t>
  </si>
  <si>
    <t>Descripción (Qué puede pasar y cómo puede ocurrir)</t>
  </si>
  <si>
    <t>Consecuencia de la ocurrencia del Evento</t>
  </si>
  <si>
    <t xml:space="preserve">Probabilidad </t>
  </si>
  <si>
    <t xml:space="preserve"> Valoración del riesgo</t>
  </si>
  <si>
    <t>¿A quién se le asigna?</t>
  </si>
  <si>
    <t xml:space="preserve">Tratamiento /Controles por ser Implementados </t>
  </si>
  <si>
    <t>¿Afecta la ejecución del Contrato?</t>
  </si>
  <si>
    <t xml:space="preserve">Persona responsable  por implementar el tratamiento </t>
  </si>
  <si>
    <t xml:space="preserve">Fecha estimada en que se inicia el tratamiento </t>
  </si>
  <si>
    <t xml:space="preserve">Fecha estimada en que se completa el tratamiento </t>
  </si>
  <si>
    <t>Valoración del Riesgo</t>
  </si>
  <si>
    <t xml:space="preserve">Categoría </t>
  </si>
  <si>
    <t>¿Cómo se realiza el monitoreo?</t>
  </si>
  <si>
    <t>Presentación, ejecución, seguimiento y control del Plan de Transición de los Servicios, con verificación y supervisión por parte de la jefatura de informatica.</t>
  </si>
  <si>
    <t>Mecanismos de Auto-control, supervisados por la jefatura de informática</t>
  </si>
  <si>
    <t xml:space="preserve">Revisión por parte de la jefatura de informática de los Perfiles requeridos y Hojas de Vida </t>
  </si>
  <si>
    <t>Supervisión técnica efectiva de la ejecución del Contrato por la jefatura de informática.
Debida ejecución del Plan de Transición, incluida la práctica de pruebas y adecuada Gestión de Cambios.</t>
  </si>
  <si>
    <t xml:space="preserve">Supervisión Técnica eficiente de la ejecución contractual por la jefatura de informática.
Revisión del cumplimiento de los ANS para identificar desviaciones y poner en práctica Planes de  Mejora. </t>
  </si>
  <si>
    <t>Revisión y cumplimiento de procesos administrativos y financieros con supervisión técnica, jurídica, administrativa y financiera por parte de la jefatura de informática.</t>
  </si>
  <si>
    <t>Dificultades en la articulación e integración de los distintos proveedores tecnológicos de la entidad.</t>
  </si>
  <si>
    <t>Gerente de Proyecto /  Lider Técnico</t>
  </si>
  <si>
    <t>Retrasos en la ejecución de las actividades correspondientes a las etapas de Transición y Estabilización, por razón del cambio del Contratista o de sus Subcontratistas, Proveedores de Servicios y Plataformas Tecnológicas.</t>
  </si>
  <si>
    <t>Supervisión técnica, administrativa y jurídica por parte de la jefatura de informática.
Certificaciones y acreditaciones sobre la formación, los antecedentes y la experiencia de dicho Personal que debera adjuntar en el proceso de selección.</t>
  </si>
  <si>
    <t>Lavantamiento de información, gestión de cambios, práctica de prueba, de acuerdo con las buenas prácticas.</t>
  </si>
  <si>
    <t>Pérdida, alteración, manipulación, divulgación indebida y/o falta de disponibilidad de información</t>
  </si>
  <si>
    <t>Según el cumplimiento de los entregables planteados en el contrato.</t>
  </si>
  <si>
    <t>Exigencia de garantías de cumplimiento a subcontratistas, debidamente aceptadas por la Entidad.</t>
  </si>
  <si>
    <t>Requerimientos técnicos en materia de Seguridad de la Información y de Informática, transversales a los Servicios TIC:
 - Gestión de Acceso, de Riesgos y de Seguridad, con sujeción a las mejores prácticas ITIL v3.</t>
  </si>
  <si>
    <t>Entidad - RTVC</t>
  </si>
  <si>
    <t>Supervisor del contrato</t>
  </si>
  <si>
    <t>Verificación y supervisión de la Ejecución del Contrato por parte de la jefatura de informática.</t>
  </si>
  <si>
    <t>Gerente de Proyecto / Lider tecnico</t>
  </si>
  <si>
    <r>
      <t xml:space="preserve">Incompatibilidad o deficiencias en la configuración de equipos </t>
    </r>
    <r>
      <rPr>
        <i/>
        <sz val="8"/>
        <color indexed="8"/>
        <rFont val="Calibri"/>
        <family val="2"/>
      </rPr>
      <t>(hardware</t>
    </r>
    <r>
      <rPr>
        <sz val="8"/>
        <color indexed="8"/>
        <rFont val="Calibri"/>
        <family val="2"/>
      </rPr>
      <t xml:space="preserve"> y </t>
    </r>
    <r>
      <rPr>
        <i/>
        <sz val="8"/>
        <color indexed="8"/>
        <rFont val="Calibri"/>
        <family val="2"/>
      </rPr>
      <t>software</t>
    </r>
    <r>
      <rPr>
        <sz val="8"/>
        <color indexed="8"/>
        <rFont val="Calibri"/>
        <family val="2"/>
      </rPr>
      <t>) por parte del Proveedor.</t>
    </r>
  </si>
  <si>
    <t>Definición y estandarización de las especificaciones técnicas completas y detalladas para el contratista.</t>
  </si>
  <si>
    <t>Semanal durante la etapa de transición y en caso de cambios en la configuración.</t>
  </si>
  <si>
    <t>Mecanismos de control, supervisados por la jefatura de informática</t>
  </si>
  <si>
    <t>Semanal durante la transición y cuando sea requerido.</t>
  </si>
  <si>
    <t xml:space="preserve">Dar cumplimiento a los requerimientos y protocolos de seguridad especificados en el anexo técnico, objeto del contrato.
                                                            </t>
  </si>
  <si>
    <t>Gerente de Proyecto / Supervisor del contrato</t>
  </si>
  <si>
    <t>Afectación en la disponibilidad de uno o más Servicios TIC
Afectación de Imagen, prestigio y funciones o actividades a cargo de RTVC.
Acciones legales.</t>
  </si>
  <si>
    <r>
      <t xml:space="preserve">Vulnerabilidad de los sistemas o servicios adquiridos por el contratista en infraestructura del proveedor </t>
    </r>
    <r>
      <rPr>
        <sz val="8"/>
        <color indexed="8"/>
        <rFont val="Calibri"/>
        <family val="2"/>
      </rPr>
      <t>que comprometan la seguridad de la información o mal uso de la información por parte del  Proveedor.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</si>
</sst>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sz val="11"/>
      <color theme="1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2" borderId="0" xfId="0" applyFont="1" applyFill="1" applyAlignment="1">
      <alignment horizontal="justify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justify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 indent="1"/>
    </xf>
    <xf numFmtId="0" fontId="5" fillId="2" borderId="3" xfId="0" applyNumberFormat="1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 inden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/>
    </xf>
    <xf numFmtId="0" fontId="5" fillId="0" borderId="3" xfId="0" applyFont="1" applyFill="1" applyBorder="1" applyAlignment="1">
      <alignment horizontal="left" vertical="center" wrapText="1" indent="1"/>
    </xf>
    <xf numFmtId="0" fontId="5" fillId="0" borderId="3" xfId="0" applyNumberFormat="1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/>
    </xf>
    <xf numFmtId="0" fontId="8" fillId="0" borderId="0" xfId="0" applyFont="1" applyAlignment="1">
      <alignment horizontal="justify"/>
    </xf>
    <xf numFmtId="0" fontId="8" fillId="0" borderId="0" xfId="0" applyFont="1" applyAlignment="1"/>
    <xf numFmtId="0" fontId="9" fillId="3" borderId="5" xfId="0" applyFont="1" applyFill="1" applyBorder="1" applyAlignment="1">
      <alignment horizontal="center" vertical="center" textRotation="90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/>
    </xf>
    <xf numFmtId="0" fontId="3" fillId="6" borderId="0" xfId="0" applyFont="1" applyFill="1" applyAlignment="1">
      <alignment horizontal="justify"/>
    </xf>
    <xf numFmtId="0" fontId="8" fillId="6" borderId="0" xfId="0" applyFont="1" applyFill="1" applyAlignment="1">
      <alignment horizontal="justify"/>
    </xf>
    <xf numFmtId="0" fontId="8" fillId="4" borderId="0" xfId="0" applyFont="1" applyFill="1" applyAlignment="1"/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4"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3</xdr:col>
      <xdr:colOff>2524125</xdr:colOff>
      <xdr:row>14</xdr:row>
      <xdr:rowOff>85725</xdr:rowOff>
    </xdr:to>
    <xdr:pic>
      <xdr:nvPicPr>
        <xdr:cNvPr id="216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2" t="22398" r="14850" b="26944"/>
        <a:stretch>
          <a:fillRect/>
        </a:stretch>
      </xdr:blipFill>
      <xdr:spPr bwMode="auto">
        <a:xfrm>
          <a:off x="257175" y="95250"/>
          <a:ext cx="6667500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0</xdr:row>
      <xdr:rowOff>47625</xdr:rowOff>
    </xdr:from>
    <xdr:to>
      <xdr:col>13</xdr:col>
      <xdr:colOff>85725</xdr:colOff>
      <xdr:row>21</xdr:row>
      <xdr:rowOff>152400</xdr:rowOff>
    </xdr:to>
    <xdr:pic>
      <xdr:nvPicPr>
        <xdr:cNvPr id="2166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6" t="10548" r="14703" b="18088"/>
        <a:stretch>
          <a:fillRect/>
        </a:stretch>
      </xdr:blipFill>
      <xdr:spPr bwMode="auto">
        <a:xfrm>
          <a:off x="7162800" y="47625"/>
          <a:ext cx="7362825" cy="410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419100</xdr:colOff>
      <xdr:row>21</xdr:row>
      <xdr:rowOff>161925</xdr:rowOff>
    </xdr:from>
    <xdr:to>
      <xdr:col>5</xdr:col>
      <xdr:colOff>609600</xdr:colOff>
      <xdr:row>37</xdr:row>
      <xdr:rowOff>142875</xdr:rowOff>
    </xdr:to>
    <xdr:pic>
      <xdr:nvPicPr>
        <xdr:cNvPr id="2167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03" t="22008" r="35789" b="36581"/>
        <a:stretch>
          <a:fillRect/>
        </a:stretch>
      </xdr:blipFill>
      <xdr:spPr bwMode="auto">
        <a:xfrm>
          <a:off x="4819650" y="4162425"/>
          <a:ext cx="369570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14</xdr:row>
      <xdr:rowOff>104775</xdr:rowOff>
    </xdr:from>
    <xdr:to>
      <xdr:col>3</xdr:col>
      <xdr:colOff>19050</xdr:colOff>
      <xdr:row>31</xdr:row>
      <xdr:rowOff>161925</xdr:rowOff>
    </xdr:to>
    <xdr:pic>
      <xdr:nvPicPr>
        <xdr:cNvPr id="2168" name="Imagen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45" t="24222" r="31618" b="20824"/>
        <a:stretch>
          <a:fillRect/>
        </a:stretch>
      </xdr:blipFill>
      <xdr:spPr bwMode="auto">
        <a:xfrm>
          <a:off x="323850" y="2771775"/>
          <a:ext cx="4095750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" workbookViewId="0">
      <selection activeCell="D18" sqref="D18"/>
    </sheetView>
  </sheetViews>
  <sheetFormatPr baseColWidth="10" defaultRowHeight="15" x14ac:dyDescent="0.25"/>
  <cols>
    <col min="1" max="1" width="48.7109375" bestFit="1" customWidth="1"/>
    <col min="3" max="3" width="5.85546875" customWidth="1"/>
    <col min="4" max="4" width="38.140625" customWidth="1"/>
    <col min="5" max="5" width="14.42578125" customWidth="1"/>
    <col min="6" max="6" width="13.5703125" customWidth="1"/>
    <col min="7" max="7" width="16.5703125" customWidth="1"/>
    <col min="8" max="8" width="17" customWidth="1"/>
    <col min="11" max="11" width="5.140625" customWidth="1"/>
  </cols>
  <sheetData/>
  <pageMargins left="0.70866141732283472" right="0.70866141732283472" top="0.74803149606299213" bottom="0.74803149606299213" header="0.31496062992125984" footer="0.31496062992125984"/>
  <pageSetup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"/>
  <sheetViews>
    <sheetView tabSelected="1" topLeftCell="B1" zoomScaleNormal="100" workbookViewId="0">
      <pane xSplit="7" ySplit="2" topLeftCell="K18" activePane="bottomRight" state="frozen"/>
      <selection activeCell="B1" sqref="B1"/>
      <selection pane="topRight" activeCell="I1" sqref="I1"/>
      <selection pane="bottomLeft" activeCell="B3" sqref="B3"/>
      <selection pane="bottomRight" activeCell="K19" sqref="K19"/>
    </sheetView>
  </sheetViews>
  <sheetFormatPr baseColWidth="10" defaultRowHeight="15" x14ac:dyDescent="0.25"/>
  <cols>
    <col min="2" max="5" width="0" hidden="1" customWidth="1"/>
    <col min="6" max="6" width="14.42578125" bestFit="1" customWidth="1"/>
    <col min="7" max="7" width="19.7109375" customWidth="1"/>
    <col min="8" max="8" width="18" customWidth="1"/>
    <col min="14" max="14" width="20.85546875" customWidth="1"/>
    <col min="15" max="15" width="33.42578125" customWidth="1"/>
    <col min="16" max="20" width="0" hidden="1" customWidth="1"/>
    <col min="21" max="21" width="15.7109375" customWidth="1"/>
    <col min="25" max="25" width="18.28515625" customWidth="1"/>
  </cols>
  <sheetData>
    <row r="1" spans="1:43" s="3" customFormat="1" ht="45" customHeight="1" x14ac:dyDescent="0.2">
      <c r="A1" s="1"/>
      <c r="B1" s="69" t="s">
        <v>72</v>
      </c>
      <c r="C1" s="66" t="s">
        <v>1</v>
      </c>
      <c r="D1" s="66" t="s">
        <v>2</v>
      </c>
      <c r="E1" s="66" t="s">
        <v>3</v>
      </c>
      <c r="F1" s="66" t="s">
        <v>73</v>
      </c>
      <c r="G1" s="66" t="s">
        <v>74</v>
      </c>
      <c r="H1" s="66" t="s">
        <v>75</v>
      </c>
      <c r="I1" s="71" t="s">
        <v>76</v>
      </c>
      <c r="J1" s="71" t="s">
        <v>4</v>
      </c>
      <c r="K1" s="71" t="s">
        <v>77</v>
      </c>
      <c r="L1" s="66" t="s">
        <v>5</v>
      </c>
      <c r="M1" s="66" t="s">
        <v>78</v>
      </c>
      <c r="N1" s="66" t="s">
        <v>79</v>
      </c>
      <c r="O1" s="66"/>
      <c r="P1" s="66" t="s">
        <v>6</v>
      </c>
      <c r="Q1" s="66"/>
      <c r="R1" s="66"/>
      <c r="S1" s="66"/>
      <c r="T1" s="66" t="s">
        <v>80</v>
      </c>
      <c r="U1" s="66" t="s">
        <v>81</v>
      </c>
      <c r="V1" s="66" t="s">
        <v>82</v>
      </c>
      <c r="W1" s="66" t="s">
        <v>83</v>
      </c>
      <c r="X1" s="66" t="s">
        <v>7</v>
      </c>
      <c r="Y1" s="67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3" customFormat="1" ht="57" customHeight="1" thickBot="1" x14ac:dyDescent="0.25">
      <c r="A2" s="1"/>
      <c r="B2" s="70"/>
      <c r="C2" s="68"/>
      <c r="D2" s="68"/>
      <c r="E2" s="68"/>
      <c r="F2" s="68"/>
      <c r="G2" s="68"/>
      <c r="H2" s="68"/>
      <c r="I2" s="72"/>
      <c r="J2" s="72"/>
      <c r="K2" s="72"/>
      <c r="L2" s="68"/>
      <c r="M2" s="68"/>
      <c r="N2" s="68"/>
      <c r="O2" s="68"/>
      <c r="P2" s="40" t="s">
        <v>76</v>
      </c>
      <c r="Q2" s="40" t="s">
        <v>4</v>
      </c>
      <c r="R2" s="40" t="s">
        <v>84</v>
      </c>
      <c r="S2" s="41" t="s">
        <v>85</v>
      </c>
      <c r="T2" s="68"/>
      <c r="U2" s="68"/>
      <c r="V2" s="68"/>
      <c r="W2" s="68"/>
      <c r="X2" s="41" t="s">
        <v>86</v>
      </c>
      <c r="Y2" s="42" t="s">
        <v>8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3" customFormat="1" ht="101.25" x14ac:dyDescent="0.2">
      <c r="A3" s="55"/>
      <c r="B3" s="47">
        <v>1</v>
      </c>
      <c r="C3" s="48" t="s">
        <v>9</v>
      </c>
      <c r="D3" s="48" t="s">
        <v>10</v>
      </c>
      <c r="E3" s="48" t="s">
        <v>11</v>
      </c>
      <c r="F3" s="49" t="s">
        <v>12</v>
      </c>
      <c r="G3" s="50" t="s">
        <v>95</v>
      </c>
      <c r="H3" s="48" t="s">
        <v>13</v>
      </c>
      <c r="I3" s="51">
        <v>3</v>
      </c>
      <c r="J3" s="51">
        <v>3</v>
      </c>
      <c r="K3" s="51">
        <f t="shared" ref="K3:K20" si="0">+I3+J3</f>
        <v>6</v>
      </c>
      <c r="L3" s="2" t="str">
        <f t="shared" ref="L3:L20" si="1">+IF(K3&gt;=8,"Riesgo Extremo",(IF(K3&gt;=6,"Riesgo Alto",(IF(K3=5,"Riesgo Medio","Riesgo bajo")))))</f>
        <v>Riesgo Alto</v>
      </c>
      <c r="M3" s="48" t="s">
        <v>14</v>
      </c>
      <c r="N3" s="48" t="s">
        <v>15</v>
      </c>
      <c r="O3" s="61" t="s">
        <v>87</v>
      </c>
      <c r="P3" s="51">
        <v>2</v>
      </c>
      <c r="Q3" s="51">
        <v>3</v>
      </c>
      <c r="R3" s="51">
        <f t="shared" ref="R3:R19" si="2">+P3+Q3</f>
        <v>5</v>
      </c>
      <c r="S3" s="2" t="str">
        <f t="shared" ref="S3:S20" si="3">+IF(R3&gt;=8,"Riesgo Extremo",(IF(R3&gt;=6,"Riesgo Alto",(IF(R3=5,"Riesgo Medio","Riesgo bajo")))))</f>
        <v>Riesgo Medio</v>
      </c>
      <c r="T3" s="52" t="s">
        <v>0</v>
      </c>
      <c r="U3" s="48" t="s">
        <v>94</v>
      </c>
      <c r="V3" s="12">
        <v>42166</v>
      </c>
      <c r="W3" s="12">
        <v>42185</v>
      </c>
      <c r="X3" s="48" t="s">
        <v>88</v>
      </c>
      <c r="Y3" s="53" t="s">
        <v>16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3" customFormat="1" ht="111.75" customHeight="1" thickBot="1" x14ac:dyDescent="0.25">
      <c r="A4" s="55"/>
      <c r="B4" s="4">
        <f>B3+1</f>
        <v>2</v>
      </c>
      <c r="C4" s="5" t="s">
        <v>9</v>
      </c>
      <c r="D4" s="5" t="s">
        <v>10</v>
      </c>
      <c r="E4" s="5" t="s">
        <v>11</v>
      </c>
      <c r="F4" s="6" t="s">
        <v>12</v>
      </c>
      <c r="G4" s="14" t="s">
        <v>18</v>
      </c>
      <c r="H4" s="5" t="s">
        <v>13</v>
      </c>
      <c r="I4" s="8">
        <v>2</v>
      </c>
      <c r="J4" s="8">
        <v>2</v>
      </c>
      <c r="K4" s="8">
        <f t="shared" si="0"/>
        <v>4</v>
      </c>
      <c r="L4" s="9" t="str">
        <f t="shared" si="1"/>
        <v>Riesgo bajo</v>
      </c>
      <c r="M4" s="15" t="s">
        <v>14</v>
      </c>
      <c r="N4" s="5" t="s">
        <v>15</v>
      </c>
      <c r="O4" s="16" t="s">
        <v>96</v>
      </c>
      <c r="P4" s="8">
        <v>1</v>
      </c>
      <c r="Q4" s="8">
        <v>2</v>
      </c>
      <c r="R4" s="8">
        <f t="shared" si="2"/>
        <v>3</v>
      </c>
      <c r="S4" s="9" t="str">
        <f t="shared" si="3"/>
        <v>Riesgo bajo</v>
      </c>
      <c r="T4" s="11" t="s">
        <v>0</v>
      </c>
      <c r="U4" s="5" t="s">
        <v>19</v>
      </c>
      <c r="V4" s="12">
        <v>42166</v>
      </c>
      <c r="W4" s="12">
        <v>42531</v>
      </c>
      <c r="X4" s="5" t="s">
        <v>89</v>
      </c>
      <c r="Y4" s="17" t="s">
        <v>20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3" customFormat="1" ht="84" customHeight="1" thickBot="1" x14ac:dyDescent="0.25">
      <c r="A5" s="55"/>
      <c r="B5" s="4">
        <f t="shared" ref="B5:B19" si="4">+B4+1</f>
        <v>3</v>
      </c>
      <c r="C5" s="5" t="s">
        <v>9</v>
      </c>
      <c r="D5" s="5" t="s">
        <v>10</v>
      </c>
      <c r="E5" s="5" t="s">
        <v>11</v>
      </c>
      <c r="F5" s="6" t="s">
        <v>21</v>
      </c>
      <c r="G5" s="18" t="s">
        <v>22</v>
      </c>
      <c r="H5" s="5" t="s">
        <v>23</v>
      </c>
      <c r="I5" s="8">
        <v>2</v>
      </c>
      <c r="J5" s="8">
        <v>2</v>
      </c>
      <c r="K5" s="8">
        <f t="shared" si="0"/>
        <v>4</v>
      </c>
      <c r="L5" s="9" t="str">
        <f t="shared" si="1"/>
        <v>Riesgo bajo</v>
      </c>
      <c r="M5" s="5" t="s">
        <v>14</v>
      </c>
      <c r="N5" s="5" t="s">
        <v>15</v>
      </c>
      <c r="O5" s="10" t="s">
        <v>90</v>
      </c>
      <c r="P5" s="8">
        <v>1</v>
      </c>
      <c r="Q5" s="8">
        <v>2</v>
      </c>
      <c r="R5" s="8">
        <f t="shared" si="2"/>
        <v>3</v>
      </c>
      <c r="S5" s="9" t="str">
        <f t="shared" si="3"/>
        <v>Riesgo bajo</v>
      </c>
      <c r="T5" s="11" t="s">
        <v>0</v>
      </c>
      <c r="U5" s="48" t="s">
        <v>94</v>
      </c>
      <c r="V5" s="12">
        <v>42166</v>
      </c>
      <c r="W5" s="12">
        <v>42531</v>
      </c>
      <c r="X5" s="5" t="s">
        <v>109</v>
      </c>
      <c r="Y5" s="19" t="s">
        <v>108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3" customFormat="1" ht="68.25" thickBot="1" x14ac:dyDescent="0.25">
      <c r="A6" s="54"/>
      <c r="B6" s="4">
        <f t="shared" si="4"/>
        <v>4</v>
      </c>
      <c r="C6" s="5" t="s">
        <v>9</v>
      </c>
      <c r="D6" s="5" t="s">
        <v>10</v>
      </c>
      <c r="E6" s="5" t="s">
        <v>11</v>
      </c>
      <c r="F6" s="6" t="s">
        <v>12</v>
      </c>
      <c r="G6" s="20" t="s">
        <v>24</v>
      </c>
      <c r="H6" s="5" t="s">
        <v>13</v>
      </c>
      <c r="I6" s="21">
        <v>2</v>
      </c>
      <c r="J6" s="5">
        <v>2</v>
      </c>
      <c r="K6" s="8">
        <f t="shared" si="0"/>
        <v>4</v>
      </c>
      <c r="L6" s="9" t="str">
        <f t="shared" si="1"/>
        <v>Riesgo bajo</v>
      </c>
      <c r="M6" s="5" t="s">
        <v>14</v>
      </c>
      <c r="N6" s="5" t="s">
        <v>15</v>
      </c>
      <c r="O6" s="10" t="s">
        <v>25</v>
      </c>
      <c r="P6" s="21">
        <v>1</v>
      </c>
      <c r="Q6" s="5">
        <v>2</v>
      </c>
      <c r="R6" s="8">
        <f t="shared" si="2"/>
        <v>3</v>
      </c>
      <c r="S6" s="9" t="str">
        <f t="shared" si="3"/>
        <v>Riesgo bajo</v>
      </c>
      <c r="T6" s="11" t="s">
        <v>0</v>
      </c>
      <c r="U6" s="48" t="s">
        <v>94</v>
      </c>
      <c r="V6" s="12">
        <v>42166</v>
      </c>
      <c r="W6" s="12">
        <v>42185</v>
      </c>
      <c r="X6" s="5" t="s">
        <v>109</v>
      </c>
      <c r="Y6" s="19" t="s">
        <v>26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3" customFormat="1" ht="102" thickBot="1" x14ac:dyDescent="0.25">
      <c r="A7" s="55"/>
      <c r="B7" s="4">
        <f t="shared" si="4"/>
        <v>5</v>
      </c>
      <c r="C7" s="5" t="s">
        <v>9</v>
      </c>
      <c r="D7" s="5" t="s">
        <v>10</v>
      </c>
      <c r="E7" s="5" t="s">
        <v>11</v>
      </c>
      <c r="F7" s="6" t="s">
        <v>12</v>
      </c>
      <c r="G7" s="14" t="s">
        <v>93</v>
      </c>
      <c r="H7" s="5" t="s">
        <v>27</v>
      </c>
      <c r="I7" s="8">
        <v>2</v>
      </c>
      <c r="J7" s="8">
        <v>3</v>
      </c>
      <c r="K7" s="8">
        <f t="shared" si="0"/>
        <v>5</v>
      </c>
      <c r="L7" s="9" t="str">
        <f t="shared" si="1"/>
        <v>Riesgo Medio</v>
      </c>
      <c r="M7" s="5" t="s">
        <v>14</v>
      </c>
      <c r="N7" s="5" t="s">
        <v>15</v>
      </c>
      <c r="O7" s="16" t="s">
        <v>97</v>
      </c>
      <c r="P7" s="5">
        <v>1</v>
      </c>
      <c r="Q7" s="5">
        <v>3</v>
      </c>
      <c r="R7" s="8">
        <f t="shared" si="2"/>
        <v>4</v>
      </c>
      <c r="S7" s="9" t="str">
        <f t="shared" si="3"/>
        <v>Riesgo bajo</v>
      </c>
      <c r="T7" s="11" t="s">
        <v>0</v>
      </c>
      <c r="U7" s="48" t="s">
        <v>94</v>
      </c>
      <c r="V7" s="12">
        <v>42166</v>
      </c>
      <c r="W7" s="12">
        <v>42185</v>
      </c>
      <c r="X7" s="5" t="s">
        <v>109</v>
      </c>
      <c r="Y7" s="13" t="s">
        <v>110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3" customFormat="1" ht="109.5" customHeight="1" thickBot="1" x14ac:dyDescent="0.25">
      <c r="A8" s="54"/>
      <c r="B8" s="4" t="e">
        <f>+#REF!+1</f>
        <v>#REF!</v>
      </c>
      <c r="C8" s="26" t="s">
        <v>32</v>
      </c>
      <c r="D8" s="26" t="s">
        <v>33</v>
      </c>
      <c r="E8" s="26" t="s">
        <v>11</v>
      </c>
      <c r="F8" s="27" t="s">
        <v>12</v>
      </c>
      <c r="G8" s="7" t="s">
        <v>114</v>
      </c>
      <c r="H8" s="21" t="s">
        <v>98</v>
      </c>
      <c r="I8" s="8">
        <v>1</v>
      </c>
      <c r="J8" s="8">
        <v>4</v>
      </c>
      <c r="K8" s="8">
        <f t="shared" si="0"/>
        <v>5</v>
      </c>
      <c r="L8" s="9" t="str">
        <f t="shared" si="1"/>
        <v>Riesgo Medio</v>
      </c>
      <c r="M8" s="5" t="s">
        <v>14</v>
      </c>
      <c r="N8" s="5" t="s">
        <v>15</v>
      </c>
      <c r="O8" s="25" t="s">
        <v>111</v>
      </c>
      <c r="P8" s="8">
        <v>1</v>
      </c>
      <c r="Q8" s="8">
        <v>4</v>
      </c>
      <c r="R8" s="8">
        <f t="shared" si="2"/>
        <v>5</v>
      </c>
      <c r="S8" s="9" t="str">
        <f t="shared" si="3"/>
        <v>Riesgo Medio</v>
      </c>
      <c r="T8" s="23" t="s">
        <v>29</v>
      </c>
      <c r="U8" s="48" t="s">
        <v>94</v>
      </c>
      <c r="V8" s="12">
        <v>42166</v>
      </c>
      <c r="W8" s="12">
        <v>42531</v>
      </c>
      <c r="X8" s="5" t="s">
        <v>109</v>
      </c>
      <c r="Y8" s="19" t="s">
        <v>28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3" customFormat="1" ht="90" x14ac:dyDescent="0.2">
      <c r="A9" s="55"/>
      <c r="B9" s="4" t="e">
        <f>+#REF!+1</f>
        <v>#REF!</v>
      </c>
      <c r="C9" s="5" t="s">
        <v>9</v>
      </c>
      <c r="D9" s="5" t="s">
        <v>10</v>
      </c>
      <c r="E9" s="5" t="s">
        <v>11</v>
      </c>
      <c r="F9" s="6" t="s">
        <v>35</v>
      </c>
      <c r="G9" s="14" t="s">
        <v>36</v>
      </c>
      <c r="H9" s="24" t="s">
        <v>37</v>
      </c>
      <c r="I9" s="8">
        <v>1</v>
      </c>
      <c r="J9" s="8">
        <v>3</v>
      </c>
      <c r="K9" s="8">
        <f t="shared" si="0"/>
        <v>4</v>
      </c>
      <c r="L9" s="9" t="str">
        <f t="shared" si="1"/>
        <v>Riesgo bajo</v>
      </c>
      <c r="M9" s="5" t="s">
        <v>14</v>
      </c>
      <c r="N9" s="5" t="s">
        <v>38</v>
      </c>
      <c r="O9" s="10" t="s">
        <v>100</v>
      </c>
      <c r="P9" s="8">
        <v>1</v>
      </c>
      <c r="Q9" s="8">
        <v>3</v>
      </c>
      <c r="R9" s="8">
        <f t="shared" si="2"/>
        <v>4</v>
      </c>
      <c r="S9" s="9" t="str">
        <f t="shared" si="3"/>
        <v>Riesgo bajo</v>
      </c>
      <c r="T9" s="11" t="s">
        <v>0</v>
      </c>
      <c r="U9" s="48" t="s">
        <v>94</v>
      </c>
      <c r="V9" s="12">
        <v>42166</v>
      </c>
      <c r="W9" s="12">
        <v>42531</v>
      </c>
      <c r="X9" s="5" t="s">
        <v>109</v>
      </c>
      <c r="Y9" s="17" t="s">
        <v>20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3" customFormat="1" ht="78.75" x14ac:dyDescent="0.2">
      <c r="A10" s="55"/>
      <c r="B10" s="4" t="e">
        <f>+#REF!+1</f>
        <v>#REF!</v>
      </c>
      <c r="C10" s="5" t="s">
        <v>32</v>
      </c>
      <c r="D10" s="5" t="s">
        <v>10</v>
      </c>
      <c r="E10" s="5" t="s">
        <v>11</v>
      </c>
      <c r="F10" s="6" t="s">
        <v>35</v>
      </c>
      <c r="G10" s="14" t="s">
        <v>39</v>
      </c>
      <c r="H10" s="28" t="s">
        <v>40</v>
      </c>
      <c r="I10" s="8">
        <v>1</v>
      </c>
      <c r="J10" s="8">
        <v>3</v>
      </c>
      <c r="K10" s="8">
        <f t="shared" si="0"/>
        <v>4</v>
      </c>
      <c r="L10" s="9" t="str">
        <f t="shared" si="1"/>
        <v>Riesgo bajo</v>
      </c>
      <c r="M10" s="5" t="s">
        <v>14</v>
      </c>
      <c r="N10" s="5" t="s">
        <v>41</v>
      </c>
      <c r="O10" s="10" t="s">
        <v>42</v>
      </c>
      <c r="P10" s="8">
        <v>1</v>
      </c>
      <c r="Q10" s="8">
        <v>3</v>
      </c>
      <c r="R10" s="8">
        <f t="shared" si="2"/>
        <v>4</v>
      </c>
      <c r="S10" s="9" t="str">
        <f t="shared" si="3"/>
        <v>Riesgo bajo</v>
      </c>
      <c r="T10" s="11" t="s">
        <v>0</v>
      </c>
      <c r="U10" s="63" t="s">
        <v>103</v>
      </c>
      <c r="V10" s="12">
        <v>42166</v>
      </c>
      <c r="W10" s="12">
        <v>42531</v>
      </c>
      <c r="X10" s="5" t="s">
        <v>109</v>
      </c>
      <c r="Y10" s="65" t="s">
        <v>99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9" customFormat="1" ht="213.75" x14ac:dyDescent="0.2">
      <c r="A11" s="55"/>
      <c r="B11" s="4" t="e">
        <f t="shared" si="4"/>
        <v>#REF!</v>
      </c>
      <c r="C11" s="24" t="s">
        <v>32</v>
      </c>
      <c r="D11" s="24" t="s">
        <v>10</v>
      </c>
      <c r="E11" s="24" t="s">
        <v>11</v>
      </c>
      <c r="F11" s="30" t="s">
        <v>44</v>
      </c>
      <c r="G11" s="31" t="s">
        <v>45</v>
      </c>
      <c r="H11" s="28" t="s">
        <v>46</v>
      </c>
      <c r="I11" s="32">
        <v>2</v>
      </c>
      <c r="J11" s="32">
        <v>3</v>
      </c>
      <c r="K11" s="32">
        <f t="shared" si="0"/>
        <v>5</v>
      </c>
      <c r="L11" s="9" t="str">
        <f t="shared" si="1"/>
        <v>Riesgo Medio</v>
      </c>
      <c r="M11" s="24" t="s">
        <v>14</v>
      </c>
      <c r="N11" s="24" t="s">
        <v>38</v>
      </c>
      <c r="O11" s="10" t="s">
        <v>47</v>
      </c>
      <c r="P11" s="32">
        <v>1</v>
      </c>
      <c r="Q11" s="32">
        <v>2</v>
      </c>
      <c r="R11" s="32">
        <f t="shared" si="2"/>
        <v>3</v>
      </c>
      <c r="S11" s="9" t="str">
        <f t="shared" si="3"/>
        <v>Riesgo bajo</v>
      </c>
      <c r="T11" s="33" t="s">
        <v>0</v>
      </c>
      <c r="U11" s="63" t="s">
        <v>103</v>
      </c>
      <c r="V11" s="12">
        <v>42166</v>
      </c>
      <c r="W11" s="12">
        <v>42531</v>
      </c>
      <c r="X11" s="5" t="s">
        <v>109</v>
      </c>
      <c r="Y11" s="65" t="s">
        <v>99</v>
      </c>
    </row>
    <row r="12" spans="1:43" s="3" customFormat="1" ht="67.5" x14ac:dyDescent="0.2">
      <c r="A12" s="55"/>
      <c r="B12" s="4" t="e">
        <f>+#REF!+1</f>
        <v>#REF!</v>
      </c>
      <c r="C12" s="5" t="s">
        <v>9</v>
      </c>
      <c r="D12" s="5" t="s">
        <v>10</v>
      </c>
      <c r="E12" s="5" t="s">
        <v>11</v>
      </c>
      <c r="F12" s="6" t="s">
        <v>12</v>
      </c>
      <c r="G12" s="31" t="s">
        <v>51</v>
      </c>
      <c r="H12" s="5" t="s">
        <v>17</v>
      </c>
      <c r="I12" s="8">
        <v>2</v>
      </c>
      <c r="J12" s="8">
        <v>3</v>
      </c>
      <c r="K12" s="8">
        <f t="shared" si="0"/>
        <v>5</v>
      </c>
      <c r="L12" s="9" t="str">
        <f t="shared" si="1"/>
        <v>Riesgo Medio</v>
      </c>
      <c r="M12" s="24" t="s">
        <v>14</v>
      </c>
      <c r="N12" s="34" t="s">
        <v>48</v>
      </c>
      <c r="O12" s="10" t="s">
        <v>91</v>
      </c>
      <c r="P12" s="8">
        <v>2</v>
      </c>
      <c r="Q12" s="8">
        <v>2</v>
      </c>
      <c r="R12" s="8">
        <f t="shared" si="2"/>
        <v>4</v>
      </c>
      <c r="S12" s="9" t="str">
        <f t="shared" si="3"/>
        <v>Riesgo bajo</v>
      </c>
      <c r="T12" s="11" t="s">
        <v>0</v>
      </c>
      <c r="U12" s="63" t="s">
        <v>105</v>
      </c>
      <c r="V12" s="12">
        <v>42166</v>
      </c>
      <c r="W12" s="12">
        <v>42531</v>
      </c>
      <c r="X12" s="5" t="s">
        <v>52</v>
      </c>
      <c r="Y12" s="19" t="s">
        <v>108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9" customFormat="1" ht="67.5" x14ac:dyDescent="0.2">
      <c r="A13" s="55"/>
      <c r="B13" s="35" t="e">
        <f t="shared" si="4"/>
        <v>#REF!</v>
      </c>
      <c r="C13" s="24" t="s">
        <v>9</v>
      </c>
      <c r="D13" s="24" t="s">
        <v>10</v>
      </c>
      <c r="E13" s="24" t="s">
        <v>11</v>
      </c>
      <c r="F13" s="30" t="s">
        <v>12</v>
      </c>
      <c r="G13" s="18" t="s">
        <v>53</v>
      </c>
      <c r="H13" s="24" t="s">
        <v>17</v>
      </c>
      <c r="I13" s="32">
        <v>3</v>
      </c>
      <c r="J13" s="32">
        <v>2</v>
      </c>
      <c r="K13" s="32">
        <f t="shared" si="0"/>
        <v>5</v>
      </c>
      <c r="L13" s="9" t="str">
        <f t="shared" si="1"/>
        <v>Riesgo Medio</v>
      </c>
      <c r="M13" s="24" t="s">
        <v>14</v>
      </c>
      <c r="N13" s="24" t="s">
        <v>48</v>
      </c>
      <c r="O13" s="10" t="s">
        <v>54</v>
      </c>
      <c r="P13" s="32">
        <v>2</v>
      </c>
      <c r="Q13" s="32">
        <v>2</v>
      </c>
      <c r="R13" s="32">
        <f t="shared" si="2"/>
        <v>4</v>
      </c>
      <c r="S13" s="9" t="str">
        <f t="shared" si="3"/>
        <v>Riesgo bajo</v>
      </c>
      <c r="T13" s="33" t="s">
        <v>0</v>
      </c>
      <c r="U13" s="63" t="s">
        <v>105</v>
      </c>
      <c r="V13" s="12">
        <v>42166</v>
      </c>
      <c r="W13" s="12">
        <v>42531</v>
      </c>
      <c r="X13" s="5" t="s">
        <v>109</v>
      </c>
      <c r="Y13" s="19" t="s">
        <v>50</v>
      </c>
    </row>
    <row r="14" spans="1:43" s="3" customFormat="1" ht="90" x14ac:dyDescent="0.2">
      <c r="A14" s="55"/>
      <c r="B14" s="4" t="e">
        <f>+#REF!+1</f>
        <v>#REF!</v>
      </c>
      <c r="C14" s="5" t="s">
        <v>9</v>
      </c>
      <c r="D14" s="5" t="s">
        <v>10</v>
      </c>
      <c r="E14" s="5" t="s">
        <v>11</v>
      </c>
      <c r="F14" s="6" t="s">
        <v>12</v>
      </c>
      <c r="G14" s="14" t="s">
        <v>55</v>
      </c>
      <c r="H14" s="5" t="s">
        <v>113</v>
      </c>
      <c r="I14" s="8">
        <v>2</v>
      </c>
      <c r="J14" s="8">
        <v>3</v>
      </c>
      <c r="K14" s="8">
        <f t="shared" si="0"/>
        <v>5</v>
      </c>
      <c r="L14" s="9" t="str">
        <f t="shared" si="1"/>
        <v>Riesgo Medio</v>
      </c>
      <c r="M14" s="5" t="s">
        <v>14</v>
      </c>
      <c r="N14" s="5" t="s">
        <v>31</v>
      </c>
      <c r="O14" s="10" t="s">
        <v>101</v>
      </c>
      <c r="P14" s="8">
        <v>2</v>
      </c>
      <c r="Q14" s="8">
        <v>2</v>
      </c>
      <c r="R14" s="8">
        <f t="shared" si="2"/>
        <v>4</v>
      </c>
      <c r="S14" s="9" t="str">
        <f t="shared" si="3"/>
        <v>Riesgo bajo</v>
      </c>
      <c r="T14" s="11" t="s">
        <v>0</v>
      </c>
      <c r="U14" s="21" t="s">
        <v>112</v>
      </c>
      <c r="V14" s="12">
        <v>42166</v>
      </c>
      <c r="W14" s="12">
        <v>42531</v>
      </c>
      <c r="X14" s="5" t="s">
        <v>109</v>
      </c>
      <c r="Y14" s="19" t="s">
        <v>50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3" customFormat="1" ht="168.75" x14ac:dyDescent="0.2">
      <c r="A15" s="55"/>
      <c r="B15" s="4" t="e">
        <f t="shared" si="4"/>
        <v>#REF!</v>
      </c>
      <c r="C15" s="5" t="s">
        <v>32</v>
      </c>
      <c r="D15" s="5" t="s">
        <v>33</v>
      </c>
      <c r="E15" s="5" t="s">
        <v>11</v>
      </c>
      <c r="F15" s="6" t="s">
        <v>49</v>
      </c>
      <c r="G15" s="18" t="s">
        <v>56</v>
      </c>
      <c r="H15" s="28" t="s">
        <v>57</v>
      </c>
      <c r="I15" s="32">
        <v>2</v>
      </c>
      <c r="J15" s="8">
        <v>3</v>
      </c>
      <c r="K15" s="8">
        <f t="shared" si="0"/>
        <v>5</v>
      </c>
      <c r="L15" s="9" t="str">
        <f t="shared" si="1"/>
        <v>Riesgo Medio</v>
      </c>
      <c r="M15" s="5" t="s">
        <v>14</v>
      </c>
      <c r="N15" s="5" t="s">
        <v>31</v>
      </c>
      <c r="O15" s="25" t="s">
        <v>58</v>
      </c>
      <c r="P15" s="8">
        <v>2</v>
      </c>
      <c r="Q15" s="8">
        <v>2</v>
      </c>
      <c r="R15" s="8">
        <f t="shared" si="2"/>
        <v>4</v>
      </c>
      <c r="S15" s="9" t="str">
        <f t="shared" si="3"/>
        <v>Riesgo bajo</v>
      </c>
      <c r="T15" s="11" t="s">
        <v>0</v>
      </c>
      <c r="U15" s="21" t="s">
        <v>112</v>
      </c>
      <c r="V15" s="12">
        <v>42166</v>
      </c>
      <c r="W15" s="12">
        <v>42531</v>
      </c>
      <c r="X15" s="5" t="s">
        <v>109</v>
      </c>
      <c r="Y15" s="17" t="s">
        <v>43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3" customFormat="1" ht="56.25" customHeight="1" x14ac:dyDescent="0.2">
      <c r="A16" s="55"/>
      <c r="B16" s="4" t="e">
        <f>+#REF!+1</f>
        <v>#REF!</v>
      </c>
      <c r="C16" s="5" t="s">
        <v>34</v>
      </c>
      <c r="D16" s="5" t="s">
        <v>10</v>
      </c>
      <c r="E16" s="5" t="s">
        <v>11</v>
      </c>
      <c r="F16" s="6" t="s">
        <v>35</v>
      </c>
      <c r="G16" s="14" t="s">
        <v>59</v>
      </c>
      <c r="H16" s="28" t="s">
        <v>60</v>
      </c>
      <c r="I16" s="22">
        <v>1</v>
      </c>
      <c r="J16" s="8">
        <v>2</v>
      </c>
      <c r="K16" s="8">
        <f t="shared" si="0"/>
        <v>3</v>
      </c>
      <c r="L16" s="9" t="str">
        <f t="shared" si="1"/>
        <v>Riesgo bajo</v>
      </c>
      <c r="M16" s="5" t="s">
        <v>102</v>
      </c>
      <c r="N16" s="5" t="s">
        <v>15</v>
      </c>
      <c r="O16" s="10" t="s">
        <v>92</v>
      </c>
      <c r="P16" s="8">
        <v>1</v>
      </c>
      <c r="Q16" s="8">
        <v>2</v>
      </c>
      <c r="R16" s="8">
        <f t="shared" si="2"/>
        <v>3</v>
      </c>
      <c r="S16" s="9" t="str">
        <f t="shared" si="3"/>
        <v>Riesgo bajo</v>
      </c>
      <c r="T16" s="11" t="s">
        <v>0</v>
      </c>
      <c r="U16" s="21" t="s">
        <v>112</v>
      </c>
      <c r="V16" s="12">
        <v>42166</v>
      </c>
      <c r="W16" s="12">
        <v>42531</v>
      </c>
      <c r="X16" s="5" t="s">
        <v>109</v>
      </c>
      <c r="Y16" s="17" t="s">
        <v>43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38" customFormat="1" ht="78.75" x14ac:dyDescent="0.2">
      <c r="A17" s="56"/>
      <c r="B17" s="4" t="e">
        <f t="shared" si="4"/>
        <v>#REF!</v>
      </c>
      <c r="C17" s="5" t="s">
        <v>32</v>
      </c>
      <c r="D17" s="5" t="s">
        <v>33</v>
      </c>
      <c r="E17" s="5" t="s">
        <v>11</v>
      </c>
      <c r="F17" s="6" t="s">
        <v>44</v>
      </c>
      <c r="G17" s="18" t="s">
        <v>61</v>
      </c>
      <c r="H17" s="36" t="s">
        <v>62</v>
      </c>
      <c r="I17" s="8">
        <v>2</v>
      </c>
      <c r="J17" s="8">
        <v>2</v>
      </c>
      <c r="K17" s="8">
        <f t="shared" si="0"/>
        <v>4</v>
      </c>
      <c r="L17" s="9" t="str">
        <f t="shared" si="1"/>
        <v>Riesgo bajo</v>
      </c>
      <c r="M17" s="5" t="s">
        <v>102</v>
      </c>
      <c r="N17" s="5" t="s">
        <v>48</v>
      </c>
      <c r="O17" s="10" t="s">
        <v>63</v>
      </c>
      <c r="P17" s="8">
        <v>2</v>
      </c>
      <c r="Q17" s="8">
        <v>1</v>
      </c>
      <c r="R17" s="8">
        <f t="shared" si="2"/>
        <v>3</v>
      </c>
      <c r="S17" s="9" t="str">
        <f t="shared" si="3"/>
        <v>Riesgo bajo</v>
      </c>
      <c r="T17" s="11" t="s">
        <v>0</v>
      </c>
      <c r="U17" s="21" t="s">
        <v>103</v>
      </c>
      <c r="V17" s="12">
        <v>42166</v>
      </c>
      <c r="W17" s="12">
        <v>42531</v>
      </c>
      <c r="X17" s="5" t="s">
        <v>109</v>
      </c>
      <c r="Y17" s="19" t="s">
        <v>30</v>
      </c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39" customFormat="1" ht="78.75" x14ac:dyDescent="0.2">
      <c r="A18" s="57"/>
      <c r="B18" s="58" t="e">
        <f>+#REF!+1</f>
        <v>#REF!</v>
      </c>
      <c r="C18" s="59" t="s">
        <v>9</v>
      </c>
      <c r="D18" s="59" t="s">
        <v>10</v>
      </c>
      <c r="E18" s="59" t="s">
        <v>11</v>
      </c>
      <c r="F18" s="30" t="s">
        <v>12</v>
      </c>
      <c r="G18" s="31" t="s">
        <v>64</v>
      </c>
      <c r="H18" s="24" t="s">
        <v>65</v>
      </c>
      <c r="I18" s="32">
        <v>2</v>
      </c>
      <c r="J18" s="32">
        <v>3</v>
      </c>
      <c r="K18" s="32">
        <f t="shared" si="0"/>
        <v>5</v>
      </c>
      <c r="L18" s="9" t="str">
        <f t="shared" si="1"/>
        <v>Riesgo Medio</v>
      </c>
      <c r="M18" s="24" t="s">
        <v>14</v>
      </c>
      <c r="N18" s="24" t="s">
        <v>66</v>
      </c>
      <c r="O18" s="10" t="s">
        <v>104</v>
      </c>
      <c r="P18" s="32">
        <v>1</v>
      </c>
      <c r="Q18" s="32">
        <v>3</v>
      </c>
      <c r="R18" s="32">
        <f t="shared" si="2"/>
        <v>4</v>
      </c>
      <c r="S18" s="9" t="str">
        <f t="shared" si="3"/>
        <v>Riesgo bajo</v>
      </c>
      <c r="T18" s="33" t="s">
        <v>0</v>
      </c>
      <c r="U18" s="21" t="s">
        <v>112</v>
      </c>
      <c r="V18" s="12">
        <v>42166</v>
      </c>
      <c r="W18" s="12">
        <v>42531</v>
      </c>
      <c r="X18" s="5" t="s">
        <v>109</v>
      </c>
      <c r="Y18" s="19" t="s">
        <v>50</v>
      </c>
    </row>
    <row r="19" spans="1:43" s="39" customFormat="1" ht="60" customHeight="1" x14ac:dyDescent="0.2">
      <c r="A19" s="57"/>
      <c r="B19" s="58" t="e">
        <f t="shared" si="4"/>
        <v>#REF!</v>
      </c>
      <c r="C19" s="59" t="s">
        <v>9</v>
      </c>
      <c r="D19" s="59" t="s">
        <v>10</v>
      </c>
      <c r="E19" s="59" t="s">
        <v>11</v>
      </c>
      <c r="F19" s="30" t="s">
        <v>12</v>
      </c>
      <c r="G19" s="31" t="s">
        <v>67</v>
      </c>
      <c r="H19" s="24" t="s">
        <v>13</v>
      </c>
      <c r="I19" s="32">
        <v>1</v>
      </c>
      <c r="J19" s="32">
        <v>3</v>
      </c>
      <c r="K19" s="32">
        <f t="shared" si="0"/>
        <v>4</v>
      </c>
      <c r="L19" s="9" t="str">
        <f t="shared" si="1"/>
        <v>Riesgo bajo</v>
      </c>
      <c r="M19" s="24" t="s">
        <v>14</v>
      </c>
      <c r="N19" s="24" t="s">
        <v>66</v>
      </c>
      <c r="O19" s="10" t="s">
        <v>68</v>
      </c>
      <c r="P19" s="32">
        <v>1</v>
      </c>
      <c r="Q19" s="32">
        <v>3</v>
      </c>
      <c r="R19" s="32">
        <f t="shared" si="2"/>
        <v>4</v>
      </c>
      <c r="S19" s="9" t="str">
        <f t="shared" si="3"/>
        <v>Riesgo bajo</v>
      </c>
      <c r="T19" s="33" t="s">
        <v>0</v>
      </c>
      <c r="U19" s="63" t="s">
        <v>105</v>
      </c>
      <c r="V19" s="12">
        <v>42166</v>
      </c>
      <c r="W19" s="12">
        <v>42531</v>
      </c>
      <c r="X19" s="5" t="s">
        <v>109</v>
      </c>
      <c r="Y19" s="19" t="s">
        <v>69</v>
      </c>
    </row>
    <row r="20" spans="1:43" s="39" customFormat="1" ht="56.25" x14ac:dyDescent="0.2">
      <c r="A20" s="57"/>
      <c r="B20" s="58" t="e">
        <f>+#REF!+1</f>
        <v>#REF!</v>
      </c>
      <c r="C20" s="60" t="s">
        <v>32</v>
      </c>
      <c r="D20" s="60" t="s">
        <v>33</v>
      </c>
      <c r="E20" s="60" t="s">
        <v>11</v>
      </c>
      <c r="F20" s="30" t="s">
        <v>12</v>
      </c>
      <c r="G20" s="31" t="s">
        <v>106</v>
      </c>
      <c r="H20" s="24" t="s">
        <v>70</v>
      </c>
      <c r="I20" s="32">
        <v>2</v>
      </c>
      <c r="J20" s="32">
        <v>2</v>
      </c>
      <c r="K20" s="32">
        <f t="shared" si="0"/>
        <v>4</v>
      </c>
      <c r="L20" s="9" t="str">
        <f t="shared" si="1"/>
        <v>Riesgo bajo</v>
      </c>
      <c r="M20" s="24" t="s">
        <v>14</v>
      </c>
      <c r="N20" s="24" t="s">
        <v>48</v>
      </c>
      <c r="O20" s="62" t="s">
        <v>107</v>
      </c>
      <c r="P20" s="63">
        <v>2</v>
      </c>
      <c r="Q20" s="63">
        <v>2</v>
      </c>
      <c r="R20" s="63">
        <v>3</v>
      </c>
      <c r="S20" s="9" t="str">
        <f t="shared" si="3"/>
        <v>Riesgo bajo</v>
      </c>
      <c r="T20" s="64" t="s">
        <v>29</v>
      </c>
      <c r="U20" s="63" t="s">
        <v>105</v>
      </c>
      <c r="V20" s="12">
        <v>42166</v>
      </c>
      <c r="W20" s="12">
        <v>42531</v>
      </c>
      <c r="X20" s="5" t="s">
        <v>109</v>
      </c>
      <c r="Y20" s="19" t="s">
        <v>71</v>
      </c>
    </row>
    <row r="21" spans="1:43" s="3" customFormat="1" ht="14.25" x14ac:dyDescent="0.2">
      <c r="A21" s="1"/>
      <c r="B21" s="43"/>
      <c r="F21" s="44"/>
      <c r="G21" s="45"/>
      <c r="N21" s="46"/>
      <c r="O21" s="44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</sheetData>
  <mergeCells count="19">
    <mergeCell ref="M1:M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X1:Y1"/>
    <mergeCell ref="N1:O2"/>
    <mergeCell ref="P1:S1"/>
    <mergeCell ref="T1:T2"/>
    <mergeCell ref="U1:U2"/>
    <mergeCell ref="V1:V2"/>
    <mergeCell ref="W1:W2"/>
  </mergeCells>
  <conditionalFormatting sqref="L3:L20 S3:S20">
    <cfRule type="cellIs" dxfId="3" priority="5" operator="equal">
      <formula>"Riesgo Bajo"</formula>
    </cfRule>
    <cfRule type="cellIs" dxfId="2" priority="6" operator="equal">
      <formula>"Riesgo Alto"</formula>
    </cfRule>
    <cfRule type="cellIs" dxfId="1" priority="7" operator="equal">
      <formula>"Riesgo Medio"</formula>
    </cfRule>
    <cfRule type="cellIs" dxfId="0" priority="8" operator="equal">
      <formula>"Riesgo Extremo"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TABLAS DE VALORACION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Albornoz</dc:creator>
  <cp:lastModifiedBy>Carmen Andrea Coronado Soler</cp:lastModifiedBy>
  <cp:lastPrinted>2014-11-24T21:22:04Z</cp:lastPrinted>
  <dcterms:created xsi:type="dcterms:W3CDTF">2014-02-13T19:18:07Z</dcterms:created>
  <dcterms:modified xsi:type="dcterms:W3CDTF">2015-04-28T16:36:14Z</dcterms:modified>
</cp:coreProperties>
</file>