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mbeddings/oleObject1.bin" ContentType="application/vnd.openxmlformats-officedocument.oleObject"/>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comments2.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bookViews>
    <workbookView xWindow="0" yWindow="0" windowWidth="15480" windowHeight="7755" activeTab="3"/>
  </bookViews>
  <sheets>
    <sheet name="CONTEXTO ESTRATÉGICO" sheetId="25" r:id="rId1"/>
    <sheet name="MAPEO" sheetId="22" state="hidden" r:id="rId2"/>
    <sheet name="MATRIZ MAPA DE RIESGOS" sheetId="3" r:id="rId3"/>
    <sheet name="CONTROLES" sheetId="6" r:id="rId4"/>
    <sheet name="Evaluacion" sheetId="21" state="hidden" r:id="rId5"/>
    <sheet name="Hoja1" sheetId="24" state="hidden" r:id="rId6"/>
  </sheets>
  <externalReferences>
    <externalReference r:id="rId7"/>
    <externalReference r:id="rId8"/>
  </externalReferences>
  <definedNames>
    <definedName name="_xlnm._FilterDatabase" localSheetId="3" hidden="1">CONTROLES!$A$7:$N$12</definedName>
    <definedName name="_xlnm.Print_Area" localSheetId="2">'MATRIZ MAPA DE RIESGOS'!$A$4:$X$10</definedName>
    <definedName name="RIESGOS" localSheetId="2">'MATRIZ MAPA DE RIESGOS'!$AK$9:$AK$10</definedName>
    <definedName name="_xlnm.Print_Titles" localSheetId="2">'MATRIZ MAPA DE RIESGOS'!$6:$8</definedName>
  </definedNames>
  <calcPr calcId="125725"/>
</workbook>
</file>

<file path=xl/calcChain.xml><?xml version="1.0" encoding="utf-8"?>
<calcChain xmlns="http://schemas.openxmlformats.org/spreadsheetml/2006/main">
  <c r="J10" i="6"/>
  <c r="K10" s="1"/>
  <c r="J11"/>
  <c r="K11" s="1"/>
  <c r="J12"/>
  <c r="K12" s="1"/>
  <c r="C12"/>
  <c r="B12"/>
  <c r="R12" i="3"/>
  <c r="S12" s="1"/>
  <c r="Q12"/>
  <c r="N12"/>
  <c r="O12" s="1"/>
  <c r="M12"/>
  <c r="K12"/>
  <c r="L12" i="6" l="1"/>
  <c r="N12" l="1"/>
  <c r="M12"/>
  <c r="C11"/>
  <c r="B10"/>
  <c r="B11"/>
  <c r="N11" i="3"/>
  <c r="O11" s="1"/>
  <c r="M11"/>
  <c r="M10"/>
  <c r="K11"/>
  <c r="N10"/>
  <c r="O10" s="1"/>
  <c r="K10"/>
  <c r="D10"/>
  <c r="D9"/>
  <c r="C10" i="6"/>
  <c r="C30" i="25"/>
  <c r="C31"/>
  <c r="C32"/>
  <c r="C33"/>
  <c r="C34"/>
  <c r="C35"/>
  <c r="C29"/>
  <c r="B9" i="3"/>
  <c r="C38" i="25"/>
  <c r="C36"/>
  <c r="A9" i="3"/>
  <c r="A9" i="6" s="1"/>
  <c r="C9"/>
  <c r="N9" i="3"/>
  <c r="O9" s="1"/>
  <c r="J9" i="6"/>
  <c r="L9" s="1"/>
  <c r="K9" i="3"/>
  <c r="M9"/>
  <c r="B9" i="6"/>
  <c r="A4" i="3"/>
  <c r="H5" i="22"/>
  <c r="D6"/>
  <c r="E6"/>
  <c r="F6"/>
  <c r="G6"/>
  <c r="H6"/>
  <c r="D7"/>
  <c r="E7"/>
  <c r="F7"/>
  <c r="G7"/>
  <c r="H7"/>
  <c r="D8"/>
  <c r="E8"/>
  <c r="F8"/>
  <c r="G8"/>
  <c r="H8"/>
  <c r="D9"/>
  <c r="E9"/>
  <c r="F9"/>
  <c r="G9"/>
  <c r="H9"/>
  <c r="E5"/>
  <c r="F5"/>
  <c r="G5"/>
  <c r="D5"/>
  <c r="K9" i="6"/>
  <c r="M9" l="1"/>
  <c r="L11"/>
  <c r="N10"/>
  <c r="R10" i="3" s="1"/>
  <c r="S10" s="1"/>
  <c r="M10" i="6"/>
  <c r="Q10" i="3" s="1"/>
  <c r="L10" i="6"/>
  <c r="Q9" i="3"/>
  <c r="N9" i="6"/>
  <c r="R9" i="3" s="1"/>
  <c r="S9" s="1"/>
  <c r="M11" i="6" l="1"/>
  <c r="Q11" i="3" s="1"/>
  <c r="N11" i="6" l="1"/>
  <c r="R11" i="3" s="1"/>
  <c r="S11" s="1"/>
</calcChain>
</file>

<file path=xl/comments1.xml><?xml version="1.0" encoding="utf-8"?>
<comments xmlns="http://schemas.openxmlformats.org/spreadsheetml/2006/main">
  <authors>
    <author>asalinas</author>
  </authors>
  <commentList>
    <comment ref="C13" authorId="0">
      <text>
        <r>
          <rPr>
            <b/>
            <sz val="8"/>
            <color indexed="81"/>
            <rFont val="Tahoma"/>
            <family val="2"/>
          </rPr>
          <t xml:space="preserve">Proceso: </t>
        </r>
        <r>
          <rPr>
            <sz val="7"/>
            <color indexed="81"/>
            <rFont val="Tahoma"/>
            <family val="2"/>
          </rPr>
          <t>Coloque aquí el proceso que se va aestudiar (Estratégico,Misional,Apoyo,Evaluación)</t>
        </r>
        <r>
          <rPr>
            <sz val="8"/>
            <color indexed="81"/>
            <rFont val="Tahoma"/>
            <family val="2"/>
          </rPr>
          <t xml:space="preserve">
</t>
        </r>
      </text>
    </comment>
    <comment ref="C16" authorId="0">
      <text>
        <r>
          <rPr>
            <b/>
            <sz val="8"/>
            <color indexed="81"/>
            <rFont val="Tahoma"/>
            <family val="2"/>
          </rPr>
          <t>Objetivo:</t>
        </r>
        <r>
          <rPr>
            <sz val="7"/>
            <color indexed="81"/>
            <rFont val="Tahoma"/>
            <family val="2"/>
          </rPr>
          <t>Coloque aquí el objetivo del proceso, claro, medible, cuantificable.</t>
        </r>
        <r>
          <rPr>
            <sz val="8"/>
            <color indexed="81"/>
            <rFont val="Tahoma"/>
            <family val="2"/>
          </rPr>
          <t xml:space="preserve">
</t>
        </r>
      </text>
    </comment>
    <comment ref="B19" authorId="0">
      <text>
        <r>
          <rPr>
            <b/>
            <sz val="8"/>
            <color indexed="81"/>
            <rFont val="Tahoma"/>
            <family val="2"/>
          </rPr>
          <t xml:space="preserve">F. Internos: </t>
        </r>
        <r>
          <rPr>
            <sz val="8"/>
            <color indexed="81"/>
            <rFont val="Tahoma"/>
            <family val="2"/>
          </rPr>
          <t>Coloque la lista de factores internos que pueden convertirse en riesgos.</t>
        </r>
      </text>
    </comment>
    <comment ref="C19" authorId="0">
      <text>
        <r>
          <rPr>
            <b/>
            <sz val="8"/>
            <color indexed="81"/>
            <rFont val="Tahoma"/>
            <family val="2"/>
          </rPr>
          <t>Debilidades:</t>
        </r>
        <r>
          <rPr>
            <sz val="8"/>
            <color indexed="81"/>
            <rFont val="Tahoma"/>
            <family val="2"/>
          </rPr>
          <t>Coloque X, si es debilidad.</t>
        </r>
      </text>
    </comment>
  </commentList>
</comments>
</file>

<file path=xl/comments2.xml><?xml version="1.0" encoding="utf-8"?>
<comments xmlns="http://schemas.openxmlformats.org/spreadsheetml/2006/main">
  <authors>
    <author>cripac</author>
  </authors>
  <commentList>
    <comment ref="B7" authorId="0">
      <text>
        <r>
          <rPr>
            <b/>
            <sz val="10"/>
            <color indexed="81"/>
            <rFont val="Tahoma"/>
            <family val="2"/>
          </rPr>
          <t xml:space="preserve">RIESGO:
</t>
        </r>
        <r>
          <rPr>
            <sz val="10"/>
            <color indexed="81"/>
            <rFont val="Tahoma"/>
            <family val="2"/>
          </rPr>
          <t>Representa la posibilidad de ocurrencia de un evento que pueda entorpecer el normal desarrollo de las funciones de la entidad y afectar el logro de sus objetivos.</t>
        </r>
      </text>
    </comment>
  </commentList>
</comments>
</file>

<file path=xl/sharedStrings.xml><?xml version="1.0" encoding="utf-8"?>
<sst xmlns="http://schemas.openxmlformats.org/spreadsheetml/2006/main" count="243" uniqueCount="167">
  <si>
    <t>PROCESO</t>
  </si>
  <si>
    <t>IMPACTO</t>
  </si>
  <si>
    <t>PROBABILIDAD</t>
  </si>
  <si>
    <t>Correctivo</t>
  </si>
  <si>
    <t>Preventivo</t>
  </si>
  <si>
    <t>Esta Documentado</t>
  </si>
  <si>
    <t>Se Aplica</t>
  </si>
  <si>
    <t>Es Efectivo</t>
  </si>
  <si>
    <t>SI</t>
  </si>
  <si>
    <t>* Evitar el riesgo
* Reducir el riesgo
* Compartir o transferir</t>
  </si>
  <si>
    <t>* Reducir el riesgo
* Evitar el riesgo
* Compartir o transferir</t>
  </si>
  <si>
    <t>* Asumir el riesgo
* Reducir el riesgo</t>
  </si>
  <si>
    <t>Lo que podria ocasionar…</t>
  </si>
  <si>
    <t>Puede suceder …</t>
  </si>
  <si>
    <t>VALOR</t>
  </si>
  <si>
    <t>MODERADO</t>
  </si>
  <si>
    <t>INTERNO</t>
  </si>
  <si>
    <t>EXTERNO</t>
  </si>
  <si>
    <t>FRECUENCIA</t>
  </si>
  <si>
    <t>Moderado</t>
  </si>
  <si>
    <t>Impacto</t>
  </si>
  <si>
    <t>Probabilidad</t>
  </si>
  <si>
    <t>BAJO</t>
  </si>
  <si>
    <t>ALTO</t>
  </si>
  <si>
    <t>EXTREMO</t>
  </si>
  <si>
    <t>NO</t>
  </si>
  <si>
    <t xml:space="preserve">Evaluacion </t>
  </si>
  <si>
    <t>Disminuye Impacto o Probabilidad</t>
  </si>
  <si>
    <t>Bajo</t>
  </si>
  <si>
    <t>* Asumir el riesgo</t>
  </si>
  <si>
    <t>Alto</t>
  </si>
  <si>
    <t>Extremo</t>
  </si>
  <si>
    <t>Impacto y Probabilidad</t>
  </si>
  <si>
    <t>1. PROCESO</t>
  </si>
  <si>
    <t>2. OBJETIVO DEL PROCESO</t>
  </si>
  <si>
    <t>3. CLASIFICACIÓN DEL RIESGO</t>
  </si>
  <si>
    <t>4. CAUSAS</t>
  </si>
  <si>
    <t>5. EVENTO (RIESGO)</t>
  </si>
  <si>
    <t>6. CONSECUENCIA</t>
  </si>
  <si>
    <t>7. IMPACTO</t>
  </si>
  <si>
    <t>8. PROBABILIDAD</t>
  </si>
  <si>
    <t>9. EVALUACIÓN RIESGO</t>
  </si>
  <si>
    <t>11. VALORACIÓN RIESGO</t>
  </si>
  <si>
    <t>12. OPCIONES MANEJO</t>
  </si>
  <si>
    <t>13. ACCIONES</t>
  </si>
  <si>
    <t>14. RESPONSABLES</t>
  </si>
  <si>
    <t>15. CRONOGRAMA</t>
  </si>
  <si>
    <t>16. INDICADORES</t>
  </si>
  <si>
    <t>INSIGNIFICANTE (1)</t>
  </si>
  <si>
    <t>MENOR (2)</t>
  </si>
  <si>
    <t>MODERADO (3)</t>
  </si>
  <si>
    <t>MAYOR (4)</t>
  </si>
  <si>
    <t>CATASTROFICO (5)</t>
  </si>
  <si>
    <t>RARO (1)</t>
  </si>
  <si>
    <t>IMPROBABLE (2)</t>
  </si>
  <si>
    <t>PROBABLE (4)</t>
  </si>
  <si>
    <t>CASI CERTEZA (5)</t>
  </si>
  <si>
    <t xml:space="preserve">a) RIESGO </t>
  </si>
  <si>
    <t>b) CONTROLES EXISTENTES</t>
  </si>
  <si>
    <t>c) TIPO</t>
  </si>
  <si>
    <t>d) VALORACIÓN</t>
  </si>
  <si>
    <t>12. OPCIONES DE MANEJO</t>
  </si>
  <si>
    <t>VALORACION DE CONTROLES</t>
  </si>
  <si>
    <t>FORMATO</t>
  </si>
  <si>
    <t>MATRIZ MAPA DE RIESGOS</t>
  </si>
  <si>
    <t>10. CONTROLES EXISTENTES</t>
  </si>
  <si>
    <t>INSIGNIFICANTE</t>
  </si>
  <si>
    <t>MENOR</t>
  </si>
  <si>
    <t>MAYOR</t>
  </si>
  <si>
    <t>CASTASTRÓFICO</t>
  </si>
  <si>
    <t>FACTOR DE RIESGO
(Contexto)</t>
  </si>
  <si>
    <t>CATASTRÓFICO</t>
  </si>
  <si>
    <t>IMPROBABLE</t>
  </si>
  <si>
    <t>PROBABLE</t>
  </si>
  <si>
    <t>Debido a..</t>
  </si>
  <si>
    <t>CONTEXTO ESTRATÉGICO</t>
  </si>
  <si>
    <t>El Contexto Estratégico es la base para la identificación de los riesgos en los procesos y actividades, el análisis se realiza a partir del conocimiento de situaciones del entorno de la entidad tales como: lo social, económico, cultural, de orden público, político, legales y cambios tecnológicos, entre otros; se alimenta también con el análisis de la situación actual de la entidad, basado en los resultados de los Componentes de Ambiente de Control, Estructura Organizacional, el Modelo de Operación, el cumplimiento de los Planes y Programas,  los sistemas de información, los procesos y procedimientos y los recursos económicos, entre otros.</t>
  </si>
  <si>
    <t>Analice el contexto estratégico y establezca para el proceso seleccionado los factores internos y externos que puedan generar eventos que afecten el cumplimiento de su Misión o mandato legal</t>
  </si>
  <si>
    <t>Diligencie el siguiente formato:</t>
  </si>
  <si>
    <t>PROCESO:</t>
  </si>
  <si>
    <t>OBJETIVO DEL PROCESO:</t>
  </si>
  <si>
    <t>F.  INTERNOS</t>
  </si>
  <si>
    <t>DEB.</t>
  </si>
  <si>
    <t>AMPLIACIÓN / CAUSA ?</t>
  </si>
  <si>
    <t>F.  EXTERNOS</t>
  </si>
  <si>
    <t>AME.</t>
  </si>
  <si>
    <t xml:space="preserve">CAUSAS  </t>
  </si>
  <si>
    <t>Derechos reservados, ASS-DAFP.</t>
  </si>
  <si>
    <t>RARO</t>
  </si>
  <si>
    <t>El evento puede ocurrir solo en
circunstancias excepcionales.</t>
  </si>
  <si>
    <t>No se ha presentado
en los últimos 5 años.</t>
  </si>
  <si>
    <t>Si el hecho llegara a presentarse, tendría consecuencias o
efectos mínimos sobre la entidad.</t>
  </si>
  <si>
    <t>DESCRIPCIÓN</t>
  </si>
  <si>
    <t>El evento puede ocurrir en algún
momento</t>
  </si>
  <si>
    <t>Al menos de 1 vez en
los últimos 5 años.</t>
  </si>
  <si>
    <t>Si el hecho llegara a presentarse, tendría bajo impacto o
efecto sobre la entidad.</t>
  </si>
  <si>
    <t>POSIBLE</t>
  </si>
  <si>
    <t>El evento podría ocurrir en algún
momento</t>
  </si>
  <si>
    <t>Al menos de 1 vez en
los últimos 2 años.</t>
  </si>
  <si>
    <t>Si el hecho llegara a presentarse, tendría medianas
consecuencias o efectos sobre la entidad.</t>
  </si>
  <si>
    <t>CASI SEGURO</t>
  </si>
  <si>
    <t>El evento probablemente ocurrirá en la
mayoría de las circunstancias</t>
  </si>
  <si>
    <t>Al menos de 1 vez en
el último año.</t>
  </si>
  <si>
    <t>Si el hecho llegara a presentarse, tendría altas
consecuencias o efectos sobre la entidad</t>
  </si>
  <si>
    <t>Se espera que el evento ocurra en la
mayoría de las circunstancias</t>
  </si>
  <si>
    <t>Más de 1 vez al año.</t>
  </si>
  <si>
    <t>Si el hecho llegara a presentarse, tendría desastrosas
consecuencias o efectos sobre la entidad.</t>
  </si>
  <si>
    <t>Riesgo Estratégico</t>
  </si>
  <si>
    <t>Riesgo Financiero</t>
  </si>
  <si>
    <t>1 Fi</t>
  </si>
  <si>
    <t>2 Fi</t>
  </si>
  <si>
    <t>3 Fi</t>
  </si>
  <si>
    <t>4 Fi</t>
  </si>
  <si>
    <t>5 Fi</t>
  </si>
  <si>
    <t>6 Fi</t>
  </si>
  <si>
    <t>7 Fi</t>
  </si>
  <si>
    <t>1 Fe</t>
  </si>
  <si>
    <t>2 Fe</t>
  </si>
  <si>
    <t>3 Fe</t>
  </si>
  <si>
    <t>x</t>
  </si>
  <si>
    <t>RADIO</t>
  </si>
  <si>
    <t>Se han implementado diversas actividades preventivas: 
- Planear la consecusión de recursos para la contratación de productores de contenidos. 
- Buscar diversas fuentes de recursos.
- Tener un plan de contingencia.</t>
  </si>
  <si>
    <t>Estructura organizacional</t>
  </si>
  <si>
    <t>Garantizar que la programación de la radio pública nacional cumpla con los lineamientos establecidos por la normatividad aplicable.</t>
  </si>
  <si>
    <t>VALORACION DE CONTROLES RADIO</t>
  </si>
  <si>
    <t>Falta de recursos para la producción de contenidos de radio</t>
  </si>
  <si>
    <t xml:space="preserve">El personal de planta con que cuenta la Subgerencia de Radio no es suficiente para producir los contenidos de las emisoras durante 20 horas diarias de programación en vivo, además de la programación nocturna. </t>
  </si>
  <si>
    <t>Documentar el plan de contingencia para consecución de recursos</t>
  </si>
  <si>
    <t xml:space="preserve">Subgerente de Radio </t>
  </si>
  <si>
    <t>Plan de contingencia documentado</t>
  </si>
  <si>
    <t>Los clientes no entregan información confiable para cobro de comercialización de espacios</t>
  </si>
  <si>
    <t>Uso de formato ¨Orden de Pauta¨donde se define los requerimientos del cliente.</t>
  </si>
  <si>
    <t>Formalizar la negociación con el cliente</t>
  </si>
  <si>
    <t>Coordinación de proyectos</t>
  </si>
  <si>
    <t>Formalización de trámite</t>
  </si>
  <si>
    <t>Manipulación de la información para beneficiar a un tercero</t>
  </si>
  <si>
    <t>* Intereses personales</t>
  </si>
  <si>
    <t>Aplicación de Manual de Estilo
Diseño de fichas técnicas de programa
Aplicación del formato de Línea editorial
Evaluación semanal de contenidos</t>
  </si>
  <si>
    <t>Coordinaciones y jefaturas</t>
  </si>
  <si>
    <t>Permanentemente</t>
  </si>
  <si>
    <t>Monitoreo registrado en la evaluación</t>
  </si>
  <si>
    <t>Riesgo de corrupción</t>
  </si>
  <si>
    <t>Riesgo tecnológico</t>
  </si>
  <si>
    <t>Riesgo de cumplimiento</t>
  </si>
  <si>
    <t>Riesgo operativo</t>
  </si>
  <si>
    <t>*  No hay producción en vivo para las emisoras.
*  Incumplimiento de compromisos institucionales y clientes y/o socios del proceso de radio.</t>
  </si>
  <si>
    <t xml:space="preserve">*  Demandas de terceros por perjuicios
*  Pérdidas económicas
</t>
  </si>
  <si>
    <t>*  Pérdida de imagen y credibilidad de la entidad
*  Demandas para la entidad
*  Investigaciones disciplinarias</t>
  </si>
  <si>
    <t>* Informalidad del proceso de negociación y cobro de facturas con los clientes.</t>
  </si>
  <si>
    <t>Riesgo de Corrupción</t>
  </si>
  <si>
    <t>Utilización indebida de los recursos públicos</t>
  </si>
  <si>
    <t>*  Afectación en la imagen institucional y credibilidad de la entidad, por cuanto lesiona la transparencia y probidad de la entidad y del Estado.
*  Detrimento patrimonial.
*  Posibles efectos disciplinarios, fiscales y penales.</t>
  </si>
  <si>
    <t>*  Falta de observancia al principio de probidad y transparencia en la función pública.
*  Falta de ética y honestidad
*  Desconocimiento de normatividad aplicable en el uso de los recursos
*  Desconomiento en los procedimientos que establecen como debe ser el manejo de los recursos públicos</t>
  </si>
  <si>
    <t xml:space="preserve">El plan de inducción de la entidad incluye como temática el manejo de asuntos disciplinarios y su impacto en la gestión de funcionarios y servidores públicos </t>
  </si>
  <si>
    <t>Monitoreo permanente a los contenidos que salen al aire</t>
  </si>
  <si>
    <t>Realizar capacitación dirigida a funcionarios y contratistas frente a asuntos disciplinarios de la entidad.</t>
  </si>
  <si>
    <t>Jefe de Control Disciplinario</t>
  </si>
  <si>
    <t>Capacitaciones realizadas</t>
  </si>
  <si>
    <t>RADIO TELEVISIÓN NACIONAL DE COLOMBIA - RTVC</t>
  </si>
  <si>
    <t>MATRIZ DE RIESGOS DEL PROCESO DE RADIO</t>
  </si>
  <si>
    <t>Deficiencias en los controles existentes</t>
  </si>
  <si>
    <t>Intereses particulares</t>
  </si>
  <si>
    <r>
      <rPr>
        <b/>
        <sz val="16"/>
        <color indexed="8"/>
        <rFont val="Arial Narrow"/>
        <family val="2"/>
      </rPr>
      <t>Versión:</t>
    </r>
    <r>
      <rPr>
        <sz val="16"/>
        <color indexed="8"/>
        <rFont val="Arial Narrow"/>
        <family val="2"/>
      </rPr>
      <t xml:space="preserve"> V.2</t>
    </r>
  </si>
  <si>
    <r>
      <t xml:space="preserve">Código:   </t>
    </r>
    <r>
      <rPr>
        <sz val="16"/>
        <color indexed="8"/>
        <rFont val="Arial Narrow"/>
        <family val="2"/>
      </rPr>
      <t>UM-PR-R-MR-01</t>
    </r>
  </si>
  <si>
    <r>
      <rPr>
        <b/>
        <sz val="16"/>
        <color indexed="8"/>
        <rFont val="Arial Narrow"/>
        <family val="2"/>
      </rPr>
      <t xml:space="preserve">Código: </t>
    </r>
    <r>
      <rPr>
        <sz val="16"/>
        <color indexed="8"/>
        <rFont val="Arial Narrow"/>
        <family val="2"/>
      </rPr>
      <t xml:space="preserve"> UM-PR-R-MR-02</t>
    </r>
  </si>
  <si>
    <r>
      <t xml:space="preserve">Fecha: </t>
    </r>
    <r>
      <rPr>
        <sz val="16"/>
        <color indexed="8"/>
        <rFont val="Arial Narrow"/>
        <family val="2"/>
      </rPr>
      <t>19/11/2013</t>
    </r>
  </si>
  <si>
    <r>
      <rPr>
        <b/>
        <sz val="16"/>
        <color indexed="8"/>
        <rFont val="Arial Narrow"/>
        <family val="2"/>
      </rPr>
      <t>Fecha:</t>
    </r>
    <r>
      <rPr>
        <sz val="16"/>
        <color indexed="8"/>
        <rFont val="Arial Narrow"/>
        <family val="2"/>
      </rPr>
      <t xml:space="preserve"> 19/11/2013</t>
    </r>
  </si>
</sst>
</file>

<file path=xl/styles.xml><?xml version="1.0" encoding="utf-8"?>
<styleSheet xmlns="http://schemas.openxmlformats.org/spreadsheetml/2006/main">
  <fonts count="47">
    <font>
      <sz val="10"/>
      <name val="Arial"/>
    </font>
    <font>
      <b/>
      <sz val="14"/>
      <name val="Arial"/>
      <family val="2"/>
    </font>
    <font>
      <i/>
      <sz val="14"/>
      <name val="Arial"/>
      <family val="2"/>
    </font>
    <font>
      <i/>
      <sz val="12"/>
      <name val="Arial"/>
      <family val="2"/>
    </font>
    <font>
      <b/>
      <sz val="12"/>
      <name val="Arial"/>
      <family val="2"/>
    </font>
    <font>
      <sz val="12"/>
      <name val="Arial"/>
      <family val="2"/>
    </font>
    <font>
      <b/>
      <sz val="10"/>
      <color indexed="81"/>
      <name val="Tahoma"/>
      <family val="2"/>
    </font>
    <font>
      <sz val="10"/>
      <color indexed="81"/>
      <name val="Tahoma"/>
      <family val="2"/>
    </font>
    <font>
      <sz val="14"/>
      <name val="Arial"/>
      <family val="2"/>
    </font>
    <font>
      <sz val="10"/>
      <name val="Arial"/>
      <family val="2"/>
    </font>
    <font>
      <sz val="10"/>
      <name val="Arial"/>
      <family val="2"/>
    </font>
    <font>
      <b/>
      <sz val="10"/>
      <name val="Arial"/>
      <family val="2"/>
    </font>
    <font>
      <b/>
      <sz val="18"/>
      <name val="Arial"/>
      <family val="2"/>
    </font>
    <font>
      <b/>
      <i/>
      <sz val="12"/>
      <name val="Arial"/>
      <family val="2"/>
    </font>
    <font>
      <b/>
      <i/>
      <sz val="10"/>
      <name val="Arial"/>
      <family val="2"/>
    </font>
    <font>
      <sz val="8"/>
      <name val="Arial"/>
      <family val="2"/>
    </font>
    <font>
      <b/>
      <sz val="20"/>
      <name val="Arial"/>
      <family val="2"/>
    </font>
    <font>
      <sz val="10"/>
      <color indexed="8"/>
      <name val="Arial"/>
      <family val="2"/>
    </font>
    <font>
      <b/>
      <u/>
      <sz val="13"/>
      <name val="Arial"/>
      <family val="2"/>
    </font>
    <font>
      <b/>
      <sz val="13"/>
      <name val="Arial"/>
      <family val="2"/>
    </font>
    <font>
      <sz val="11"/>
      <name val="Arial"/>
      <family val="2"/>
    </font>
    <font>
      <b/>
      <sz val="11"/>
      <color indexed="8"/>
      <name val="Arial"/>
      <family val="2"/>
    </font>
    <font>
      <b/>
      <sz val="12"/>
      <color indexed="12"/>
      <name val="Arial"/>
      <family val="2"/>
    </font>
    <font>
      <sz val="11"/>
      <color indexed="8"/>
      <name val="Arial"/>
      <family val="2"/>
    </font>
    <font>
      <b/>
      <sz val="9"/>
      <color indexed="8"/>
      <name val="Arial"/>
      <family val="2"/>
    </font>
    <font>
      <b/>
      <sz val="8"/>
      <color indexed="8"/>
      <name val="Arial"/>
      <family val="2"/>
    </font>
    <font>
      <sz val="9"/>
      <color indexed="8"/>
      <name val="Arial"/>
      <family val="2"/>
    </font>
    <font>
      <b/>
      <sz val="14"/>
      <color indexed="8"/>
      <name val="Arial"/>
      <family val="2"/>
    </font>
    <font>
      <b/>
      <sz val="12"/>
      <color indexed="8"/>
      <name val="Arial"/>
      <family val="2"/>
    </font>
    <font>
      <sz val="10"/>
      <color indexed="10"/>
      <name val="Arial"/>
      <family val="2"/>
    </font>
    <font>
      <sz val="6"/>
      <name val="Arial"/>
      <family val="2"/>
    </font>
    <font>
      <b/>
      <sz val="8"/>
      <color indexed="81"/>
      <name val="Tahoma"/>
      <family val="2"/>
    </font>
    <font>
      <sz val="7"/>
      <color indexed="81"/>
      <name val="Tahoma"/>
      <family val="2"/>
    </font>
    <font>
      <sz val="8"/>
      <color indexed="81"/>
      <name val="Tahoma"/>
      <family val="2"/>
    </font>
    <font>
      <sz val="9"/>
      <name val="Arial Narrow"/>
      <family val="2"/>
    </font>
    <font>
      <b/>
      <i/>
      <sz val="16"/>
      <name val="Arial"/>
      <family val="2"/>
    </font>
    <font>
      <sz val="9"/>
      <name val="Arial"/>
      <family val="2"/>
    </font>
    <font>
      <b/>
      <sz val="9"/>
      <color indexed="10"/>
      <name val="Arial"/>
      <family val="2"/>
    </font>
    <font>
      <sz val="16"/>
      <color indexed="8"/>
      <name val="Arial Narrow"/>
      <family val="2"/>
    </font>
    <font>
      <b/>
      <sz val="16"/>
      <color indexed="8"/>
      <name val="Arial Narrow"/>
      <family val="2"/>
    </font>
    <font>
      <sz val="12"/>
      <color rgb="FF000000"/>
      <name val="Arial"/>
      <family val="2"/>
    </font>
    <font>
      <b/>
      <sz val="9"/>
      <color rgb="FFFF0000"/>
      <name val="Arial"/>
      <family val="2"/>
    </font>
    <font>
      <b/>
      <sz val="10"/>
      <color rgb="FFFF0000"/>
      <name val="Arial"/>
      <family val="2"/>
    </font>
    <font>
      <sz val="14"/>
      <color theme="1"/>
      <name val="Arial Narrow"/>
      <family val="2"/>
    </font>
    <font>
      <b/>
      <sz val="16"/>
      <color theme="1"/>
      <name val="Arial Narrow"/>
      <family val="2"/>
    </font>
    <font>
      <sz val="16"/>
      <color theme="1"/>
      <name val="Arial Narrow"/>
      <family val="2"/>
    </font>
    <font>
      <b/>
      <sz val="12"/>
      <name val="Arial Narrow"/>
      <family val="2"/>
    </font>
  </fonts>
  <fills count="13">
    <fill>
      <patternFill patternType="none"/>
    </fill>
    <fill>
      <patternFill patternType="gray125"/>
    </fill>
    <fill>
      <patternFill patternType="solid">
        <fgColor indexed="9"/>
        <bgColor indexed="64"/>
      </patternFill>
    </fill>
    <fill>
      <patternFill patternType="solid">
        <fgColor indexed="11"/>
        <bgColor indexed="64"/>
      </patternFill>
    </fill>
    <fill>
      <patternFill patternType="solid">
        <fgColor indexed="17"/>
        <bgColor indexed="64"/>
      </patternFill>
    </fill>
    <fill>
      <patternFill patternType="solid">
        <fgColor indexed="13"/>
        <bgColor indexed="64"/>
      </patternFill>
    </fill>
    <fill>
      <patternFill patternType="solid">
        <fgColor indexed="51"/>
        <bgColor indexed="64"/>
      </patternFill>
    </fill>
    <fill>
      <patternFill patternType="solid">
        <fgColor indexed="10"/>
        <bgColor indexed="64"/>
      </patternFill>
    </fill>
    <fill>
      <patternFill patternType="solid">
        <fgColor indexed="44"/>
        <bgColor indexed="64"/>
      </patternFill>
    </fill>
    <fill>
      <patternFill patternType="solid">
        <fgColor indexed="50"/>
        <bgColor indexed="64"/>
      </patternFill>
    </fill>
    <fill>
      <patternFill patternType="solid">
        <fgColor indexed="22"/>
        <bgColor indexed="64"/>
      </patternFill>
    </fill>
    <fill>
      <patternFill patternType="solid">
        <fgColor rgb="FF00B050"/>
        <bgColor indexed="64"/>
      </patternFill>
    </fill>
    <fill>
      <patternFill patternType="solid">
        <fgColor theme="0"/>
        <bgColor indexed="64"/>
      </patternFill>
    </fill>
  </fills>
  <borders count="53">
    <border>
      <left/>
      <right/>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288">
    <xf numFmtId="0" fontId="0" fillId="0" borderId="0" xfId="0"/>
    <xf numFmtId="0" fontId="0" fillId="0" borderId="0" xfId="0" applyProtection="1">
      <protection locked="0"/>
    </xf>
    <xf numFmtId="0" fontId="0" fillId="2" borderId="0" xfId="0" applyFill="1" applyProtection="1">
      <protection locked="0"/>
    </xf>
    <xf numFmtId="0" fontId="0" fillId="0" borderId="0" xfId="0" applyAlignment="1" applyProtection="1">
      <protection locked="0"/>
    </xf>
    <xf numFmtId="0" fontId="0" fillId="0" borderId="0" xfId="0" applyBorder="1" applyProtection="1">
      <protection locked="0"/>
    </xf>
    <xf numFmtId="0" fontId="0" fillId="0" borderId="0" xfId="0" applyBorder="1" applyAlignment="1" applyProtection="1">
      <protection locked="0"/>
    </xf>
    <xf numFmtId="0" fontId="0" fillId="0" borderId="0" xfId="0" applyAlignment="1" applyProtection="1">
      <alignment horizontal="center" vertical="center"/>
      <protection locked="0"/>
    </xf>
    <xf numFmtId="0" fontId="10" fillId="2" borderId="0" xfId="0" applyFont="1" applyFill="1" applyAlignment="1" applyProtection="1">
      <alignment horizontal="center" vertical="center"/>
      <protection locked="0"/>
    </xf>
    <xf numFmtId="0" fontId="5" fillId="0" borderId="0" xfId="0" applyFont="1" applyAlignment="1" applyProtection="1">
      <alignment horizontal="center" vertical="center"/>
      <protection locked="0"/>
    </xf>
    <xf numFmtId="0" fontId="10" fillId="0" borderId="0" xfId="0" applyFont="1" applyBorder="1" applyAlignment="1" applyProtection="1">
      <protection locked="0"/>
    </xf>
    <xf numFmtId="0" fontId="8" fillId="0" borderId="0" xfId="0" applyFont="1" applyAlignment="1" applyProtection="1">
      <alignment horizontal="center" vertical="center"/>
      <protection locked="0"/>
    </xf>
    <xf numFmtId="0" fontId="8" fillId="0" borderId="0" xfId="0" applyFont="1" applyAlignment="1" applyProtection="1">
      <alignment vertical="center" wrapText="1"/>
      <protection locked="0"/>
    </xf>
    <xf numFmtId="0" fontId="10" fillId="0" borderId="0" xfId="0" applyFont="1" applyAlignment="1" applyProtection="1">
      <protection locked="0"/>
    </xf>
    <xf numFmtId="0" fontId="0" fillId="0" borderId="0" xfId="0" applyAlignment="1" applyProtection="1">
      <alignment horizontal="center"/>
      <protection locked="0"/>
    </xf>
    <xf numFmtId="0" fontId="0" fillId="0" borderId="1" xfId="0" applyBorder="1" applyProtection="1">
      <protection locked="0"/>
    </xf>
    <xf numFmtId="0" fontId="8" fillId="0" borderId="0" xfId="0" applyFont="1" applyBorder="1" applyAlignment="1" applyProtection="1">
      <alignment horizontal="center" vertical="center"/>
      <protection locked="0"/>
    </xf>
    <xf numFmtId="0" fontId="0" fillId="0" borderId="2" xfId="0" applyBorder="1" applyProtection="1">
      <protection locked="0"/>
    </xf>
    <xf numFmtId="0" fontId="10" fillId="0" borderId="0" xfId="0" applyFont="1" applyAlignment="1" applyProtection="1">
      <alignment horizontal="center"/>
    </xf>
    <xf numFmtId="0" fontId="0" fillId="0" borderId="0" xfId="0" applyProtection="1"/>
    <xf numFmtId="0" fontId="0" fillId="0" borderId="0" xfId="0" applyAlignment="1" applyProtection="1">
      <alignment horizontal="center" vertical="center"/>
    </xf>
    <xf numFmtId="0" fontId="11" fillId="0" borderId="3" xfId="0" applyFont="1" applyBorder="1" applyProtection="1"/>
    <xf numFmtId="0" fontId="11" fillId="0" borderId="0" xfId="0" applyFont="1" applyBorder="1" applyProtection="1"/>
    <xf numFmtId="0" fontId="11" fillId="0" borderId="4" xfId="0" applyFont="1" applyFill="1" applyBorder="1" applyAlignment="1" applyProtection="1">
      <alignment horizontal="center"/>
    </xf>
    <xf numFmtId="0" fontId="11" fillId="0" borderId="5" xfId="0" applyFont="1" applyBorder="1" applyAlignment="1" applyProtection="1">
      <alignment horizontal="center"/>
    </xf>
    <xf numFmtId="0" fontId="11" fillId="0" borderId="6" xfId="0" applyFont="1" applyBorder="1" applyAlignment="1" applyProtection="1">
      <alignment horizontal="center"/>
    </xf>
    <xf numFmtId="0" fontId="11" fillId="0" borderId="7" xfId="0" applyFont="1" applyBorder="1" applyAlignment="1" applyProtection="1">
      <alignment horizontal="center"/>
    </xf>
    <xf numFmtId="0" fontId="0" fillId="0" borderId="0" xfId="0" applyBorder="1" applyProtection="1"/>
    <xf numFmtId="0" fontId="0" fillId="3" borderId="0" xfId="0" applyFill="1" applyBorder="1" applyAlignment="1" applyProtection="1">
      <alignment horizontal="center" vertical="center"/>
    </xf>
    <xf numFmtId="0" fontId="0" fillId="0" borderId="0" xfId="0" applyBorder="1" applyAlignment="1" applyProtection="1">
      <alignment horizontal="center" vertical="center"/>
    </xf>
    <xf numFmtId="0" fontId="0" fillId="0" borderId="2" xfId="0" applyBorder="1" applyAlignment="1" applyProtection="1">
      <alignment horizontal="center" vertical="center"/>
    </xf>
    <xf numFmtId="0" fontId="11" fillId="0" borderId="8" xfId="0" applyFont="1" applyFill="1" applyBorder="1" applyAlignment="1" applyProtection="1">
      <alignment horizontal="center" vertical="center"/>
    </xf>
    <xf numFmtId="0" fontId="10" fillId="3" borderId="0" xfId="0" applyFont="1" applyFill="1" applyBorder="1" applyAlignment="1" applyProtection="1">
      <alignment horizontal="center" vertical="center"/>
    </xf>
    <xf numFmtId="0" fontId="0" fillId="4" borderId="0" xfId="0" applyFill="1" applyBorder="1" applyAlignment="1" applyProtection="1">
      <alignment horizontal="center" vertical="center"/>
    </xf>
    <xf numFmtId="0" fontId="0" fillId="5" borderId="0" xfId="0" applyFill="1" applyBorder="1" applyAlignment="1" applyProtection="1">
      <alignment horizontal="center" vertical="center"/>
    </xf>
    <xf numFmtId="0" fontId="0" fillId="6" borderId="0" xfId="0" applyFill="1" applyBorder="1" applyAlignment="1" applyProtection="1">
      <alignment horizontal="center" vertical="center"/>
    </xf>
    <xf numFmtId="0" fontId="0" fillId="6" borderId="2" xfId="0" applyFill="1" applyBorder="1" applyAlignment="1" applyProtection="1">
      <alignment horizontal="center" vertical="center"/>
    </xf>
    <xf numFmtId="0" fontId="11" fillId="0" borderId="8" xfId="0" applyFont="1" applyBorder="1" applyAlignment="1" applyProtection="1">
      <alignment horizontal="center" vertical="center"/>
    </xf>
    <xf numFmtId="0" fontId="0" fillId="0" borderId="0" xfId="0" applyBorder="1" applyAlignment="1" applyProtection="1">
      <alignment vertical="center"/>
    </xf>
    <xf numFmtId="0" fontId="0" fillId="7" borderId="2" xfId="0" applyFill="1" applyBorder="1" applyAlignment="1" applyProtection="1">
      <alignment horizontal="center" vertical="center"/>
    </xf>
    <xf numFmtId="0" fontId="0" fillId="7" borderId="0" xfId="0" applyFill="1" applyBorder="1" applyAlignment="1" applyProtection="1">
      <alignment horizontal="center" vertical="center"/>
    </xf>
    <xf numFmtId="0" fontId="11" fillId="0" borderId="9" xfId="0" applyFont="1" applyBorder="1" applyAlignment="1" applyProtection="1">
      <alignment horizontal="center" vertical="center"/>
    </xf>
    <xf numFmtId="0" fontId="0" fillId="0" borderId="10" xfId="0" applyBorder="1" applyAlignment="1" applyProtection="1">
      <alignment vertical="center"/>
    </xf>
    <xf numFmtId="0" fontId="0" fillId="6" borderId="10" xfId="0" applyFill="1" applyBorder="1" applyAlignment="1" applyProtection="1">
      <alignment horizontal="center" vertical="center"/>
    </xf>
    <xf numFmtId="0" fontId="0" fillId="7" borderId="10" xfId="0" applyFill="1" applyBorder="1" applyAlignment="1" applyProtection="1">
      <alignment horizontal="center" vertical="center"/>
    </xf>
    <xf numFmtId="0" fontId="0" fillId="7" borderId="11" xfId="0" applyFill="1" applyBorder="1" applyAlignment="1" applyProtection="1">
      <alignment horizontal="center" vertical="center"/>
    </xf>
    <xf numFmtId="0" fontId="0" fillId="4" borderId="12" xfId="0" applyFill="1" applyBorder="1" applyAlignment="1" applyProtection="1">
      <alignment horizontal="center" vertical="center" wrapText="1"/>
    </xf>
    <xf numFmtId="0" fontId="0" fillId="0" borderId="13" xfId="0" applyBorder="1" applyAlignment="1" applyProtection="1">
      <alignment wrapText="1"/>
    </xf>
    <xf numFmtId="0" fontId="11" fillId="0" borderId="14" xfId="0" applyFont="1" applyFill="1" applyBorder="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wrapText="1"/>
    </xf>
    <xf numFmtId="0" fontId="0" fillId="5" borderId="15" xfId="0" applyFill="1" applyBorder="1" applyAlignment="1" applyProtection="1">
      <alignment horizontal="center" vertical="center" wrapText="1"/>
    </xf>
    <xf numFmtId="0" fontId="0" fillId="0" borderId="16" xfId="0" applyBorder="1" applyAlignment="1" applyProtection="1">
      <alignment wrapText="1"/>
    </xf>
    <xf numFmtId="0" fontId="11" fillId="0" borderId="17" xfId="0" applyFont="1" applyBorder="1" applyAlignment="1" applyProtection="1">
      <alignment horizontal="left" vertical="center" wrapText="1"/>
    </xf>
    <xf numFmtId="0" fontId="0" fillId="6" borderId="15" xfId="0" applyFill="1" applyBorder="1" applyAlignment="1" applyProtection="1">
      <alignment horizontal="center" vertical="center" wrapText="1"/>
    </xf>
    <xf numFmtId="0" fontId="0" fillId="7" borderId="4" xfId="0" applyFill="1" applyBorder="1" applyAlignment="1" applyProtection="1">
      <alignment horizontal="center" vertical="center" wrapText="1"/>
    </xf>
    <xf numFmtId="0" fontId="0" fillId="0" borderId="5" xfId="0" applyBorder="1" applyAlignment="1" applyProtection="1">
      <alignment wrapText="1"/>
    </xf>
    <xf numFmtId="0" fontId="11" fillId="0" borderId="18" xfId="0" applyFont="1" applyBorder="1" applyAlignment="1" applyProtection="1">
      <alignment horizontal="left" vertical="center" wrapText="1"/>
    </xf>
    <xf numFmtId="0" fontId="5" fillId="0" borderId="0" xfId="0" applyFont="1" applyProtection="1">
      <protection locked="0"/>
    </xf>
    <xf numFmtId="0" fontId="5" fillId="0" borderId="0" xfId="0" applyFont="1" applyAlignment="1" applyProtection="1">
      <alignment wrapText="1"/>
      <protection locked="0"/>
    </xf>
    <xf numFmtId="0" fontId="4" fillId="0" borderId="0" xfId="0" applyFont="1" applyProtection="1">
      <protection locked="0"/>
    </xf>
    <xf numFmtId="0" fontId="5" fillId="0" borderId="0" xfId="0" applyFont="1" applyAlignment="1" applyProtection="1">
      <alignment textRotation="90"/>
      <protection locked="0"/>
    </xf>
    <xf numFmtId="0" fontId="4" fillId="0" borderId="0" xfId="0" applyFont="1" applyAlignment="1" applyProtection="1">
      <alignment horizontal="center" vertical="center"/>
      <protection locked="0"/>
    </xf>
    <xf numFmtId="49" fontId="5" fillId="0" borderId="0" xfId="0" applyNumberFormat="1" applyFont="1" applyProtection="1">
      <protection locked="0"/>
    </xf>
    <xf numFmtId="0" fontId="9" fillId="0" borderId="0" xfId="0" applyFont="1" applyAlignment="1" applyProtection="1">
      <alignment horizontal="center"/>
      <protection locked="0"/>
    </xf>
    <xf numFmtId="0" fontId="5" fillId="0" borderId="0" xfId="0" applyFont="1" applyAlignment="1" applyProtection="1">
      <alignment horizontal="center"/>
      <protection locked="0"/>
    </xf>
    <xf numFmtId="0" fontId="9" fillId="0" borderId="16" xfId="0" applyFont="1" applyBorder="1" applyAlignment="1" applyProtection="1">
      <alignment horizontal="center"/>
      <protection locked="0"/>
    </xf>
    <xf numFmtId="0" fontId="14" fillId="0" borderId="16" xfId="0" applyNumberFormat="1" applyFont="1" applyFill="1" applyBorder="1" applyAlignment="1" applyProtection="1">
      <alignment vertical="center" wrapText="1"/>
    </xf>
    <xf numFmtId="0" fontId="16" fillId="0" borderId="16" xfId="0" applyFont="1" applyBorder="1" applyAlignment="1">
      <alignment horizontal="center" vertical="center" wrapText="1"/>
    </xf>
    <xf numFmtId="0" fontId="0" fillId="2" borderId="0" xfId="0" applyFill="1"/>
    <xf numFmtId="0" fontId="19" fillId="2" borderId="0" xfId="0" applyFont="1" applyFill="1" applyAlignment="1"/>
    <xf numFmtId="0" fontId="1" fillId="2" borderId="0" xfId="0" applyFont="1" applyFill="1" applyAlignment="1">
      <alignment horizontal="left"/>
    </xf>
    <xf numFmtId="0" fontId="17" fillId="2" borderId="0" xfId="0" applyFont="1" applyFill="1"/>
    <xf numFmtId="0" fontId="21" fillId="2" borderId="0" xfId="0" applyFont="1" applyFill="1"/>
    <xf numFmtId="0" fontId="23" fillId="2" borderId="0" xfId="0" applyFont="1" applyFill="1"/>
    <xf numFmtId="0" fontId="21" fillId="2" borderId="0" xfId="0" applyFont="1" applyFill="1" applyAlignment="1">
      <alignment horizontal="left" vertical="center" wrapText="1"/>
    </xf>
    <xf numFmtId="0" fontId="26" fillId="2" borderId="0" xfId="0" applyFont="1" applyFill="1" applyAlignment="1">
      <alignment horizontal="center"/>
    </xf>
    <xf numFmtId="0" fontId="27" fillId="2" borderId="0" xfId="0" applyFont="1" applyFill="1" applyAlignment="1">
      <alignment horizontal="center" vertical="center" wrapText="1"/>
    </xf>
    <xf numFmtId="0" fontId="28" fillId="2" borderId="0" xfId="0" applyFont="1" applyFill="1" applyBorder="1" applyAlignment="1">
      <alignment horizontal="center"/>
    </xf>
    <xf numFmtId="0" fontId="26" fillId="2" borderId="0" xfId="0" applyFont="1" applyFill="1" applyBorder="1" applyAlignment="1">
      <alignment horizontal="left" vertical="center" wrapText="1"/>
    </xf>
    <xf numFmtId="0" fontId="29" fillId="2" borderId="0" xfId="0" applyFont="1" applyFill="1"/>
    <xf numFmtId="0" fontId="5" fillId="0" borderId="16" xfId="0" applyFont="1" applyBorder="1" applyAlignment="1">
      <alignment horizontal="center" vertical="center" wrapText="1"/>
    </xf>
    <xf numFmtId="0" fontId="5" fillId="0" borderId="16" xfId="0" applyFont="1" applyBorder="1" applyAlignment="1">
      <alignment vertical="center" wrapText="1"/>
    </xf>
    <xf numFmtId="0" fontId="5" fillId="0" borderId="0" xfId="0" applyFont="1" applyFill="1" applyBorder="1" applyAlignment="1" applyProtection="1">
      <alignment horizontal="center" vertical="center" wrapText="1"/>
      <protection locked="0"/>
    </xf>
    <xf numFmtId="0" fontId="3" fillId="0" borderId="0" xfId="0" applyFont="1" applyBorder="1" applyAlignment="1" applyProtection="1">
      <alignment horizontal="center" vertical="center" wrapText="1"/>
      <protection locked="0"/>
    </xf>
    <xf numFmtId="0" fontId="20" fillId="2" borderId="0" xfId="0" applyFont="1" applyFill="1" applyBorder="1" applyAlignment="1">
      <alignment vertical="center" wrapText="1"/>
    </xf>
    <xf numFmtId="0" fontId="22" fillId="2" borderId="10" xfId="0" applyFont="1" applyFill="1" applyBorder="1" applyAlignment="1"/>
    <xf numFmtId="0" fontId="20" fillId="2" borderId="0" xfId="0" applyFont="1" applyFill="1" applyAlignment="1">
      <alignment vertical="center" wrapText="1"/>
    </xf>
    <xf numFmtId="0" fontId="4" fillId="8" borderId="19" xfId="0" applyFont="1" applyFill="1" applyBorder="1" applyAlignment="1" applyProtection="1">
      <alignment horizontal="center" vertical="center" wrapText="1"/>
      <protection locked="0"/>
    </xf>
    <xf numFmtId="0" fontId="4" fillId="8" borderId="20" xfId="0" applyFont="1" applyFill="1" applyBorder="1" applyAlignment="1" applyProtection="1">
      <alignment horizontal="center" vertical="center" wrapText="1"/>
      <protection locked="0"/>
    </xf>
    <xf numFmtId="0" fontId="8" fillId="0" borderId="16" xfId="0" applyFont="1" applyFill="1" applyBorder="1" applyAlignment="1" applyProtection="1">
      <alignment horizontal="center" vertical="center"/>
    </xf>
    <xf numFmtId="0" fontId="8" fillId="0" borderId="16" xfId="0" applyFont="1" applyFill="1" applyBorder="1" applyAlignment="1" applyProtection="1">
      <alignment horizontal="left" vertical="center" wrapText="1"/>
    </xf>
    <xf numFmtId="0" fontId="0" fillId="0" borderId="16" xfId="0" applyBorder="1" applyAlignment="1" applyProtection="1">
      <alignment horizontal="center" vertical="center"/>
    </xf>
    <xf numFmtId="0" fontId="8" fillId="0" borderId="16" xfId="0" applyFont="1" applyFill="1" applyBorder="1" applyAlignment="1" applyProtection="1">
      <alignment vertical="center" wrapText="1"/>
    </xf>
    <xf numFmtId="0" fontId="13" fillId="0" borderId="16" xfId="0" applyNumberFormat="1" applyFont="1" applyFill="1" applyBorder="1" applyAlignment="1" applyProtection="1">
      <alignment vertical="center" wrapText="1"/>
    </xf>
    <xf numFmtId="0" fontId="4" fillId="0" borderId="16" xfId="0" applyNumberFormat="1" applyFont="1" applyFill="1" applyBorder="1" applyAlignment="1" applyProtection="1">
      <alignment vertical="center" wrapText="1"/>
    </xf>
    <xf numFmtId="0" fontId="36" fillId="0" borderId="16" xfId="0" applyNumberFormat="1" applyFont="1" applyFill="1" applyBorder="1" applyAlignment="1" applyProtection="1">
      <alignment vertical="center" wrapText="1"/>
      <protection locked="0"/>
    </xf>
    <xf numFmtId="0" fontId="26" fillId="2" borderId="16" xfId="0" applyFont="1" applyFill="1" applyBorder="1"/>
    <xf numFmtId="0" fontId="26" fillId="2" borderId="16" xfId="0" applyFont="1" applyFill="1" applyBorder="1" applyAlignment="1">
      <alignment vertical="center"/>
    </xf>
    <xf numFmtId="0" fontId="26" fillId="2" borderId="16" xfId="0" applyFont="1" applyFill="1" applyBorder="1" applyAlignment="1">
      <alignment vertical="center" wrapText="1"/>
    </xf>
    <xf numFmtId="0" fontId="36" fillId="2" borderId="16" xfId="0" applyFont="1" applyFill="1" applyBorder="1" applyAlignment="1">
      <alignment vertical="center" wrapText="1"/>
    </xf>
    <xf numFmtId="0" fontId="37" fillId="2" borderId="16" xfId="0" applyFont="1" applyFill="1" applyBorder="1" applyAlignment="1">
      <alignment horizontal="center" vertical="center"/>
    </xf>
    <xf numFmtId="0" fontId="26" fillId="2" borderId="16" xfId="0" applyFont="1" applyFill="1" applyBorder="1" applyAlignment="1">
      <alignment horizontal="left"/>
    </xf>
    <xf numFmtId="0" fontId="37" fillId="2" borderId="16" xfId="0" applyFont="1" applyFill="1" applyBorder="1" applyAlignment="1">
      <alignment horizontal="center"/>
    </xf>
    <xf numFmtId="0" fontId="34" fillId="2" borderId="16" xfId="0" applyFont="1" applyFill="1" applyBorder="1" applyAlignment="1">
      <alignment vertical="center" wrapText="1"/>
    </xf>
    <xf numFmtId="0" fontId="24" fillId="2" borderId="16" xfId="0" applyFont="1" applyFill="1" applyBorder="1" applyAlignment="1">
      <alignment horizontal="center"/>
    </xf>
    <xf numFmtId="0" fontId="25" fillId="2" borderId="16" xfId="0" applyFont="1" applyFill="1" applyBorder="1" applyAlignment="1">
      <alignment horizontal="center"/>
    </xf>
    <xf numFmtId="0" fontId="25" fillId="2" borderId="16" xfId="0" applyFont="1" applyFill="1" applyBorder="1" applyAlignment="1"/>
    <xf numFmtId="0" fontId="23" fillId="2" borderId="16" xfId="0" applyFont="1" applyFill="1" applyBorder="1"/>
    <xf numFmtId="0" fontId="24" fillId="2" borderId="16" xfId="0" applyFont="1" applyFill="1" applyBorder="1" applyAlignment="1">
      <alignment horizontal="center" vertical="center"/>
    </xf>
    <xf numFmtId="0" fontId="25" fillId="2" borderId="16" xfId="0" applyFont="1" applyFill="1" applyBorder="1" applyAlignment="1">
      <alignment horizontal="center" vertical="center"/>
    </xf>
    <xf numFmtId="0" fontId="24" fillId="2" borderId="19" xfId="0" applyFont="1" applyFill="1" applyBorder="1" applyAlignment="1">
      <alignment horizontal="center" vertical="center" wrapText="1"/>
    </xf>
    <xf numFmtId="0" fontId="24" fillId="2" borderId="15" xfId="0" applyFont="1" applyFill="1" applyBorder="1" applyAlignment="1">
      <alignment horizontal="center" vertical="center" wrapText="1"/>
    </xf>
    <xf numFmtId="0" fontId="24" fillId="2" borderId="4" xfId="0" applyFont="1" applyFill="1" applyBorder="1" applyAlignment="1">
      <alignment horizontal="center" vertical="center" wrapText="1"/>
    </xf>
    <xf numFmtId="0" fontId="36" fillId="0" borderId="0" xfId="0" applyFont="1" applyAlignment="1" applyProtection="1">
      <alignment horizontal="left" vertical="center"/>
      <protection locked="0"/>
    </xf>
    <xf numFmtId="0" fontId="36" fillId="0" borderId="0" xfId="0" applyFont="1" applyAlignment="1" applyProtection="1">
      <alignment vertical="center"/>
      <protection locked="0"/>
    </xf>
    <xf numFmtId="0" fontId="1" fillId="6" borderId="21" xfId="0" applyFont="1" applyFill="1" applyBorder="1" applyAlignment="1" applyProtection="1">
      <alignment vertical="center" wrapText="1"/>
      <protection locked="0"/>
    </xf>
    <xf numFmtId="0" fontId="9" fillId="0" borderId="16" xfId="0" applyFont="1" applyFill="1" applyBorder="1" applyAlignment="1" applyProtection="1">
      <alignment horizontal="left" vertical="center" wrapText="1"/>
      <protection locked="0"/>
    </xf>
    <xf numFmtId="0" fontId="9" fillId="0" borderId="16" xfId="0" applyNumberFormat="1" applyFont="1" applyFill="1" applyBorder="1" applyAlignment="1" applyProtection="1">
      <alignment vertical="center" wrapText="1"/>
      <protection locked="0"/>
    </xf>
    <xf numFmtId="0" fontId="9" fillId="0" borderId="16" xfId="0" applyFont="1" applyFill="1" applyBorder="1" applyAlignment="1" applyProtection="1">
      <alignment horizontal="center" vertical="center" wrapText="1"/>
      <protection locked="0"/>
    </xf>
    <xf numFmtId="0" fontId="36" fillId="2" borderId="21" xfId="0" applyFont="1" applyFill="1" applyBorder="1" applyAlignment="1">
      <alignment vertical="center" wrapText="1"/>
    </xf>
    <xf numFmtId="0" fontId="41" fillId="2" borderId="16" xfId="0" applyFont="1" applyFill="1" applyBorder="1" applyAlignment="1">
      <alignment horizontal="center" vertical="center" wrapText="1"/>
    </xf>
    <xf numFmtId="0" fontId="42" fillId="2" borderId="16" xfId="0" applyFont="1" applyFill="1" applyBorder="1" applyAlignment="1">
      <alignment horizontal="center" vertical="center" wrapText="1"/>
    </xf>
    <xf numFmtId="0" fontId="24" fillId="2" borderId="22" xfId="0" applyFont="1" applyFill="1" applyBorder="1" applyAlignment="1">
      <alignment horizontal="center" vertical="center" wrapText="1"/>
    </xf>
    <xf numFmtId="0" fontId="24" fillId="2" borderId="23" xfId="0" applyFont="1" applyFill="1" applyBorder="1" applyAlignment="1">
      <alignment horizontal="center" vertical="center" wrapText="1"/>
    </xf>
    <xf numFmtId="0" fontId="24" fillId="2" borderId="24" xfId="0" applyFont="1" applyFill="1" applyBorder="1" applyAlignment="1">
      <alignment horizontal="center" vertical="center" wrapText="1"/>
    </xf>
    <xf numFmtId="0" fontId="1" fillId="9" borderId="21" xfId="0" applyFont="1" applyFill="1" applyBorder="1" applyAlignment="1" applyProtection="1">
      <alignment horizontal="center" vertical="center" wrapText="1"/>
      <protection locked="0"/>
    </xf>
    <xf numFmtId="0" fontId="8" fillId="0" borderId="21" xfId="0" applyFont="1" applyBorder="1" applyAlignment="1" applyProtection="1">
      <alignment vertical="center" wrapText="1"/>
      <protection locked="0"/>
    </xf>
    <xf numFmtId="0" fontId="1" fillId="10" borderId="21" xfId="0" applyFont="1" applyFill="1" applyBorder="1" applyAlignment="1" applyProtection="1">
      <alignment horizontal="center" vertical="center" wrapText="1"/>
      <protection locked="0"/>
    </xf>
    <xf numFmtId="0" fontId="8" fillId="0" borderId="16" xfId="0" applyNumberFormat="1" applyFont="1" applyFill="1" applyBorder="1" applyAlignment="1" applyProtection="1">
      <alignment vertical="center" wrapText="1"/>
    </xf>
    <xf numFmtId="0" fontId="20" fillId="0" borderId="16" xfId="0" applyFont="1" applyBorder="1" applyAlignment="1">
      <alignment horizontal="left" vertical="center" wrapText="1"/>
    </xf>
    <xf numFmtId="0" fontId="20" fillId="2" borderId="16" xfId="0" applyFont="1" applyFill="1" applyBorder="1" applyAlignment="1">
      <alignment horizontal="left" vertical="center" wrapText="1"/>
    </xf>
    <xf numFmtId="0" fontId="37" fillId="2" borderId="16" xfId="0" applyFont="1" applyFill="1" applyBorder="1" applyAlignment="1">
      <alignment vertical="center"/>
    </xf>
    <xf numFmtId="0" fontId="17" fillId="2" borderId="16" xfId="0" applyFont="1" applyFill="1" applyBorder="1"/>
    <xf numFmtId="0" fontId="20" fillId="0" borderId="16" xfId="0" applyFont="1" applyBorder="1" applyAlignment="1">
      <alignment vertical="center" wrapText="1"/>
    </xf>
    <xf numFmtId="0" fontId="4" fillId="0" borderId="21" xfId="0" applyNumberFormat="1" applyFont="1" applyFill="1" applyBorder="1" applyAlignment="1" applyProtection="1">
      <alignment vertical="center" wrapText="1"/>
    </xf>
    <xf numFmtId="0" fontId="4" fillId="0" borderId="16" xfId="0" applyNumberFormat="1" applyFont="1" applyFill="1" applyBorder="1" applyAlignment="1" applyProtection="1">
      <alignment vertical="center" wrapText="1"/>
      <protection locked="0"/>
    </xf>
    <xf numFmtId="0" fontId="20" fillId="2" borderId="21" xfId="0" applyFont="1" applyFill="1" applyBorder="1" applyAlignment="1">
      <alignment horizontal="left" vertical="center" wrapText="1"/>
    </xf>
    <xf numFmtId="0" fontId="8" fillId="0" borderId="16" xfId="0" applyFont="1" applyFill="1" applyBorder="1" applyAlignment="1" applyProtection="1">
      <alignment horizontal="center" vertical="center" wrapText="1"/>
    </xf>
    <xf numFmtId="0" fontId="5" fillId="0" borderId="16" xfId="0" applyFont="1" applyFill="1" applyBorder="1" applyAlignment="1" applyProtection="1">
      <alignment horizontal="center" vertical="center" wrapText="1"/>
      <protection locked="0"/>
    </xf>
    <xf numFmtId="0" fontId="5" fillId="0" borderId="16" xfId="0" applyFont="1" applyFill="1" applyBorder="1" applyAlignment="1" applyProtection="1">
      <alignment horizontal="left" vertical="center" wrapText="1"/>
      <protection locked="0"/>
    </xf>
    <xf numFmtId="0" fontId="9" fillId="0" borderId="21" xfId="0" applyFont="1" applyFill="1" applyBorder="1" applyAlignment="1" applyProtection="1">
      <alignment horizontal="center" vertical="center" wrapText="1"/>
      <protection locked="0"/>
    </xf>
    <xf numFmtId="0" fontId="20" fillId="0" borderId="21" xfId="0" applyFont="1" applyBorder="1" applyAlignment="1">
      <alignment vertical="center" wrapText="1"/>
    </xf>
    <xf numFmtId="0" fontId="20" fillId="0" borderId="21" xfId="0" applyFont="1" applyBorder="1" applyAlignment="1">
      <alignment horizontal="left" vertical="center" wrapText="1"/>
    </xf>
    <xf numFmtId="0" fontId="4" fillId="0" borderId="21" xfId="0" applyNumberFormat="1" applyFont="1" applyFill="1" applyBorder="1" applyAlignment="1" applyProtection="1">
      <alignment vertical="center" wrapText="1"/>
      <protection locked="0"/>
    </xf>
    <xf numFmtId="0" fontId="13" fillId="0" borderId="21" xfId="0" applyNumberFormat="1" applyFont="1" applyFill="1" applyBorder="1" applyAlignment="1" applyProtection="1">
      <alignment vertical="center" wrapText="1"/>
    </xf>
    <xf numFmtId="0" fontId="4" fillId="0" borderId="16" xfId="0" applyNumberFormat="1" applyFont="1" applyFill="1" applyBorder="1" applyAlignment="1" applyProtection="1">
      <alignment horizontal="left" vertical="center" wrapText="1" indent="1"/>
    </xf>
    <xf numFmtId="0" fontId="40" fillId="0" borderId="16" xfId="0" applyFont="1" applyBorder="1" applyAlignment="1">
      <alignment horizontal="justify" vertical="center" wrapText="1"/>
    </xf>
    <xf numFmtId="0" fontId="40" fillId="0" borderId="16" xfId="0" applyFont="1" applyBorder="1" applyAlignment="1">
      <alignment horizontal="center" vertical="center" wrapText="1"/>
    </xf>
    <xf numFmtId="0" fontId="46" fillId="0" borderId="16" xfId="0" applyNumberFormat="1" applyFont="1" applyFill="1" applyBorder="1" applyAlignment="1" applyProtection="1">
      <alignment vertical="center" wrapText="1"/>
      <protection locked="0"/>
    </xf>
    <xf numFmtId="0" fontId="13" fillId="0" borderId="16" xfId="0" applyNumberFormat="1" applyFont="1" applyFill="1" applyBorder="1" applyAlignment="1" applyProtection="1">
      <alignment horizontal="left" vertical="center" wrapText="1" indent="1"/>
    </xf>
    <xf numFmtId="0" fontId="20" fillId="0" borderId="16" xfId="0" applyFont="1" applyBorder="1" applyAlignment="1">
      <alignment horizontal="left" wrapText="1"/>
    </xf>
    <xf numFmtId="14" fontId="20" fillId="0" borderId="16" xfId="0" applyNumberFormat="1" applyFont="1" applyBorder="1" applyAlignment="1">
      <alignment horizontal="left" vertical="center" wrapText="1"/>
    </xf>
    <xf numFmtId="0" fontId="30" fillId="2" borderId="0" xfId="0" applyFont="1" applyFill="1" applyAlignment="1">
      <alignment horizontal="center"/>
    </xf>
    <xf numFmtId="0" fontId="26" fillId="2" borderId="16" xfId="0" applyFont="1" applyFill="1" applyBorder="1" applyAlignment="1">
      <alignment horizontal="left" vertical="center" wrapText="1"/>
    </xf>
    <xf numFmtId="0" fontId="26" fillId="2" borderId="32" xfId="0" applyFont="1" applyFill="1" applyBorder="1" applyAlignment="1">
      <alignment horizontal="left" vertical="center" wrapText="1"/>
    </xf>
    <xf numFmtId="0" fontId="26" fillId="2" borderId="5" xfId="0" applyFont="1" applyFill="1" applyBorder="1" applyAlignment="1">
      <alignment horizontal="left" vertical="center" wrapText="1"/>
    </xf>
    <xf numFmtId="0" fontId="26" fillId="2" borderId="6" xfId="0" applyFont="1" applyFill="1" applyBorder="1" applyAlignment="1">
      <alignment horizontal="left" vertical="center" wrapText="1"/>
    </xf>
    <xf numFmtId="0" fontId="26" fillId="2" borderId="15" xfId="0" applyFont="1" applyFill="1" applyBorder="1" applyAlignment="1">
      <alignment horizontal="left" vertical="center" wrapText="1"/>
    </xf>
    <xf numFmtId="0" fontId="26" fillId="2" borderId="4" xfId="0" applyFont="1" applyFill="1" applyBorder="1" applyAlignment="1">
      <alignment horizontal="left" vertical="center" wrapText="1"/>
    </xf>
    <xf numFmtId="0" fontId="26" fillId="2" borderId="13" xfId="0" applyFont="1" applyFill="1" applyBorder="1" applyAlignment="1">
      <alignment horizontal="left" vertical="center" wrapText="1"/>
    </xf>
    <xf numFmtId="0" fontId="26" fillId="2" borderId="29" xfId="0" applyFont="1" applyFill="1" applyBorder="1" applyAlignment="1">
      <alignment horizontal="left" vertical="center" wrapText="1"/>
    </xf>
    <xf numFmtId="0" fontId="18" fillId="2" borderId="0" xfId="0" applyFont="1" applyFill="1" applyAlignment="1">
      <alignment horizontal="left"/>
    </xf>
    <xf numFmtId="0" fontId="1" fillId="2" borderId="0" xfId="0" applyFont="1" applyFill="1" applyAlignment="1">
      <alignment horizontal="left"/>
    </xf>
    <xf numFmtId="0" fontId="20" fillId="2" borderId="0" xfId="0" applyFont="1" applyFill="1" applyAlignment="1">
      <alignment horizontal="left" vertical="center" wrapText="1"/>
    </xf>
    <xf numFmtId="0" fontId="27" fillId="2" borderId="0" xfId="0" applyFont="1" applyFill="1" applyBorder="1" applyAlignment="1">
      <alignment horizontal="center" vertical="center" wrapText="1"/>
    </xf>
    <xf numFmtId="0" fontId="26" fillId="2" borderId="19" xfId="0" applyFont="1" applyFill="1" applyBorder="1" applyAlignment="1">
      <alignment horizontal="left" vertical="center" wrapText="1"/>
    </xf>
    <xf numFmtId="0" fontId="26" fillId="2" borderId="30" xfId="0" applyFont="1" applyFill="1" applyBorder="1" applyAlignment="1">
      <alignment horizontal="left" vertical="center" wrapText="1"/>
    </xf>
    <xf numFmtId="0" fontId="26" fillId="2" borderId="31" xfId="0" applyFont="1" applyFill="1" applyBorder="1" applyAlignment="1">
      <alignment horizontal="left" vertical="center" wrapText="1"/>
    </xf>
    <xf numFmtId="0" fontId="20" fillId="2" borderId="0" xfId="0" applyFont="1" applyFill="1" applyBorder="1" applyAlignment="1">
      <alignment horizontal="left" vertical="center" wrapText="1"/>
    </xf>
    <xf numFmtId="0" fontId="0" fillId="0" borderId="33" xfId="0" applyBorder="1" applyAlignment="1" applyProtection="1">
      <alignment horizontal="left" vertical="center" wrapText="1"/>
    </xf>
    <xf numFmtId="0" fontId="0" fillId="0" borderId="34" xfId="0" applyBorder="1" applyAlignment="1" applyProtection="1">
      <alignment horizontal="left" vertical="center" wrapText="1"/>
    </xf>
    <xf numFmtId="0" fontId="0" fillId="0" borderId="35" xfId="0" applyBorder="1" applyAlignment="1" applyProtection="1">
      <alignment horizontal="left" vertical="center" wrapText="1"/>
    </xf>
    <xf numFmtId="0" fontId="11" fillId="0" borderId="26" xfId="0" applyFont="1" applyBorder="1" applyAlignment="1" applyProtection="1">
      <alignment horizontal="center"/>
    </xf>
    <xf numFmtId="0" fontId="11" fillId="0" borderId="3" xfId="0" applyFont="1" applyBorder="1" applyAlignment="1" applyProtection="1">
      <alignment horizontal="center"/>
    </xf>
    <xf numFmtId="0" fontId="11" fillId="0" borderId="36" xfId="0" applyFont="1" applyBorder="1" applyAlignment="1" applyProtection="1">
      <alignment horizontal="center"/>
    </xf>
    <xf numFmtId="0" fontId="11" fillId="0" borderId="37" xfId="0" applyFont="1" applyBorder="1" applyAlignment="1" applyProtection="1">
      <alignment horizontal="center" vertical="center"/>
    </xf>
    <xf numFmtId="0" fontId="11" fillId="0" borderId="9" xfId="0" applyFont="1" applyBorder="1" applyAlignment="1" applyProtection="1">
      <alignment horizontal="center" vertical="center"/>
    </xf>
    <xf numFmtId="0" fontId="11" fillId="0" borderId="38" xfId="0" applyFont="1" applyBorder="1" applyAlignment="1" applyProtection="1">
      <alignment horizontal="center" vertical="center"/>
    </xf>
    <xf numFmtId="0" fontId="0" fillId="0" borderId="27" xfId="0" applyBorder="1" applyAlignment="1" applyProtection="1">
      <alignment vertical="center"/>
    </xf>
    <xf numFmtId="0" fontId="0" fillId="0" borderId="39" xfId="0" applyBorder="1" applyAlignment="1" applyProtection="1">
      <alignment vertical="center"/>
    </xf>
    <xf numFmtId="0" fontId="10" fillId="0" borderId="22" xfId="0" applyFont="1" applyBorder="1" applyAlignment="1" applyProtection="1">
      <alignment horizontal="left" vertical="center" wrapText="1"/>
    </xf>
    <xf numFmtId="0" fontId="10" fillId="0" borderId="40" xfId="0" applyFont="1" applyBorder="1" applyAlignment="1" applyProtection="1">
      <alignment horizontal="left" vertical="center" wrapText="1"/>
    </xf>
    <xf numFmtId="0" fontId="10" fillId="0" borderId="41" xfId="0" applyFont="1" applyBorder="1" applyAlignment="1" applyProtection="1">
      <alignment horizontal="left" vertical="center" wrapText="1"/>
    </xf>
    <xf numFmtId="0" fontId="0" fillId="0" borderId="23" xfId="0" applyBorder="1" applyAlignment="1" applyProtection="1">
      <alignment horizontal="left" vertical="center" wrapText="1"/>
    </xf>
    <xf numFmtId="0" fontId="0" fillId="0" borderId="42" xfId="0" applyBorder="1" applyAlignment="1" applyProtection="1">
      <alignment horizontal="left" vertical="center" wrapText="1"/>
    </xf>
    <xf numFmtId="0" fontId="0" fillId="0" borderId="25" xfId="0" applyBorder="1" applyAlignment="1" applyProtection="1">
      <alignment horizontal="left" vertical="center" wrapText="1"/>
    </xf>
    <xf numFmtId="0" fontId="39" fillId="0" borderId="22" xfId="0" applyFont="1" applyBorder="1" applyAlignment="1">
      <alignment horizontal="left" vertical="center" wrapText="1"/>
    </xf>
    <xf numFmtId="0" fontId="45" fillId="0" borderId="40" xfId="0" applyFont="1" applyBorder="1" applyAlignment="1">
      <alignment horizontal="left" vertical="center" wrapText="1"/>
    </xf>
    <xf numFmtId="0" fontId="45" fillId="0" borderId="41" xfId="0" applyFont="1" applyBorder="1" applyAlignment="1">
      <alignment horizontal="left" vertical="center" wrapText="1"/>
    </xf>
    <xf numFmtId="0" fontId="44" fillId="0" borderId="26" xfId="0" applyFont="1" applyBorder="1" applyAlignment="1">
      <alignment horizontal="center" vertical="center" wrapText="1"/>
    </xf>
    <xf numFmtId="0" fontId="44" fillId="0" borderId="3" xfId="0" applyFont="1" applyBorder="1" applyAlignment="1">
      <alignment horizontal="center" vertical="center" wrapText="1"/>
    </xf>
    <xf numFmtId="0" fontId="44" fillId="0" borderId="36" xfId="0" applyFont="1" applyBorder="1" applyAlignment="1">
      <alignment horizontal="center" vertical="center" wrapText="1"/>
    </xf>
    <xf numFmtId="0" fontId="44" fillId="0" borderId="28" xfId="0" applyFont="1" applyBorder="1" applyAlignment="1">
      <alignment horizontal="center" vertical="center" wrapText="1"/>
    </xf>
    <xf numFmtId="0" fontId="44" fillId="0" borderId="10" xfId="0" applyFont="1" applyBorder="1" applyAlignment="1">
      <alignment horizontal="center" vertical="center" wrapText="1"/>
    </xf>
    <xf numFmtId="0" fontId="44" fillId="0" borderId="11" xfId="0" applyFont="1" applyBorder="1" applyAlignment="1">
      <alignment horizontal="center" vertical="center" wrapText="1"/>
    </xf>
    <xf numFmtId="0" fontId="44" fillId="0" borderId="1" xfId="0" applyFont="1" applyBorder="1" applyAlignment="1">
      <alignment horizontal="center" vertical="center" wrapText="1"/>
    </xf>
    <xf numFmtId="0" fontId="44" fillId="0" borderId="0" xfId="0" applyFont="1" applyBorder="1" applyAlignment="1">
      <alignment horizontal="center" vertical="center" wrapText="1"/>
    </xf>
    <xf numFmtId="0" fontId="44" fillId="0" borderId="2" xfId="0" applyFont="1" applyBorder="1" applyAlignment="1">
      <alignment horizontal="center" vertical="center" wrapText="1"/>
    </xf>
    <xf numFmtId="0" fontId="38" fillId="0" borderId="23" xfId="0" applyFont="1" applyBorder="1" applyAlignment="1">
      <alignment horizontal="left" vertical="center" wrapText="1"/>
    </xf>
    <xf numFmtId="0" fontId="45" fillId="0" borderId="42" xfId="0" applyFont="1" applyBorder="1" applyAlignment="1">
      <alignment horizontal="left" vertical="center" wrapText="1"/>
    </xf>
    <xf numFmtId="0" fontId="45" fillId="0" borderId="25" xfId="0" applyFont="1" applyBorder="1" applyAlignment="1">
      <alignment horizontal="left" vertical="center" wrapText="1"/>
    </xf>
    <xf numFmtId="0" fontId="38" fillId="12" borderId="33" xfId="0" applyFont="1" applyFill="1" applyBorder="1" applyAlignment="1">
      <alignment horizontal="left" vertical="center" wrapText="1"/>
    </xf>
    <xf numFmtId="0" fontId="45" fillId="12" borderId="34" xfId="0" applyFont="1" applyFill="1" applyBorder="1" applyAlignment="1">
      <alignment horizontal="left" vertical="center" wrapText="1"/>
    </xf>
    <xf numFmtId="0" fontId="45" fillId="12" borderId="35" xfId="0" applyFont="1" applyFill="1" applyBorder="1" applyAlignment="1">
      <alignment horizontal="left" vertical="center" wrapText="1"/>
    </xf>
    <xf numFmtId="0" fontId="4" fillId="8" borderId="15" xfId="0" applyFont="1" applyFill="1" applyBorder="1" applyAlignment="1" applyProtection="1">
      <alignment horizontal="center" vertical="center" wrapText="1"/>
      <protection locked="0"/>
    </xf>
    <xf numFmtId="0" fontId="4" fillId="8" borderId="44" xfId="0" applyFont="1" applyFill="1" applyBorder="1" applyAlignment="1" applyProtection="1">
      <alignment horizontal="center" vertical="center" wrapText="1"/>
      <protection locked="0"/>
    </xf>
    <xf numFmtId="0" fontId="4" fillId="8" borderId="21" xfId="0" applyFont="1" applyFill="1" applyBorder="1" applyAlignment="1" applyProtection="1">
      <alignment horizontal="center" vertical="center" wrapText="1"/>
      <protection locked="0"/>
    </xf>
    <xf numFmtId="0" fontId="4" fillId="8" borderId="49" xfId="0" applyFont="1" applyFill="1" applyBorder="1" applyAlignment="1" applyProtection="1">
      <alignment horizontal="center" vertical="center" wrapText="1"/>
      <protection locked="0"/>
    </xf>
    <xf numFmtId="0" fontId="4" fillId="8" borderId="50" xfId="0" applyFont="1" applyFill="1" applyBorder="1" applyAlignment="1" applyProtection="1">
      <alignment horizontal="center" vertical="center" wrapText="1"/>
      <protection locked="0"/>
    </xf>
    <xf numFmtId="0" fontId="4" fillId="8" borderId="51" xfId="0" applyFont="1" applyFill="1" applyBorder="1" applyAlignment="1" applyProtection="1">
      <alignment horizontal="center" vertical="center" wrapText="1"/>
      <protection locked="0"/>
    </xf>
    <xf numFmtId="0" fontId="43" fillId="0" borderId="19" xfId="0" applyFont="1" applyBorder="1" applyAlignment="1">
      <alignment horizontal="center" vertical="center" wrapText="1"/>
    </xf>
    <xf numFmtId="0" fontId="43" fillId="0" borderId="31" xfId="0" applyFont="1" applyBorder="1" applyAlignment="1">
      <alignment horizontal="center" vertical="center" wrapText="1"/>
    </xf>
    <xf numFmtId="0" fontId="43" fillId="0" borderId="15" xfId="0" applyFont="1" applyBorder="1" applyAlignment="1">
      <alignment horizontal="center" vertical="center" wrapText="1"/>
    </xf>
    <xf numFmtId="0" fontId="43" fillId="0" borderId="32" xfId="0" applyFont="1" applyBorder="1" applyAlignment="1">
      <alignment horizontal="center" vertical="center" wrapText="1"/>
    </xf>
    <xf numFmtId="0" fontId="43" fillId="0" borderId="4" xfId="0" applyFont="1" applyBorder="1" applyAlignment="1">
      <alignment horizontal="center" vertical="center" wrapText="1"/>
    </xf>
    <xf numFmtId="0" fontId="43" fillId="0" borderId="6" xfId="0" applyFont="1" applyBorder="1" applyAlignment="1">
      <alignment horizontal="center" vertical="center" wrapText="1"/>
    </xf>
    <xf numFmtId="0" fontId="44" fillId="0" borderId="38" xfId="0" applyFont="1" applyBorder="1" applyAlignment="1">
      <alignment horizontal="center" vertical="center" wrapText="1"/>
    </xf>
    <xf numFmtId="0" fontId="44" fillId="0" borderId="27" xfId="0" applyFont="1" applyBorder="1" applyAlignment="1">
      <alignment horizontal="center" vertical="center" wrapText="1"/>
    </xf>
    <xf numFmtId="0" fontId="44" fillId="0" borderId="39" xfId="0" applyFont="1" applyBorder="1" applyAlignment="1">
      <alignment horizontal="center" vertical="center" wrapText="1"/>
    </xf>
    <xf numFmtId="0" fontId="4" fillId="0" borderId="0" xfId="0" applyFont="1" applyAlignment="1" applyProtection="1">
      <alignment horizontal="center" wrapText="1"/>
      <protection locked="0"/>
    </xf>
    <xf numFmtId="49" fontId="4" fillId="8" borderId="27" xfId="0" applyNumberFormat="1" applyFont="1" applyFill="1" applyBorder="1" applyAlignment="1" applyProtection="1">
      <alignment horizontal="center" vertical="center" wrapText="1"/>
      <protection locked="0"/>
    </xf>
    <xf numFmtId="49" fontId="4" fillId="8" borderId="3" xfId="0" applyNumberFormat="1" applyFont="1" applyFill="1" applyBorder="1" applyAlignment="1" applyProtection="1">
      <alignment horizontal="center" vertical="center" wrapText="1"/>
      <protection locked="0"/>
    </xf>
    <xf numFmtId="0" fontId="4" fillId="8" borderId="30" xfId="0" applyFont="1" applyFill="1" applyBorder="1" applyAlignment="1" applyProtection="1">
      <alignment horizontal="center" vertical="center" wrapText="1"/>
      <protection locked="0"/>
    </xf>
    <xf numFmtId="0" fontId="4" fillId="8" borderId="16" xfId="0" applyFont="1" applyFill="1" applyBorder="1" applyAlignment="1" applyProtection="1">
      <alignment horizontal="center" vertical="center" wrapText="1"/>
      <protection locked="0"/>
    </xf>
    <xf numFmtId="0" fontId="4" fillId="8" borderId="26" xfId="0" applyFont="1" applyFill="1" applyBorder="1" applyAlignment="1" applyProtection="1">
      <alignment horizontal="center" vertical="center" wrapText="1"/>
      <protection locked="0"/>
    </xf>
    <xf numFmtId="0" fontId="4" fillId="8" borderId="36" xfId="0"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wrapText="1"/>
      <protection locked="0"/>
    </xf>
    <xf numFmtId="0" fontId="4" fillId="8" borderId="2" xfId="0" applyFont="1" applyFill="1" applyBorder="1" applyAlignment="1" applyProtection="1">
      <alignment horizontal="center" vertical="center" wrapText="1"/>
      <protection locked="0"/>
    </xf>
    <xf numFmtId="0" fontId="4" fillId="11" borderId="26" xfId="0" applyFont="1" applyFill="1" applyBorder="1" applyAlignment="1" applyProtection="1">
      <alignment horizontal="center" vertical="center" wrapText="1"/>
      <protection locked="0"/>
    </xf>
    <xf numFmtId="0" fontId="4" fillId="11" borderId="36" xfId="0" applyFont="1" applyFill="1" applyBorder="1" applyAlignment="1" applyProtection="1">
      <alignment horizontal="center" vertical="center" wrapText="1"/>
      <protection locked="0"/>
    </xf>
    <xf numFmtId="0" fontId="4" fillId="11" borderId="1" xfId="0" applyFont="1" applyFill="1" applyBorder="1" applyAlignment="1" applyProtection="1">
      <alignment horizontal="center" vertical="center" wrapText="1"/>
      <protection locked="0"/>
    </xf>
    <xf numFmtId="0" fontId="4" fillId="11" borderId="2" xfId="0" applyFont="1" applyFill="1" applyBorder="1" applyAlignment="1" applyProtection="1">
      <alignment horizontal="center" vertical="center" wrapText="1"/>
      <protection locked="0"/>
    </xf>
    <xf numFmtId="0" fontId="4" fillId="11" borderId="19" xfId="0" applyFont="1" applyFill="1" applyBorder="1" applyAlignment="1" applyProtection="1">
      <alignment horizontal="center" vertical="center" wrapText="1"/>
      <protection locked="0"/>
    </xf>
    <xf numFmtId="0" fontId="4" fillId="11" borderId="30" xfId="0" applyFont="1" applyFill="1" applyBorder="1" applyAlignment="1" applyProtection="1">
      <alignment horizontal="center" vertical="center" wrapText="1"/>
      <protection locked="0"/>
    </xf>
    <xf numFmtId="0" fontId="4" fillId="11" borderId="15" xfId="0" applyFont="1" applyFill="1" applyBorder="1" applyAlignment="1" applyProtection="1">
      <alignment horizontal="center" vertical="center" wrapText="1"/>
      <protection locked="0"/>
    </xf>
    <xf numFmtId="0" fontId="4" fillId="11" borderId="16" xfId="0" applyFont="1" applyFill="1" applyBorder="1" applyAlignment="1" applyProtection="1">
      <alignment horizontal="center" vertical="center" wrapText="1"/>
      <protection locked="0"/>
    </xf>
    <xf numFmtId="0" fontId="4" fillId="11" borderId="44" xfId="0" applyFont="1" applyFill="1" applyBorder="1" applyAlignment="1" applyProtection="1">
      <alignment horizontal="center" vertical="center" wrapText="1"/>
      <protection locked="0"/>
    </xf>
    <xf numFmtId="0" fontId="4" fillId="11" borderId="21" xfId="0" applyFont="1" applyFill="1" applyBorder="1" applyAlignment="1" applyProtection="1">
      <alignment horizontal="center" vertical="center" wrapText="1"/>
      <protection locked="0"/>
    </xf>
    <xf numFmtId="0" fontId="35" fillId="0" borderId="21" xfId="0" applyFont="1" applyFill="1" applyBorder="1" applyAlignment="1" applyProtection="1">
      <alignment horizontal="center" vertical="center" wrapText="1"/>
      <protection locked="0"/>
    </xf>
    <xf numFmtId="0" fontId="35" fillId="0" borderId="49" xfId="0" applyFont="1" applyFill="1" applyBorder="1" applyAlignment="1" applyProtection="1">
      <alignment horizontal="center" vertical="center" wrapText="1"/>
      <protection locked="0"/>
    </xf>
    <xf numFmtId="0" fontId="35" fillId="0" borderId="13" xfId="0" applyFont="1" applyFill="1" applyBorder="1" applyAlignment="1" applyProtection="1">
      <alignment horizontal="center" vertical="center" wrapText="1"/>
      <protection locked="0"/>
    </xf>
    <xf numFmtId="0" fontId="13" fillId="0" borderId="21" xfId="0" applyFont="1" applyBorder="1" applyAlignment="1" applyProtection="1">
      <alignment horizontal="center" vertical="center" textRotation="90" wrapText="1"/>
      <protection locked="0"/>
    </xf>
    <xf numFmtId="0" fontId="13" fillId="0" borderId="49" xfId="0" applyFont="1" applyBorder="1" applyAlignment="1" applyProtection="1">
      <alignment horizontal="center" vertical="center" textRotation="90" wrapText="1"/>
      <protection locked="0"/>
    </xf>
    <xf numFmtId="0" fontId="13" fillId="0" borderId="13" xfId="0" applyFont="1" applyBorder="1" applyAlignment="1" applyProtection="1">
      <alignment horizontal="center" vertical="center" textRotation="90" wrapText="1"/>
      <protection locked="0"/>
    </xf>
    <xf numFmtId="0" fontId="5" fillId="0" borderId="43" xfId="0" applyFont="1" applyBorder="1" applyAlignment="1" applyProtection="1">
      <alignment horizontal="left" vertical="center" wrapText="1"/>
    </xf>
    <xf numFmtId="0" fontId="5" fillId="0" borderId="25" xfId="0" applyFont="1" applyBorder="1" applyAlignment="1" applyProtection="1">
      <alignment horizontal="left" vertical="center" wrapText="1"/>
    </xf>
    <xf numFmtId="0" fontId="13" fillId="0" borderId="26" xfId="0" applyNumberFormat="1" applyFont="1" applyFill="1" applyBorder="1" applyAlignment="1" applyProtection="1">
      <alignment horizontal="center" vertical="center" wrapText="1"/>
      <protection locked="0"/>
    </xf>
    <xf numFmtId="0" fontId="13" fillId="0" borderId="36" xfId="0" applyNumberFormat="1" applyFont="1" applyFill="1" applyBorder="1" applyAlignment="1" applyProtection="1">
      <alignment horizontal="center" vertical="center" wrapText="1"/>
      <protection locked="0"/>
    </xf>
    <xf numFmtId="0" fontId="13" fillId="0" borderId="28" xfId="0" applyNumberFormat="1" applyFont="1" applyFill="1" applyBorder="1" applyAlignment="1" applyProtection="1">
      <alignment horizontal="center" vertical="center" wrapText="1"/>
      <protection locked="0"/>
    </xf>
    <xf numFmtId="0" fontId="13" fillId="0" borderId="11" xfId="0" applyNumberFormat="1" applyFont="1" applyFill="1" applyBorder="1" applyAlignment="1" applyProtection="1">
      <alignment horizontal="center" vertical="center" wrapText="1"/>
      <protection locked="0"/>
    </xf>
    <xf numFmtId="0" fontId="5" fillId="0" borderId="38" xfId="0" applyFont="1" applyBorder="1" applyAlignment="1" applyProtection="1">
      <alignment horizontal="center" vertical="center"/>
      <protection locked="0"/>
    </xf>
    <xf numFmtId="0" fontId="5" fillId="0" borderId="27"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36"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4" fillId="8" borderId="38" xfId="0" applyFont="1" applyFill="1" applyBorder="1" applyAlignment="1" applyProtection="1">
      <alignment horizontal="center" vertical="center" wrapText="1"/>
      <protection locked="0"/>
    </xf>
    <xf numFmtId="0" fontId="4" fillId="8" borderId="45" xfId="0" applyFont="1" applyFill="1" applyBorder="1" applyAlignment="1" applyProtection="1">
      <alignment horizontal="center" vertical="center" wrapText="1"/>
      <protection locked="0"/>
    </xf>
    <xf numFmtId="0" fontId="4" fillId="8" borderId="46" xfId="0" applyFont="1" applyFill="1" applyBorder="1" applyAlignment="1" applyProtection="1">
      <alignment horizontal="center" vertical="center" wrapText="1"/>
      <protection locked="0"/>
    </xf>
    <xf numFmtId="0" fontId="4" fillId="8" borderId="47" xfId="0" applyFont="1" applyFill="1" applyBorder="1" applyAlignment="1" applyProtection="1">
      <alignment horizontal="center" vertical="center" wrapText="1"/>
      <protection locked="0"/>
    </xf>
    <xf numFmtId="0" fontId="4" fillId="8" borderId="17" xfId="0" applyFont="1" applyFill="1" applyBorder="1" applyAlignment="1" applyProtection="1">
      <alignment horizontal="center" vertical="center" wrapText="1"/>
      <protection locked="0"/>
    </xf>
    <xf numFmtId="0" fontId="4" fillId="8" borderId="48" xfId="0" applyFont="1" applyFill="1" applyBorder="1" applyAlignment="1" applyProtection="1">
      <alignment horizontal="center" vertical="center" wrapText="1"/>
      <protection locked="0"/>
    </xf>
    <xf numFmtId="0" fontId="4" fillId="8" borderId="19" xfId="0" applyFont="1" applyFill="1" applyBorder="1" applyAlignment="1" applyProtection="1">
      <alignment horizontal="center" vertical="center" wrapText="1"/>
      <protection locked="0"/>
    </xf>
    <xf numFmtId="0" fontId="4" fillId="8" borderId="40" xfId="0" applyFont="1" applyFill="1" applyBorder="1" applyAlignment="1" applyProtection="1">
      <alignment horizontal="center" vertical="center" wrapText="1"/>
      <protection locked="0"/>
    </xf>
    <xf numFmtId="0" fontId="4" fillId="8" borderId="20" xfId="0" applyFont="1" applyFill="1" applyBorder="1" applyAlignment="1" applyProtection="1">
      <alignment horizontal="center" vertical="center" wrapText="1"/>
      <protection locked="0"/>
    </xf>
    <xf numFmtId="0" fontId="43" fillId="0" borderId="46" xfId="0" applyFont="1" applyBorder="1" applyAlignment="1">
      <alignment horizontal="center" vertical="center" wrapText="1"/>
    </xf>
    <xf numFmtId="0" fontId="43" fillId="0" borderId="47" xfId="0" applyFont="1" applyBorder="1" applyAlignment="1">
      <alignment horizontal="center" vertical="center" wrapText="1"/>
    </xf>
    <xf numFmtId="0" fontId="43" fillId="0" borderId="52" xfId="0" applyFont="1" applyBorder="1" applyAlignment="1">
      <alignment horizontal="center" vertical="center" wrapText="1"/>
    </xf>
    <xf numFmtId="0" fontId="1" fillId="0" borderId="38" xfId="0" applyFont="1" applyBorder="1" applyAlignment="1" applyProtection="1">
      <alignment horizontal="center" vertical="center"/>
      <protection locked="0"/>
    </xf>
    <xf numFmtId="0" fontId="1" fillId="0" borderId="27" xfId="0" applyFont="1" applyBorder="1" applyAlignment="1" applyProtection="1">
      <alignment horizontal="center" vertical="center"/>
      <protection locked="0"/>
    </xf>
    <xf numFmtId="0" fontId="1" fillId="0" borderId="39" xfId="0" applyFont="1" applyBorder="1" applyAlignment="1" applyProtection="1">
      <alignment horizontal="center" vertical="center"/>
      <protection locked="0"/>
    </xf>
    <xf numFmtId="0" fontId="2" fillId="0" borderId="16" xfId="0" applyFont="1" applyBorder="1" applyAlignment="1" applyProtection="1">
      <alignment horizontal="center" vertical="center" textRotation="90" wrapText="1"/>
    </xf>
    <xf numFmtId="0" fontId="12" fillId="3" borderId="38" xfId="0" applyFont="1" applyFill="1" applyBorder="1" applyAlignment="1" applyProtection="1">
      <alignment horizontal="center" vertical="center"/>
      <protection locked="0"/>
    </xf>
    <xf numFmtId="0" fontId="0" fillId="3" borderId="27" xfId="0" applyFill="1" applyBorder="1" applyProtection="1">
      <protection locked="0"/>
    </xf>
    <xf numFmtId="0" fontId="0" fillId="3" borderId="39" xfId="0" applyFill="1" applyBorder="1" applyProtection="1">
      <protection locked="0"/>
    </xf>
    <xf numFmtId="0" fontId="1" fillId="8" borderId="30" xfId="0" applyFont="1" applyFill="1" applyBorder="1" applyAlignment="1" applyProtection="1">
      <alignment horizontal="center" vertical="center" wrapText="1"/>
      <protection locked="0"/>
    </xf>
    <xf numFmtId="0" fontId="1" fillId="8" borderId="21" xfId="0" applyFont="1" applyFill="1" applyBorder="1" applyAlignment="1" applyProtection="1">
      <alignment horizontal="center" vertical="center" wrapText="1"/>
      <protection locked="0"/>
    </xf>
    <xf numFmtId="0" fontId="1" fillId="9" borderId="30" xfId="0" applyFont="1" applyFill="1" applyBorder="1" applyAlignment="1" applyProtection="1">
      <alignment horizontal="center" vertical="center" wrapText="1"/>
      <protection locked="0"/>
    </xf>
    <xf numFmtId="0" fontId="0" fillId="0" borderId="30" xfId="0" applyBorder="1" applyProtection="1">
      <protection locked="0"/>
    </xf>
    <xf numFmtId="0" fontId="0" fillId="0" borderId="31" xfId="0" applyBorder="1" applyProtection="1">
      <protection locked="0"/>
    </xf>
    <xf numFmtId="0" fontId="1" fillId="8" borderId="50" xfId="0" applyFont="1" applyFill="1" applyBorder="1" applyAlignment="1" applyProtection="1">
      <alignment horizontal="center" vertical="center" wrapText="1"/>
      <protection locked="0"/>
    </xf>
    <xf numFmtId="0" fontId="1" fillId="6" borderId="30" xfId="0" applyFont="1" applyFill="1" applyBorder="1" applyAlignment="1" applyProtection="1">
      <alignment horizontal="center" vertical="center" wrapText="1"/>
      <protection locked="0"/>
    </xf>
    <xf numFmtId="0" fontId="1" fillId="8" borderId="19" xfId="0" applyFont="1" applyFill="1" applyBorder="1" applyAlignment="1" applyProtection="1">
      <alignment horizontal="center" vertical="center" wrapText="1"/>
      <protection locked="0"/>
    </xf>
    <xf numFmtId="0" fontId="1" fillId="8" borderId="44" xfId="0" applyFont="1" applyFill="1" applyBorder="1" applyAlignment="1" applyProtection="1">
      <alignment horizontal="center" vertical="center" wrapText="1"/>
      <protection locked="0"/>
    </xf>
    <xf numFmtId="0" fontId="38" fillId="0" borderId="22" xfId="0" applyFont="1" applyBorder="1" applyAlignment="1">
      <alignment horizontal="left" vertical="center" wrapText="1"/>
    </xf>
    <xf numFmtId="0" fontId="38" fillId="0" borderId="41" xfId="0" applyFont="1" applyBorder="1" applyAlignment="1">
      <alignment horizontal="left" vertical="center" wrapText="1"/>
    </xf>
    <xf numFmtId="0" fontId="38" fillId="0" borderId="25" xfId="0" applyFont="1" applyBorder="1" applyAlignment="1">
      <alignment horizontal="left" vertical="center" wrapText="1"/>
    </xf>
    <xf numFmtId="0" fontId="39" fillId="12" borderId="33" xfId="0" applyFont="1" applyFill="1" applyBorder="1" applyAlignment="1">
      <alignment horizontal="left" vertical="center" wrapText="1"/>
    </xf>
    <xf numFmtId="0" fontId="38" fillId="12" borderId="35" xfId="0" applyFont="1" applyFill="1" applyBorder="1" applyAlignment="1">
      <alignment horizontal="left" vertical="center" wrapText="1"/>
    </xf>
  </cellXfs>
  <cellStyles count="1">
    <cellStyle name="Normal" xfId="0" builtinId="0"/>
  </cellStyles>
  <dxfs count="40">
    <dxf>
      <fill>
        <patternFill>
          <bgColor rgb="FFFF0000"/>
        </patternFill>
      </fill>
    </dxf>
    <dxf>
      <fill>
        <patternFill>
          <bgColor rgb="FFE6BA00"/>
        </patternFill>
      </fill>
    </dxf>
    <dxf>
      <fill>
        <patternFill>
          <bgColor rgb="FFFF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E6BA00"/>
        </patternFill>
      </fill>
    </dxf>
    <dxf>
      <fill>
        <patternFill>
          <bgColor rgb="FFFFFF00"/>
        </patternFill>
      </fill>
    </dxf>
    <dxf>
      <fill>
        <patternFill>
          <bgColor rgb="FF00FF00"/>
        </patternFill>
      </fill>
    </dxf>
    <dxf>
      <fill>
        <patternFill>
          <bgColor rgb="FFFF0000"/>
        </patternFill>
      </fill>
    </dxf>
    <dxf>
      <fill>
        <patternFill>
          <bgColor rgb="FFE6BA00"/>
        </patternFill>
      </fill>
    </dxf>
    <dxf>
      <fill>
        <patternFill>
          <bgColor rgb="FFFFFF00"/>
        </patternFill>
      </fill>
    </dxf>
    <dxf>
      <fill>
        <patternFill>
          <bgColor rgb="FF00FF00"/>
        </patternFill>
      </fill>
    </dxf>
    <dxf>
      <fill>
        <patternFill>
          <bgColor rgb="FFFF0000"/>
        </patternFill>
      </fill>
    </dxf>
    <dxf>
      <fill>
        <patternFill>
          <bgColor rgb="FFE6BA00"/>
        </patternFill>
      </fill>
    </dxf>
    <dxf>
      <fill>
        <patternFill>
          <bgColor rgb="FFFFFF00"/>
        </patternFill>
      </fill>
    </dxf>
    <dxf>
      <fill>
        <patternFill>
          <bgColor rgb="FF00FF00"/>
        </patternFill>
      </fill>
    </dxf>
    <dxf>
      <fill>
        <patternFill>
          <bgColor rgb="FFFF0000"/>
        </patternFill>
      </fill>
    </dxf>
    <dxf>
      <fill>
        <patternFill>
          <bgColor rgb="FFE6BA00"/>
        </patternFill>
      </fill>
    </dxf>
    <dxf>
      <fill>
        <patternFill>
          <bgColor rgb="FFFFFF00"/>
        </patternFill>
      </fill>
    </dxf>
    <dxf>
      <fill>
        <patternFill>
          <bgColor rgb="FF00FF00"/>
        </patternFill>
      </fill>
    </dxf>
    <dxf>
      <fill>
        <patternFill>
          <bgColor rgb="FFFF0000"/>
        </patternFill>
      </fill>
    </dxf>
    <dxf>
      <fill>
        <patternFill>
          <bgColor rgb="FFE6BA00"/>
        </patternFill>
      </fill>
    </dxf>
    <dxf>
      <fill>
        <patternFill>
          <bgColor rgb="FFFFFF00"/>
        </patternFill>
      </fill>
    </dxf>
    <dxf>
      <fill>
        <patternFill>
          <bgColor rgb="FF00FF50"/>
        </patternFill>
      </fill>
    </dxf>
    <dxf>
      <fill>
        <patternFill>
          <bgColor rgb="FFFF0000"/>
        </patternFill>
      </fill>
    </dxf>
    <dxf>
      <fill>
        <patternFill>
          <bgColor rgb="FFE6BA00"/>
        </patternFill>
      </fill>
    </dxf>
    <dxf>
      <fill>
        <patternFill>
          <bgColor rgb="FFFFFF00"/>
        </patternFill>
      </fill>
    </dxf>
    <dxf>
      <fill>
        <patternFill>
          <bgColor rgb="FF00FF00"/>
        </patternFill>
      </fill>
    </dxf>
    <dxf>
      <fill>
        <patternFill>
          <bgColor rgb="FFFF0000"/>
        </patternFill>
      </fill>
    </dxf>
    <dxf>
      <fill>
        <patternFill>
          <bgColor rgb="FFE6BA00"/>
        </patternFill>
      </fill>
    </dxf>
    <dxf>
      <fill>
        <patternFill>
          <bgColor rgb="FFFFFF00"/>
        </patternFill>
      </fill>
    </dxf>
    <dxf>
      <fill>
        <patternFill>
          <bgColor rgb="FF00FF00"/>
        </patternFill>
      </fill>
    </dxf>
    <dxf>
      <fill>
        <patternFill>
          <bgColor rgb="FFFF0000"/>
        </patternFill>
      </fill>
    </dxf>
    <dxf>
      <fill>
        <patternFill>
          <bgColor rgb="FFE6BA00"/>
        </patternFill>
      </fill>
    </dxf>
    <dxf>
      <fill>
        <patternFill>
          <bgColor rgb="FFFFFF00"/>
        </patternFill>
      </fill>
    </dxf>
    <dxf>
      <fill>
        <patternFill>
          <bgColor rgb="FF00FF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508000</xdr:colOff>
      <xdr:row>0</xdr:row>
      <xdr:rowOff>95250</xdr:rowOff>
    </xdr:from>
    <xdr:to>
      <xdr:col>1</xdr:col>
      <xdr:colOff>1722815</xdr:colOff>
      <xdr:row>2</xdr:row>
      <xdr:rowOff>469296</xdr:rowOff>
    </xdr:to>
    <xdr:pic>
      <xdr:nvPicPr>
        <xdr:cNvPr id="3" name="0 Imagen"/>
        <xdr:cNvPicPr>
          <a:picLocks noChangeAspect="1" noChangeArrowheads="1"/>
        </xdr:cNvPicPr>
      </xdr:nvPicPr>
      <xdr:blipFill>
        <a:blip xmlns:r="http://schemas.openxmlformats.org/officeDocument/2006/relationships" r:embed="rId1" cstate="print"/>
        <a:srcRect/>
        <a:stretch>
          <a:fillRect/>
        </a:stretch>
      </xdr:blipFill>
      <xdr:spPr bwMode="auto">
        <a:xfrm>
          <a:off x="508000" y="95250"/>
          <a:ext cx="2918732" cy="892629"/>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215660</xdr:colOff>
      <xdr:row>1</xdr:row>
      <xdr:rowOff>431320</xdr:rowOff>
    </xdr:from>
    <xdr:to>
      <xdr:col>0</xdr:col>
      <xdr:colOff>2228491</xdr:colOff>
      <xdr:row>3</xdr:row>
      <xdr:rowOff>467263</xdr:rowOff>
    </xdr:to>
    <xdr:pic>
      <xdr:nvPicPr>
        <xdr:cNvPr id="3" name="0 Imagen"/>
        <xdr:cNvPicPr>
          <a:picLocks noChangeAspect="1" noChangeArrowheads="1"/>
        </xdr:cNvPicPr>
      </xdr:nvPicPr>
      <xdr:blipFill>
        <a:blip xmlns:r="http://schemas.openxmlformats.org/officeDocument/2006/relationships" r:embed="rId1" cstate="print"/>
        <a:srcRect/>
        <a:stretch>
          <a:fillRect/>
        </a:stretch>
      </xdr:blipFill>
      <xdr:spPr bwMode="auto">
        <a:xfrm>
          <a:off x="215660" y="431320"/>
          <a:ext cx="2012831" cy="100641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DMINISTRACI&#211;N%20DEL%20RIESGO\MAPA%20DE%20RIESGOS%20POR%20PROCESOS\Matriz_de_Riesgos%20Planeaci&#243;n%2020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MAPA%20DE%20RIESGOS%20CONTRACTUAL%2018-07-201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ONTEXTO ESTRATÉGICO"/>
      <sheetName val="MAPEO"/>
      <sheetName val="MATRIZ MAPA DE RIESGOS"/>
      <sheetName val="CONTROLES"/>
      <sheetName val="Evaluacion"/>
      <sheetName val="Hoja1"/>
    </sheetNames>
    <sheetDataSet>
      <sheetData sheetId="0" refreshError="1"/>
      <sheetData sheetId="1" refreshError="1"/>
      <sheetData sheetId="2" refreshError="1"/>
      <sheetData sheetId="3" refreshError="1"/>
      <sheetData sheetId="4" refreshError="1">
        <row r="1">
          <cell r="A1" t="str">
            <v xml:space="preserve">Evaluacion </v>
          </cell>
        </row>
        <row r="2">
          <cell r="A2">
            <v>1</v>
          </cell>
          <cell r="B2" t="str">
            <v>BAJO</v>
          </cell>
        </row>
        <row r="3">
          <cell r="A3">
            <v>2</v>
          </cell>
          <cell r="B3" t="str">
            <v>BAJO</v>
          </cell>
        </row>
        <row r="4">
          <cell r="A4">
            <v>3</v>
          </cell>
          <cell r="B4" t="str">
            <v>MODERADO</v>
          </cell>
        </row>
        <row r="5">
          <cell r="A5">
            <v>4</v>
          </cell>
          <cell r="B5" t="str">
            <v>ALTO</v>
          </cell>
        </row>
        <row r="6">
          <cell r="A6">
            <v>5</v>
          </cell>
          <cell r="B6" t="str">
            <v>ALTO</v>
          </cell>
        </row>
        <row r="7">
          <cell r="A7">
            <v>6</v>
          </cell>
          <cell r="B7" t="str">
            <v>MODERADO</v>
          </cell>
        </row>
        <row r="8">
          <cell r="A8">
            <v>8</v>
          </cell>
          <cell r="B8" t="str">
            <v>ALTO</v>
          </cell>
        </row>
        <row r="9">
          <cell r="A9">
            <v>9</v>
          </cell>
          <cell r="B9" t="str">
            <v>ALTO</v>
          </cell>
        </row>
        <row r="10">
          <cell r="A10">
            <v>10</v>
          </cell>
          <cell r="B10" t="str">
            <v>EXTREMO</v>
          </cell>
        </row>
        <row r="11">
          <cell r="A11">
            <v>12</v>
          </cell>
          <cell r="B11" t="str">
            <v>EXTREMO</v>
          </cell>
        </row>
        <row r="12">
          <cell r="A12">
            <v>15</v>
          </cell>
          <cell r="B12" t="str">
            <v>EXTREMO</v>
          </cell>
        </row>
        <row r="13">
          <cell r="A13">
            <v>16</v>
          </cell>
          <cell r="B13" t="str">
            <v>EXTREMO</v>
          </cell>
        </row>
        <row r="14">
          <cell r="A14">
            <v>20</v>
          </cell>
          <cell r="B14" t="str">
            <v>EXTREMO</v>
          </cell>
        </row>
        <row r="15">
          <cell r="A15">
            <v>25</v>
          </cell>
          <cell r="B15" t="str">
            <v>EXTREMO</v>
          </cell>
        </row>
      </sheetData>
      <sheetData sheetId="5"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ONTEXTO ESTRATÉGICO"/>
      <sheetName val="MAPEO"/>
      <sheetName val="MATRIZ MAPA DE RIESGOS"/>
      <sheetName val="CONTROLES"/>
      <sheetName val="SEGUIMIENTO"/>
      <sheetName val="Evaluacion"/>
      <sheetName val="Hoja1"/>
    </sheetNames>
    <sheetDataSet>
      <sheetData sheetId="0" refreshError="1"/>
      <sheetData sheetId="1" refreshError="1"/>
      <sheetData sheetId="2" refreshError="1"/>
      <sheetData sheetId="3">
        <row r="13">
          <cell r="M13">
            <v>15</v>
          </cell>
          <cell r="N13" t="str">
            <v>EXTREMO</v>
          </cell>
        </row>
      </sheetData>
      <sheetData sheetId="4" refreshError="1"/>
      <sheetData sheetId="5"/>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0"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0"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oleObject" Target="../embeddings/oleObject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dimension ref="A1:H44"/>
  <sheetViews>
    <sheetView workbookViewId="0">
      <selection activeCell="B9" sqref="B9:H9"/>
    </sheetView>
  </sheetViews>
  <sheetFormatPr baseColWidth="10" defaultRowHeight="12.75"/>
  <cols>
    <col min="1" max="1" width="0.7109375" style="68" customWidth="1"/>
    <col min="2" max="2" width="22.85546875" style="68" customWidth="1"/>
    <col min="3" max="3" width="5.7109375" style="68" customWidth="1"/>
    <col min="4" max="4" width="23.28515625" style="68" customWidth="1"/>
    <col min="5" max="5" width="1.140625" style="68" customWidth="1"/>
    <col min="6" max="6" width="24" style="68" customWidth="1"/>
    <col min="7" max="7" width="5.7109375" style="68" customWidth="1"/>
    <col min="8" max="8" width="33.7109375" style="68" customWidth="1"/>
    <col min="9" max="16384" width="11.42578125" style="68"/>
  </cols>
  <sheetData>
    <row r="1" spans="2:8" ht="18" customHeight="1"/>
    <row r="2" spans="2:8" ht="16.5">
      <c r="B2" s="161" t="s">
        <v>75</v>
      </c>
      <c r="C2" s="161"/>
      <c r="D2" s="161"/>
      <c r="E2" s="69"/>
    </row>
    <row r="3" spans="2:8" ht="18" customHeight="1">
      <c r="B3" s="163" t="s">
        <v>76</v>
      </c>
      <c r="C3" s="163"/>
      <c r="D3" s="163"/>
      <c r="E3" s="163"/>
      <c r="F3" s="163"/>
      <c r="G3" s="163"/>
      <c r="H3" s="163"/>
    </row>
    <row r="4" spans="2:8" ht="12.75" customHeight="1">
      <c r="B4" s="163"/>
      <c r="C4" s="163"/>
      <c r="D4" s="163"/>
      <c r="E4" s="163"/>
      <c r="F4" s="163"/>
      <c r="G4" s="163"/>
      <c r="H4" s="163"/>
    </row>
    <row r="5" spans="2:8" ht="12.75" customHeight="1">
      <c r="B5" s="163"/>
      <c r="C5" s="163"/>
      <c r="D5" s="163"/>
      <c r="E5" s="163"/>
      <c r="F5" s="163"/>
      <c r="G5" s="163"/>
      <c r="H5" s="163"/>
    </row>
    <row r="6" spans="2:8" ht="12.75" customHeight="1">
      <c r="B6" s="163"/>
      <c r="C6" s="163"/>
      <c r="D6" s="163"/>
      <c r="E6" s="163"/>
      <c r="F6" s="163"/>
      <c r="G6" s="163"/>
      <c r="H6" s="163"/>
    </row>
    <row r="7" spans="2:8" ht="12.75" customHeight="1">
      <c r="B7" s="163"/>
      <c r="C7" s="163"/>
      <c r="D7" s="163"/>
      <c r="E7" s="163"/>
      <c r="F7" s="163"/>
      <c r="G7" s="163"/>
      <c r="H7" s="163"/>
    </row>
    <row r="8" spans="2:8" ht="25.5" customHeight="1">
      <c r="B8" s="163"/>
      <c r="C8" s="163"/>
      <c r="D8" s="163"/>
      <c r="E8" s="163"/>
      <c r="F8" s="163"/>
      <c r="G8" s="163"/>
      <c r="H8" s="163"/>
    </row>
    <row r="9" spans="2:8" ht="37.5" customHeight="1">
      <c r="B9" s="163" t="s">
        <v>77</v>
      </c>
      <c r="C9" s="163"/>
      <c r="D9" s="163"/>
      <c r="E9" s="163"/>
      <c r="F9" s="163"/>
      <c r="G9" s="163"/>
      <c r="H9" s="163"/>
    </row>
    <row r="10" spans="2:8" ht="12.75" customHeight="1">
      <c r="B10" s="86"/>
      <c r="C10" s="86"/>
      <c r="D10" s="86"/>
      <c r="E10" s="86"/>
      <c r="F10" s="86"/>
      <c r="G10" s="86"/>
      <c r="H10" s="86"/>
    </row>
    <row r="11" spans="2:8" ht="18">
      <c r="B11" s="162" t="s">
        <v>78</v>
      </c>
      <c r="C11" s="162"/>
      <c r="D11" s="162"/>
      <c r="E11" s="162"/>
      <c r="F11" s="162"/>
      <c r="G11" s="162"/>
      <c r="H11" s="70"/>
    </row>
    <row r="12" spans="2:8" ht="14.25" customHeight="1"/>
    <row r="13" spans="2:8" s="71" customFormat="1" ht="16.5" thickBot="1">
      <c r="B13" s="72" t="s">
        <v>79</v>
      </c>
      <c r="C13" s="85" t="s">
        <v>120</v>
      </c>
      <c r="D13" s="85"/>
      <c r="E13" s="85"/>
      <c r="F13" s="85"/>
      <c r="G13" s="85"/>
      <c r="H13" s="85"/>
    </row>
    <row r="14" spans="2:8" s="71" customFormat="1" ht="13.5" customHeight="1">
      <c r="B14" s="73"/>
    </row>
    <row r="15" spans="2:8" s="71" customFormat="1" ht="15.75" customHeight="1">
      <c r="D15" s="84"/>
      <c r="E15" s="84"/>
      <c r="F15" s="84"/>
      <c r="G15" s="84"/>
      <c r="H15" s="84"/>
    </row>
    <row r="16" spans="2:8" s="71" customFormat="1" ht="60.75" customHeight="1">
      <c r="B16" s="74" t="s">
        <v>80</v>
      </c>
      <c r="C16" s="168" t="s">
        <v>123</v>
      </c>
      <c r="D16" s="168"/>
      <c r="E16" s="168"/>
      <c r="F16" s="168"/>
      <c r="G16" s="168"/>
      <c r="H16" s="168"/>
    </row>
    <row r="17" spans="1:8" s="71" customFormat="1" ht="6.75" customHeight="1"/>
    <row r="18" spans="1:8" s="71" customFormat="1" ht="14.25">
      <c r="B18" s="104" t="s">
        <v>81</v>
      </c>
      <c r="C18" s="105" t="s">
        <v>82</v>
      </c>
      <c r="D18" s="106" t="s">
        <v>83</v>
      </c>
      <c r="E18" s="107"/>
      <c r="F18" s="108" t="s">
        <v>84</v>
      </c>
      <c r="G18" s="109" t="s">
        <v>85</v>
      </c>
      <c r="H18" s="109" t="s">
        <v>83</v>
      </c>
    </row>
    <row r="19" spans="1:8" s="71" customFormat="1" ht="49.5" customHeight="1">
      <c r="A19" s="75">
        <v>1</v>
      </c>
      <c r="B19" s="99" t="s">
        <v>122</v>
      </c>
      <c r="C19" s="100" t="s">
        <v>119</v>
      </c>
      <c r="D19" s="99" t="s">
        <v>126</v>
      </c>
      <c r="E19" s="96"/>
      <c r="F19" s="98"/>
      <c r="G19" s="100"/>
      <c r="H19" s="95"/>
    </row>
    <row r="20" spans="1:8" s="71" customFormat="1" ht="36.75" customHeight="1">
      <c r="A20" s="75">
        <v>2</v>
      </c>
      <c r="B20" s="99" t="s">
        <v>160</v>
      </c>
      <c r="C20" s="100"/>
      <c r="D20" s="99" t="s">
        <v>148</v>
      </c>
      <c r="E20" s="96"/>
      <c r="F20" s="96"/>
      <c r="G20" s="96"/>
      <c r="H20" s="132"/>
    </row>
    <row r="21" spans="1:8" s="71" customFormat="1" ht="35.25" customHeight="1">
      <c r="A21" s="75">
        <v>3</v>
      </c>
      <c r="B21" s="99" t="s">
        <v>161</v>
      </c>
      <c r="C21" s="100"/>
      <c r="D21" s="99" t="s">
        <v>136</v>
      </c>
      <c r="E21" s="96"/>
      <c r="F21" s="101"/>
      <c r="G21" s="100"/>
      <c r="H21" s="99"/>
    </row>
    <row r="22" spans="1:8" s="71" customFormat="1" ht="53.25" customHeight="1">
      <c r="A22" s="75">
        <v>4</v>
      </c>
      <c r="B22" s="99"/>
      <c r="C22" s="131"/>
      <c r="D22" s="99" t="s">
        <v>152</v>
      </c>
      <c r="E22" s="96"/>
      <c r="F22" s="101"/>
      <c r="G22" s="100"/>
      <c r="H22" s="99"/>
    </row>
    <row r="23" spans="1:8" s="71" customFormat="1" ht="25.5" customHeight="1">
      <c r="A23" s="75">
        <v>5</v>
      </c>
      <c r="B23" s="99"/>
      <c r="C23" s="131"/>
      <c r="D23" s="119"/>
      <c r="E23" s="96"/>
      <c r="F23" s="101"/>
      <c r="G23" s="102"/>
      <c r="H23" s="99"/>
    </row>
    <row r="24" spans="1:8" s="71" customFormat="1" ht="25.5" customHeight="1">
      <c r="A24" s="75"/>
      <c r="B24" s="99"/>
      <c r="C24" s="121"/>
      <c r="D24" s="98"/>
      <c r="E24" s="96"/>
      <c r="F24" s="101"/>
      <c r="G24" s="102"/>
      <c r="H24" s="99"/>
    </row>
    <row r="25" spans="1:8" s="71" customFormat="1" ht="23.25" customHeight="1">
      <c r="A25" s="75"/>
      <c r="B25" s="99"/>
      <c r="C25" s="120"/>
      <c r="D25" s="99"/>
      <c r="E25" s="96"/>
      <c r="F25" s="101"/>
      <c r="G25" s="102"/>
      <c r="H25" s="99"/>
    </row>
    <row r="26" spans="1:8" s="71" customFormat="1" ht="17.25" customHeight="1">
      <c r="A26" s="75"/>
      <c r="B26" s="97"/>
      <c r="C26" s="100"/>
      <c r="D26" s="103"/>
      <c r="E26" s="96"/>
      <c r="F26" s="101"/>
      <c r="G26" s="102"/>
      <c r="H26" s="99"/>
    </row>
    <row r="27" spans="1:8" s="71" customFormat="1" ht="7.5" customHeight="1"/>
    <row r="28" spans="1:8" s="71" customFormat="1" ht="25.5" hidden="1" customHeight="1" thickBot="1">
      <c r="B28" s="164" t="s">
        <v>86</v>
      </c>
      <c r="C28" s="164"/>
      <c r="D28" s="164"/>
      <c r="E28" s="76"/>
      <c r="F28" s="164"/>
      <c r="G28" s="164"/>
      <c r="H28" s="164"/>
    </row>
    <row r="29" spans="1:8" s="71" customFormat="1" hidden="1">
      <c r="B29" s="122" t="s">
        <v>109</v>
      </c>
      <c r="C29" s="165" t="str">
        <f>D19</f>
        <v xml:space="preserve">El personal de planta con que cuenta la Subgerencia de Radio no es suficiente para producir los contenidos de las emisoras durante 20 horas diarias de programación en vivo, además de la programación nocturna. </v>
      </c>
      <c r="D29" s="166"/>
      <c r="E29" s="166"/>
      <c r="F29" s="166"/>
      <c r="G29" s="166"/>
      <c r="H29" s="167"/>
    </row>
    <row r="30" spans="1:8" s="71" customFormat="1" hidden="1">
      <c r="B30" s="123" t="s">
        <v>110</v>
      </c>
      <c r="C30" s="157" t="str">
        <f t="shared" ref="C30:C35" si="0">D20</f>
        <v>* Informalidad del proceso de negociación y cobro de facturas con los clientes.</v>
      </c>
      <c r="D30" s="153"/>
      <c r="E30" s="153"/>
      <c r="F30" s="153"/>
      <c r="G30" s="153"/>
      <c r="H30" s="154"/>
    </row>
    <row r="31" spans="1:8" s="71" customFormat="1" hidden="1">
      <c r="B31" s="123" t="s">
        <v>111</v>
      </c>
      <c r="C31" s="157" t="str">
        <f t="shared" si="0"/>
        <v>* Intereses personales</v>
      </c>
      <c r="D31" s="153"/>
      <c r="E31" s="153"/>
      <c r="F31" s="153"/>
      <c r="G31" s="153"/>
      <c r="H31" s="154"/>
    </row>
    <row r="32" spans="1:8" s="71" customFormat="1" ht="12.75" hidden="1" customHeight="1">
      <c r="B32" s="123" t="s">
        <v>112</v>
      </c>
      <c r="C32" s="157" t="str">
        <f t="shared" si="0"/>
        <v>*  Falta de observancia al principio de probidad y transparencia en la función pública.
*  Falta de ética y honestidad
*  Desconocimiento de normatividad aplicable en el uso de los recursos
*  Desconomiento en los procedimientos que establecen como debe ser el manejo de los recursos públicos</v>
      </c>
      <c r="D32" s="153"/>
      <c r="E32" s="153"/>
      <c r="F32" s="153"/>
      <c r="G32" s="153"/>
      <c r="H32" s="154"/>
    </row>
    <row r="33" spans="2:8" s="71" customFormat="1" ht="12.75" hidden="1" customHeight="1">
      <c r="B33" s="123" t="s">
        <v>113</v>
      </c>
      <c r="C33" s="157">
        <f t="shared" si="0"/>
        <v>0</v>
      </c>
      <c r="D33" s="153"/>
      <c r="E33" s="153"/>
      <c r="F33" s="153"/>
      <c r="G33" s="153"/>
      <c r="H33" s="154"/>
    </row>
    <row r="34" spans="2:8" s="71" customFormat="1" hidden="1">
      <c r="B34" s="123" t="s">
        <v>114</v>
      </c>
      <c r="C34" s="157">
        <f t="shared" si="0"/>
        <v>0</v>
      </c>
      <c r="D34" s="153"/>
      <c r="E34" s="153"/>
      <c r="F34" s="153"/>
      <c r="G34" s="153"/>
      <c r="H34" s="154"/>
    </row>
    <row r="35" spans="2:8" s="71" customFormat="1" ht="13.5" hidden="1" thickBot="1">
      <c r="B35" s="124" t="s">
        <v>115</v>
      </c>
      <c r="C35" s="158">
        <f t="shared" si="0"/>
        <v>0</v>
      </c>
      <c r="D35" s="155"/>
      <c r="E35" s="155"/>
      <c r="F35" s="155"/>
      <c r="G35" s="155"/>
      <c r="H35" s="156"/>
    </row>
    <row r="36" spans="2:8" s="71" customFormat="1" hidden="1">
      <c r="B36" s="110" t="s">
        <v>116</v>
      </c>
      <c r="C36" s="159">
        <f>H19</f>
        <v>0</v>
      </c>
      <c r="D36" s="159"/>
      <c r="E36" s="159"/>
      <c r="F36" s="159"/>
      <c r="G36" s="159"/>
      <c r="H36" s="160"/>
    </row>
    <row r="37" spans="2:8" s="71" customFormat="1" hidden="1">
      <c r="B37" s="111" t="s">
        <v>117</v>
      </c>
      <c r="C37" s="153">
        <v>0</v>
      </c>
      <c r="D37" s="153"/>
      <c r="E37" s="153"/>
      <c r="F37" s="153"/>
      <c r="G37" s="153"/>
      <c r="H37" s="154"/>
    </row>
    <row r="38" spans="2:8" s="71" customFormat="1" ht="13.5" hidden="1" thickBot="1">
      <c r="B38" s="112" t="s">
        <v>118</v>
      </c>
      <c r="C38" s="155">
        <f>H21</f>
        <v>0</v>
      </c>
      <c r="D38" s="155"/>
      <c r="E38" s="155"/>
      <c r="F38" s="155"/>
      <c r="G38" s="155"/>
      <c r="H38" s="156"/>
    </row>
    <row r="39" spans="2:8" s="71" customFormat="1" ht="24.75" hidden="1" customHeight="1">
      <c r="B39" s="77"/>
      <c r="C39" s="78"/>
      <c r="D39" s="78"/>
      <c r="E39" s="78"/>
      <c r="F39" s="78"/>
      <c r="G39" s="78"/>
      <c r="H39" s="78"/>
    </row>
    <row r="40" spans="2:8" s="71" customFormat="1" ht="24.75" customHeight="1">
      <c r="B40" s="77"/>
      <c r="C40" s="78"/>
      <c r="D40" s="78"/>
      <c r="E40" s="78"/>
      <c r="F40" s="78"/>
      <c r="G40" s="78"/>
      <c r="H40" s="78"/>
    </row>
    <row r="41" spans="2:8" s="71" customFormat="1" ht="12" hidden="1" customHeight="1"/>
    <row r="42" spans="2:8" s="79" customFormat="1" hidden="1">
      <c r="B42" s="152" t="s">
        <v>87</v>
      </c>
      <c r="C42" s="152"/>
      <c r="D42" s="152"/>
      <c r="E42" s="152"/>
      <c r="F42" s="152"/>
      <c r="G42" s="152"/>
      <c r="H42" s="152"/>
    </row>
    <row r="43" spans="2:8" s="71" customFormat="1" hidden="1"/>
    <row r="44" spans="2:8" hidden="1"/>
  </sheetData>
  <mergeCells count="18">
    <mergeCell ref="C32:H32"/>
    <mergeCell ref="B2:D2"/>
    <mergeCell ref="B11:G11"/>
    <mergeCell ref="B9:H9"/>
    <mergeCell ref="B3:H8"/>
    <mergeCell ref="B28:D28"/>
    <mergeCell ref="C29:H29"/>
    <mergeCell ref="C16:H16"/>
    <mergeCell ref="F28:H28"/>
    <mergeCell ref="C31:H31"/>
    <mergeCell ref="C30:H30"/>
    <mergeCell ref="B42:H42"/>
    <mergeCell ref="C37:H37"/>
    <mergeCell ref="C38:H38"/>
    <mergeCell ref="C33:H33"/>
    <mergeCell ref="C34:H34"/>
    <mergeCell ref="C35:H35"/>
    <mergeCell ref="C36:H36"/>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dimension ref="B1:H15"/>
  <sheetViews>
    <sheetView workbookViewId="0">
      <selection activeCell="H6" sqref="H6"/>
    </sheetView>
  </sheetViews>
  <sheetFormatPr baseColWidth="10" defaultRowHeight="12.75"/>
  <cols>
    <col min="1" max="1" width="2.5703125" style="18" customWidth="1"/>
    <col min="2" max="2" width="17.140625" style="17" bestFit="1" customWidth="1"/>
    <col min="3" max="3" width="2" style="18" hidden="1" customWidth="1"/>
    <col min="4" max="4" width="18.7109375" style="19" bestFit="1" customWidth="1"/>
    <col min="5" max="5" width="10.42578125" style="19" bestFit="1" customWidth="1"/>
    <col min="6" max="6" width="14.42578125" style="19" bestFit="1" customWidth="1"/>
    <col min="7" max="7" width="10.42578125" style="19" bestFit="1" customWidth="1"/>
    <col min="8" max="8" width="18.42578125" style="19" bestFit="1" customWidth="1"/>
    <col min="9" max="16384" width="11.42578125" style="18"/>
  </cols>
  <sheetData>
    <row r="1" spans="2:8" ht="13.5" thickBot="1"/>
    <row r="2" spans="2:8">
      <c r="B2" s="175" t="s">
        <v>40</v>
      </c>
      <c r="C2" s="20"/>
      <c r="D2" s="172" t="s">
        <v>39</v>
      </c>
      <c r="E2" s="173"/>
      <c r="F2" s="173"/>
      <c r="G2" s="173"/>
      <c r="H2" s="174"/>
    </row>
    <row r="3" spans="2:8" ht="13.5" thickBot="1">
      <c r="B3" s="176"/>
      <c r="C3" s="21"/>
      <c r="D3" s="22" t="s">
        <v>48</v>
      </c>
      <c r="E3" s="23" t="s">
        <v>49</v>
      </c>
      <c r="F3" s="23" t="s">
        <v>50</v>
      </c>
      <c r="G3" s="23" t="s">
        <v>51</v>
      </c>
      <c r="H3" s="24" t="s">
        <v>52</v>
      </c>
    </row>
    <row r="4" spans="2:8" hidden="1">
      <c r="B4" s="25"/>
      <c r="C4" s="26"/>
      <c r="D4" s="27">
        <v>1</v>
      </c>
      <c r="E4" s="28">
        <v>2</v>
      </c>
      <c r="F4" s="28">
        <v>3</v>
      </c>
      <c r="G4" s="28">
        <v>4</v>
      </c>
      <c r="H4" s="29">
        <v>5</v>
      </c>
    </row>
    <row r="5" spans="2:8">
      <c r="B5" s="30" t="s">
        <v>53</v>
      </c>
      <c r="C5" s="31">
        <v>1</v>
      </c>
      <c r="D5" s="32">
        <f t="shared" ref="D5:H9" si="0">$C5*D$4</f>
        <v>1</v>
      </c>
      <c r="E5" s="32">
        <f t="shared" si="0"/>
        <v>2</v>
      </c>
      <c r="F5" s="33">
        <f t="shared" si="0"/>
        <v>3</v>
      </c>
      <c r="G5" s="34">
        <f t="shared" si="0"/>
        <v>4</v>
      </c>
      <c r="H5" s="35">
        <f t="shared" si="0"/>
        <v>5</v>
      </c>
    </row>
    <row r="6" spans="2:8">
      <c r="B6" s="36" t="s">
        <v>54</v>
      </c>
      <c r="C6" s="37">
        <v>2</v>
      </c>
      <c r="D6" s="32">
        <f t="shared" si="0"/>
        <v>2</v>
      </c>
      <c r="E6" s="32">
        <f t="shared" si="0"/>
        <v>4</v>
      </c>
      <c r="F6" s="33">
        <f t="shared" si="0"/>
        <v>6</v>
      </c>
      <c r="G6" s="34">
        <f t="shared" si="0"/>
        <v>8</v>
      </c>
      <c r="H6" s="38">
        <f t="shared" si="0"/>
        <v>10</v>
      </c>
    </row>
    <row r="7" spans="2:8">
      <c r="B7" s="36" t="s">
        <v>50</v>
      </c>
      <c r="C7" s="37">
        <v>3</v>
      </c>
      <c r="D7" s="32">
        <f t="shared" si="0"/>
        <v>3</v>
      </c>
      <c r="E7" s="33">
        <f t="shared" si="0"/>
        <v>6</v>
      </c>
      <c r="F7" s="34">
        <f t="shared" si="0"/>
        <v>9</v>
      </c>
      <c r="G7" s="39">
        <f t="shared" si="0"/>
        <v>12</v>
      </c>
      <c r="H7" s="38">
        <f t="shared" si="0"/>
        <v>15</v>
      </c>
    </row>
    <row r="8" spans="2:8">
      <c r="B8" s="36" t="s">
        <v>55</v>
      </c>
      <c r="C8" s="37">
        <v>4</v>
      </c>
      <c r="D8" s="33">
        <f t="shared" si="0"/>
        <v>4</v>
      </c>
      <c r="E8" s="34">
        <f t="shared" si="0"/>
        <v>8</v>
      </c>
      <c r="F8" s="34">
        <f t="shared" si="0"/>
        <v>12</v>
      </c>
      <c r="G8" s="39">
        <f t="shared" si="0"/>
        <v>16</v>
      </c>
      <c r="H8" s="38">
        <f t="shared" si="0"/>
        <v>20</v>
      </c>
    </row>
    <row r="9" spans="2:8" ht="13.5" thickBot="1">
      <c r="B9" s="40" t="s">
        <v>56</v>
      </c>
      <c r="C9" s="41">
        <v>5</v>
      </c>
      <c r="D9" s="42">
        <f t="shared" si="0"/>
        <v>5</v>
      </c>
      <c r="E9" s="42">
        <f t="shared" si="0"/>
        <v>10</v>
      </c>
      <c r="F9" s="43">
        <f t="shared" si="0"/>
        <v>15</v>
      </c>
      <c r="G9" s="43">
        <f t="shared" si="0"/>
        <v>20</v>
      </c>
      <c r="H9" s="44">
        <f t="shared" si="0"/>
        <v>25</v>
      </c>
    </row>
    <row r="10" spans="2:8" ht="13.5" thickBot="1"/>
    <row r="11" spans="2:8" ht="22.5" customHeight="1" thickBot="1">
      <c r="B11" s="177" t="s">
        <v>41</v>
      </c>
      <c r="C11" s="178"/>
      <c r="D11" s="178"/>
      <c r="E11" s="177" t="s">
        <v>61</v>
      </c>
      <c r="F11" s="178"/>
      <c r="G11" s="179"/>
    </row>
    <row r="12" spans="2:8" s="49" customFormat="1" ht="42.75" customHeight="1">
      <c r="B12" s="45"/>
      <c r="C12" s="46"/>
      <c r="D12" s="47" t="s">
        <v>22</v>
      </c>
      <c r="E12" s="180" t="s">
        <v>29</v>
      </c>
      <c r="F12" s="181"/>
      <c r="G12" s="182"/>
      <c r="H12" s="48"/>
    </row>
    <row r="13" spans="2:8" s="49" customFormat="1" ht="42.75" customHeight="1">
      <c r="B13" s="50"/>
      <c r="C13" s="51"/>
      <c r="D13" s="52" t="s">
        <v>15</v>
      </c>
      <c r="E13" s="183" t="s">
        <v>11</v>
      </c>
      <c r="F13" s="184"/>
      <c r="G13" s="185"/>
      <c r="H13" s="48"/>
    </row>
    <row r="14" spans="2:8" s="49" customFormat="1" ht="42.75" customHeight="1">
      <c r="B14" s="53"/>
      <c r="C14" s="51"/>
      <c r="D14" s="52" t="s">
        <v>23</v>
      </c>
      <c r="E14" s="183" t="s">
        <v>10</v>
      </c>
      <c r="F14" s="184"/>
      <c r="G14" s="185"/>
      <c r="H14" s="48"/>
    </row>
    <row r="15" spans="2:8" s="49" customFormat="1" ht="42.75" customHeight="1" thickBot="1">
      <c r="B15" s="54"/>
      <c r="C15" s="55"/>
      <c r="D15" s="56" t="s">
        <v>24</v>
      </c>
      <c r="E15" s="169" t="s">
        <v>9</v>
      </c>
      <c r="F15" s="170"/>
      <c r="G15" s="171"/>
      <c r="H15" s="48"/>
    </row>
  </sheetData>
  <sheetProtection password="CD52" sheet="1" objects="1" scenarios="1"/>
  <mergeCells count="8">
    <mergeCell ref="E15:G15"/>
    <mergeCell ref="D2:H2"/>
    <mergeCell ref="B2:B3"/>
    <mergeCell ref="B11:D11"/>
    <mergeCell ref="E11:G11"/>
    <mergeCell ref="E12:G12"/>
    <mergeCell ref="E13:G13"/>
    <mergeCell ref="E14:G14"/>
  </mergeCells>
  <phoneticPr fontId="15"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sheetPr codeName="Hoja1">
    <pageSetUpPr fitToPage="1"/>
  </sheetPr>
  <dimension ref="A1:AK21"/>
  <sheetViews>
    <sheetView topLeftCell="N1" zoomScale="50" zoomScaleNormal="50" zoomScaleSheetLayoutView="75" workbookViewId="0">
      <selection activeCell="S9" sqref="S9"/>
    </sheetView>
  </sheetViews>
  <sheetFormatPr baseColWidth="10" defaultRowHeight="15.75"/>
  <cols>
    <col min="1" max="1" width="25.5703125" style="59" customWidth="1"/>
    <col min="2" max="2" width="34" style="57" customWidth="1"/>
    <col min="3" max="3" width="33.5703125" style="60" customWidth="1"/>
    <col min="4" max="4" width="41.7109375" style="60" hidden="1" customWidth="1"/>
    <col min="5" max="5" width="47" style="60" customWidth="1"/>
    <col min="6" max="6" width="13.42578125" style="60" customWidth="1"/>
    <col min="7" max="7" width="17.28515625" style="60" customWidth="1"/>
    <col min="8" max="8" width="47" style="60" customWidth="1"/>
    <col min="9" max="9" width="51.5703125" style="60" customWidth="1"/>
    <col min="10" max="10" width="7.7109375" style="57" customWidth="1"/>
    <col min="11" max="11" width="38.7109375" style="57" customWidth="1"/>
    <col min="12" max="12" width="8.140625" style="57" customWidth="1"/>
    <col min="13" max="13" width="34.85546875" style="59" bestFit="1" customWidth="1"/>
    <col min="14" max="14" width="9.140625" style="8" bestFit="1" customWidth="1"/>
    <col min="15" max="15" width="28.7109375" style="61" customWidth="1"/>
    <col min="16" max="16" width="56.42578125" style="62" customWidth="1"/>
    <col min="17" max="17" width="9.140625" style="8" customWidth="1"/>
    <col min="18" max="18" width="36.5703125" style="57" customWidth="1"/>
    <col min="19" max="19" width="38" style="57" customWidth="1"/>
    <col min="20" max="20" width="48.85546875" style="57" customWidth="1"/>
    <col min="21" max="21" width="36.42578125" style="57" customWidth="1"/>
    <col min="22" max="22" width="31.5703125" style="57" customWidth="1"/>
    <col min="23" max="23" width="32.28515625" style="57" customWidth="1"/>
    <col min="24" max="24" width="28" style="57" hidden="1" customWidth="1"/>
    <col min="25" max="25" width="15.28515625" style="57" customWidth="1"/>
    <col min="26" max="35" width="11.42578125" style="57"/>
    <col min="36" max="36" width="3.85546875" style="64" customWidth="1"/>
    <col min="37" max="37" width="19.140625" style="57" customWidth="1"/>
    <col min="38" max="16384" width="11.42578125" style="57"/>
  </cols>
  <sheetData>
    <row r="1" spans="1:37" ht="21" thickBot="1">
      <c r="A1" s="210"/>
      <c r="B1" s="211"/>
      <c r="C1" s="216" t="s">
        <v>158</v>
      </c>
      <c r="D1" s="217"/>
      <c r="E1" s="217"/>
      <c r="F1" s="217"/>
      <c r="G1" s="217"/>
      <c r="H1" s="217"/>
      <c r="I1" s="217"/>
      <c r="J1" s="217"/>
      <c r="K1" s="217"/>
      <c r="L1" s="217"/>
      <c r="M1" s="217"/>
      <c r="N1" s="217"/>
      <c r="O1" s="217"/>
      <c r="P1" s="217"/>
      <c r="Q1" s="217"/>
      <c r="R1" s="218"/>
      <c r="S1" s="186" t="s">
        <v>163</v>
      </c>
      <c r="T1" s="187"/>
      <c r="U1" s="187"/>
      <c r="V1" s="187"/>
      <c r="W1" s="188"/>
    </row>
    <row r="2" spans="1:37" ht="20.25">
      <c r="A2" s="212"/>
      <c r="B2" s="213"/>
      <c r="C2" s="189" t="s">
        <v>120</v>
      </c>
      <c r="D2" s="190"/>
      <c r="E2" s="190"/>
      <c r="F2" s="190"/>
      <c r="G2" s="190"/>
      <c r="H2" s="190"/>
      <c r="I2" s="191"/>
      <c r="J2" s="195" t="s">
        <v>159</v>
      </c>
      <c r="K2" s="196"/>
      <c r="L2" s="196"/>
      <c r="M2" s="196"/>
      <c r="N2" s="196"/>
      <c r="O2" s="196"/>
      <c r="P2" s="196"/>
      <c r="Q2" s="196"/>
      <c r="R2" s="197"/>
      <c r="S2" s="198" t="s">
        <v>162</v>
      </c>
      <c r="T2" s="199"/>
      <c r="U2" s="199"/>
      <c r="V2" s="199"/>
      <c r="W2" s="200"/>
    </row>
    <row r="3" spans="1:37" ht="51.75" customHeight="1" thickBot="1">
      <c r="A3" s="214"/>
      <c r="B3" s="215"/>
      <c r="C3" s="192"/>
      <c r="D3" s="193"/>
      <c r="E3" s="193"/>
      <c r="F3" s="193"/>
      <c r="G3" s="193"/>
      <c r="H3" s="193"/>
      <c r="I3" s="194"/>
      <c r="J3" s="192"/>
      <c r="K3" s="193"/>
      <c r="L3" s="193"/>
      <c r="M3" s="193"/>
      <c r="N3" s="193"/>
      <c r="O3" s="193"/>
      <c r="P3" s="193"/>
      <c r="Q3" s="193"/>
      <c r="R3" s="194"/>
      <c r="S3" s="201" t="s">
        <v>166</v>
      </c>
      <c r="T3" s="202"/>
      <c r="U3" s="202"/>
      <c r="V3" s="202"/>
      <c r="W3" s="203"/>
    </row>
    <row r="4" spans="1:37" ht="16.5" customHeight="1" thickBot="1">
      <c r="A4" s="246" t="str">
        <f>IF(J5=1,"INSIGNIFICANTE",IF(J5=2,"MENOR",IF(J5=3,"MODERADO",IF(J5=4,"MAYOR",IF(J5=5,"CATASTROFICO"," ")))))</f>
        <v xml:space="preserve"> </v>
      </c>
      <c r="B4" s="247"/>
      <c r="C4" s="250" t="s">
        <v>63</v>
      </c>
      <c r="D4" s="251"/>
      <c r="E4" s="251"/>
      <c r="F4" s="251"/>
      <c r="G4" s="251"/>
      <c r="H4" s="251"/>
      <c r="I4" s="251"/>
      <c r="J4" s="251"/>
      <c r="K4" s="251"/>
      <c r="L4" s="251"/>
      <c r="M4" s="251"/>
      <c r="N4" s="251"/>
      <c r="O4" s="251"/>
      <c r="P4" s="251"/>
      <c r="Q4" s="251"/>
      <c r="R4" s="251"/>
      <c r="S4" s="251"/>
      <c r="T4" s="251"/>
      <c r="U4" s="251"/>
      <c r="V4" s="251"/>
      <c r="W4" s="251"/>
      <c r="X4" s="254"/>
      <c r="AJ4" s="65">
        <v>1</v>
      </c>
      <c r="AK4" s="66" t="s">
        <v>66</v>
      </c>
    </row>
    <row r="5" spans="1:37" thickBot="1">
      <c r="A5" s="248"/>
      <c r="B5" s="249"/>
      <c r="C5" s="250" t="s">
        <v>64</v>
      </c>
      <c r="D5" s="251"/>
      <c r="E5" s="251"/>
      <c r="F5" s="251"/>
      <c r="G5" s="251"/>
      <c r="H5" s="251"/>
      <c r="I5" s="251"/>
      <c r="J5" s="251"/>
      <c r="K5" s="251"/>
      <c r="L5" s="251"/>
      <c r="M5" s="251"/>
      <c r="N5" s="251"/>
      <c r="O5" s="251"/>
      <c r="P5" s="251"/>
      <c r="Q5" s="252"/>
      <c r="R5" s="252"/>
      <c r="S5" s="252"/>
      <c r="T5" s="252"/>
      <c r="U5" s="252"/>
      <c r="V5" s="252"/>
      <c r="W5" s="252"/>
      <c r="X5" s="253"/>
      <c r="Y5" s="58"/>
      <c r="AJ5" s="65">
        <v>2</v>
      </c>
      <c r="AK5" s="66" t="s">
        <v>67</v>
      </c>
    </row>
    <row r="6" spans="1:37" ht="16.5" thickBot="1">
      <c r="A6" s="257" t="s">
        <v>33</v>
      </c>
      <c r="B6" s="257" t="s">
        <v>34</v>
      </c>
      <c r="C6" s="255" t="s">
        <v>35</v>
      </c>
      <c r="D6" s="257" t="s">
        <v>70</v>
      </c>
      <c r="E6" s="261" t="s">
        <v>36</v>
      </c>
      <c r="F6" s="262"/>
      <c r="G6" s="263"/>
      <c r="H6" s="87" t="s">
        <v>37</v>
      </c>
      <c r="I6" s="88" t="s">
        <v>38</v>
      </c>
      <c r="J6" s="224" t="s">
        <v>39</v>
      </c>
      <c r="K6" s="225"/>
      <c r="L6" s="224" t="s">
        <v>40</v>
      </c>
      <c r="M6" s="225"/>
      <c r="N6" s="228" t="s">
        <v>41</v>
      </c>
      <c r="O6" s="229"/>
      <c r="P6" s="220" t="s">
        <v>65</v>
      </c>
      <c r="Q6" s="232" t="s">
        <v>42</v>
      </c>
      <c r="R6" s="233"/>
      <c r="S6" s="222" t="s">
        <v>43</v>
      </c>
      <c r="T6" s="222" t="s">
        <v>44</v>
      </c>
      <c r="U6" s="222" t="s">
        <v>45</v>
      </c>
      <c r="V6" s="222" t="s">
        <v>46</v>
      </c>
      <c r="W6" s="223" t="s">
        <v>47</v>
      </c>
      <c r="X6" s="223"/>
      <c r="Y6" s="219"/>
      <c r="AJ6" s="65">
        <v>3</v>
      </c>
      <c r="AK6" s="66" t="s">
        <v>15</v>
      </c>
    </row>
    <row r="7" spans="1:37" ht="16.5" customHeight="1" thickBot="1">
      <c r="A7" s="258"/>
      <c r="B7" s="258"/>
      <c r="C7" s="255"/>
      <c r="D7" s="258"/>
      <c r="E7" s="205" t="s">
        <v>74</v>
      </c>
      <c r="F7" s="206" t="s">
        <v>16</v>
      </c>
      <c r="G7" s="208" t="s">
        <v>17</v>
      </c>
      <c r="H7" s="204" t="s">
        <v>13</v>
      </c>
      <c r="I7" s="259" t="s">
        <v>12</v>
      </c>
      <c r="J7" s="226"/>
      <c r="K7" s="227"/>
      <c r="L7" s="226"/>
      <c r="M7" s="227"/>
      <c r="N7" s="230"/>
      <c r="O7" s="231"/>
      <c r="P7" s="220"/>
      <c r="Q7" s="234"/>
      <c r="R7" s="235"/>
      <c r="S7" s="223"/>
      <c r="T7" s="223"/>
      <c r="U7" s="223"/>
      <c r="V7" s="223"/>
      <c r="W7" s="223"/>
      <c r="X7" s="223"/>
      <c r="Y7" s="219"/>
      <c r="AJ7" s="65">
        <v>4</v>
      </c>
      <c r="AK7" s="66" t="s">
        <v>68</v>
      </c>
    </row>
    <row r="8" spans="1:37" ht="16.5" customHeight="1">
      <c r="A8" s="258"/>
      <c r="B8" s="258"/>
      <c r="C8" s="224"/>
      <c r="D8" s="258"/>
      <c r="E8" s="256"/>
      <c r="F8" s="207"/>
      <c r="G8" s="209"/>
      <c r="H8" s="205"/>
      <c r="I8" s="260"/>
      <c r="J8" s="226"/>
      <c r="K8" s="227"/>
      <c r="L8" s="226"/>
      <c r="M8" s="227"/>
      <c r="N8" s="230"/>
      <c r="O8" s="231"/>
      <c r="P8" s="221"/>
      <c r="Q8" s="236"/>
      <c r="R8" s="237"/>
      <c r="S8" s="206"/>
      <c r="T8" s="206"/>
      <c r="U8" s="206"/>
      <c r="V8" s="206"/>
      <c r="W8" s="206"/>
      <c r="X8" s="223"/>
      <c r="Y8" s="219"/>
      <c r="AJ8" s="65">
        <v>5</v>
      </c>
      <c r="AK8" s="66" t="s">
        <v>69</v>
      </c>
    </row>
    <row r="9" spans="1:37" ht="89.25" customHeight="1">
      <c r="A9" s="241" t="str">
        <f>'CONTEXTO ESTRATÉGICO'!C13</f>
        <v>RADIO</v>
      </c>
      <c r="B9" s="238" t="str">
        <f>'CONTEXTO ESTRATÉGICO'!C16</f>
        <v>Garantizar que la programación de la radio pública nacional cumpla con los lineamientos establecidos por la normatividad aplicable.</v>
      </c>
      <c r="C9" s="139" t="s">
        <v>107</v>
      </c>
      <c r="D9" s="116" t="str">
        <f>'CONTEXTO ESTRATÉGICO'!B19</f>
        <v>Estructura organizacional</v>
      </c>
      <c r="E9" s="129" t="s">
        <v>126</v>
      </c>
      <c r="F9" s="118" t="s">
        <v>119</v>
      </c>
      <c r="G9" s="118"/>
      <c r="H9" s="133" t="s">
        <v>125</v>
      </c>
      <c r="I9" s="129" t="s">
        <v>145</v>
      </c>
      <c r="J9" s="135">
        <v>4</v>
      </c>
      <c r="K9" s="93" t="str">
        <f>IF(J9=1,"INSIGNIFICANTE",IF(J9=2,"MENOR",IF(J9=3,"MODERADO",IF(J9=4,"MAYOR",IF(J9=5,"CATASTROFICO"," ")))))</f>
        <v>MAYOR</v>
      </c>
      <c r="L9" s="135">
        <v>2</v>
      </c>
      <c r="M9" s="94" t="str">
        <f>IF(L9=1,"RARO",IF(L9=2,"IMPROBABLE",IF(L9=3,"MODERADO",IF(L9=4,"PROBABLE",IF(L9=5,"CASI CERTEZA"," ")))))</f>
        <v>IMPROBABLE</v>
      </c>
      <c r="N9" s="94">
        <f>IF(OR(J9=" ",J9=0,L9=" ",L9=0)," ",J9*L9)</f>
        <v>8</v>
      </c>
      <c r="O9" s="94" t="str">
        <f>IF(OR(J9=" ",J9=0,L9=" ",L9=0)," ",IF(AND(J9=1,L9=3),"BAJO",IF(AND(J9=1,L9=4),"MODERADO",IF(AND(J9=2,L9=5),"EXTREMO",IF(AND(J9=3,L9=4),"ALTO",IF(AND(J9=2,L9=2),"BAJO",VLOOKUP(N9,Evaluacion!A:B,2)))))))</f>
        <v>ALTO</v>
      </c>
      <c r="P9" s="136" t="s">
        <v>121</v>
      </c>
      <c r="Q9" s="134">
        <f>IF(OR(J9=" ",J9=0,L9=" ",L9=0)," ",CONTROLES!M9)</f>
        <v>4</v>
      </c>
      <c r="R9" s="134" t="str">
        <f>IF(OR(J9=" ",J9=0,L9=" ",L9=0)," ",CONTROLES!N9)</f>
        <v>ALTO</v>
      </c>
      <c r="S9" s="117" t="str">
        <f>IF(OR(R9=" ",R9=0)," ",VLOOKUP(R9,Evaluacion!D:E,2,0))</f>
        <v>* Reducir el riesgo
* Evitar el riesgo
* Compartir o transferir</v>
      </c>
      <c r="T9" s="133" t="s">
        <v>127</v>
      </c>
      <c r="U9" s="133" t="s">
        <v>128</v>
      </c>
      <c r="V9" s="151">
        <v>41639</v>
      </c>
      <c r="W9" s="133" t="s">
        <v>129</v>
      </c>
      <c r="X9" s="244"/>
      <c r="Y9" s="58"/>
      <c r="AJ9" s="63"/>
      <c r="AK9" s="113" t="s">
        <v>107</v>
      </c>
    </row>
    <row r="10" spans="1:37" ht="93.75" customHeight="1">
      <c r="A10" s="242"/>
      <c r="B10" s="239"/>
      <c r="C10" s="129" t="s">
        <v>144</v>
      </c>
      <c r="D10" s="116" t="str">
        <f>'CONTEXTO ESTRATÉGICO'!B20</f>
        <v>Deficiencias en los controles existentes</v>
      </c>
      <c r="E10" s="129" t="s">
        <v>148</v>
      </c>
      <c r="F10" s="140" t="s">
        <v>119</v>
      </c>
      <c r="G10" s="140"/>
      <c r="H10" s="141" t="s">
        <v>130</v>
      </c>
      <c r="I10" s="142" t="s">
        <v>146</v>
      </c>
      <c r="J10" s="143">
        <v>3</v>
      </c>
      <c r="K10" s="144" t="str">
        <f>IF(J10=1,"INSIGNIFICANTE",IF(J10=2,"MENOR",IF(J10=3,"MODERADO",IF(J10=4,"MAYOR",IF(J10=5,"CATASTROFICO"," ")))))</f>
        <v>MODERADO</v>
      </c>
      <c r="L10" s="143">
        <v>1</v>
      </c>
      <c r="M10" s="134" t="str">
        <f>IF(L10=1,"RARO",IF(L10=2,"IMPROBABLE",IF(L10=3,"MODERADO",IF(L10=4,"PROBABLE",IF(L10=5,"CASI CERTEZA"," ")))))</f>
        <v>RARO</v>
      </c>
      <c r="N10" s="134">
        <f>IF(OR(J10=" ",J10=0,L11=" ",L11=0)," ",J10*L11)</f>
        <v>9</v>
      </c>
      <c r="O10" s="134" t="str">
        <f>IF(OR(J10=" ",J10=0,L11=" ",L11=0)," ",IF(AND(J10=1,L11=3),"BAJO",IF(AND(J10=1,L11=4),"MODERADO",IF(AND(J10=2,L11=5),"EXTREMO",IF(AND(J10=3,L11=4),"ALTO",IF(AND(J10=2,L11=2),"BAJO",VLOOKUP(N10,Evaluacion!A:B,2)))))))</f>
        <v>ALTO</v>
      </c>
      <c r="P10" s="136" t="s">
        <v>131</v>
      </c>
      <c r="Q10" s="134">
        <f>IF(OR(J10=" ",J10=0,L10=" ",L10=0)," ",CONTROLES!M10)</f>
        <v>9</v>
      </c>
      <c r="R10" s="134" t="str">
        <f>IF(OR(J10=" ",J10=0,L11=" ",L11=0)," ",CONTROLES!N10)</f>
        <v>ALTO</v>
      </c>
      <c r="S10" s="117" t="str">
        <f>IF(OR(R10=" ",R10=0)," ",VLOOKUP(R10,Evaluacion!D:E,2,0))</f>
        <v>* Reducir el riesgo
* Evitar el riesgo
* Compartir o transferir</v>
      </c>
      <c r="T10" s="141" t="s">
        <v>132</v>
      </c>
      <c r="U10" s="133" t="s">
        <v>133</v>
      </c>
      <c r="V10" s="151">
        <v>41639</v>
      </c>
      <c r="W10" s="133" t="s">
        <v>134</v>
      </c>
      <c r="X10" s="245"/>
      <c r="Y10" s="58"/>
      <c r="AK10" s="114" t="s">
        <v>108</v>
      </c>
    </row>
    <row r="11" spans="1:37" ht="64.5" customHeight="1">
      <c r="A11" s="242"/>
      <c r="B11" s="239"/>
      <c r="C11" s="129" t="s">
        <v>141</v>
      </c>
      <c r="D11" s="82"/>
      <c r="E11" s="129" t="s">
        <v>136</v>
      </c>
      <c r="F11" s="138" t="s">
        <v>119</v>
      </c>
      <c r="G11" s="138"/>
      <c r="H11" s="133" t="s">
        <v>135</v>
      </c>
      <c r="I11" s="133" t="s">
        <v>147</v>
      </c>
      <c r="J11" s="135">
        <v>5</v>
      </c>
      <c r="K11" s="93" t="str">
        <f t="shared" ref="K11:K12" si="0">IF(J11=1,"INSIGNIFICANTE",IF(J11=2,"MENOR",IF(J11=3,"MODERADO",IF(J11=4,"MAYOR",IF(J11=5,"CATASTROFICO"," ")))))</f>
        <v>CATASTROFICO</v>
      </c>
      <c r="L11" s="135">
        <v>3</v>
      </c>
      <c r="M11" s="94" t="str">
        <f t="shared" ref="M11:M12" si="1">IF(L11=1,"RARO",IF(L11=2,"IMPROBABLE",IF(L11=3,"MODERADO",IF(L11=4,"PROBABLE",IF(L11=5,"CASI CERTEZA"," ")))))</f>
        <v>MODERADO</v>
      </c>
      <c r="N11" s="134">
        <f t="shared" ref="N11" si="2">IF(OR(J11=" ",J11=0,L12=" ",L12=0)," ",J11*L12)</f>
        <v>15</v>
      </c>
      <c r="O11" s="134" t="str">
        <f>IF(OR(J11=" ",J11=0,L12=" ",L12=0)," ",IF(AND(J11=1,L12=3),"BAJO",IF(AND(J11=1,L12=4),"MODERADO",IF(AND(J11=2,L12=5),"EXTREMO",IF(AND(J11=3,L12=4),"ALTO",IF(AND(J11=2,L12=2),"BAJO",VLOOKUP(N11,Evaluacion!A:B,2)))))))</f>
        <v>EXTREMO</v>
      </c>
      <c r="P11" s="130" t="s">
        <v>137</v>
      </c>
      <c r="Q11" s="134">
        <f>IF(OR(J11=" ",J11=0,L11=" ",L11=0)," ",CONTROLES!M11)</f>
        <v>10</v>
      </c>
      <c r="R11" s="134" t="str">
        <f>IF(OR(J11=" ",J11=0,L12=" ",L12=0)," ",CONTROLES!N11)</f>
        <v>EXTREMO</v>
      </c>
      <c r="S11" s="117" t="str">
        <f>IF(OR(R11=" ",R11=0)," ",VLOOKUP(R11,Evaluacion!D:E,2,0))</f>
        <v>* Evitar el riesgo
* Reducir el riesgo
* Compartir o transferir</v>
      </c>
      <c r="T11" s="133" t="s">
        <v>154</v>
      </c>
      <c r="U11" s="133" t="s">
        <v>138</v>
      </c>
      <c r="V11" s="129" t="s">
        <v>139</v>
      </c>
      <c r="W11" s="133" t="s">
        <v>140</v>
      </c>
      <c r="X11" s="83"/>
      <c r="Y11" s="58"/>
      <c r="AK11" s="114" t="s">
        <v>142</v>
      </c>
    </row>
    <row r="12" spans="1:37" ht="163.5" customHeight="1">
      <c r="A12" s="243"/>
      <c r="B12" s="240"/>
      <c r="C12" s="129" t="s">
        <v>149</v>
      </c>
      <c r="D12" s="82"/>
      <c r="E12" s="150" t="s">
        <v>152</v>
      </c>
      <c r="F12" s="147" t="s">
        <v>119</v>
      </c>
      <c r="G12" s="146"/>
      <c r="H12" s="133" t="s">
        <v>150</v>
      </c>
      <c r="I12" s="133" t="s">
        <v>151</v>
      </c>
      <c r="J12" s="148">
        <v>5</v>
      </c>
      <c r="K12" s="149" t="str">
        <f t="shared" si="0"/>
        <v>CATASTROFICO</v>
      </c>
      <c r="L12" s="135">
        <v>3</v>
      </c>
      <c r="M12" s="145" t="str">
        <f t="shared" si="1"/>
        <v>MODERADO</v>
      </c>
      <c r="N12" s="94">
        <f t="shared" ref="N12" si="3">IF(OR(J12=" ",J12=0,L12=" ",L12=0)," ",J12*L12)</f>
        <v>15</v>
      </c>
      <c r="O12" s="94" t="str">
        <f>IF(OR(J12=" ",J12=0,L12=" ",L12=0)," ",IF(AND(J12=1,L12=3),"BAJO",IF(AND(J12=1,L12=4),"MODERADO",IF(AND(J12=2,L12=5),"ALTO",IF(AND(J12=3,L12=4),"ALTO",IF(AND(J12=2,L12=2),"BAJO",VLOOKUP(N12,[1]Evaluacion!A$1:B$65536,2)))))))</f>
        <v>EXTREMO</v>
      </c>
      <c r="P12" s="130" t="s">
        <v>153</v>
      </c>
      <c r="Q12" s="94">
        <f>IF(OR(J12=" ",J12=0,L12=" ",L12=0)," ",[2]CONTROLES!M13)</f>
        <v>15</v>
      </c>
      <c r="R12" s="94" t="str">
        <f>IF(OR(J12=" ",J12=0,L12=" ",L12=0)," ",[2]CONTROLES!N13)</f>
        <v>EXTREMO</v>
      </c>
      <c r="S12" s="117" t="str">
        <f>IF(OR(R12=" ",R12=0)," ",VLOOKUP(R12,Evaluacion!D:E,2,0))</f>
        <v>* Evitar el riesgo
* Reducir el riesgo
* Compartir o transferir</v>
      </c>
      <c r="T12" s="133" t="s">
        <v>155</v>
      </c>
      <c r="U12" s="133" t="s">
        <v>156</v>
      </c>
      <c r="V12" s="151">
        <v>41639</v>
      </c>
      <c r="W12" s="133" t="s">
        <v>157</v>
      </c>
      <c r="X12" s="58"/>
      <c r="AI12" s="64"/>
      <c r="AJ12" s="57"/>
    </row>
    <row r="13" spans="1:37">
      <c r="AK13" s="114" t="s">
        <v>143</v>
      </c>
    </row>
    <row r="14" spans="1:37">
      <c r="AK14" s="114" t="s">
        <v>141</v>
      </c>
    </row>
    <row r="15" spans="1:37">
      <c r="AK15" s="114" t="s">
        <v>144</v>
      </c>
    </row>
    <row r="16" spans="1:37" ht="52.5">
      <c r="C16" s="67" t="s">
        <v>14</v>
      </c>
      <c r="D16" s="67" t="s">
        <v>2</v>
      </c>
      <c r="E16" s="67" t="s">
        <v>92</v>
      </c>
      <c r="F16" s="67"/>
      <c r="G16" s="67" t="s">
        <v>18</v>
      </c>
      <c r="H16" s="67" t="s">
        <v>1</v>
      </c>
      <c r="I16" s="67" t="s">
        <v>92</v>
      </c>
    </row>
    <row r="17" spans="3:9" ht="60">
      <c r="C17" s="80">
        <v>1</v>
      </c>
      <c r="D17" s="81" t="s">
        <v>88</v>
      </c>
      <c r="E17" s="81" t="s">
        <v>89</v>
      </c>
      <c r="F17" s="81"/>
      <c r="G17" s="81" t="s">
        <v>90</v>
      </c>
      <c r="H17" s="81" t="s">
        <v>66</v>
      </c>
      <c r="I17" s="81" t="s">
        <v>91</v>
      </c>
    </row>
    <row r="18" spans="3:9" ht="60">
      <c r="C18" s="80">
        <v>2</v>
      </c>
      <c r="D18" s="81" t="s">
        <v>72</v>
      </c>
      <c r="E18" s="81" t="s">
        <v>93</v>
      </c>
      <c r="F18" s="81"/>
      <c r="G18" s="81" t="s">
        <v>94</v>
      </c>
      <c r="H18" s="81" t="s">
        <v>67</v>
      </c>
      <c r="I18" s="81" t="s">
        <v>95</v>
      </c>
    </row>
    <row r="19" spans="3:9" ht="60">
      <c r="C19" s="80">
        <v>3</v>
      </c>
      <c r="D19" s="81" t="s">
        <v>96</v>
      </c>
      <c r="E19" s="81" t="s">
        <v>97</v>
      </c>
      <c r="F19" s="81"/>
      <c r="G19" s="81" t="s">
        <v>98</v>
      </c>
      <c r="H19" s="81" t="s">
        <v>15</v>
      </c>
      <c r="I19" s="81" t="s">
        <v>99</v>
      </c>
    </row>
    <row r="20" spans="3:9" ht="45">
      <c r="C20" s="80">
        <v>4</v>
      </c>
      <c r="D20" s="81" t="s">
        <v>73</v>
      </c>
      <c r="E20" s="81" t="s">
        <v>101</v>
      </c>
      <c r="F20" s="81"/>
      <c r="G20" s="81" t="s">
        <v>102</v>
      </c>
      <c r="H20" s="81" t="s">
        <v>68</v>
      </c>
      <c r="I20" s="81" t="s">
        <v>103</v>
      </c>
    </row>
    <row r="21" spans="3:9" ht="45">
      <c r="C21" s="80">
        <v>5</v>
      </c>
      <c r="D21" s="81" t="s">
        <v>100</v>
      </c>
      <c r="E21" s="81" t="s">
        <v>104</v>
      </c>
      <c r="F21" s="81"/>
      <c r="G21" s="81" t="s">
        <v>105</v>
      </c>
      <c r="H21" s="81" t="s">
        <v>71</v>
      </c>
      <c r="I21" s="81" t="s">
        <v>106</v>
      </c>
    </row>
  </sheetData>
  <sheetProtection password="CC32" sheet="1" objects="1" scenarios="1" selectLockedCells="1" selectUnlockedCells="1"/>
  <mergeCells count="34">
    <mergeCell ref="B9:B12"/>
    <mergeCell ref="A9:A12"/>
    <mergeCell ref="V6:V8"/>
    <mergeCell ref="X9:X10"/>
    <mergeCell ref="A4:B5"/>
    <mergeCell ref="C5:X5"/>
    <mergeCell ref="C4:X4"/>
    <mergeCell ref="C6:C8"/>
    <mergeCell ref="E7:E8"/>
    <mergeCell ref="U6:U8"/>
    <mergeCell ref="A6:A8"/>
    <mergeCell ref="W6:X8"/>
    <mergeCell ref="B6:B8"/>
    <mergeCell ref="D6:D8"/>
    <mergeCell ref="I7:I8"/>
    <mergeCell ref="E6:G6"/>
    <mergeCell ref="Y6:Y8"/>
    <mergeCell ref="P6:P8"/>
    <mergeCell ref="S6:S8"/>
    <mergeCell ref="J6:K8"/>
    <mergeCell ref="L6:M8"/>
    <mergeCell ref="N6:O8"/>
    <mergeCell ref="Q6:R8"/>
    <mergeCell ref="T6:T8"/>
    <mergeCell ref="H7:H8"/>
    <mergeCell ref="F7:F8"/>
    <mergeCell ref="G7:G8"/>
    <mergeCell ref="A1:B3"/>
    <mergeCell ref="C1:R1"/>
    <mergeCell ref="S1:W1"/>
    <mergeCell ref="C2:I3"/>
    <mergeCell ref="J2:R3"/>
    <mergeCell ref="S2:W2"/>
    <mergeCell ref="S3:W3"/>
  </mergeCells>
  <phoneticPr fontId="0" type="noConversion"/>
  <conditionalFormatting sqref="O9:O65476 R9:R11">
    <cfRule type="cellIs" dxfId="39" priority="62" stopIfTrue="1" operator="equal">
      <formula>"BAJO"</formula>
    </cfRule>
    <cfRule type="cellIs" dxfId="38" priority="63" stopIfTrue="1" operator="equal">
      <formula>"MODERADO"</formula>
    </cfRule>
    <cfRule type="cellIs" dxfId="37" priority="64" stopIfTrue="1" operator="equal">
      <formula>"ALTO"</formula>
    </cfRule>
    <cfRule type="cellIs" dxfId="36" priority="65" stopIfTrue="1" operator="equal">
      <formula>"EXTREMO"</formula>
    </cfRule>
  </conditionalFormatting>
  <conditionalFormatting sqref="N9:N12">
    <cfRule type="expression" dxfId="35" priority="49" stopIfTrue="1">
      <formula>$O9="BAJO"</formula>
    </cfRule>
    <cfRule type="expression" dxfId="34" priority="50" stopIfTrue="1">
      <formula>$O9="MODERADO"</formula>
    </cfRule>
    <cfRule type="expression" dxfId="33" priority="51" stopIfTrue="1">
      <formula>$O9="ALTO"</formula>
    </cfRule>
    <cfRule type="expression" dxfId="32" priority="52" stopIfTrue="1">
      <formula>$O9="EXTREMO"</formula>
    </cfRule>
  </conditionalFormatting>
  <conditionalFormatting sqref="Q9:Q11">
    <cfRule type="expression" dxfId="31" priority="45" stopIfTrue="1">
      <formula>$R9="BAJO"</formula>
    </cfRule>
    <cfRule type="expression" dxfId="30" priority="46" stopIfTrue="1">
      <formula>$R9="MODERADO"</formula>
    </cfRule>
    <cfRule type="expression" dxfId="29" priority="47" stopIfTrue="1">
      <formula>$R9="ALTO"</formula>
    </cfRule>
    <cfRule type="expression" dxfId="28" priority="48" stopIfTrue="1">
      <formula>$R9="EXTREMO"</formula>
    </cfRule>
  </conditionalFormatting>
  <conditionalFormatting sqref="O12 R12">
    <cfRule type="cellIs" dxfId="27" priority="17" stopIfTrue="1" operator="equal">
      <formula>"BAJO"</formula>
    </cfRule>
    <cfRule type="cellIs" dxfId="26" priority="18" stopIfTrue="1" operator="equal">
      <formula>"MODERADO"</formula>
    </cfRule>
    <cfRule type="cellIs" dxfId="25" priority="19" stopIfTrue="1" operator="equal">
      <formula>"ALTO"</formula>
    </cfRule>
    <cfRule type="cellIs" dxfId="24" priority="20" stopIfTrue="1" operator="equal">
      <formula>"EXTREMO"</formula>
    </cfRule>
  </conditionalFormatting>
  <conditionalFormatting sqref="N12">
    <cfRule type="expression" dxfId="23" priority="13" stopIfTrue="1">
      <formula>$O12="BAJO"</formula>
    </cfRule>
    <cfRule type="expression" dxfId="22" priority="14" stopIfTrue="1">
      <formula>$O12="MODERADO"</formula>
    </cfRule>
    <cfRule type="expression" dxfId="21" priority="15" stopIfTrue="1">
      <formula>$O12="ALTO"</formula>
    </cfRule>
    <cfRule type="expression" dxfId="20" priority="16" stopIfTrue="1">
      <formula>$O12="EXTREMO"</formula>
    </cfRule>
  </conditionalFormatting>
  <conditionalFormatting sqref="Q12">
    <cfRule type="expression" dxfId="19" priority="9" stopIfTrue="1">
      <formula>$R12="BAJO"</formula>
    </cfRule>
    <cfRule type="expression" dxfId="18" priority="10" stopIfTrue="1">
      <formula>$R12="MODERADO"</formula>
    </cfRule>
    <cfRule type="expression" dxfId="17" priority="11" stopIfTrue="1">
      <formula>$R12="ALTO"</formula>
    </cfRule>
    <cfRule type="expression" dxfId="16" priority="12" stopIfTrue="1">
      <formula>$R12="EXTREMO"</formula>
    </cfRule>
  </conditionalFormatting>
  <conditionalFormatting sqref="Q12">
    <cfRule type="expression" dxfId="15" priority="5" stopIfTrue="1">
      <formula>$R12="BAJO"</formula>
    </cfRule>
    <cfRule type="expression" dxfId="14" priority="6" stopIfTrue="1">
      <formula>$R12="MODERADO"</formula>
    </cfRule>
    <cfRule type="expression" dxfId="13" priority="7" stopIfTrue="1">
      <formula>$R12="ALTO"</formula>
    </cfRule>
    <cfRule type="expression" dxfId="12" priority="8" stopIfTrue="1">
      <formula>$R12="EXTREMO"</formula>
    </cfRule>
  </conditionalFormatting>
  <conditionalFormatting sqref="N12">
    <cfRule type="expression" dxfId="11" priority="1" stopIfTrue="1">
      <formula>$O12="BAJO"</formula>
    </cfRule>
    <cfRule type="expression" dxfId="10" priority="2" stopIfTrue="1">
      <formula>$O12="MODERADO"</formula>
    </cfRule>
    <cfRule type="expression" dxfId="9" priority="3" stopIfTrue="1">
      <formula>$O12="ALTO"</formula>
    </cfRule>
    <cfRule type="expression" dxfId="8" priority="4" stopIfTrue="1">
      <formula>$O12="EXTREMO"</formula>
    </cfRule>
  </conditionalFormatting>
  <dataValidations count="4">
    <dataValidation type="list" allowBlank="1" showInputMessage="1" showErrorMessage="1" error="Seleccione un dato de la lista" promptTitle="CALIFICACION" sqref="J9:J11 L9:L12">
      <formula1>$AJ$4:$AJ$8</formula1>
    </dataValidation>
    <dataValidation type="list" allowBlank="1" showInputMessage="1" showErrorMessage="1" sqref="C9:C11">
      <formula1>$AK$9:$AK$15</formula1>
    </dataValidation>
    <dataValidation type="list" allowBlank="1" showInputMessage="1" showErrorMessage="1" sqref="C12">
      <formula1>$AJ$9:$AJ$15</formula1>
    </dataValidation>
    <dataValidation type="list" allowBlank="1" showInputMessage="1" showErrorMessage="1" error="Seleccione un dato de la lista" promptTitle="CALIFICACION" sqref="J12">
      <formula1>$AI$6:$AI$8</formula1>
    </dataValidation>
  </dataValidations>
  <printOptions horizontalCentered="1" verticalCentered="1"/>
  <pageMargins left="1.1811023622047245" right="0.39370078740157483" top="0.39370078740157483" bottom="0.39370078740157483" header="0" footer="0"/>
  <pageSetup paperSize="5" scale="23" fitToHeight="0" orientation="landscape" r:id="rId1"/>
  <headerFooter alignWithMargins="0">
    <oddFooter>&amp;L&amp;8FO-016
 V-02&amp;R&amp;8Página &amp;P de &amp;N</oddFooter>
  </headerFooter>
  <drawing r:id="rId2"/>
  <legacyDrawing r:id="rId3"/>
  <oleObjects>
    <oleObject progId="PBrush" shapeId="1025" r:id="rId4"/>
  </oleObjects>
</worksheet>
</file>

<file path=xl/worksheets/sheet4.xml><?xml version="1.0" encoding="utf-8"?>
<worksheet xmlns="http://schemas.openxmlformats.org/spreadsheetml/2006/main" xmlns:r="http://schemas.openxmlformats.org/officeDocument/2006/relationships">
  <dimension ref="A1:O12"/>
  <sheetViews>
    <sheetView tabSelected="1" topLeftCell="A2" zoomScale="53" zoomScaleNormal="53" workbookViewId="0">
      <pane xSplit="3" ySplit="7" topLeftCell="J9" activePane="bottomRight" state="frozen"/>
      <selection activeCell="A2" sqref="A2"/>
      <selection pane="topRight" activeCell="D2" sqref="D2"/>
      <selection pane="bottomLeft" activeCell="A7" sqref="A7"/>
      <selection pane="bottomRight" activeCell="L9" sqref="L9"/>
    </sheetView>
  </sheetViews>
  <sheetFormatPr baseColWidth="10" defaultRowHeight="18"/>
  <cols>
    <col min="1" max="1" width="36.28515625" style="1" customWidth="1"/>
    <col min="2" max="2" width="47" style="1" customWidth="1"/>
    <col min="3" max="3" width="51.140625" style="1" customWidth="1"/>
    <col min="4" max="4" width="17.28515625" style="10" customWidth="1"/>
    <col min="5" max="5" width="17.42578125" style="10" customWidth="1"/>
    <col min="6" max="6" width="11.140625" style="10" customWidth="1"/>
    <col min="7" max="7" width="14.42578125" style="10" customWidth="1"/>
    <col min="8" max="8" width="20" style="10" customWidth="1"/>
    <col min="9" max="9" width="29.7109375" style="10" bestFit="1" customWidth="1"/>
    <col min="10" max="10" width="16.28515625" style="1" customWidth="1"/>
    <col min="11" max="11" width="11.7109375" style="1" customWidth="1"/>
    <col min="12" max="12" width="18.28515625" style="1" customWidth="1"/>
    <col min="13" max="13" width="8.140625" style="1" customWidth="1"/>
    <col min="14" max="14" width="30.5703125" style="1" customWidth="1"/>
    <col min="15" max="15" width="11.42578125" style="2"/>
    <col min="16" max="16384" width="11.42578125" style="1"/>
  </cols>
  <sheetData>
    <row r="1" spans="1:15" ht="18" hidden="1" customHeight="1">
      <c r="B1" s="1" t="s">
        <v>20</v>
      </c>
      <c r="C1" s="1" t="s">
        <v>21</v>
      </c>
      <c r="D1" s="1" t="s">
        <v>32</v>
      </c>
      <c r="F1" s="10" t="s">
        <v>8</v>
      </c>
      <c r="G1" s="10" t="s">
        <v>25</v>
      </c>
    </row>
    <row r="2" spans="1:15" ht="57.75" customHeight="1" thickBot="1">
      <c r="A2" s="264"/>
      <c r="B2" s="267" t="s">
        <v>158</v>
      </c>
      <c r="C2" s="268"/>
      <c r="D2" s="268"/>
      <c r="E2" s="268"/>
      <c r="F2" s="268"/>
      <c r="G2" s="268"/>
      <c r="H2" s="268"/>
      <c r="I2" s="268"/>
      <c r="J2" s="268"/>
      <c r="K2" s="268"/>
      <c r="L2" s="269"/>
      <c r="M2" s="283" t="s">
        <v>164</v>
      </c>
      <c r="N2" s="284"/>
    </row>
    <row r="3" spans="1:15" ht="18" customHeight="1">
      <c r="A3" s="265"/>
      <c r="B3" s="189" t="s">
        <v>120</v>
      </c>
      <c r="C3" s="191"/>
      <c r="D3" s="189" t="s">
        <v>124</v>
      </c>
      <c r="E3" s="190"/>
      <c r="F3" s="190"/>
      <c r="G3" s="190"/>
      <c r="H3" s="190"/>
      <c r="I3" s="190"/>
      <c r="J3" s="190"/>
      <c r="K3" s="190"/>
      <c r="L3" s="191"/>
      <c r="M3" s="198" t="s">
        <v>162</v>
      </c>
      <c r="N3" s="285"/>
    </row>
    <row r="4" spans="1:15" ht="79.5" customHeight="1" thickBot="1">
      <c r="A4" s="266"/>
      <c r="B4" s="192"/>
      <c r="C4" s="194"/>
      <c r="D4" s="192"/>
      <c r="E4" s="193"/>
      <c r="F4" s="193"/>
      <c r="G4" s="193"/>
      <c r="H4" s="193"/>
      <c r="I4" s="193"/>
      <c r="J4" s="193"/>
      <c r="K4" s="193"/>
      <c r="L4" s="194"/>
      <c r="M4" s="286" t="s">
        <v>165</v>
      </c>
      <c r="N4" s="287"/>
    </row>
    <row r="5" spans="1:15" ht="40.5" customHeight="1" thickBot="1">
      <c r="A5" s="271" t="s">
        <v>62</v>
      </c>
      <c r="B5" s="272"/>
      <c r="C5" s="272"/>
      <c r="D5" s="272"/>
      <c r="E5" s="272"/>
      <c r="F5" s="272"/>
      <c r="G5" s="272"/>
      <c r="H5" s="272"/>
      <c r="I5" s="272"/>
      <c r="J5" s="272"/>
      <c r="K5" s="272"/>
      <c r="L5" s="272"/>
      <c r="M5" s="272"/>
      <c r="N5" s="273"/>
    </row>
    <row r="6" spans="1:15" ht="7.5" customHeight="1" thickBot="1">
      <c r="A6" s="14"/>
      <c r="B6" s="4"/>
      <c r="C6" s="4"/>
      <c r="D6" s="15"/>
      <c r="E6" s="15"/>
      <c r="F6" s="15"/>
      <c r="G6" s="15"/>
      <c r="H6" s="15"/>
      <c r="I6" s="15"/>
      <c r="J6" s="4"/>
      <c r="K6" s="4"/>
      <c r="L6" s="4"/>
      <c r="M6" s="4"/>
      <c r="N6" s="16"/>
    </row>
    <row r="7" spans="1:15" s="11" customFormat="1" ht="21.75" customHeight="1">
      <c r="A7" s="281" t="s">
        <v>0</v>
      </c>
      <c r="B7" s="274" t="s">
        <v>57</v>
      </c>
      <c r="C7" s="274" t="s">
        <v>58</v>
      </c>
      <c r="D7" s="280" t="s">
        <v>59</v>
      </c>
      <c r="E7" s="280"/>
      <c r="F7" s="276" t="s">
        <v>60</v>
      </c>
      <c r="G7" s="277"/>
      <c r="H7" s="277"/>
      <c r="I7" s="277"/>
      <c r="J7" s="277"/>
      <c r="K7" s="277"/>
      <c r="L7" s="277"/>
      <c r="M7" s="277"/>
      <c r="N7" s="278"/>
      <c r="O7" s="13"/>
    </row>
    <row r="8" spans="1:15" s="11" customFormat="1" ht="36.75" customHeight="1">
      <c r="A8" s="282"/>
      <c r="B8" s="275"/>
      <c r="C8" s="275"/>
      <c r="D8" s="115" t="s">
        <v>3</v>
      </c>
      <c r="E8" s="115" t="s">
        <v>4</v>
      </c>
      <c r="F8" s="125" t="s">
        <v>6</v>
      </c>
      <c r="G8" s="125" t="s">
        <v>7</v>
      </c>
      <c r="H8" s="125" t="s">
        <v>5</v>
      </c>
      <c r="I8" s="125" t="s">
        <v>27</v>
      </c>
      <c r="J8" s="126"/>
      <c r="K8" s="127" t="s">
        <v>20</v>
      </c>
      <c r="L8" s="127" t="s">
        <v>21</v>
      </c>
      <c r="M8" s="275" t="s">
        <v>42</v>
      </c>
      <c r="N8" s="279"/>
      <c r="O8" s="7"/>
    </row>
    <row r="9" spans="1:15" ht="158.25" customHeight="1">
      <c r="A9" s="270" t="str">
        <f>'MATRIZ MAPA DE RIESGOS'!A9</f>
        <v>RADIO</v>
      </c>
      <c r="B9" s="92" t="str">
        <f>'MATRIZ MAPA DE RIESGOS'!H9</f>
        <v>Falta de recursos para la producción de contenidos de radio</v>
      </c>
      <c r="C9" s="92" t="str">
        <f>'MATRIZ MAPA DE RIESGOS'!P9</f>
        <v>Se han implementado diversas actividades preventivas: 
- Planear la consecusión de recursos para la contratación de productores de contenidos. 
- Buscar diversas fuentes de recursos.
- Tener un plan de contingencia.</v>
      </c>
      <c r="D9" s="137" t="s">
        <v>25</v>
      </c>
      <c r="E9" s="92" t="s">
        <v>8</v>
      </c>
      <c r="F9" s="92" t="s">
        <v>8</v>
      </c>
      <c r="G9" s="92" t="s">
        <v>8</v>
      </c>
      <c r="H9" s="92" t="s">
        <v>25</v>
      </c>
      <c r="I9" s="92" t="s">
        <v>21</v>
      </c>
      <c r="J9" s="91" t="str">
        <f>IF(OR(F9="",I9="",G9="",H9="",F9="no",G9="no"),"T","F")</f>
        <v>F</v>
      </c>
      <c r="K9" s="89">
        <f>IF(J9="T","N/A",IF(H9="NO",IF(AND(F9="SI",G9="SI"),IF(OR(I9="Impacto",I9="Impacto y Probabilidad"),IF('MATRIZ MAPA DE RIESGOS'!J9&gt;1,'MATRIZ MAPA DE RIESGOS'!J9-1,'MATRIZ MAPA DE RIESGOS'!J9),'MATRIZ MAPA DE RIESGOS'!J9),"N/A"),IF(I9="Impacto",IF('MATRIZ MAPA DE RIESGOS'!J9&gt;2,'MATRIZ MAPA DE RIESGOS'!J9-2,'MATRIZ MAPA DE RIESGOS'!J9),IF(I9="Probabilidad",IF('MATRIZ MAPA DE RIESGOS'!J9&gt;1,'MATRIZ MAPA DE RIESGOS'!J9-1,'MATRIZ MAPA DE RIESGOS'!J9),IF(I9="Impacto y Probabilidad",IF('MATRIZ MAPA DE RIESGOS'!J9&gt;2,'MATRIZ MAPA DE RIESGOS'!J9-2,'MATRIZ MAPA DE RIESGOS'!J9))))))</f>
        <v>4</v>
      </c>
      <c r="L9" s="89">
        <f>IF(J9="T","N/A",IF(H9="NO",IF(AND(F9="SI",G9="SI"),IF(OR(I9="Probabilidad",I9="Impacto y Probabilidad"),IF('MATRIZ MAPA DE RIESGOS'!L9&gt;1,'MATRIZ MAPA DE RIESGOS'!L9-1,'MATRIZ MAPA DE RIESGOS'!L9),'MATRIZ MAPA DE RIESGOS'!L9),"N/A"),IF(I9="Probabilidad",IF('MATRIZ MAPA DE RIESGOS'!L9&gt;2,'MATRIZ MAPA DE RIESGOS'!L9-2,'MATRIZ MAPA DE RIESGOS'!L9),IF(I9="Impacto",IF('MATRIZ MAPA DE RIESGOS'!L9&gt;1,'MATRIZ MAPA DE RIESGOS'!L9-1,'MATRIZ MAPA DE RIESGOS'!L9),IF(I9="Impacto y Probabilidad",IF('MATRIZ MAPA DE RIESGOS'!L9&gt;2,'MATRIZ MAPA DE RIESGOS'!L9-2,'MATRIZ MAPA DE RIESGOS'!L9))))))</f>
        <v>1</v>
      </c>
      <c r="M9" s="128">
        <f>IF(J9="T",'MATRIZ MAPA DE RIESGOS'!N9,(IF(AND(F9="SI",G9="SI"),K9*L9,"N/A")))</f>
        <v>4</v>
      </c>
      <c r="N9" s="128" t="str">
        <f>IF(J9="T",'MATRIZ MAPA DE RIESGOS'!O9,IF(AND(F9="SI",G9="SI"),IF(AND(K9=1,L9=3),"BAJO",IF(AND(K9=1,L9=4),"MODERADO",IF(AND(K9=2,L9=5),"ALTO",IF(AND(K9=3,L9=4),"ALTO",IF(AND(K9=2,L9=2),"BAJO",VLOOKUP(M9,Evaluacion!A:B,2)))))),"N/A"))</f>
        <v>ALTO</v>
      </c>
      <c r="O9" s="7"/>
    </row>
    <row r="10" spans="1:15" ht="60" customHeight="1">
      <c r="A10" s="270"/>
      <c r="B10" s="92" t="str">
        <f>'MATRIZ MAPA DE RIESGOS'!H10</f>
        <v>Los clientes no entregan información confiable para cobro de comercialización de espacios</v>
      </c>
      <c r="C10" s="90" t="str">
        <f>'MATRIZ MAPA DE RIESGOS'!P10</f>
        <v>Uso de formato ¨Orden de Pauta¨donde se define los requerimientos del cliente.</v>
      </c>
      <c r="D10" s="137" t="s">
        <v>25</v>
      </c>
      <c r="E10" s="92" t="s">
        <v>8</v>
      </c>
      <c r="F10" s="92" t="s">
        <v>8</v>
      </c>
      <c r="G10" s="92" t="s">
        <v>25</v>
      </c>
      <c r="H10" s="92" t="s">
        <v>25</v>
      </c>
      <c r="I10" s="92" t="s">
        <v>21</v>
      </c>
      <c r="J10" s="91" t="str">
        <f t="shared" ref="J10:J12" si="0">IF(OR(F10="",I10="",G10="",H10="",F10="no",G10="no"),"T","F")</f>
        <v>T</v>
      </c>
      <c r="K10" s="89" t="str">
        <f>IF(J10="T","N/A",IF(H10="NO",IF(AND(F10="SI",G10="SI"),IF(OR(I10="Impacto",I10="Impacto y Probabilidad"),IF('MATRIZ MAPA DE RIESGOS'!J10&gt;1,'MATRIZ MAPA DE RIESGOS'!J10-1,'MATRIZ MAPA DE RIESGOS'!J10),'MATRIZ MAPA DE RIESGOS'!J10),"N/A"),IF(I10="Impacto",IF('MATRIZ MAPA DE RIESGOS'!J10&gt;2,'MATRIZ MAPA DE RIESGOS'!J10-2,'MATRIZ MAPA DE RIESGOS'!J10),IF(I10="Probabilidad",IF('MATRIZ MAPA DE RIESGOS'!J10&gt;1,'MATRIZ MAPA DE RIESGOS'!J10-1,'MATRIZ MAPA DE RIESGOS'!J10),IF(I10="Impacto y Probabilidad",IF('MATRIZ MAPA DE RIESGOS'!J10&gt;2,'MATRIZ MAPA DE RIESGOS'!J10-2,'MATRIZ MAPA DE RIESGOS'!J10))))))</f>
        <v>N/A</v>
      </c>
      <c r="L10" s="89" t="str">
        <f>IF(J10="T","N/A",IF(H10="NO",IF(AND(F10="SI",G10="SI"),IF(OR(I10="Probabilidad",I10="Impacto y Probabilidad"),IF('MATRIZ MAPA DE RIESGOS'!L11&gt;1,'MATRIZ MAPA DE RIESGOS'!L11-1,'MATRIZ MAPA DE RIESGOS'!L11),'MATRIZ MAPA DE RIESGOS'!L11),"N/A"),IF(I10="Probabilidad",IF('MATRIZ MAPA DE RIESGOS'!L11&gt;2,'MATRIZ MAPA DE RIESGOS'!L11-2,'MATRIZ MAPA DE RIESGOS'!L11),IF(I10="Impacto",IF('MATRIZ MAPA DE RIESGOS'!L11&gt;1,'MATRIZ MAPA DE RIESGOS'!L11-1,'MATRIZ MAPA DE RIESGOS'!L11),IF(I10="Impacto y Probabilidad",IF('MATRIZ MAPA DE RIESGOS'!L11&gt;2,'MATRIZ MAPA DE RIESGOS'!L11-2,'MATRIZ MAPA DE RIESGOS'!L11))))))</f>
        <v>N/A</v>
      </c>
      <c r="M10" s="128">
        <f>IF(J10="T",'MATRIZ MAPA DE RIESGOS'!N10,(IF(AND(F10="SI",G10="SI"),K10*L10,"N/A")))</f>
        <v>9</v>
      </c>
      <c r="N10" s="128" t="str">
        <f>IF(J10="T",'MATRIZ MAPA DE RIESGOS'!O10,IF(AND(F10="SI",G10="SI"),IF(AND(K10=1,L10=3),"BAJO",IF(AND(K10=1,L10=4),"MODERADO",IF(AND(K10=2,L10=5),"ALTO",IF(AND(K10=3,L10=4),"ALTO",IF(AND(K10=2,L10=2),"BAJO",VLOOKUP(M10,Evaluacion!A:B,2)))))),"N/A"))</f>
        <v>ALTO</v>
      </c>
      <c r="O10" s="7"/>
    </row>
    <row r="11" spans="1:15" ht="90">
      <c r="A11" s="270"/>
      <c r="B11" s="92" t="str">
        <f>'MATRIZ MAPA DE RIESGOS'!H11</f>
        <v>Manipulación de la información para beneficiar a un tercero</v>
      </c>
      <c r="C11" s="90" t="str">
        <f>'MATRIZ MAPA DE RIESGOS'!P11</f>
        <v>Aplicación de Manual de Estilo
Diseño de fichas técnicas de programa
Aplicación del formato de Línea editorial
Evaluación semanal de contenidos</v>
      </c>
      <c r="D11" s="137" t="s">
        <v>25</v>
      </c>
      <c r="E11" s="92" t="s">
        <v>8</v>
      </c>
      <c r="F11" s="92" t="s">
        <v>8</v>
      </c>
      <c r="G11" s="92" t="s">
        <v>8</v>
      </c>
      <c r="H11" s="92" t="s">
        <v>25</v>
      </c>
      <c r="I11" s="92" t="s">
        <v>21</v>
      </c>
      <c r="J11" s="91" t="str">
        <f t="shared" si="0"/>
        <v>F</v>
      </c>
      <c r="K11" s="89">
        <f>IF(J11="T","N/A",IF(H11="NO",IF(AND(F11="SI",G11="SI"),IF(OR(I11="Impacto",I11="Impacto y Probabilidad"),IF('MATRIZ MAPA DE RIESGOS'!J11&gt;1,'MATRIZ MAPA DE RIESGOS'!J11-1,'MATRIZ MAPA DE RIESGOS'!J11),'MATRIZ MAPA DE RIESGOS'!J11),"N/A"),IF(I11="Impacto",IF('MATRIZ MAPA DE RIESGOS'!J11&gt;2,'MATRIZ MAPA DE RIESGOS'!J11-2,'MATRIZ MAPA DE RIESGOS'!J11),IF(I11="Probabilidad",IF('MATRIZ MAPA DE RIESGOS'!J11&gt;1,'MATRIZ MAPA DE RIESGOS'!J11-1,'MATRIZ MAPA DE RIESGOS'!J11),IF(I11="Impacto y Probabilidad",IF('MATRIZ MAPA DE RIESGOS'!J11&gt;2,'MATRIZ MAPA DE RIESGOS'!J11-2,'MATRIZ MAPA DE RIESGOS'!J11))))))</f>
        <v>5</v>
      </c>
      <c r="L11" s="89">
        <f>IF(J11="T","N/A",IF(H11="NO",IF(AND(F11="SI",G11="SI"),IF(OR(I11="Probabilidad",I11="Impacto y Probabilidad"),IF('MATRIZ MAPA DE RIESGOS'!L12&gt;1,'MATRIZ MAPA DE RIESGOS'!L12-1,'MATRIZ MAPA DE RIESGOS'!L12),'MATRIZ MAPA DE RIESGOS'!L12),"N/A"),IF(I11="Probabilidad",IF('MATRIZ MAPA DE RIESGOS'!L12&gt;2,'MATRIZ MAPA DE RIESGOS'!L12-2,'MATRIZ MAPA DE RIESGOS'!L12),IF(I11="Impacto",IF('MATRIZ MAPA DE RIESGOS'!L12&gt;1,'MATRIZ MAPA DE RIESGOS'!L12-1,'MATRIZ MAPA DE RIESGOS'!L12),IF(I11="Impacto y Probabilidad",IF('MATRIZ MAPA DE RIESGOS'!L12&gt;2,'MATRIZ MAPA DE RIESGOS'!L12-2,'MATRIZ MAPA DE RIESGOS'!L12))))))</f>
        <v>2</v>
      </c>
      <c r="M11" s="128">
        <f>IF(J11="T",'MATRIZ MAPA DE RIESGOS'!N11,(IF(AND(F11="SI",G11="SI"),K11*L11,"N/A")))</f>
        <v>10</v>
      </c>
      <c r="N11" s="128" t="str">
        <f>IF(J11="T",'MATRIZ MAPA DE RIESGOS'!O11,IF(AND(F11="SI",G11="SI"),IF(AND(K11=1,L11=3),"BAJO",IF(AND(K11=1,L11=4),"MODERADO",IF(AND(K11=2,L11=5),"ALTO",IF(AND(K11=3,L11=4),"ALTO",IF(AND(K11=2,L11=2),"BAJO",VLOOKUP(M11,Evaluacion!A:B,2)))))),"N/A"))</f>
        <v>EXTREMO</v>
      </c>
      <c r="O11" s="7"/>
    </row>
    <row r="12" spans="1:15" ht="90">
      <c r="A12" s="270"/>
      <c r="B12" s="92" t="str">
        <f>'MATRIZ MAPA DE RIESGOS'!H12</f>
        <v>Utilización indebida de los recursos públicos</v>
      </c>
      <c r="C12" s="90" t="str">
        <f>'MATRIZ MAPA DE RIESGOS'!P12</f>
        <v xml:space="preserve">El plan de inducción de la entidad incluye como temática el manejo de asuntos disciplinarios y su impacto en la gestión de funcionarios y servidores públicos </v>
      </c>
      <c r="D12" s="92" t="s">
        <v>25</v>
      </c>
      <c r="E12" s="92" t="s">
        <v>8</v>
      </c>
      <c r="F12" s="92" t="s">
        <v>8</v>
      </c>
      <c r="G12" s="92" t="s">
        <v>25</v>
      </c>
      <c r="H12" s="92" t="s">
        <v>25</v>
      </c>
      <c r="I12" s="92" t="s">
        <v>21</v>
      </c>
      <c r="J12" s="91" t="str">
        <f t="shared" si="0"/>
        <v>T</v>
      </c>
      <c r="K12" s="89" t="str">
        <f>IF(J12="T","N/A",IF(H12="NO",IF(AND(F12="SI",G12="SI"),IF(OR(I12="Impacto",I12="Impacto y Probabilidad"),IF('MATRIZ MAPA DE RIESGOS'!J12&gt;1,'MATRIZ MAPA DE RIESGOS'!J12-1,'MATRIZ MAPA DE RIESGOS'!J12),'MATRIZ MAPA DE RIESGOS'!J12),"N/A"),IF(I12="Impacto",IF('MATRIZ MAPA DE RIESGOS'!J12&gt;2,'MATRIZ MAPA DE RIESGOS'!J12-2,'MATRIZ MAPA DE RIESGOS'!J12),IF(I12="Probabilidad",IF('MATRIZ MAPA DE RIESGOS'!J12&gt;1,'MATRIZ MAPA DE RIESGOS'!J12-1,'MATRIZ MAPA DE RIESGOS'!J12),IF(I12="Impacto y Probabilidad",IF('MATRIZ MAPA DE RIESGOS'!J12&gt;2,'MATRIZ MAPA DE RIESGOS'!J12-2,'MATRIZ MAPA DE RIESGOS'!J12))))))</f>
        <v>N/A</v>
      </c>
      <c r="L12" s="89" t="str">
        <f>IF(J12="T","N/A",IF(H12="NO",IF(AND(F12="SI",G12="SI"),IF(OR(I12="Probabilidad",I12="Impacto y Probabilidad"),IF('MATRIZ MAPA DE RIESGOS'!L13&gt;1,'MATRIZ MAPA DE RIESGOS'!L13-1,'MATRIZ MAPA DE RIESGOS'!L13),'MATRIZ MAPA DE RIESGOS'!L13),"N/A"),IF(I12="Probabilidad",IF('MATRIZ MAPA DE RIESGOS'!L13&gt;2,'MATRIZ MAPA DE RIESGOS'!L13-2,'MATRIZ MAPA DE RIESGOS'!L13),IF(I12="Impacto",IF('MATRIZ MAPA DE RIESGOS'!L13&gt;1,'MATRIZ MAPA DE RIESGOS'!L13-1,'MATRIZ MAPA DE RIESGOS'!L13),IF(I12="Impacto y Probabilidad",IF('MATRIZ MAPA DE RIESGOS'!L13&gt;2,'MATRIZ MAPA DE RIESGOS'!L13-2,'MATRIZ MAPA DE RIESGOS'!L13))))))</f>
        <v>N/A</v>
      </c>
      <c r="M12" s="128">
        <f>IF(J12="T",'MATRIZ MAPA DE RIESGOS'!N12,(IF(AND(F12="SI",G12="SI"),K12*L12,"N/A")))</f>
        <v>15</v>
      </c>
      <c r="N12" s="128" t="str">
        <f>IF(J12="T",'MATRIZ MAPA DE RIESGOS'!O12,IF(AND(F12="SI",G12="SI"),IF(AND(K12=1,L12=3),"BAJO",IF(AND(K12=1,L12=4),"MODERADO",IF(AND(K12=2,L12=5),"ALTO",IF(AND(K12=3,L12=4),"ALTO",IF(AND(K12=2,L12=2),"BAJO",VLOOKUP(M12,Evaluacion!A:B,2)))))),"N/A"))</f>
        <v>EXTREMO</v>
      </c>
      <c r="O12" s="7"/>
    </row>
  </sheetData>
  <sheetProtection password="CC32" sheet="1" objects="1" scenarios="1" selectLockedCells="1" selectUnlockedCells="1"/>
  <mergeCells count="15">
    <mergeCell ref="A2:A4"/>
    <mergeCell ref="B2:L2"/>
    <mergeCell ref="D3:L4"/>
    <mergeCell ref="A9:A12"/>
    <mergeCell ref="A5:N5"/>
    <mergeCell ref="C7:C8"/>
    <mergeCell ref="F7:N7"/>
    <mergeCell ref="M8:N8"/>
    <mergeCell ref="D7:E7"/>
    <mergeCell ref="A7:A8"/>
    <mergeCell ref="B7:B8"/>
    <mergeCell ref="M2:N2"/>
    <mergeCell ref="B3:C4"/>
    <mergeCell ref="M3:N3"/>
    <mergeCell ref="M4:N4"/>
  </mergeCells>
  <phoneticPr fontId="0" type="noConversion"/>
  <conditionalFormatting sqref="N9:N12">
    <cfRule type="cellIs" dxfId="7" priority="13" stopIfTrue="1" operator="equal">
      <formula>"BAJO"</formula>
    </cfRule>
    <cfRule type="cellIs" dxfId="6" priority="14" stopIfTrue="1" operator="equal">
      <formula>"MODERADO"</formula>
    </cfRule>
    <cfRule type="cellIs" dxfId="5" priority="15" stopIfTrue="1" operator="equal">
      <formula>"ALTO"</formula>
    </cfRule>
    <cfRule type="cellIs" dxfId="4" priority="16" stopIfTrue="1" operator="equal">
      <formula>"EXTREMO"</formula>
    </cfRule>
  </conditionalFormatting>
  <conditionalFormatting sqref="M9:M12">
    <cfRule type="expression" dxfId="3" priority="9" stopIfTrue="1">
      <formula>$N9="BAJO"</formula>
    </cfRule>
    <cfRule type="expression" dxfId="2" priority="10" stopIfTrue="1">
      <formula>$N9="MODERADO"</formula>
    </cfRule>
    <cfRule type="expression" dxfId="1" priority="11" stopIfTrue="1">
      <formula>$N9="ALTO"</formula>
    </cfRule>
    <cfRule type="expression" dxfId="0" priority="12" stopIfTrue="1">
      <formula>$N9="EXTREMO"</formula>
    </cfRule>
  </conditionalFormatting>
  <dataValidations count="2">
    <dataValidation type="list" allowBlank="1" showInputMessage="1" showErrorMessage="1" sqref="I9:I12">
      <formula1>$B$1:$D$1</formula1>
    </dataValidation>
    <dataValidation type="list" allowBlank="1" showInputMessage="1" showErrorMessage="1" sqref="D9:H12">
      <formula1>$F$1:$G$1</formula1>
    </dataValidation>
  </dataValidations>
  <pageMargins left="0.75" right="0.75" top="1" bottom="1" header="0" footer="0"/>
  <pageSetup paperSize="9"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dimension ref="A1:E15"/>
  <sheetViews>
    <sheetView workbookViewId="0"/>
  </sheetViews>
  <sheetFormatPr baseColWidth="10" defaultRowHeight="12.75"/>
  <sheetData>
    <row r="1" spans="1:5">
      <c r="A1" s="9" t="s">
        <v>26</v>
      </c>
      <c r="B1" s="9"/>
      <c r="C1" s="4"/>
      <c r="D1" s="4"/>
      <c r="E1" s="5"/>
    </row>
    <row r="2" spans="1:5">
      <c r="A2" s="6">
        <v>1</v>
      </c>
      <c r="B2" s="7" t="s">
        <v>22</v>
      </c>
      <c r="C2" s="1"/>
      <c r="D2" s="1" t="s">
        <v>28</v>
      </c>
      <c r="E2" s="3" t="s">
        <v>29</v>
      </c>
    </row>
    <row r="3" spans="1:5">
      <c r="A3" s="6">
        <v>2</v>
      </c>
      <c r="B3" s="7" t="s">
        <v>22</v>
      </c>
      <c r="C3" s="1"/>
      <c r="D3" s="1" t="s">
        <v>19</v>
      </c>
      <c r="E3" s="3" t="s">
        <v>11</v>
      </c>
    </row>
    <row r="4" spans="1:5">
      <c r="A4" s="6">
        <v>3</v>
      </c>
      <c r="B4" s="7" t="s">
        <v>15</v>
      </c>
      <c r="C4" s="1"/>
      <c r="D4" s="1" t="s">
        <v>30</v>
      </c>
      <c r="E4" s="3" t="s">
        <v>10</v>
      </c>
    </row>
    <row r="5" spans="1:5">
      <c r="A5" s="6">
        <v>4</v>
      </c>
      <c r="B5" s="7" t="s">
        <v>23</v>
      </c>
      <c r="C5" s="1"/>
      <c r="D5" s="1" t="s">
        <v>31</v>
      </c>
      <c r="E5" s="3" t="s">
        <v>9</v>
      </c>
    </row>
    <row r="6" spans="1:5">
      <c r="A6" s="6">
        <v>5</v>
      </c>
      <c r="B6" s="7" t="s">
        <v>23</v>
      </c>
      <c r="C6" s="1"/>
      <c r="D6" s="1"/>
      <c r="E6" s="3"/>
    </row>
    <row r="7" spans="1:5">
      <c r="A7" s="6">
        <v>6</v>
      </c>
      <c r="B7" s="7" t="s">
        <v>15</v>
      </c>
      <c r="C7" s="1"/>
      <c r="D7" s="1"/>
      <c r="E7" s="3"/>
    </row>
    <row r="8" spans="1:5">
      <c r="A8" s="6">
        <v>8</v>
      </c>
      <c r="B8" s="7" t="s">
        <v>23</v>
      </c>
      <c r="C8" s="1"/>
      <c r="D8" s="1"/>
      <c r="E8" s="3"/>
    </row>
    <row r="9" spans="1:5">
      <c r="A9" s="6">
        <v>9</v>
      </c>
      <c r="B9" s="7" t="s">
        <v>23</v>
      </c>
      <c r="C9" s="1"/>
      <c r="D9" s="1" t="s">
        <v>8</v>
      </c>
      <c r="E9" s="3" t="s">
        <v>20</v>
      </c>
    </row>
    <row r="10" spans="1:5">
      <c r="A10" s="6">
        <v>10</v>
      </c>
      <c r="B10" s="7" t="s">
        <v>24</v>
      </c>
      <c r="C10" s="1"/>
      <c r="D10" s="1" t="s">
        <v>25</v>
      </c>
      <c r="E10" s="3" t="s">
        <v>21</v>
      </c>
    </row>
    <row r="11" spans="1:5">
      <c r="A11" s="6">
        <v>12</v>
      </c>
      <c r="B11" s="2" t="s">
        <v>24</v>
      </c>
      <c r="C11" s="1"/>
      <c r="D11" s="1"/>
      <c r="E11" s="3" t="s">
        <v>32</v>
      </c>
    </row>
    <row r="12" spans="1:5">
      <c r="A12" s="6">
        <v>15</v>
      </c>
      <c r="B12" s="2" t="s">
        <v>24</v>
      </c>
      <c r="C12" s="1"/>
      <c r="D12" s="1"/>
      <c r="E12" s="3"/>
    </row>
    <row r="13" spans="1:5">
      <c r="A13" s="6">
        <v>16</v>
      </c>
      <c r="B13" s="2" t="s">
        <v>24</v>
      </c>
      <c r="C13" s="1"/>
      <c r="D13" s="1"/>
      <c r="E13" s="3"/>
    </row>
    <row r="14" spans="1:5">
      <c r="A14" s="6">
        <v>20</v>
      </c>
      <c r="B14" s="2" t="s">
        <v>24</v>
      </c>
      <c r="C14" s="1"/>
      <c r="D14" s="1"/>
      <c r="E14" s="12"/>
    </row>
    <row r="15" spans="1:5">
      <c r="A15" s="6">
        <v>25</v>
      </c>
      <c r="B15" s="2" t="s">
        <v>24</v>
      </c>
      <c r="C15" s="1"/>
      <c r="D15" s="1"/>
      <c r="E15" s="3"/>
    </row>
  </sheetData>
  <sheetProtection sheet="1"/>
  <phoneticPr fontId="15"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
  <sheetViews>
    <sheetView workbookViewId="0"/>
  </sheetViews>
  <sheetFormatPr baseColWidth="10" defaultRowHeight="12.75"/>
  <sheetData/>
  <phoneticPr fontId="1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CONTEXTO ESTRATÉGICO</vt:lpstr>
      <vt:lpstr>MAPEO</vt:lpstr>
      <vt:lpstr>MATRIZ MAPA DE RIESGOS</vt:lpstr>
      <vt:lpstr>CONTROLES</vt:lpstr>
      <vt:lpstr>Evaluacion</vt:lpstr>
      <vt:lpstr>Hoja1</vt:lpstr>
      <vt:lpstr>'MATRIZ MAPA DE RIESGOS'!Área_de_impresión</vt:lpstr>
      <vt:lpstr>'MATRIZ MAPA DE RIESGOS'!RIESGOS</vt:lpstr>
      <vt:lpstr>'MATRIZ MAPA DE RIESGOS'!Títulos_a_imprimir</vt:lpstr>
    </vt:vector>
  </TitlesOfParts>
  <Company>LOTERIA DE BOGOTA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cripac</dc:creator>
  <cp:lastModifiedBy>nalvarez</cp:lastModifiedBy>
  <cp:lastPrinted>2010-06-24T18:55:36Z</cp:lastPrinted>
  <dcterms:created xsi:type="dcterms:W3CDTF">2007-09-04T12:35:26Z</dcterms:created>
  <dcterms:modified xsi:type="dcterms:W3CDTF">2013-11-18T17:08:12Z</dcterms:modified>
</cp:coreProperties>
</file>