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6975"/>
  </bookViews>
  <sheets>
    <sheet name="2016.Q2" sheetId="1" r:id="rId1"/>
  </sheets>
  <definedNames>
    <definedName name="_xlnm.Print_Area" localSheetId="0">'2016.Q2'!$A$1:$AA$96</definedName>
  </definedNames>
  <calcPr calcId="144525"/>
</workbook>
</file>

<file path=xl/calcChain.xml><?xml version="1.0" encoding="utf-8"?>
<calcChain xmlns="http://schemas.openxmlformats.org/spreadsheetml/2006/main">
  <c r="AA59" i="1" l="1"/>
  <c r="AA53" i="1"/>
  <c r="AA47" i="1"/>
  <c r="AA46" i="1" s="1"/>
  <c r="AA40" i="1"/>
  <c r="AA34" i="1"/>
  <c r="AA33" i="1"/>
  <c r="AA26" i="1"/>
  <c r="AA20" i="1"/>
  <c r="AA19" i="1" s="1"/>
  <c r="AA12" i="1"/>
  <c r="AA5" i="1" s="1"/>
  <c r="AA63" i="1" l="1"/>
</calcChain>
</file>

<file path=xl/sharedStrings.xml><?xml version="1.0" encoding="utf-8"?>
<sst xmlns="http://schemas.openxmlformats.org/spreadsheetml/2006/main" count="247" uniqueCount="39">
  <si>
    <r>
      <t>Table 1 -BPM6 (</t>
    </r>
    <r>
      <rPr>
        <sz val="9"/>
        <rFont val="Times New Roman"/>
        <family val="1"/>
      </rPr>
      <t>SDDS prescribed items1/ 2/</t>
    </r>
    <r>
      <rPr>
        <b/>
        <sz val="11"/>
        <rFont val="Times New Roman"/>
        <family val="1"/>
      </rPr>
      <t>)</t>
    </r>
  </si>
  <si>
    <t>Gross External Debt Position by Sector  3/ 4/</t>
  </si>
  <si>
    <t>General Government</t>
  </si>
  <si>
    <t>Short-term</t>
  </si>
  <si>
    <t>Currency and deposits 5/</t>
  </si>
  <si>
    <t>Debt securities 4/</t>
  </si>
  <si>
    <t>Loans</t>
  </si>
  <si>
    <t>Trade credit and advances</t>
  </si>
  <si>
    <t>Other debt liabilities 6/</t>
  </si>
  <si>
    <t>Long-term</t>
  </si>
  <si>
    <t>Special drawing rights (SDRs), Allocation 7/</t>
  </si>
  <si>
    <t>Central Bank</t>
  </si>
  <si>
    <t>Deposit-Taking Corporations, except the Central Bank</t>
  </si>
  <si>
    <t>Other Sectors</t>
  </si>
  <si>
    <t>Direct Investment: Intercompany Lending</t>
  </si>
  <si>
    <t xml:space="preserve">Debt liabilities of direct investment enterprises to direct investors              </t>
  </si>
  <si>
    <t xml:space="preserve">Debt liabilities of direct investors to direct investment enterprises </t>
  </si>
  <si>
    <t>Debt liabilities to fellow enterprises</t>
  </si>
  <si>
    <t>Gross External Debt Position</t>
  </si>
  <si>
    <t>Memorandum Items:</t>
  </si>
  <si>
    <t>Arrears: By Sector 3/</t>
  </si>
  <si>
    <t>General government</t>
  </si>
  <si>
    <t>Deposit-taking corporations, except the central bank</t>
  </si>
  <si>
    <t>Other sectors</t>
  </si>
  <si>
    <t>Direct investment: Intercompany lending</t>
  </si>
  <si>
    <t xml:space="preserve">Debt Securities: By Sector 8/ </t>
  </si>
  <si>
    <t>Footnotes</t>
  </si>
  <si>
    <t>1/ The SDDS prescribes the dissemination of quarterly external debt data with one-quarter lag, covering four sectors (general government, central bank, other deposit-taking corporations, except the central bank, and other sectors). Data are to be broken down by maturity--short-term and long-term--on an original maturity basis and by instrument as set out in the sixth edition of the IMF's Balance of Payments and International Investment Position Manual (BPM6), and defined in the External Debt Statistics: Guide for Compilers and Users (the Guide).</t>
  </si>
  <si>
    <t xml:space="preserve">2/ Table 1 is in line with the SDDS external debt data category prescription, but separately identifies direct investment debt liabilities (rather than including them under the correspondent sector). </t>
  </si>
  <si>
    <t>3/ Arrears must be included under the correspondent debt instrument, and separately presented by sector in a memorandum item.</t>
  </si>
  <si>
    <t>4/ Specify whether debt securities are valued at nominal or market value.</t>
  </si>
  <si>
    <t>5/ It is recommended that all currency and deposits be included in the short-term category unless detailed information is available to make the short-term/long-term attribution.</t>
  </si>
  <si>
    <t>6/ Other debt liabilities comprise insurance, pension, and standardized guarantee schemes, and other accounts payable–other in the international investment position (IIP) statement.</t>
  </si>
  <si>
    <t>7/ In line with BPM6, it includes the total SDR allocation to the SDR Department participant as a long-term external debt liability.</t>
  </si>
  <si>
    <t>8/ Debt securities valued at market value if they are presented at nominal value in the table, or at nominal value if they are presented at market value in the table. Debt securities in the memoradum items do not include those that may be included in Direct investment: Intercompany Lending.</t>
  </si>
  <si>
    <t>Country-specific notes:</t>
  </si>
  <si>
    <t>US$ (in thousands)</t>
  </si>
  <si>
    <t>-</t>
  </si>
  <si>
    <t xml:space="preserve">Description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</si>
</sst>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0_);_(* \(#,##0.0\);_(* &quot;-&quot;??_);_(@_)"/>
    <numFmt numFmtId="166" formatCode="#,##0.0_);\(#,##0.0\)"/>
  </numFmts>
  <fonts count="13" x14ac:knownFonts="1">
    <font>
      <sz val="11"/>
      <color theme="1"/>
      <name val="Calibri"/>
      <family val="2"/>
      <scheme val="minor"/>
    </font>
    <font>
      <sz val="11"/>
      <color theme="1"/>
      <name val="Calibri"/>
      <family val="2"/>
      <scheme val="minor"/>
    </font>
    <font>
      <b/>
      <sz val="11"/>
      <name val="Times New Roman"/>
      <family val="1"/>
    </font>
    <font>
      <sz val="9"/>
      <name val="Times New Roman"/>
      <family val="1"/>
    </font>
    <font>
      <b/>
      <sz val="10"/>
      <name val="Times New Roman"/>
      <family val="1"/>
    </font>
    <font>
      <sz val="10"/>
      <name val="Times New Roman"/>
      <family val="1"/>
    </font>
    <font>
      <sz val="10"/>
      <color indexed="48"/>
      <name val="Times New Roman"/>
      <family val="1"/>
    </font>
    <font>
      <b/>
      <u/>
      <sz val="10"/>
      <name val="Times New Roman"/>
      <family val="1"/>
    </font>
    <font>
      <b/>
      <u/>
      <sz val="10"/>
      <color indexed="10"/>
      <name val="Times New Roman"/>
      <family val="1"/>
    </font>
    <font>
      <b/>
      <sz val="10"/>
      <color theme="1"/>
      <name val="Times New Roman"/>
      <family val="1"/>
    </font>
    <font>
      <b/>
      <sz val="10"/>
      <name val="Times New Roman"/>
      <family val="1"/>
      <charset val="204"/>
    </font>
    <font>
      <sz val="10"/>
      <name val="Times New Roman"/>
      <family val="1"/>
      <charset val="204"/>
    </font>
    <font>
      <sz val="1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7" tint="0.7999816888943144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2" fillId="0" borderId="0" xfId="0" applyFont="1" applyProtection="1"/>
    <xf numFmtId="0" fontId="4" fillId="0" borderId="1" xfId="0" applyFont="1" applyBorder="1" applyProtection="1"/>
    <xf numFmtId="0" fontId="5" fillId="0" borderId="0" xfId="0" applyFont="1"/>
    <xf numFmtId="0" fontId="4" fillId="0" borderId="0" xfId="0" applyFont="1" applyProtection="1"/>
    <xf numFmtId="0" fontId="5" fillId="3" borderId="0" xfId="0" applyFont="1" applyFill="1"/>
    <xf numFmtId="0" fontId="5" fillId="0" borderId="0" xfId="0" applyFont="1" applyAlignment="1" applyProtection="1">
      <alignment horizontal="left" indent="2"/>
    </xf>
    <xf numFmtId="0" fontId="4" fillId="0" borderId="0" xfId="0" applyFont="1" applyBorder="1"/>
    <xf numFmtId="0" fontId="7" fillId="0" borderId="0" xfId="0" applyFont="1" applyBorder="1"/>
    <xf numFmtId="165" fontId="6" fillId="2" borderId="0" xfId="1" applyNumberFormat="1" applyFont="1" applyFill="1" applyAlignment="1" applyProtection="1">
      <alignment horizontal="right"/>
    </xf>
    <xf numFmtId="0" fontId="5" fillId="3" borderId="0" xfId="0" applyFont="1" applyFill="1" applyBorder="1" applyAlignment="1" applyProtection="1">
      <alignment vertical="top" wrapText="1"/>
    </xf>
    <xf numFmtId="0" fontId="4" fillId="0" borderId="1" xfId="0" applyFont="1" applyBorder="1"/>
    <xf numFmtId="0" fontId="5" fillId="0" borderId="1" xfId="0" applyFont="1" applyBorder="1"/>
    <xf numFmtId="0" fontId="5" fillId="2" borderId="1" xfId="0" applyFont="1" applyFill="1" applyBorder="1" applyAlignment="1">
      <alignment horizontal="left" indent="3"/>
    </xf>
    <xf numFmtId="0" fontId="8" fillId="0" borderId="0" xfId="0" applyFont="1" applyAlignment="1"/>
    <xf numFmtId="0" fontId="5" fillId="4" borderId="0" xfId="0" applyFont="1" applyFill="1" applyAlignment="1" applyProtection="1">
      <protection locked="0"/>
    </xf>
    <xf numFmtId="0" fontId="5" fillId="4" borderId="0" xfId="0" applyFont="1" applyFill="1" applyAlignment="1" applyProtection="1">
      <alignment wrapText="1"/>
      <protection locked="0"/>
    </xf>
    <xf numFmtId="165" fontId="6" fillId="5" borderId="0" xfId="1" applyNumberFormat="1" applyFont="1" applyFill="1" applyAlignment="1" applyProtection="1">
      <alignment horizontal="right"/>
      <protection locked="0"/>
    </xf>
    <xf numFmtId="165" fontId="6" fillId="5" borderId="0" xfId="0" applyNumberFormat="1" applyFont="1" applyFill="1" applyAlignment="1" applyProtection="1">
      <alignment horizontal="right"/>
      <protection locked="0"/>
    </xf>
    <xf numFmtId="0" fontId="7" fillId="0" borderId="0" xfId="0" applyFont="1"/>
    <xf numFmtId="0" fontId="4" fillId="0" borderId="3" xfId="0" applyFont="1" applyBorder="1" applyProtection="1"/>
    <xf numFmtId="164" fontId="9" fillId="2" borderId="3" xfId="1" applyNumberFormat="1" applyFont="1" applyFill="1" applyBorder="1" applyAlignment="1" applyProtection="1">
      <alignment horizontal="right"/>
    </xf>
    <xf numFmtId="0" fontId="5" fillId="0" borderId="3" xfId="0" applyFont="1" applyBorder="1"/>
    <xf numFmtId="0" fontId="5" fillId="0" borderId="0" xfId="0" applyFont="1" applyAlignment="1">
      <alignment horizontal="left" vertical="center"/>
    </xf>
    <xf numFmtId="0" fontId="5" fillId="0" borderId="0" xfId="0" applyFont="1" applyAlignment="1">
      <alignment horizontal="left" vertical="top" wrapText="1"/>
    </xf>
    <xf numFmtId="0" fontId="10" fillId="6" borderId="4" xfId="0" applyFont="1" applyFill="1" applyBorder="1" applyAlignment="1" applyProtection="1">
      <alignment vertical="center" wrapText="1"/>
    </xf>
    <xf numFmtId="0" fontId="10" fillId="7" borderId="5" xfId="0" applyFont="1" applyFill="1" applyBorder="1" applyAlignment="1" applyProtection="1">
      <alignment wrapText="1"/>
    </xf>
    <xf numFmtId="0" fontId="10" fillId="8" borderId="5" xfId="0" applyFont="1" applyFill="1" applyBorder="1" applyAlignment="1" applyProtection="1">
      <alignment horizontal="left" wrapText="1" indent="1"/>
    </xf>
    <xf numFmtId="0" fontId="10" fillId="7" borderId="5" xfId="0" applyFont="1" applyFill="1" applyBorder="1" applyAlignment="1" applyProtection="1">
      <alignment horizontal="left" wrapText="1"/>
    </xf>
    <xf numFmtId="166" fontId="10" fillId="7" borderId="0" xfId="1" quotePrefix="1" applyNumberFormat="1" applyFont="1" applyFill="1" applyAlignment="1" applyProtection="1">
      <alignment horizontal="right"/>
    </xf>
    <xf numFmtId="166" fontId="11" fillId="8" borderId="0" xfId="1" applyNumberFormat="1" applyFont="1" applyFill="1" applyAlignment="1" applyProtection="1">
      <alignment horizontal="right"/>
    </xf>
    <xf numFmtId="0" fontId="11" fillId="0" borderId="0" xfId="0" applyFont="1" applyAlignment="1" applyProtection="1">
      <alignment horizontal="left" indent="4"/>
    </xf>
    <xf numFmtId="166" fontId="11" fillId="0" borderId="0" xfId="1" applyNumberFormat="1" applyFont="1" applyFill="1" applyAlignment="1" applyProtection="1">
      <alignment horizontal="right"/>
      <protection locked="0"/>
    </xf>
    <xf numFmtId="0" fontId="10" fillId="8" borderId="0" xfId="0" applyFont="1" applyFill="1" applyBorder="1" applyAlignment="1" applyProtection="1">
      <alignment horizontal="left" wrapText="1" indent="1"/>
    </xf>
    <xf numFmtId="0" fontId="10" fillId="7" borderId="0" xfId="0" applyFont="1" applyFill="1" applyBorder="1" applyAlignment="1" applyProtection="1">
      <alignment wrapText="1"/>
    </xf>
    <xf numFmtId="166" fontId="11" fillId="7" borderId="0" xfId="1" applyNumberFormat="1" applyFont="1" applyFill="1" applyAlignment="1" applyProtection="1">
      <alignment horizontal="right"/>
    </xf>
    <xf numFmtId="166" fontId="10" fillId="7" borderId="0" xfId="1" applyNumberFormat="1" applyFont="1" applyFill="1" applyAlignment="1" applyProtection="1">
      <alignment horizontal="right"/>
    </xf>
    <xf numFmtId="0" fontId="11" fillId="0" borderId="0" xfId="0" applyFont="1" applyAlignment="1" applyProtection="1">
      <alignment horizontal="left" indent="2"/>
    </xf>
    <xf numFmtId="14" fontId="10" fillId="6" borderId="2" xfId="0" applyNumberFormat="1" applyFont="1" applyFill="1" applyBorder="1" applyAlignment="1" applyProtection="1">
      <alignment horizontal="center" vertical="center" wrapText="1"/>
    </xf>
    <xf numFmtId="0" fontId="11" fillId="0" borderId="0" xfId="0" applyFont="1" applyAlignment="1" applyProtection="1">
      <alignment horizontal="left" wrapText="1" indent="2"/>
    </xf>
    <xf numFmtId="0" fontId="12" fillId="0" borderId="0" xfId="0" applyFont="1" applyFill="1"/>
    <xf numFmtId="14" fontId="4" fillId="6" borderId="2" xfId="0" applyNumberFormat="1" applyFont="1" applyFill="1" applyBorder="1" applyAlignment="1" applyProtection="1">
      <alignment horizontal="center" vertical="center" wrapText="1"/>
    </xf>
    <xf numFmtId="166" fontId="4" fillId="7" borderId="0" xfId="1" quotePrefix="1" applyNumberFormat="1" applyFont="1" applyFill="1" applyAlignment="1" applyProtection="1">
      <alignment horizontal="right"/>
    </xf>
    <xf numFmtId="166" fontId="5" fillId="8" borderId="0" xfId="1" applyNumberFormat="1" applyFont="1" applyFill="1" applyAlignment="1" applyProtection="1">
      <alignment horizontal="right"/>
    </xf>
    <xf numFmtId="166" fontId="5" fillId="0" borderId="0" xfId="1" applyNumberFormat="1" applyFont="1" applyFill="1" applyAlignment="1" applyProtection="1">
      <alignment horizontal="right"/>
      <protection locked="0"/>
    </xf>
    <xf numFmtId="166" fontId="4" fillId="7" borderId="0" xfId="1" applyNumberFormat="1" applyFont="1" applyFill="1" applyAlignment="1" applyProtection="1">
      <alignment horizontal="right"/>
    </xf>
    <xf numFmtId="164" fontId="4" fillId="0" borderId="3" xfId="1" applyNumberFormat="1" applyFont="1" applyFill="1" applyBorder="1" applyAlignment="1" applyProtection="1">
      <alignment horizontal="right"/>
    </xf>
    <xf numFmtId="0" fontId="5" fillId="0" borderId="0" xfId="0" applyFont="1" applyFill="1"/>
    <xf numFmtId="165" fontId="5" fillId="0" borderId="0" xfId="1" applyNumberFormat="1" applyFont="1" applyFill="1" applyAlignment="1" applyProtection="1">
      <alignment horizontal="right"/>
      <protection locked="0"/>
    </xf>
    <xf numFmtId="165" fontId="5" fillId="0" borderId="0" xfId="1" applyNumberFormat="1" applyFont="1" applyFill="1" applyAlignment="1" applyProtection="1">
      <alignment horizontal="right"/>
    </xf>
    <xf numFmtId="165" fontId="5" fillId="0" borderId="0" xfId="0" applyNumberFormat="1" applyFont="1" applyFill="1" applyAlignment="1" applyProtection="1">
      <alignment horizontal="right"/>
      <protection locked="0"/>
    </xf>
    <xf numFmtId="0" fontId="5" fillId="0" borderId="1" xfId="0" applyFont="1" applyFill="1" applyBorder="1"/>
    <xf numFmtId="0" fontId="5" fillId="3" borderId="0" xfId="0" applyFont="1" applyFill="1" applyBorder="1" applyAlignment="1" applyProtection="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IL100"/>
  <sheetViews>
    <sheetView showGridLines="0" tabSelected="1" view="pageBreakPreview" zoomScaleNormal="100" zoomScaleSheetLayoutView="100" workbookViewId="0">
      <pane xSplit="1" ySplit="5" topLeftCell="R6" activePane="bottomRight" state="frozen"/>
      <selection pane="topRight" activeCell="B1" sqref="B1"/>
      <selection pane="bottomLeft" activeCell="A6" sqref="A6"/>
      <selection pane="bottomRight" activeCell="AA4" sqref="AA4"/>
    </sheetView>
  </sheetViews>
  <sheetFormatPr defaultRowHeight="15" x14ac:dyDescent="0.25"/>
  <cols>
    <col min="1" max="1" width="44.5703125" customWidth="1"/>
    <col min="2" max="18" width="11.5703125" customWidth="1"/>
    <col min="19" max="21" width="11.85546875" customWidth="1"/>
    <col min="22" max="22" width="12.7109375" customWidth="1"/>
    <col min="23" max="25" width="11.85546875" bestFit="1" customWidth="1"/>
    <col min="26" max="26" width="12.7109375" customWidth="1"/>
    <col min="27" max="27" width="12.42578125" style="40" customWidth="1"/>
  </cols>
  <sheetData>
    <row r="1" spans="1:27" x14ac:dyDescent="0.25">
      <c r="A1" s="1" t="s">
        <v>0</v>
      </c>
    </row>
    <row r="2" spans="1:27" x14ac:dyDescent="0.25">
      <c r="A2" s="1" t="s">
        <v>1</v>
      </c>
    </row>
    <row r="3" spans="1:27" x14ac:dyDescent="0.25">
      <c r="A3" s="2" t="s">
        <v>36</v>
      </c>
    </row>
    <row r="4" spans="1:27" s="3" customFormat="1" ht="15" customHeight="1" x14ac:dyDescent="0.2">
      <c r="A4" s="25" t="s">
        <v>38</v>
      </c>
      <c r="B4" s="38">
        <v>40268</v>
      </c>
      <c r="C4" s="38">
        <v>40359</v>
      </c>
      <c r="D4" s="38">
        <v>40451</v>
      </c>
      <c r="E4" s="38">
        <v>40543</v>
      </c>
      <c r="F4" s="38">
        <v>40633</v>
      </c>
      <c r="G4" s="38">
        <v>40724</v>
      </c>
      <c r="H4" s="38">
        <v>40816</v>
      </c>
      <c r="I4" s="38">
        <v>40908</v>
      </c>
      <c r="J4" s="38">
        <v>40999</v>
      </c>
      <c r="K4" s="38">
        <v>41090</v>
      </c>
      <c r="L4" s="38">
        <v>41182</v>
      </c>
      <c r="M4" s="38">
        <v>41274</v>
      </c>
      <c r="N4" s="38">
        <v>41364</v>
      </c>
      <c r="O4" s="38">
        <v>41455</v>
      </c>
      <c r="P4" s="38">
        <v>41547</v>
      </c>
      <c r="Q4" s="38">
        <v>41639</v>
      </c>
      <c r="R4" s="38">
        <v>41729</v>
      </c>
      <c r="S4" s="38">
        <v>41820</v>
      </c>
      <c r="T4" s="38">
        <v>41912</v>
      </c>
      <c r="U4" s="38">
        <v>42004</v>
      </c>
      <c r="V4" s="38">
        <v>42094</v>
      </c>
      <c r="W4" s="38">
        <v>42185</v>
      </c>
      <c r="X4" s="38">
        <v>42277</v>
      </c>
      <c r="Y4" s="38">
        <v>42369</v>
      </c>
      <c r="Z4" s="38">
        <v>42460</v>
      </c>
      <c r="AA4" s="41">
        <v>42551</v>
      </c>
    </row>
    <row r="5" spans="1:27" s="3" customFormat="1" ht="12.75" customHeight="1" x14ac:dyDescent="0.2">
      <c r="A5" s="26" t="s">
        <v>2</v>
      </c>
      <c r="B5" s="29">
        <v>1816591.3382900693</v>
      </c>
      <c r="C5" s="29">
        <v>1818823.0454642784</v>
      </c>
      <c r="D5" s="29">
        <v>1772756.4186487182</v>
      </c>
      <c r="E5" s="29">
        <v>1787573.4103129134</v>
      </c>
      <c r="F5" s="29">
        <v>1798274.1941210628</v>
      </c>
      <c r="G5" s="29">
        <v>1851687.6362627344</v>
      </c>
      <c r="H5" s="29">
        <v>1836001.3499044282</v>
      </c>
      <c r="I5" s="29">
        <v>1950867.6922720943</v>
      </c>
      <c r="J5" s="29">
        <v>1952383.8296763343</v>
      </c>
      <c r="K5" s="29">
        <v>1931232.174131854</v>
      </c>
      <c r="L5" s="29">
        <v>1998206.2858594521</v>
      </c>
      <c r="M5" s="29">
        <v>3684123.1935420092</v>
      </c>
      <c r="N5" s="29">
        <v>3568385.9520250745</v>
      </c>
      <c r="O5" s="29">
        <v>3632082.8979862118</v>
      </c>
      <c r="P5" s="29">
        <v>3657133.2900554156</v>
      </c>
      <c r="Q5" s="29">
        <v>3684321.7284053946</v>
      </c>
      <c r="R5" s="29">
        <v>3688073.9410079457</v>
      </c>
      <c r="S5" s="29">
        <v>3672013.0480806334</v>
      </c>
      <c r="T5" s="29">
        <v>3596232.1661509257</v>
      </c>
      <c r="U5" s="29">
        <v>3609623.7797607109</v>
      </c>
      <c r="V5" s="29">
        <v>3555717.9627224784</v>
      </c>
      <c r="W5" s="29">
        <v>3741452.8642107854</v>
      </c>
      <c r="X5" s="29">
        <v>3541536.1979377121</v>
      </c>
      <c r="Y5" s="29">
        <v>3647908.2560561118</v>
      </c>
      <c r="Z5" s="29">
        <v>4035818.1287906659</v>
      </c>
      <c r="AA5" s="42">
        <f t="shared" ref="AA5" si="0">AA12</f>
        <v>4705847.6102890056</v>
      </c>
    </row>
    <row r="6" spans="1:27" s="3" customFormat="1" ht="12.75" customHeight="1" x14ac:dyDescent="0.2">
      <c r="A6" s="27" t="s">
        <v>3</v>
      </c>
      <c r="B6" s="30">
        <v>0</v>
      </c>
      <c r="C6" s="30">
        <v>0</v>
      </c>
      <c r="D6" s="30">
        <v>0</v>
      </c>
      <c r="E6" s="30">
        <v>0</v>
      </c>
      <c r="F6" s="30">
        <v>0</v>
      </c>
      <c r="G6" s="30">
        <v>0</v>
      </c>
      <c r="H6" s="30">
        <v>0</v>
      </c>
      <c r="I6" s="30">
        <v>0</v>
      </c>
      <c r="J6" s="30">
        <v>0</v>
      </c>
      <c r="K6" s="30">
        <v>0</v>
      </c>
      <c r="L6" s="30">
        <v>0</v>
      </c>
      <c r="M6" s="30">
        <v>0</v>
      </c>
      <c r="N6" s="30">
        <v>0</v>
      </c>
      <c r="O6" s="30">
        <v>0</v>
      </c>
      <c r="P6" s="30">
        <v>0</v>
      </c>
      <c r="Q6" s="30">
        <v>0</v>
      </c>
      <c r="R6" s="30">
        <v>0</v>
      </c>
      <c r="S6" s="30">
        <v>0</v>
      </c>
      <c r="T6" s="30">
        <v>0</v>
      </c>
      <c r="U6" s="30">
        <v>0</v>
      </c>
      <c r="V6" s="30">
        <v>0</v>
      </c>
      <c r="W6" s="30">
        <v>0</v>
      </c>
      <c r="X6" s="30">
        <v>0</v>
      </c>
      <c r="Y6" s="30">
        <v>0</v>
      </c>
      <c r="Z6" s="30">
        <v>0</v>
      </c>
      <c r="AA6" s="43">
        <v>0</v>
      </c>
    </row>
    <row r="7" spans="1:27" s="3" customFormat="1" ht="12.75" customHeight="1" x14ac:dyDescent="0.2">
      <c r="A7" s="31" t="s">
        <v>4</v>
      </c>
      <c r="B7" s="32">
        <v>0</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44">
        <v>0</v>
      </c>
    </row>
    <row r="8" spans="1:27" s="3" customFormat="1" ht="12.75" customHeight="1" x14ac:dyDescent="0.2">
      <c r="A8" s="31" t="s">
        <v>5</v>
      </c>
      <c r="B8" s="32">
        <v>0</v>
      </c>
      <c r="C8" s="32">
        <v>0</v>
      </c>
      <c r="D8" s="32">
        <v>0</v>
      </c>
      <c r="E8" s="32">
        <v>0</v>
      </c>
      <c r="F8" s="32">
        <v>0</v>
      </c>
      <c r="G8" s="32">
        <v>0</v>
      </c>
      <c r="H8" s="32">
        <v>0</v>
      </c>
      <c r="I8" s="32">
        <v>0</v>
      </c>
      <c r="J8" s="32">
        <v>0</v>
      </c>
      <c r="K8" s="32">
        <v>0</v>
      </c>
      <c r="L8" s="32">
        <v>0</v>
      </c>
      <c r="M8" s="32">
        <v>0</v>
      </c>
      <c r="N8" s="32">
        <v>0</v>
      </c>
      <c r="O8" s="32">
        <v>0</v>
      </c>
      <c r="P8" s="32">
        <v>0</v>
      </c>
      <c r="Q8" s="32">
        <v>0</v>
      </c>
      <c r="R8" s="32">
        <v>0</v>
      </c>
      <c r="S8" s="32">
        <v>0</v>
      </c>
      <c r="T8" s="32">
        <v>0</v>
      </c>
      <c r="U8" s="32">
        <v>0</v>
      </c>
      <c r="V8" s="32">
        <v>0</v>
      </c>
      <c r="W8" s="32">
        <v>0</v>
      </c>
      <c r="X8" s="32">
        <v>0</v>
      </c>
      <c r="Y8" s="32">
        <v>0</v>
      </c>
      <c r="Z8" s="32">
        <v>0</v>
      </c>
      <c r="AA8" s="44">
        <v>0</v>
      </c>
    </row>
    <row r="9" spans="1:27" s="3" customFormat="1" ht="12.75" customHeight="1" x14ac:dyDescent="0.2">
      <c r="A9" s="31" t="s">
        <v>6</v>
      </c>
      <c r="B9" s="32">
        <v>0</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44">
        <v>0</v>
      </c>
    </row>
    <row r="10" spans="1:27" s="3" customFormat="1" ht="12.75" customHeight="1" x14ac:dyDescent="0.2">
      <c r="A10" s="31" t="s">
        <v>7</v>
      </c>
      <c r="B10" s="32">
        <v>0</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44">
        <v>0</v>
      </c>
    </row>
    <row r="11" spans="1:27" s="3" customFormat="1" ht="12.75" customHeight="1" x14ac:dyDescent="0.2">
      <c r="A11" s="31" t="s">
        <v>8</v>
      </c>
      <c r="B11" s="32">
        <v>0</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44">
        <v>0</v>
      </c>
    </row>
    <row r="12" spans="1:27" s="3" customFormat="1" ht="12.75" customHeight="1" x14ac:dyDescent="0.2">
      <c r="A12" s="33" t="s">
        <v>9</v>
      </c>
      <c r="B12" s="30">
        <v>1816591.3382900693</v>
      </c>
      <c r="C12" s="30">
        <v>1818823.0454642784</v>
      </c>
      <c r="D12" s="30">
        <v>1772756.4186487182</v>
      </c>
      <c r="E12" s="30">
        <v>1787573.4103129134</v>
      </c>
      <c r="F12" s="30">
        <v>1798274.1941210628</v>
      </c>
      <c r="G12" s="30">
        <v>1851687.6362627344</v>
      </c>
      <c r="H12" s="30">
        <v>1836001.3499044282</v>
      </c>
      <c r="I12" s="30">
        <v>1950867.6922720943</v>
      </c>
      <c r="J12" s="30">
        <v>1952383.8296763343</v>
      </c>
      <c r="K12" s="30">
        <v>1931232.174131854</v>
      </c>
      <c r="L12" s="30">
        <v>1998206.2858594521</v>
      </c>
      <c r="M12" s="30">
        <v>3684123.1935420092</v>
      </c>
      <c r="N12" s="30">
        <v>3568385.9520250745</v>
      </c>
      <c r="O12" s="30">
        <v>3632082.8979862118</v>
      </c>
      <c r="P12" s="30">
        <v>3657133.2900554156</v>
      </c>
      <c r="Q12" s="30">
        <v>3684321.7284053946</v>
      </c>
      <c r="R12" s="30">
        <v>3688073.9410079457</v>
      </c>
      <c r="S12" s="30">
        <v>3672013.0480806334</v>
      </c>
      <c r="T12" s="30">
        <v>3596232.1661509257</v>
      </c>
      <c r="U12" s="30">
        <v>3609623.7797607109</v>
      </c>
      <c r="V12" s="30">
        <v>3555717.9627224784</v>
      </c>
      <c r="W12" s="30">
        <v>3741452.8642107854</v>
      </c>
      <c r="X12" s="30">
        <v>3541536.1979377121</v>
      </c>
      <c r="Y12" s="30">
        <v>3647908.2560561118</v>
      </c>
      <c r="Z12" s="30">
        <v>4035818.1287906659</v>
      </c>
      <c r="AA12" s="43">
        <f t="shared" ref="AA12" si="1">SUM(AA15:AA16)</f>
        <v>4705847.6102890056</v>
      </c>
    </row>
    <row r="13" spans="1:27" s="3" customFormat="1" ht="12.75" customHeight="1" x14ac:dyDescent="0.2">
      <c r="A13" s="31" t="s">
        <v>10</v>
      </c>
      <c r="B13" s="32">
        <v>0</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44">
        <v>0</v>
      </c>
    </row>
    <row r="14" spans="1:27" s="3" customFormat="1" ht="12.75" customHeight="1" x14ac:dyDescent="0.2">
      <c r="A14" s="31" t="s">
        <v>4</v>
      </c>
      <c r="B14" s="32">
        <v>0</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44">
        <v>0</v>
      </c>
    </row>
    <row r="15" spans="1:27" s="3" customFormat="1" ht="12.75" customHeight="1" x14ac:dyDescent="0.2">
      <c r="A15" s="31" t="s">
        <v>5</v>
      </c>
      <c r="B15" s="32">
        <v>66247.666440000001</v>
      </c>
      <c r="C15" s="32">
        <v>66247.666440000001</v>
      </c>
      <c r="D15" s="32">
        <v>18014.619905098862</v>
      </c>
      <c r="E15" s="32">
        <v>19005.626875293481</v>
      </c>
      <c r="F15" s="32">
        <v>19931.225586752582</v>
      </c>
      <c r="G15" s="32">
        <v>24835.454076981019</v>
      </c>
      <c r="H15" s="32">
        <v>28078.823887635364</v>
      </c>
      <c r="I15" s="32">
        <v>46106.734525644242</v>
      </c>
      <c r="J15" s="32">
        <v>38654.482772217132</v>
      </c>
      <c r="K15" s="32">
        <v>39422.11841487675</v>
      </c>
      <c r="L15" s="32">
        <v>20357.842047516257</v>
      </c>
      <c r="M15" s="32">
        <v>1500024.639034552</v>
      </c>
      <c r="N15" s="32">
        <v>1500024.3207215383</v>
      </c>
      <c r="O15" s="32">
        <v>1500023.7178201731</v>
      </c>
      <c r="P15" s="32">
        <v>1500021.2284862776</v>
      </c>
      <c r="Q15" s="32">
        <v>1500019.1540413643</v>
      </c>
      <c r="R15" s="32">
        <v>1500015.5442449821</v>
      </c>
      <c r="S15" s="32">
        <v>1500015.5442449821</v>
      </c>
      <c r="T15" s="32">
        <v>1500015.0469061495</v>
      </c>
      <c r="U15" s="32">
        <v>1500015.0469061497</v>
      </c>
      <c r="V15" s="32">
        <v>1500015.0469061497</v>
      </c>
      <c r="W15" s="32">
        <v>1684531.9820845241</v>
      </c>
      <c r="X15" s="32">
        <v>1460040.0281315523</v>
      </c>
      <c r="Y15" s="32">
        <v>1417784.631492475</v>
      </c>
      <c r="Z15" s="32">
        <v>1395244.3508547759</v>
      </c>
      <c r="AA15" s="44">
        <v>1963719.0410330528</v>
      </c>
    </row>
    <row r="16" spans="1:27" s="3" customFormat="1" ht="12.75" customHeight="1" x14ac:dyDescent="0.2">
      <c r="A16" s="31" t="s">
        <v>6</v>
      </c>
      <c r="B16" s="32">
        <v>1750343.6718500692</v>
      </c>
      <c r="C16" s="32">
        <v>1752575.3790242784</v>
      </c>
      <c r="D16" s="32">
        <v>1754741.7987436194</v>
      </c>
      <c r="E16" s="32">
        <v>1768567.7834376199</v>
      </c>
      <c r="F16" s="32">
        <v>1778342.9685343101</v>
      </c>
      <c r="G16" s="32">
        <v>1826852.1821857535</v>
      </c>
      <c r="H16" s="32">
        <v>1807922.526016793</v>
      </c>
      <c r="I16" s="32">
        <v>1904760.9577464501</v>
      </c>
      <c r="J16" s="32">
        <v>1913729.3469041171</v>
      </c>
      <c r="K16" s="32">
        <v>1891810.0557169772</v>
      </c>
      <c r="L16" s="32">
        <v>1977848.4438119358</v>
      </c>
      <c r="M16" s="32">
        <v>2184098.5545074572</v>
      </c>
      <c r="N16" s="32">
        <v>2068361.6313035362</v>
      </c>
      <c r="O16" s="32">
        <v>2132059.1801660387</v>
      </c>
      <c r="P16" s="32">
        <v>2157112.061569138</v>
      </c>
      <c r="Q16" s="32">
        <v>2184302.5743640303</v>
      </c>
      <c r="R16" s="32">
        <v>2188058.3967629639</v>
      </c>
      <c r="S16" s="32">
        <v>2171997.5038356516</v>
      </c>
      <c r="T16" s="32">
        <v>2096217.119244776</v>
      </c>
      <c r="U16" s="32">
        <v>2109608.7328545614</v>
      </c>
      <c r="V16" s="32">
        <v>2055702.9158163285</v>
      </c>
      <c r="W16" s="32">
        <v>2056920.8821262612</v>
      </c>
      <c r="X16" s="32">
        <v>2081496.1698061596</v>
      </c>
      <c r="Y16" s="32">
        <v>2230123.6245636367</v>
      </c>
      <c r="Z16" s="32">
        <v>2640573.77793589</v>
      </c>
      <c r="AA16" s="44">
        <v>2742128.5692559527</v>
      </c>
    </row>
    <row r="17" spans="1:27" s="3" customFormat="1" ht="12.75" customHeight="1" x14ac:dyDescent="0.2">
      <c r="A17" s="31" t="s">
        <v>7</v>
      </c>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44"/>
    </row>
    <row r="18" spans="1:27" s="3" customFormat="1" ht="12.75" customHeight="1" x14ac:dyDescent="0.2">
      <c r="A18" s="31" t="s">
        <v>8</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44"/>
    </row>
    <row r="19" spans="1:27" s="3" customFormat="1" ht="12.75" customHeight="1" x14ac:dyDescent="0.2">
      <c r="A19" s="34" t="s">
        <v>11</v>
      </c>
      <c r="B19" s="29">
        <v>260833.53321746032</v>
      </c>
      <c r="C19" s="29">
        <v>254118.91304530011</v>
      </c>
      <c r="D19" s="29">
        <v>265435.19192197436</v>
      </c>
      <c r="E19" s="29">
        <v>273602.37458674074</v>
      </c>
      <c r="F19" s="29">
        <v>279073.20126204961</v>
      </c>
      <c r="G19" s="29">
        <v>280107.92895926588</v>
      </c>
      <c r="H19" s="29">
        <v>275384.52227252646</v>
      </c>
      <c r="I19" s="29">
        <v>267689.04483983479</v>
      </c>
      <c r="J19" s="29">
        <v>340231.06552617403</v>
      </c>
      <c r="K19" s="29">
        <v>264461.2256342122</v>
      </c>
      <c r="L19" s="29">
        <v>553390.59205070033</v>
      </c>
      <c r="M19" s="29">
        <v>414647.87881919811</v>
      </c>
      <c r="N19" s="29">
        <v>396239.77395485202</v>
      </c>
      <c r="O19" s="29">
        <v>481245.72232490755</v>
      </c>
      <c r="P19" s="29">
        <v>891773.51600005792</v>
      </c>
      <c r="Q19" s="29">
        <v>1065313.8396783983</v>
      </c>
      <c r="R19" s="29">
        <v>1041979.7877536915</v>
      </c>
      <c r="S19" s="29">
        <v>1040319.2056505037</v>
      </c>
      <c r="T19" s="29">
        <v>1434841.5360662516</v>
      </c>
      <c r="U19" s="29">
        <v>1567579.3059239839</v>
      </c>
      <c r="V19" s="29">
        <v>1876273.8353793079</v>
      </c>
      <c r="W19" s="29">
        <v>1851339.0372435781</v>
      </c>
      <c r="X19" s="29">
        <v>2211207.1500958041</v>
      </c>
      <c r="Y19" s="29">
        <v>1959642.6681298052</v>
      </c>
      <c r="Z19" s="29">
        <v>2084477.660267876</v>
      </c>
      <c r="AA19" s="42">
        <f t="shared" ref="AA19" si="2">+AA20+AA26</f>
        <v>1758003.4617205102</v>
      </c>
    </row>
    <row r="20" spans="1:27" s="3" customFormat="1" ht="12.75" customHeight="1" x14ac:dyDescent="0.2">
      <c r="A20" s="33" t="s">
        <v>3</v>
      </c>
      <c r="B20" s="30">
        <v>0</v>
      </c>
      <c r="C20" s="30">
        <v>0</v>
      </c>
      <c r="D20" s="30">
        <v>0</v>
      </c>
      <c r="E20" s="30">
        <v>0</v>
      </c>
      <c r="F20" s="30">
        <v>0</v>
      </c>
      <c r="G20" s="30">
        <v>0</v>
      </c>
      <c r="H20" s="30">
        <v>0</v>
      </c>
      <c r="I20" s="30">
        <v>0</v>
      </c>
      <c r="J20" s="30">
        <v>71360.802385470321</v>
      </c>
      <c r="K20" s="30">
        <v>0</v>
      </c>
      <c r="L20" s="30">
        <v>301503.85640966828</v>
      </c>
      <c r="M20" s="30">
        <v>336787.61316281074</v>
      </c>
      <c r="N20" s="30">
        <v>321850.16342070373</v>
      </c>
      <c r="O20" s="30">
        <v>406570.50061286817</v>
      </c>
      <c r="P20" s="30">
        <v>816954.95845682907</v>
      </c>
      <c r="Q20" s="30">
        <v>989831.32821473922</v>
      </c>
      <c r="R20" s="30">
        <v>966643.10478306236</v>
      </c>
      <c r="S20" s="30">
        <v>965046.22529904044</v>
      </c>
      <c r="T20" s="30">
        <v>1362139.5894683083</v>
      </c>
      <c r="U20" s="30">
        <v>1496944.6330080612</v>
      </c>
      <c r="V20" s="30">
        <v>1808684.39</v>
      </c>
      <c r="W20" s="30">
        <v>1782754.51</v>
      </c>
      <c r="X20" s="30">
        <v>2142839.4699999997</v>
      </c>
      <c r="Y20" s="30">
        <v>1891916.55</v>
      </c>
      <c r="Z20" s="30">
        <v>2016276.76</v>
      </c>
      <c r="AA20" s="43">
        <f t="shared" ref="AA20" si="3">SUM(AA21:AA25)</f>
        <v>1690150.51</v>
      </c>
    </row>
    <row r="21" spans="1:27" s="3" customFormat="1" ht="12.75" customHeight="1" x14ac:dyDescent="0.2">
      <c r="A21" s="31" t="s">
        <v>4</v>
      </c>
      <c r="B21" s="32">
        <v>0</v>
      </c>
      <c r="C21" s="32">
        <v>0</v>
      </c>
      <c r="D21" s="32">
        <v>0</v>
      </c>
      <c r="E21" s="32">
        <v>0</v>
      </c>
      <c r="F21" s="32">
        <v>0</v>
      </c>
      <c r="G21" s="32">
        <v>0</v>
      </c>
      <c r="H21" s="32">
        <v>0</v>
      </c>
      <c r="I21" s="32">
        <v>0</v>
      </c>
      <c r="J21" s="32">
        <v>71360.802385470321</v>
      </c>
      <c r="K21" s="32">
        <v>0</v>
      </c>
      <c r="L21" s="32">
        <v>301503.85640966828</v>
      </c>
      <c r="M21" s="32">
        <v>336787.61316281074</v>
      </c>
      <c r="N21" s="32">
        <v>321850.16342070373</v>
      </c>
      <c r="O21" s="32">
        <v>406570.50061286817</v>
      </c>
      <c r="P21" s="32">
        <v>816954.95845682907</v>
      </c>
      <c r="Q21" s="32">
        <v>989831.32821473922</v>
      </c>
      <c r="R21" s="32">
        <v>966643.10478306236</v>
      </c>
      <c r="S21" s="32">
        <v>965046.22529904044</v>
      </c>
      <c r="T21" s="32">
        <v>1302139.5894683083</v>
      </c>
      <c r="U21" s="32">
        <v>1448944.6330080612</v>
      </c>
      <c r="V21" s="32">
        <v>1772684.39</v>
      </c>
      <c r="W21" s="32">
        <v>1770754.51</v>
      </c>
      <c r="X21" s="32">
        <v>2042839.47</v>
      </c>
      <c r="Y21" s="32">
        <v>1771916.55</v>
      </c>
      <c r="Z21" s="32">
        <v>1928276.76</v>
      </c>
      <c r="AA21" s="44">
        <v>1654150.51</v>
      </c>
    </row>
    <row r="22" spans="1:27" s="3" customFormat="1" ht="12.75" customHeight="1" x14ac:dyDescent="0.2">
      <c r="A22" s="31" t="s">
        <v>5</v>
      </c>
      <c r="B22" s="32">
        <v>0</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44">
        <v>0</v>
      </c>
    </row>
    <row r="23" spans="1:27" s="3" customFormat="1" ht="12.75" customHeight="1" x14ac:dyDescent="0.2">
      <c r="A23" s="31" t="s">
        <v>6</v>
      </c>
      <c r="B23" s="32">
        <v>0</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44">
        <v>0</v>
      </c>
    </row>
    <row r="24" spans="1:27" s="3" customFormat="1" ht="12.75" customHeight="1" x14ac:dyDescent="0.2">
      <c r="A24" s="31" t="s">
        <v>7</v>
      </c>
      <c r="B24" s="32">
        <v>0</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60000</v>
      </c>
      <c r="U24" s="32">
        <v>48000</v>
      </c>
      <c r="V24" s="32">
        <v>36000</v>
      </c>
      <c r="W24" s="32">
        <v>12000</v>
      </c>
      <c r="X24" s="32">
        <v>100000</v>
      </c>
      <c r="Y24" s="32">
        <v>120000</v>
      </c>
      <c r="Z24" s="32">
        <v>88000</v>
      </c>
      <c r="AA24" s="44">
        <v>36000</v>
      </c>
    </row>
    <row r="25" spans="1:27" s="3" customFormat="1" ht="12.75" customHeight="1" x14ac:dyDescent="0.2">
      <c r="A25" s="31" t="s">
        <v>8</v>
      </c>
      <c r="B25" s="32">
        <v>0</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44">
        <v>0</v>
      </c>
    </row>
    <row r="26" spans="1:27" s="3" customFormat="1" ht="12.75" customHeight="1" x14ac:dyDescent="0.2">
      <c r="A26" s="33" t="s">
        <v>9</v>
      </c>
      <c r="B26" s="30">
        <v>260833.53321746032</v>
      </c>
      <c r="C26" s="30">
        <v>254118.91304530011</v>
      </c>
      <c r="D26" s="30">
        <v>265435.19192197436</v>
      </c>
      <c r="E26" s="30">
        <v>273602.37458674074</v>
      </c>
      <c r="F26" s="30">
        <v>279073.20126204961</v>
      </c>
      <c r="G26" s="30">
        <v>280107.92895926588</v>
      </c>
      <c r="H26" s="30">
        <v>275384.52227252646</v>
      </c>
      <c r="I26" s="30">
        <v>267689.04483983479</v>
      </c>
      <c r="J26" s="30">
        <v>268870.26314070373</v>
      </c>
      <c r="K26" s="30">
        <v>264461.2256342122</v>
      </c>
      <c r="L26" s="30">
        <v>251886.73564103208</v>
      </c>
      <c r="M26" s="30">
        <v>77860.265656387404</v>
      </c>
      <c r="N26" s="30">
        <v>74389.610534148276</v>
      </c>
      <c r="O26" s="30">
        <v>74675.221712039376</v>
      </c>
      <c r="P26" s="30">
        <v>74818.557543228875</v>
      </c>
      <c r="Q26" s="30">
        <v>75482.511463659059</v>
      </c>
      <c r="R26" s="30">
        <v>75336.682970629234</v>
      </c>
      <c r="S26" s="30">
        <v>75272.980351463353</v>
      </c>
      <c r="T26" s="30">
        <v>72701.946597943213</v>
      </c>
      <c r="U26" s="30">
        <v>70634.672915922798</v>
      </c>
      <c r="V26" s="30">
        <v>67589.445379308047</v>
      </c>
      <c r="W26" s="30">
        <v>68584.527243578064</v>
      </c>
      <c r="X26" s="30">
        <v>68367.680095804419</v>
      </c>
      <c r="Y26" s="30">
        <v>67726.118129805138</v>
      </c>
      <c r="Z26" s="30">
        <v>68200.900267875943</v>
      </c>
      <c r="AA26" s="43">
        <f t="shared" ref="AA26" si="4">SUM(AA27:AA32)</f>
        <v>67852.951720510144</v>
      </c>
    </row>
    <row r="27" spans="1:27" s="3" customFormat="1" ht="12.75" customHeight="1" x14ac:dyDescent="0.2">
      <c r="A27" s="31" t="s">
        <v>10</v>
      </c>
      <c r="B27" s="32">
        <v>74050.787405156894</v>
      </c>
      <c r="C27" s="32">
        <v>72140.827150440207</v>
      </c>
      <c r="D27" s="32">
        <v>75352.26607008955</v>
      </c>
      <c r="E27" s="32">
        <v>75087.576968214562</v>
      </c>
      <c r="F27" s="32">
        <v>77072.236003154103</v>
      </c>
      <c r="G27" s="32">
        <v>77538.59558232846</v>
      </c>
      <c r="H27" s="32">
        <v>76585.817178954283</v>
      </c>
      <c r="I27" s="32">
        <v>74617.686711258488</v>
      </c>
      <c r="J27" s="32">
        <v>75333.177760054605</v>
      </c>
      <c r="K27" s="32">
        <v>74098.298444316853</v>
      </c>
      <c r="L27" s="32">
        <v>75056.763574583892</v>
      </c>
      <c r="M27" s="32">
        <v>75074.286543009046</v>
      </c>
      <c r="N27" s="32">
        <v>73038.832880849732</v>
      </c>
      <c r="O27" s="32">
        <v>73319.209669886652</v>
      </c>
      <c r="P27" s="32">
        <v>74701.826043301757</v>
      </c>
      <c r="Q27" s="32">
        <v>75339.851570061335</v>
      </c>
      <c r="R27" s="32">
        <v>75336.661494874585</v>
      </c>
      <c r="S27" s="32">
        <v>75272.980351463353</v>
      </c>
      <c r="T27" s="32">
        <v>72701.946597943213</v>
      </c>
      <c r="U27" s="32">
        <v>70634.651440168149</v>
      </c>
      <c r="V27" s="32">
        <v>67589.423903553397</v>
      </c>
      <c r="W27" s="32">
        <v>68584.505767823415</v>
      </c>
      <c r="X27" s="32">
        <v>68367.65862004977</v>
      </c>
      <c r="Y27" s="32">
        <v>67726.096654050489</v>
      </c>
      <c r="Z27" s="32">
        <v>68200.878792121293</v>
      </c>
      <c r="AA27" s="44">
        <v>67852.930244755495</v>
      </c>
    </row>
    <row r="28" spans="1:27" s="3" customFormat="1" ht="12.75" customHeight="1" x14ac:dyDescent="0.2">
      <c r="A28" s="31" t="s">
        <v>4</v>
      </c>
      <c r="B28" s="32">
        <v>0</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44">
        <v>0</v>
      </c>
    </row>
    <row r="29" spans="1:27" s="3" customFormat="1" ht="12.75" customHeight="1" x14ac:dyDescent="0.2">
      <c r="A29" s="31" t="s">
        <v>5</v>
      </c>
      <c r="B29" s="32">
        <v>0</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44">
        <v>0</v>
      </c>
    </row>
    <row r="30" spans="1:27" s="5" customFormat="1" ht="12.75" customHeight="1" x14ac:dyDescent="0.2">
      <c r="A30" s="31" t="s">
        <v>6</v>
      </c>
      <c r="B30" s="32">
        <v>186782.74581230344</v>
      </c>
      <c r="C30" s="32">
        <v>181978.08589485992</v>
      </c>
      <c r="D30" s="32">
        <v>190082.92585188482</v>
      </c>
      <c r="E30" s="32">
        <v>198514.79761852618</v>
      </c>
      <c r="F30" s="32">
        <v>202000.96525889551</v>
      </c>
      <c r="G30" s="32">
        <v>202569.33337693743</v>
      </c>
      <c r="H30" s="32">
        <v>198798.70509357218</v>
      </c>
      <c r="I30" s="32">
        <v>193071.35812857631</v>
      </c>
      <c r="J30" s="32">
        <v>193537.08538064914</v>
      </c>
      <c r="K30" s="32">
        <v>190362.92718989536</v>
      </c>
      <c r="L30" s="32">
        <v>176829.97206644819</v>
      </c>
      <c r="M30" s="32">
        <v>2785.9791133783583</v>
      </c>
      <c r="N30" s="32">
        <v>1350.7776532985445</v>
      </c>
      <c r="O30" s="32">
        <v>1356.0120421527245</v>
      </c>
      <c r="P30" s="32">
        <v>116.73149992711726</v>
      </c>
      <c r="Q30" s="32">
        <v>142.65989359772686</v>
      </c>
      <c r="R30" s="32">
        <v>2.1475754654886714E-2</v>
      </c>
      <c r="S30" s="32">
        <v>2.1475754654886714E-2</v>
      </c>
      <c r="T30" s="32">
        <v>2.1475754654886714E-2</v>
      </c>
      <c r="U30" s="32">
        <v>2.1475754654886714E-2</v>
      </c>
      <c r="V30" s="32">
        <v>2.1475754654886714E-2</v>
      </c>
      <c r="W30" s="32">
        <v>2.1475754654886714E-2</v>
      </c>
      <c r="X30" s="32">
        <v>2.1475754654886714E-2</v>
      </c>
      <c r="Y30" s="32">
        <v>2.1475754654886714E-2</v>
      </c>
      <c r="Z30" s="32">
        <v>2.1475754654886714E-2</v>
      </c>
      <c r="AA30" s="44">
        <v>2.1475754654886714E-2</v>
      </c>
    </row>
    <row r="31" spans="1:27" s="3" customFormat="1" ht="12.75" customHeight="1" x14ac:dyDescent="0.2">
      <c r="A31" s="31" t="s">
        <v>7</v>
      </c>
      <c r="B31" s="32">
        <v>0</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44">
        <v>0</v>
      </c>
    </row>
    <row r="32" spans="1:27" s="3" customFormat="1" ht="12.75" customHeight="1" x14ac:dyDescent="0.2">
      <c r="A32" s="31" t="s">
        <v>8</v>
      </c>
      <c r="B32" s="32">
        <v>0</v>
      </c>
      <c r="C32" s="32">
        <v>0</v>
      </c>
      <c r="D32" s="32">
        <v>0</v>
      </c>
      <c r="E32" s="32">
        <v>0</v>
      </c>
      <c r="F32" s="32">
        <v>0</v>
      </c>
      <c r="G32" s="32">
        <v>0</v>
      </c>
      <c r="H32" s="32">
        <v>0</v>
      </c>
      <c r="I32" s="32">
        <v>0</v>
      </c>
      <c r="J32" s="32">
        <v>0</v>
      </c>
      <c r="K32" s="32">
        <v>0</v>
      </c>
      <c r="L32" s="32">
        <v>0</v>
      </c>
      <c r="M32" s="32">
        <v>0</v>
      </c>
      <c r="N32" s="32">
        <v>0</v>
      </c>
      <c r="O32" s="32">
        <v>0</v>
      </c>
      <c r="P32" s="32">
        <v>0</v>
      </c>
      <c r="Q32" s="32">
        <v>0</v>
      </c>
      <c r="R32" s="32">
        <v>0</v>
      </c>
      <c r="S32" s="32">
        <v>0</v>
      </c>
      <c r="T32" s="32">
        <v>0</v>
      </c>
      <c r="U32" s="32">
        <v>0</v>
      </c>
      <c r="V32" s="32">
        <v>0</v>
      </c>
      <c r="W32" s="32">
        <v>0</v>
      </c>
      <c r="X32" s="32">
        <v>0</v>
      </c>
      <c r="Y32" s="32">
        <v>0</v>
      </c>
      <c r="Z32" s="32">
        <v>0</v>
      </c>
      <c r="AA32" s="44">
        <v>0</v>
      </c>
    </row>
    <row r="33" spans="1:27" s="3" customFormat="1" ht="12.75" customHeight="1" x14ac:dyDescent="0.2">
      <c r="A33" s="34" t="s">
        <v>12</v>
      </c>
      <c r="B33" s="29">
        <v>301436.98604801984</v>
      </c>
      <c r="C33" s="29">
        <v>324360.66776093229</v>
      </c>
      <c r="D33" s="29">
        <v>275616.10003869969</v>
      </c>
      <c r="E33" s="29">
        <v>505937.9439676163</v>
      </c>
      <c r="F33" s="29">
        <v>495355.36218214338</v>
      </c>
      <c r="G33" s="29">
        <v>581105.53073678352</v>
      </c>
      <c r="H33" s="29">
        <v>628378.74959076149</v>
      </c>
      <c r="I33" s="29">
        <v>709896.74100774562</v>
      </c>
      <c r="J33" s="29">
        <v>627030.31990644359</v>
      </c>
      <c r="K33" s="29">
        <v>701195.66636358097</v>
      </c>
      <c r="L33" s="29">
        <v>968301.93943329726</v>
      </c>
      <c r="M33" s="29">
        <v>1074358.3801421029</v>
      </c>
      <c r="N33" s="29">
        <v>1131443.6022016972</v>
      </c>
      <c r="O33" s="29">
        <v>1212864.19966323</v>
      </c>
      <c r="P33" s="29">
        <v>1232804.6535767557</v>
      </c>
      <c r="Q33" s="29">
        <v>1298139.0142795518</v>
      </c>
      <c r="R33" s="29">
        <v>1452545.0779555871</v>
      </c>
      <c r="S33" s="29">
        <v>1458524.5818088208</v>
      </c>
      <c r="T33" s="29">
        <v>1512890.247638409</v>
      </c>
      <c r="U33" s="29">
        <v>1628533.3342879149</v>
      </c>
      <c r="V33" s="29">
        <v>1579366.4085369969</v>
      </c>
      <c r="W33" s="29">
        <v>2101620.6850553229</v>
      </c>
      <c r="X33" s="29">
        <v>1855957.1448596027</v>
      </c>
      <c r="Y33" s="29">
        <v>2045033.3672959213</v>
      </c>
      <c r="Z33" s="29">
        <v>2060644.7404733705</v>
      </c>
      <c r="AA33" s="42">
        <f t="shared" ref="AA33" si="5">AA34+AA40</f>
        <v>2167219.078147301</v>
      </c>
    </row>
    <row r="34" spans="1:27" s="3" customFormat="1" ht="12.75" customHeight="1" x14ac:dyDescent="0.2">
      <c r="A34" s="33" t="s">
        <v>3</v>
      </c>
      <c r="B34" s="30">
        <v>117577.67</v>
      </c>
      <c r="C34" s="30">
        <v>119921.69</v>
      </c>
      <c r="D34" s="30">
        <v>76877.789999999994</v>
      </c>
      <c r="E34" s="30">
        <v>76852.510081897592</v>
      </c>
      <c r="F34" s="30">
        <v>68857.70007181642</v>
      </c>
      <c r="G34" s="30">
        <v>68834.829617231939</v>
      </c>
      <c r="H34" s="30">
        <v>79920.318750894265</v>
      </c>
      <c r="I34" s="30">
        <v>81712.026870531525</v>
      </c>
      <c r="J34" s="30">
        <v>76640.376044675999</v>
      </c>
      <c r="K34" s="30">
        <v>91723.082266023863</v>
      </c>
      <c r="L34" s="30">
        <v>87572.870031150247</v>
      </c>
      <c r="M34" s="30">
        <v>58227.309359506806</v>
      </c>
      <c r="N34" s="30">
        <v>59372.955748780041</v>
      </c>
      <c r="O34" s="30">
        <v>61335.261025722481</v>
      </c>
      <c r="P34" s="30">
        <v>81927.013531661563</v>
      </c>
      <c r="Q34" s="30">
        <v>200163.95596740843</v>
      </c>
      <c r="R34" s="30">
        <v>198300.5859828933</v>
      </c>
      <c r="S34" s="30">
        <v>214573.14702997968</v>
      </c>
      <c r="T34" s="30">
        <v>257889.6537617651</v>
      </c>
      <c r="U34" s="30">
        <v>315014.9215287391</v>
      </c>
      <c r="V34" s="30">
        <v>290181.74255010224</v>
      </c>
      <c r="W34" s="30">
        <v>277022.98966149118</v>
      </c>
      <c r="X34" s="30">
        <v>223243.67545608891</v>
      </c>
      <c r="Y34" s="30">
        <v>331387.58316240186</v>
      </c>
      <c r="Z34" s="30">
        <v>353322.3262270866</v>
      </c>
      <c r="AA34" s="43">
        <f t="shared" ref="AA34" si="6">SUM(AA35:AA39)</f>
        <v>388533.73677647155</v>
      </c>
    </row>
    <row r="35" spans="1:27" s="3" customFormat="1" ht="12.75" customHeight="1" x14ac:dyDescent="0.2">
      <c r="A35" s="31" t="s">
        <v>4</v>
      </c>
      <c r="B35" s="32">
        <v>0</v>
      </c>
      <c r="C35" s="32">
        <v>0</v>
      </c>
      <c r="D35" s="32">
        <v>0</v>
      </c>
      <c r="E35" s="32">
        <v>0</v>
      </c>
      <c r="F35" s="32">
        <v>0</v>
      </c>
      <c r="G35" s="32">
        <v>0</v>
      </c>
      <c r="H35" s="32">
        <v>0</v>
      </c>
      <c r="I35" s="32">
        <v>0</v>
      </c>
      <c r="J35" s="32">
        <v>0</v>
      </c>
      <c r="K35" s="32">
        <v>0</v>
      </c>
      <c r="L35" s="32">
        <v>0</v>
      </c>
      <c r="M35" s="32">
        <v>0</v>
      </c>
      <c r="N35" s="32">
        <v>0</v>
      </c>
      <c r="O35" s="32">
        <v>0</v>
      </c>
      <c r="P35" s="32">
        <v>0</v>
      </c>
      <c r="Q35" s="32">
        <v>0</v>
      </c>
      <c r="R35" s="32">
        <v>0</v>
      </c>
      <c r="S35" s="32">
        <v>0</v>
      </c>
      <c r="T35" s="32">
        <v>0</v>
      </c>
      <c r="U35" s="32">
        <v>0</v>
      </c>
      <c r="V35" s="32">
        <v>0</v>
      </c>
      <c r="W35" s="32">
        <v>0</v>
      </c>
      <c r="X35" s="32">
        <v>0</v>
      </c>
      <c r="Y35" s="32">
        <v>0</v>
      </c>
      <c r="Z35" s="32">
        <v>0</v>
      </c>
      <c r="AA35" s="44">
        <v>0</v>
      </c>
    </row>
    <row r="36" spans="1:27" s="3" customFormat="1" ht="12.75" customHeight="1" x14ac:dyDescent="0.2">
      <c r="A36" s="31" t="s">
        <v>5</v>
      </c>
      <c r="B36" s="32">
        <v>0</v>
      </c>
      <c r="C36" s="32">
        <v>0</v>
      </c>
      <c r="D36" s="32">
        <v>0</v>
      </c>
      <c r="E36" s="32">
        <v>0</v>
      </c>
      <c r="F36" s="32">
        <v>0</v>
      </c>
      <c r="G36" s="32">
        <v>0</v>
      </c>
      <c r="H36" s="32">
        <v>0</v>
      </c>
      <c r="I36" s="32">
        <v>0</v>
      </c>
      <c r="J36" s="32">
        <v>0</v>
      </c>
      <c r="K36" s="32">
        <v>0</v>
      </c>
      <c r="L36" s="32">
        <v>0</v>
      </c>
      <c r="M36" s="32">
        <v>0</v>
      </c>
      <c r="N36" s="32">
        <v>0</v>
      </c>
      <c r="O36" s="32">
        <v>0</v>
      </c>
      <c r="P36" s="32">
        <v>0</v>
      </c>
      <c r="Q36" s="32">
        <v>0</v>
      </c>
      <c r="R36" s="32">
        <v>0</v>
      </c>
      <c r="S36" s="32">
        <v>0</v>
      </c>
      <c r="T36" s="32">
        <v>0</v>
      </c>
      <c r="U36" s="32">
        <v>0</v>
      </c>
      <c r="V36" s="32">
        <v>0</v>
      </c>
      <c r="W36" s="32">
        <v>0</v>
      </c>
      <c r="X36" s="32">
        <v>0</v>
      </c>
      <c r="Y36" s="32">
        <v>0</v>
      </c>
      <c r="Z36" s="32">
        <v>0</v>
      </c>
      <c r="AA36" s="44">
        <v>0</v>
      </c>
    </row>
    <row r="37" spans="1:27" s="3" customFormat="1" ht="12.75" customHeight="1" x14ac:dyDescent="0.2">
      <c r="A37" s="31" t="s">
        <v>6</v>
      </c>
      <c r="B37" s="32">
        <v>117577.67</v>
      </c>
      <c r="C37" s="32">
        <v>119921.69</v>
      </c>
      <c r="D37" s="32">
        <v>76877.789999999994</v>
      </c>
      <c r="E37" s="32">
        <v>76852.510081897592</v>
      </c>
      <c r="F37" s="32">
        <v>68857.70007181642</v>
      </c>
      <c r="G37" s="32">
        <v>68834.829617231939</v>
      </c>
      <c r="H37" s="32">
        <v>79920.318750894265</v>
      </c>
      <c r="I37" s="32">
        <v>81712.026870531525</v>
      </c>
      <c r="J37" s="32">
        <v>76640.376044675999</v>
      </c>
      <c r="K37" s="32">
        <v>91723.082266023863</v>
      </c>
      <c r="L37" s="32">
        <v>87572.870031150247</v>
      </c>
      <c r="M37" s="32">
        <v>58227.309359506806</v>
      </c>
      <c r="N37" s="32">
        <v>59372.955748780041</v>
      </c>
      <c r="O37" s="32">
        <v>61335.261025722481</v>
      </c>
      <c r="P37" s="32">
        <v>81927.013531661563</v>
      </c>
      <c r="Q37" s="32">
        <v>200163.95596740843</v>
      </c>
      <c r="R37" s="32">
        <v>198300.5859828933</v>
      </c>
      <c r="S37" s="32">
        <v>214573.14702997968</v>
      </c>
      <c r="T37" s="32">
        <v>257889.6537617651</v>
      </c>
      <c r="U37" s="32">
        <v>315014.9215287391</v>
      </c>
      <c r="V37" s="32">
        <v>290181.74255010224</v>
      </c>
      <c r="W37" s="32">
        <v>277022.98966149118</v>
      </c>
      <c r="X37" s="32">
        <v>223243.67545608891</v>
      </c>
      <c r="Y37" s="32">
        <v>331387.58316240186</v>
      </c>
      <c r="Z37" s="32">
        <v>353322.3262270866</v>
      </c>
      <c r="AA37" s="44">
        <v>388533.73677647155</v>
      </c>
    </row>
    <row r="38" spans="1:27" s="3" customFormat="1" ht="12.75" customHeight="1" x14ac:dyDescent="0.2">
      <c r="A38" s="31" t="s">
        <v>7</v>
      </c>
      <c r="B38" s="32">
        <v>0</v>
      </c>
      <c r="C38" s="32">
        <v>0</v>
      </c>
      <c r="D38" s="32">
        <v>0</v>
      </c>
      <c r="E38" s="32">
        <v>0</v>
      </c>
      <c r="F38" s="32">
        <v>0</v>
      </c>
      <c r="G38" s="32">
        <v>0</v>
      </c>
      <c r="H38" s="32">
        <v>0</v>
      </c>
      <c r="I38" s="32">
        <v>0</v>
      </c>
      <c r="J38" s="32">
        <v>0</v>
      </c>
      <c r="K38" s="32">
        <v>0</v>
      </c>
      <c r="L38" s="32">
        <v>0</v>
      </c>
      <c r="M38" s="32">
        <v>0</v>
      </c>
      <c r="N38" s="32">
        <v>0</v>
      </c>
      <c r="O38" s="32">
        <v>0</v>
      </c>
      <c r="P38" s="32">
        <v>0</v>
      </c>
      <c r="Q38" s="32">
        <v>0</v>
      </c>
      <c r="R38" s="32">
        <v>0</v>
      </c>
      <c r="S38" s="32">
        <v>0</v>
      </c>
      <c r="T38" s="32">
        <v>0</v>
      </c>
      <c r="U38" s="32">
        <v>0</v>
      </c>
      <c r="V38" s="32">
        <v>0</v>
      </c>
      <c r="W38" s="32">
        <v>0</v>
      </c>
      <c r="X38" s="32">
        <v>0</v>
      </c>
      <c r="Y38" s="32">
        <v>0</v>
      </c>
      <c r="Z38" s="32">
        <v>0</v>
      </c>
      <c r="AA38" s="44">
        <v>0</v>
      </c>
    </row>
    <row r="39" spans="1:27" s="3" customFormat="1" ht="12.75" customHeight="1" x14ac:dyDescent="0.2">
      <c r="A39" s="31" t="s">
        <v>8</v>
      </c>
      <c r="B39" s="32">
        <v>0</v>
      </c>
      <c r="C39" s="32">
        <v>0</v>
      </c>
      <c r="D39" s="32">
        <v>0</v>
      </c>
      <c r="E39" s="32">
        <v>0</v>
      </c>
      <c r="F39" s="32">
        <v>0</v>
      </c>
      <c r="G39" s="32">
        <v>0</v>
      </c>
      <c r="H39" s="32">
        <v>0</v>
      </c>
      <c r="I39" s="32">
        <v>0</v>
      </c>
      <c r="J39" s="32">
        <v>0</v>
      </c>
      <c r="K39" s="32">
        <v>0</v>
      </c>
      <c r="L39" s="32">
        <v>0</v>
      </c>
      <c r="M39" s="32">
        <v>0</v>
      </c>
      <c r="N39" s="32">
        <v>0</v>
      </c>
      <c r="O39" s="32">
        <v>0</v>
      </c>
      <c r="P39" s="32">
        <v>0</v>
      </c>
      <c r="Q39" s="32">
        <v>0</v>
      </c>
      <c r="R39" s="32">
        <v>0</v>
      </c>
      <c r="S39" s="32">
        <v>0</v>
      </c>
      <c r="T39" s="32">
        <v>0</v>
      </c>
      <c r="U39" s="32">
        <v>0</v>
      </c>
      <c r="V39" s="32">
        <v>0</v>
      </c>
      <c r="W39" s="32">
        <v>0</v>
      </c>
      <c r="X39" s="32">
        <v>0</v>
      </c>
      <c r="Y39" s="32">
        <v>0</v>
      </c>
      <c r="Z39" s="32">
        <v>0</v>
      </c>
      <c r="AA39" s="44">
        <v>0</v>
      </c>
    </row>
    <row r="40" spans="1:27" s="3" customFormat="1" ht="12.75" customHeight="1" x14ac:dyDescent="0.2">
      <c r="A40" s="33" t="s">
        <v>9</v>
      </c>
      <c r="B40" s="30">
        <v>183859.31604801986</v>
      </c>
      <c r="C40" s="30">
        <v>204438.97776093229</v>
      </c>
      <c r="D40" s="30">
        <v>198738.31003869971</v>
      </c>
      <c r="E40" s="30">
        <v>429085.4338857187</v>
      </c>
      <c r="F40" s="30">
        <v>426497.66211032693</v>
      </c>
      <c r="G40" s="30">
        <v>512270.70111955155</v>
      </c>
      <c r="H40" s="30">
        <v>548458.43083986721</v>
      </c>
      <c r="I40" s="30">
        <v>628184.71413721412</v>
      </c>
      <c r="J40" s="30">
        <v>550389.94386176765</v>
      </c>
      <c r="K40" s="30">
        <v>609472.58409755712</v>
      </c>
      <c r="L40" s="30">
        <v>880729.06940214697</v>
      </c>
      <c r="M40" s="30">
        <v>1016131.0707825961</v>
      </c>
      <c r="N40" s="30">
        <v>1072070.6464529173</v>
      </c>
      <c r="O40" s="30">
        <v>1151528.9386375076</v>
      </c>
      <c r="P40" s="30">
        <v>1150877.6400450941</v>
      </c>
      <c r="Q40" s="30">
        <v>1097975.0583121434</v>
      </c>
      <c r="R40" s="30">
        <v>1254244.4919726937</v>
      </c>
      <c r="S40" s="30">
        <v>1243951.4347788412</v>
      </c>
      <c r="T40" s="30">
        <v>1255000.593876644</v>
      </c>
      <c r="U40" s="30">
        <v>1313518.4127591758</v>
      </c>
      <c r="V40" s="30">
        <v>1289184.6659868946</v>
      </c>
      <c r="W40" s="30">
        <v>1824597.6953938319</v>
      </c>
      <c r="X40" s="30">
        <v>1632713.4694035137</v>
      </c>
      <c r="Y40" s="30">
        <v>1713645.7841335195</v>
      </c>
      <c r="Z40" s="30">
        <v>1707322.4142462839</v>
      </c>
      <c r="AA40" s="43">
        <f t="shared" ref="AA40" si="7">SUM(AA41:AA45)</f>
        <v>1778685.3413708294</v>
      </c>
    </row>
    <row r="41" spans="1:27" s="3" customFormat="1" ht="12.75" customHeight="1" x14ac:dyDescent="0.2">
      <c r="A41" s="31" t="s">
        <v>4</v>
      </c>
      <c r="B41" s="32">
        <v>17443.606048019825</v>
      </c>
      <c r="C41" s="32">
        <v>17937.327760932301</v>
      </c>
      <c r="D41" s="32">
        <v>29360.930038699698</v>
      </c>
      <c r="E41" s="32">
        <v>34619.139992795768</v>
      </c>
      <c r="F41" s="32">
        <v>38791.949406914995</v>
      </c>
      <c r="G41" s="32">
        <v>46455.570737225375</v>
      </c>
      <c r="H41" s="32">
        <v>63565.736471707824</v>
      </c>
      <c r="I41" s="32">
        <v>129633.48693205553</v>
      </c>
      <c r="J41" s="32">
        <v>85704.589975414041</v>
      </c>
      <c r="K41" s="32">
        <v>110259.8555277001</v>
      </c>
      <c r="L41" s="32">
        <v>96951.238479737032</v>
      </c>
      <c r="M41" s="32">
        <v>142271.51963138522</v>
      </c>
      <c r="N41" s="32">
        <v>172822.53335709058</v>
      </c>
      <c r="O41" s="32">
        <v>202586.9361754893</v>
      </c>
      <c r="P41" s="32">
        <v>168929.80295840569</v>
      </c>
      <c r="Q41" s="32">
        <v>160388.15515000632</v>
      </c>
      <c r="R41" s="32">
        <v>153040.54170785885</v>
      </c>
      <c r="S41" s="32">
        <v>135553.35276576362</v>
      </c>
      <c r="T41" s="32">
        <v>143353.69408625647</v>
      </c>
      <c r="U41" s="32">
        <v>140005.91199298468</v>
      </c>
      <c r="V41" s="32">
        <v>104045.51884948155</v>
      </c>
      <c r="W41" s="32">
        <v>150575.67292367117</v>
      </c>
      <c r="X41" s="32">
        <v>139713.17442238258</v>
      </c>
      <c r="Y41" s="32">
        <v>182155.4951077514</v>
      </c>
      <c r="Z41" s="32">
        <v>229142.20366632615</v>
      </c>
      <c r="AA41" s="44">
        <v>193484.58594688223</v>
      </c>
    </row>
    <row r="42" spans="1:27" s="3" customFormat="1" ht="12.75" customHeight="1" x14ac:dyDescent="0.2">
      <c r="A42" s="31" t="s">
        <v>5</v>
      </c>
      <c r="B42" s="32">
        <v>17000</v>
      </c>
      <c r="C42" s="32">
        <v>17000</v>
      </c>
      <c r="D42" s="32">
        <v>17000</v>
      </c>
      <c r="E42" s="32">
        <v>191078.02299999999</v>
      </c>
      <c r="F42" s="32">
        <v>179838.43136000002</v>
      </c>
      <c r="G42" s="32">
        <v>182519.43615000002</v>
      </c>
      <c r="H42" s="32">
        <v>191776.90797000003</v>
      </c>
      <c r="I42" s="32">
        <v>195696.01073000001</v>
      </c>
      <c r="J42" s="32">
        <v>195912.84408000004</v>
      </c>
      <c r="K42" s="32">
        <v>207636.54879</v>
      </c>
      <c r="L42" s="32">
        <v>500384.08011000004</v>
      </c>
      <c r="M42" s="32">
        <v>495269.81675</v>
      </c>
      <c r="N42" s="32">
        <v>500845.20736</v>
      </c>
      <c r="O42" s="32">
        <v>483772.90847000002</v>
      </c>
      <c r="P42" s="32">
        <v>478171.18223999999</v>
      </c>
      <c r="Q42" s="32">
        <v>351360.01695000002</v>
      </c>
      <c r="R42" s="32">
        <v>462381.42748375959</v>
      </c>
      <c r="S42" s="32">
        <v>462965.34782625805</v>
      </c>
      <c r="T42" s="32">
        <v>461098.99380548124</v>
      </c>
      <c r="U42" s="32">
        <v>472616.63647104602</v>
      </c>
      <c r="V42" s="32">
        <v>471741.2448791918</v>
      </c>
      <c r="W42" s="32">
        <v>958609.21003511851</v>
      </c>
      <c r="X42" s="32">
        <v>668437.20349017926</v>
      </c>
      <c r="Y42" s="32">
        <v>648789.97722082527</v>
      </c>
      <c r="Z42" s="32">
        <v>643257.55925045279</v>
      </c>
      <c r="AA42" s="44">
        <v>692444.33827132778</v>
      </c>
    </row>
    <row r="43" spans="1:27" s="3" customFormat="1" ht="12.75" customHeight="1" x14ac:dyDescent="0.2">
      <c r="A43" s="31" t="s">
        <v>6</v>
      </c>
      <c r="B43" s="32">
        <v>149415.71000000002</v>
      </c>
      <c r="C43" s="32">
        <v>169501.65</v>
      </c>
      <c r="D43" s="32">
        <v>152377.38</v>
      </c>
      <c r="E43" s="32">
        <v>203388.27089292297</v>
      </c>
      <c r="F43" s="32">
        <v>207867.28134341195</v>
      </c>
      <c r="G43" s="32">
        <v>283295.69423232612</v>
      </c>
      <c r="H43" s="32">
        <v>293115.78639815934</v>
      </c>
      <c r="I43" s="32">
        <v>302855.21647515858</v>
      </c>
      <c r="J43" s="32">
        <v>268772.5098063536</v>
      </c>
      <c r="K43" s="32">
        <v>291576.17977985705</v>
      </c>
      <c r="L43" s="32">
        <v>283393.75081240991</v>
      </c>
      <c r="M43" s="32">
        <v>378589.73440121091</v>
      </c>
      <c r="N43" s="32">
        <v>398402.90573582676</v>
      </c>
      <c r="O43" s="32">
        <v>465169.09399201826</v>
      </c>
      <c r="P43" s="32">
        <v>503776.65484668844</v>
      </c>
      <c r="Q43" s="32">
        <v>586226.88621213706</v>
      </c>
      <c r="R43" s="32">
        <v>638822.52278107521</v>
      </c>
      <c r="S43" s="32">
        <v>645432.73418681952</v>
      </c>
      <c r="T43" s="32">
        <v>650547.90598490625</v>
      </c>
      <c r="U43" s="32">
        <v>700895.86429514503</v>
      </c>
      <c r="V43" s="32">
        <v>713397.90225822118</v>
      </c>
      <c r="W43" s="32">
        <v>715412.81243504235</v>
      </c>
      <c r="X43" s="32">
        <v>824563.09149095172</v>
      </c>
      <c r="Y43" s="32">
        <v>882700.31180494279</v>
      </c>
      <c r="Z43" s="32">
        <v>834922.65132950491</v>
      </c>
      <c r="AA43" s="44">
        <v>892756.41715261922</v>
      </c>
    </row>
    <row r="44" spans="1:27" s="3" customFormat="1" ht="12.75" customHeight="1" x14ac:dyDescent="0.2">
      <c r="A44" s="31" t="s">
        <v>7</v>
      </c>
      <c r="B44" s="32">
        <v>0</v>
      </c>
      <c r="C44" s="32">
        <v>0</v>
      </c>
      <c r="D44" s="32">
        <v>0</v>
      </c>
      <c r="E44" s="32">
        <v>0</v>
      </c>
      <c r="F44" s="32">
        <v>0</v>
      </c>
      <c r="G44" s="32">
        <v>0</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2">
        <v>0</v>
      </c>
      <c r="Y44" s="32">
        <v>0</v>
      </c>
      <c r="Z44" s="32">
        <v>0</v>
      </c>
      <c r="AA44" s="44">
        <v>0</v>
      </c>
    </row>
    <row r="45" spans="1:27" s="3" customFormat="1" ht="12.75" customHeight="1" x14ac:dyDescent="0.2">
      <c r="A45" s="31" t="s">
        <v>8</v>
      </c>
      <c r="B45" s="32">
        <v>0</v>
      </c>
      <c r="C45" s="32">
        <v>0</v>
      </c>
      <c r="D45" s="32">
        <v>0</v>
      </c>
      <c r="E45" s="32">
        <v>0</v>
      </c>
      <c r="F45" s="32">
        <v>0</v>
      </c>
      <c r="G45" s="32">
        <v>0</v>
      </c>
      <c r="H45" s="32">
        <v>0</v>
      </c>
      <c r="I45" s="32">
        <v>0</v>
      </c>
      <c r="J45" s="32">
        <v>0</v>
      </c>
      <c r="K45" s="32">
        <v>0</v>
      </c>
      <c r="L45" s="32">
        <v>0</v>
      </c>
      <c r="M45" s="32">
        <v>0</v>
      </c>
      <c r="N45" s="32">
        <v>0</v>
      </c>
      <c r="O45" s="32">
        <v>0</v>
      </c>
      <c r="P45" s="32">
        <v>0</v>
      </c>
      <c r="Q45" s="32">
        <v>0</v>
      </c>
      <c r="R45" s="32">
        <v>0</v>
      </c>
      <c r="S45" s="32">
        <v>0</v>
      </c>
      <c r="T45" s="32">
        <v>0</v>
      </c>
      <c r="U45" s="32">
        <v>0</v>
      </c>
      <c r="V45" s="32">
        <v>0</v>
      </c>
      <c r="W45" s="32">
        <v>0</v>
      </c>
      <c r="X45" s="32">
        <v>0</v>
      </c>
      <c r="Y45" s="32">
        <v>0</v>
      </c>
      <c r="Z45" s="32">
        <v>0</v>
      </c>
      <c r="AA45" s="44">
        <v>0</v>
      </c>
    </row>
    <row r="46" spans="1:27" s="3" customFormat="1" ht="12.75" customHeight="1" x14ac:dyDescent="0.2">
      <c r="A46" s="34" t="s">
        <v>13</v>
      </c>
      <c r="B46" s="29">
        <v>220354.84</v>
      </c>
      <c r="C46" s="29">
        <v>295112.59999999998</v>
      </c>
      <c r="D46" s="29">
        <v>296331.98000000004</v>
      </c>
      <c r="E46" s="29">
        <v>645573.03478324506</v>
      </c>
      <c r="F46" s="29">
        <v>665121.88055729051</v>
      </c>
      <c r="G46" s="29">
        <v>825629.39703872544</v>
      </c>
      <c r="H46" s="29">
        <v>873019.35513579857</v>
      </c>
      <c r="I46" s="29">
        <v>948713.28291394119</v>
      </c>
      <c r="J46" s="29">
        <v>1706771.4732573635</v>
      </c>
      <c r="K46" s="29">
        <v>1721023.9712027377</v>
      </c>
      <c r="L46" s="29">
        <v>1601079.2175859141</v>
      </c>
      <c r="M46" s="29">
        <v>1855964.8361032598</v>
      </c>
      <c r="N46" s="29">
        <v>2214321.5585252559</v>
      </c>
      <c r="O46" s="29">
        <v>2237253.6292529339</v>
      </c>
      <c r="P46" s="29">
        <v>2468677.0881108805</v>
      </c>
      <c r="Q46" s="29">
        <v>2633374.2904333998</v>
      </c>
      <c r="R46" s="29">
        <v>3094162.1825592555</v>
      </c>
      <c r="S46" s="29">
        <v>3040604.8686279766</v>
      </c>
      <c r="T46" s="29">
        <v>3581504.3444977133</v>
      </c>
      <c r="U46" s="29">
        <v>3521887.7312138788</v>
      </c>
      <c r="V46" s="29">
        <v>3446135.2421438023</v>
      </c>
      <c r="W46" s="29">
        <v>3574460.5281855566</v>
      </c>
      <c r="X46" s="29">
        <v>3509863.4068081765</v>
      </c>
      <c r="Y46" s="29">
        <v>3501335.7108120676</v>
      </c>
      <c r="Z46" s="29">
        <v>3568258.0913899625</v>
      </c>
      <c r="AA46" s="42">
        <f t="shared" ref="AA46" si="8">AA47+AA53</f>
        <v>8060410.3543776637</v>
      </c>
    </row>
    <row r="47" spans="1:27" s="3" customFormat="1" ht="12.75" customHeight="1" x14ac:dyDescent="0.2">
      <c r="A47" s="33" t="s">
        <v>3</v>
      </c>
      <c r="B47" s="30">
        <v>31402.9</v>
      </c>
      <c r="C47" s="30">
        <v>35628.6</v>
      </c>
      <c r="D47" s="30">
        <v>1290.4000000000001</v>
      </c>
      <c r="E47" s="30">
        <v>288646.78999999998</v>
      </c>
      <c r="F47" s="30">
        <v>339930.88</v>
      </c>
      <c r="G47" s="30">
        <v>418198.95075856842</v>
      </c>
      <c r="H47" s="30">
        <v>470549.76175856846</v>
      </c>
      <c r="I47" s="30">
        <v>501554.74175856839</v>
      </c>
      <c r="J47" s="30">
        <v>599068.16951854224</v>
      </c>
      <c r="K47" s="30">
        <v>612373.88700818981</v>
      </c>
      <c r="L47" s="30">
        <v>538493.80010000011</v>
      </c>
      <c r="M47" s="30">
        <v>508232.39730264788</v>
      </c>
      <c r="N47" s="30">
        <v>552460.41173796495</v>
      </c>
      <c r="O47" s="30">
        <v>457296.57490863249</v>
      </c>
      <c r="P47" s="30">
        <v>469022.28993766266</v>
      </c>
      <c r="Q47" s="30">
        <v>405711.69913552108</v>
      </c>
      <c r="R47" s="30">
        <v>454509.64581340441</v>
      </c>
      <c r="S47" s="30">
        <v>456996.74681196921</v>
      </c>
      <c r="T47" s="30">
        <v>550871.67904388742</v>
      </c>
      <c r="U47" s="30">
        <v>561952.23309005448</v>
      </c>
      <c r="V47" s="30">
        <v>486413.29922996764</v>
      </c>
      <c r="W47" s="30">
        <v>453359.18795050716</v>
      </c>
      <c r="X47" s="30">
        <v>421423.11571263563</v>
      </c>
      <c r="Y47" s="30">
        <v>408733.4391515936</v>
      </c>
      <c r="Z47" s="30">
        <v>407714.36915159359</v>
      </c>
      <c r="AA47" s="43">
        <f t="shared" ref="AA47" si="9">SUM(AA48:AA52)</f>
        <v>462655.8156304165</v>
      </c>
    </row>
    <row r="48" spans="1:27" s="3" customFormat="1" ht="12.75" customHeight="1" x14ac:dyDescent="0.2">
      <c r="A48" s="31" t="s">
        <v>4</v>
      </c>
      <c r="B48" s="32" t="s">
        <v>37</v>
      </c>
      <c r="C48" s="32" t="s">
        <v>37</v>
      </c>
      <c r="D48" s="32" t="s">
        <v>37</v>
      </c>
      <c r="E48" s="32" t="s">
        <v>37</v>
      </c>
      <c r="F48" s="32" t="s">
        <v>37</v>
      </c>
      <c r="G48" s="32" t="s">
        <v>37</v>
      </c>
      <c r="H48" s="32" t="s">
        <v>37</v>
      </c>
      <c r="I48" s="32" t="s">
        <v>37</v>
      </c>
      <c r="J48" s="32" t="s">
        <v>37</v>
      </c>
      <c r="K48" s="32" t="s">
        <v>37</v>
      </c>
      <c r="L48" s="32" t="s">
        <v>37</v>
      </c>
      <c r="M48" s="32" t="s">
        <v>37</v>
      </c>
      <c r="N48" s="32" t="s">
        <v>37</v>
      </c>
      <c r="O48" s="32" t="s">
        <v>37</v>
      </c>
      <c r="P48" s="32" t="s">
        <v>37</v>
      </c>
      <c r="Q48" s="32" t="s">
        <v>37</v>
      </c>
      <c r="R48" s="32" t="s">
        <v>37</v>
      </c>
      <c r="S48" s="32" t="s">
        <v>37</v>
      </c>
      <c r="T48" s="32" t="s">
        <v>37</v>
      </c>
      <c r="U48" s="32" t="s">
        <v>37</v>
      </c>
      <c r="V48" s="32" t="s">
        <v>37</v>
      </c>
      <c r="W48" s="32" t="s">
        <v>37</v>
      </c>
      <c r="X48" s="32" t="s">
        <v>37</v>
      </c>
      <c r="Y48" s="32" t="s">
        <v>37</v>
      </c>
      <c r="Z48" s="32" t="s">
        <v>37</v>
      </c>
      <c r="AA48" s="44" t="s">
        <v>37</v>
      </c>
    </row>
    <row r="49" spans="1:27" s="3" customFormat="1" ht="12.75" customHeight="1" x14ac:dyDescent="0.2">
      <c r="A49" s="31" t="s">
        <v>5</v>
      </c>
      <c r="B49" s="32">
        <v>0</v>
      </c>
      <c r="C49" s="32">
        <v>0</v>
      </c>
      <c r="D49" s="32">
        <v>0</v>
      </c>
      <c r="E49" s="32">
        <v>0</v>
      </c>
      <c r="F49" s="32">
        <v>0</v>
      </c>
      <c r="G49" s="32">
        <v>0</v>
      </c>
      <c r="H49" s="32">
        <v>0</v>
      </c>
      <c r="I49" s="32">
        <v>0</v>
      </c>
      <c r="J49" s="32">
        <v>0</v>
      </c>
      <c r="K49" s="32">
        <v>0</v>
      </c>
      <c r="L49" s="32">
        <v>0</v>
      </c>
      <c r="M49" s="32">
        <v>0</v>
      </c>
      <c r="N49" s="32">
        <v>0</v>
      </c>
      <c r="O49" s="32">
        <v>0</v>
      </c>
      <c r="P49" s="32">
        <v>0</v>
      </c>
      <c r="Q49" s="32">
        <v>0</v>
      </c>
      <c r="R49" s="32">
        <v>0</v>
      </c>
      <c r="S49" s="32">
        <v>0</v>
      </c>
      <c r="T49" s="32">
        <v>0</v>
      </c>
      <c r="U49" s="32">
        <v>0</v>
      </c>
      <c r="V49" s="32">
        <v>0</v>
      </c>
      <c r="W49" s="32">
        <v>1982.3112199999998</v>
      </c>
      <c r="X49" s="32">
        <v>1982.3112199999998</v>
      </c>
      <c r="Y49" s="32">
        <v>1982.3112199999998</v>
      </c>
      <c r="Z49" s="32">
        <v>1982.3112199999998</v>
      </c>
      <c r="AA49" s="44">
        <v>1982.3112199999998</v>
      </c>
    </row>
    <row r="50" spans="1:27" s="3" customFormat="1" ht="12.75" customHeight="1" x14ac:dyDescent="0.2">
      <c r="A50" s="31" t="s">
        <v>6</v>
      </c>
      <c r="B50" s="32">
        <v>31402.9</v>
      </c>
      <c r="C50" s="32">
        <v>35628.6</v>
      </c>
      <c r="D50" s="32">
        <v>1290.4000000000001</v>
      </c>
      <c r="E50" s="32">
        <v>125684.26999999999</v>
      </c>
      <c r="F50" s="32">
        <v>189858.63</v>
      </c>
      <c r="G50" s="32">
        <v>311100.48075856845</v>
      </c>
      <c r="H50" s="32">
        <v>362796.83175856847</v>
      </c>
      <c r="I50" s="32">
        <v>426318.66175856843</v>
      </c>
      <c r="J50" s="32">
        <v>427959.22735854232</v>
      </c>
      <c r="K50" s="32">
        <v>397680.81700818986</v>
      </c>
      <c r="L50" s="32">
        <v>389332.28010000015</v>
      </c>
      <c r="M50" s="32">
        <v>287581.8565600001</v>
      </c>
      <c r="N50" s="32">
        <v>296209.82536873838</v>
      </c>
      <c r="O50" s="32">
        <v>279576.82853940607</v>
      </c>
      <c r="P50" s="32">
        <v>276835.67853940593</v>
      </c>
      <c r="Q50" s="32">
        <v>233186.15408734948</v>
      </c>
      <c r="R50" s="32">
        <v>225172.46093523272</v>
      </c>
      <c r="S50" s="32">
        <v>240081.50292867981</v>
      </c>
      <c r="T50" s="32">
        <v>275201.14275333146</v>
      </c>
      <c r="U50" s="32">
        <v>259122.08275333134</v>
      </c>
      <c r="V50" s="32">
        <v>260870.95537333138</v>
      </c>
      <c r="W50" s="32">
        <v>270893.29537333141</v>
      </c>
      <c r="X50" s="32">
        <v>246474.86437333134</v>
      </c>
      <c r="Y50" s="32">
        <v>239436.49437333134</v>
      </c>
      <c r="Z50" s="32">
        <v>237311.88437333136</v>
      </c>
      <c r="AA50" s="44">
        <v>289655.95437333133</v>
      </c>
    </row>
    <row r="51" spans="1:27" s="3" customFormat="1" ht="12.75" customHeight="1" x14ac:dyDescent="0.2">
      <c r="A51" s="31" t="s">
        <v>7</v>
      </c>
      <c r="B51" s="32" t="s">
        <v>37</v>
      </c>
      <c r="C51" s="32" t="s">
        <v>37</v>
      </c>
      <c r="D51" s="32" t="s">
        <v>37</v>
      </c>
      <c r="E51" s="32">
        <v>162962.51999999999</v>
      </c>
      <c r="F51" s="32">
        <v>150072.24999999997</v>
      </c>
      <c r="G51" s="32">
        <v>107098.46999999999</v>
      </c>
      <c r="H51" s="32">
        <v>107752.92999999996</v>
      </c>
      <c r="I51" s="32">
        <v>75236.079999999958</v>
      </c>
      <c r="J51" s="32">
        <v>171108.94215999995</v>
      </c>
      <c r="K51" s="32">
        <v>214693.06999999995</v>
      </c>
      <c r="L51" s="32">
        <v>149161.51999999996</v>
      </c>
      <c r="M51" s="32">
        <v>220650.54074264778</v>
      </c>
      <c r="N51" s="32">
        <v>256250.58636922642</v>
      </c>
      <c r="O51" s="32">
        <v>177719.74636922643</v>
      </c>
      <c r="P51" s="32">
        <v>192186.61139825676</v>
      </c>
      <c r="Q51" s="32">
        <v>172525.54504817163</v>
      </c>
      <c r="R51" s="32">
        <v>229337.18487817168</v>
      </c>
      <c r="S51" s="32">
        <v>216915.24388328937</v>
      </c>
      <c r="T51" s="32">
        <v>275670.53629055596</v>
      </c>
      <c r="U51" s="32">
        <v>302830.15033672308</v>
      </c>
      <c r="V51" s="32">
        <v>225542.34385663629</v>
      </c>
      <c r="W51" s="32">
        <v>180483.58135717575</v>
      </c>
      <c r="X51" s="32">
        <v>172965.94011930429</v>
      </c>
      <c r="Y51" s="32">
        <v>167314.63355826226</v>
      </c>
      <c r="Z51" s="32">
        <v>168420.17355826224</v>
      </c>
      <c r="AA51" s="44">
        <v>171017.55003708517</v>
      </c>
    </row>
    <row r="52" spans="1:27" s="3" customFormat="1" ht="12.75" customHeight="1" x14ac:dyDescent="0.2">
      <c r="A52" s="31" t="s">
        <v>8</v>
      </c>
      <c r="B52" s="32" t="s">
        <v>37</v>
      </c>
      <c r="C52" s="32" t="s">
        <v>37</v>
      </c>
      <c r="D52" s="32" t="s">
        <v>37</v>
      </c>
      <c r="E52" s="32" t="s">
        <v>37</v>
      </c>
      <c r="F52" s="32" t="s">
        <v>37</v>
      </c>
      <c r="G52" s="32" t="s">
        <v>37</v>
      </c>
      <c r="H52" s="32" t="s">
        <v>37</v>
      </c>
      <c r="I52" s="32" t="s">
        <v>37</v>
      </c>
      <c r="J52" s="32" t="s">
        <v>37</v>
      </c>
      <c r="K52" s="32" t="s">
        <v>37</v>
      </c>
      <c r="L52" s="32" t="s">
        <v>37</v>
      </c>
      <c r="M52" s="32" t="s">
        <v>37</v>
      </c>
      <c r="N52" s="32" t="s">
        <v>37</v>
      </c>
      <c r="O52" s="32" t="s">
        <v>37</v>
      </c>
      <c r="P52" s="32" t="s">
        <v>37</v>
      </c>
      <c r="Q52" s="32" t="s">
        <v>37</v>
      </c>
      <c r="R52" s="32" t="s">
        <v>37</v>
      </c>
      <c r="S52" s="32" t="s">
        <v>37</v>
      </c>
      <c r="T52" s="32" t="s">
        <v>37</v>
      </c>
      <c r="U52" s="32" t="s">
        <v>37</v>
      </c>
      <c r="V52" s="32" t="s">
        <v>37</v>
      </c>
      <c r="W52" s="32" t="s">
        <v>37</v>
      </c>
      <c r="X52" s="32" t="s">
        <v>37</v>
      </c>
      <c r="Y52" s="32" t="s">
        <v>37</v>
      </c>
      <c r="Z52" s="32" t="s">
        <v>37</v>
      </c>
      <c r="AA52" s="44" t="s">
        <v>37</v>
      </c>
    </row>
    <row r="53" spans="1:27" s="3" customFormat="1" ht="12.75" customHeight="1" x14ac:dyDescent="0.2">
      <c r="A53" s="33" t="s">
        <v>9</v>
      </c>
      <c r="B53" s="30">
        <v>188951.94</v>
      </c>
      <c r="C53" s="30">
        <v>259484</v>
      </c>
      <c r="D53" s="30">
        <v>295041.58</v>
      </c>
      <c r="E53" s="30">
        <v>356926.24478324514</v>
      </c>
      <c r="F53" s="30">
        <v>325191.00055729045</v>
      </c>
      <c r="G53" s="30">
        <v>407430.44628015696</v>
      </c>
      <c r="H53" s="30">
        <v>402469.59337723011</v>
      </c>
      <c r="I53" s="30">
        <v>447158.54115537275</v>
      </c>
      <c r="J53" s="30">
        <v>1107703.3037388213</v>
      </c>
      <c r="K53" s="30">
        <v>1108650.084194548</v>
      </c>
      <c r="L53" s="30">
        <v>1062585.417485914</v>
      </c>
      <c r="M53" s="30">
        <v>1347732.438800612</v>
      </c>
      <c r="N53" s="30">
        <v>1661861.1467872912</v>
      </c>
      <c r="O53" s="30">
        <v>1779957.0543443016</v>
      </c>
      <c r="P53" s="30">
        <v>1999654.7981732178</v>
      </c>
      <c r="Q53" s="30">
        <v>2227662.5912978789</v>
      </c>
      <c r="R53" s="30">
        <v>2639652.5367458509</v>
      </c>
      <c r="S53" s="30">
        <v>2583608.1218160074</v>
      </c>
      <c r="T53" s="30">
        <v>3030632.6654538261</v>
      </c>
      <c r="U53" s="30">
        <v>2959935.4981238246</v>
      </c>
      <c r="V53" s="30">
        <v>2959721.9429138349</v>
      </c>
      <c r="W53" s="30">
        <v>3121101.3402350494</v>
      </c>
      <c r="X53" s="30">
        <v>3088440.2910955409</v>
      </c>
      <c r="Y53" s="30">
        <v>3092602.2716604741</v>
      </c>
      <c r="Z53" s="30">
        <v>3160543.7222383688</v>
      </c>
      <c r="AA53" s="43">
        <f t="shared" ref="AA53" si="10">SUM(AA54:AA58)</f>
        <v>7597754.5387472473</v>
      </c>
    </row>
    <row r="54" spans="1:27" s="3" customFormat="1" ht="12.75" customHeight="1" x14ac:dyDescent="0.2">
      <c r="A54" s="31" t="s">
        <v>4</v>
      </c>
      <c r="B54" s="32" t="s">
        <v>37</v>
      </c>
      <c r="C54" s="32" t="s">
        <v>37</v>
      </c>
      <c r="D54" s="32" t="s">
        <v>37</v>
      </c>
      <c r="E54" s="32" t="s">
        <v>37</v>
      </c>
      <c r="F54" s="32" t="s">
        <v>37</v>
      </c>
      <c r="G54" s="32" t="s">
        <v>37</v>
      </c>
      <c r="H54" s="32" t="s">
        <v>37</v>
      </c>
      <c r="I54" s="32" t="s">
        <v>37</v>
      </c>
      <c r="J54" s="32" t="s">
        <v>37</v>
      </c>
      <c r="K54" s="32" t="s">
        <v>37</v>
      </c>
      <c r="L54" s="32" t="s">
        <v>37</v>
      </c>
      <c r="M54" s="32" t="s">
        <v>37</v>
      </c>
      <c r="N54" s="32" t="s">
        <v>37</v>
      </c>
      <c r="O54" s="32" t="s">
        <v>37</v>
      </c>
      <c r="P54" s="32" t="s">
        <v>37</v>
      </c>
      <c r="Q54" s="32" t="s">
        <v>37</v>
      </c>
      <c r="R54" s="32" t="s">
        <v>37</v>
      </c>
      <c r="S54" s="32" t="s">
        <v>37</v>
      </c>
      <c r="T54" s="32" t="s">
        <v>37</v>
      </c>
      <c r="U54" s="32" t="s">
        <v>37</v>
      </c>
      <c r="V54" s="32" t="s">
        <v>37</v>
      </c>
      <c r="W54" s="32" t="s">
        <v>37</v>
      </c>
      <c r="X54" s="32" t="s">
        <v>37</v>
      </c>
      <c r="Y54" s="32" t="s">
        <v>37</v>
      </c>
      <c r="Z54" s="32" t="s">
        <v>37</v>
      </c>
      <c r="AA54" s="44" t="s">
        <v>37</v>
      </c>
    </row>
    <row r="55" spans="1:27" s="3" customFormat="1" ht="12.75" customHeight="1" x14ac:dyDescent="0.2">
      <c r="A55" s="31" t="s">
        <v>5</v>
      </c>
      <c r="B55" s="32">
        <v>0</v>
      </c>
      <c r="C55" s="32">
        <v>0</v>
      </c>
      <c r="D55" s="32">
        <v>0</v>
      </c>
      <c r="E55" s="32">
        <v>0</v>
      </c>
      <c r="F55" s="32">
        <v>0</v>
      </c>
      <c r="G55" s="32">
        <v>506.59100000000001</v>
      </c>
      <c r="H55" s="32">
        <v>721.18622340982017</v>
      </c>
      <c r="I55" s="32">
        <v>948.88480899250931</v>
      </c>
      <c r="J55" s="32">
        <v>581109.60137485596</v>
      </c>
      <c r="K55" s="32">
        <v>581196.22541241883</v>
      </c>
      <c r="L55" s="32">
        <v>581196.22541241883</v>
      </c>
      <c r="M55" s="32">
        <v>581171.92987355078</v>
      </c>
      <c r="N55" s="32">
        <v>580518.0257</v>
      </c>
      <c r="O55" s="32">
        <v>584056.76425000001</v>
      </c>
      <c r="P55" s="32">
        <v>584056.76425000001</v>
      </c>
      <c r="Q55" s="32">
        <v>584056.76425000001</v>
      </c>
      <c r="R55" s="32">
        <v>877738.81346067693</v>
      </c>
      <c r="S55" s="32">
        <v>885351.14018017205</v>
      </c>
      <c r="T55" s="32">
        <v>860310.54111711704</v>
      </c>
      <c r="U55" s="32">
        <v>846611.93043001287</v>
      </c>
      <c r="V55" s="32">
        <v>846758.32232001296</v>
      </c>
      <c r="W55" s="32">
        <v>851093.95126700017</v>
      </c>
      <c r="X55" s="32">
        <v>830968.13571436913</v>
      </c>
      <c r="Y55" s="32">
        <v>808178.23334210843</v>
      </c>
      <c r="Z55" s="32">
        <v>858713.35204605805</v>
      </c>
      <c r="AA55" s="44">
        <v>896576.45805862243</v>
      </c>
    </row>
    <row r="56" spans="1:27" s="3" customFormat="1" ht="12.75" customHeight="1" x14ac:dyDescent="0.2">
      <c r="A56" s="31" t="s">
        <v>6</v>
      </c>
      <c r="B56" s="32">
        <v>188951.94</v>
      </c>
      <c r="C56" s="32">
        <v>259484</v>
      </c>
      <c r="D56" s="32">
        <v>295041.58</v>
      </c>
      <c r="E56" s="32">
        <v>332631.25458324514</v>
      </c>
      <c r="F56" s="32">
        <v>297150.10035729047</v>
      </c>
      <c r="G56" s="32">
        <v>376668.47528015694</v>
      </c>
      <c r="H56" s="32">
        <v>398563.12715382024</v>
      </c>
      <c r="I56" s="32">
        <v>431280.45634638023</v>
      </c>
      <c r="J56" s="32">
        <v>477558.36236396525</v>
      </c>
      <c r="K56" s="32">
        <v>464959.5787821291</v>
      </c>
      <c r="L56" s="32">
        <v>428661.02207349514</v>
      </c>
      <c r="M56" s="32">
        <v>735122.7417463999</v>
      </c>
      <c r="N56" s="32">
        <v>851568.78632339987</v>
      </c>
      <c r="O56" s="32">
        <v>948836.09533041017</v>
      </c>
      <c r="P56" s="32">
        <v>1135439.6991593265</v>
      </c>
      <c r="Q56" s="32">
        <v>1304696.2348211193</v>
      </c>
      <c r="R56" s="32">
        <v>1403785.3410584144</v>
      </c>
      <c r="S56" s="32">
        <v>1366396.3994090762</v>
      </c>
      <c r="T56" s="32">
        <v>1813330.8540286082</v>
      </c>
      <c r="U56" s="32">
        <v>1822164.1706809737</v>
      </c>
      <c r="V56" s="32">
        <v>1900814.2734204605</v>
      </c>
      <c r="W56" s="32">
        <v>1912140.9417946876</v>
      </c>
      <c r="X56" s="32">
        <v>1975932.0823469942</v>
      </c>
      <c r="Y56" s="32">
        <v>1982010.665284188</v>
      </c>
      <c r="Z56" s="32">
        <v>1994353.6971581331</v>
      </c>
      <c r="AA56" s="44">
        <v>6332831.2684171572</v>
      </c>
    </row>
    <row r="57" spans="1:27" s="3" customFormat="1" ht="12.75" customHeight="1" x14ac:dyDescent="0.2">
      <c r="A57" s="31" t="s">
        <v>7</v>
      </c>
      <c r="B57" s="32" t="s">
        <v>37</v>
      </c>
      <c r="C57" s="32" t="s">
        <v>37</v>
      </c>
      <c r="D57" s="32" t="s">
        <v>37</v>
      </c>
      <c r="E57" s="32">
        <v>24294.9902</v>
      </c>
      <c r="F57" s="32">
        <v>28040.9002</v>
      </c>
      <c r="G57" s="32">
        <v>30255.38</v>
      </c>
      <c r="H57" s="32">
        <v>3185.28</v>
      </c>
      <c r="I57" s="32">
        <v>14929.2</v>
      </c>
      <c r="J57" s="32">
        <v>49035.340000000011</v>
      </c>
      <c r="K57" s="32">
        <v>62494.280000000013</v>
      </c>
      <c r="L57" s="32">
        <v>52728.170000000013</v>
      </c>
      <c r="M57" s="32">
        <v>31437.767180661293</v>
      </c>
      <c r="N57" s="32">
        <v>229774.3347638913</v>
      </c>
      <c r="O57" s="32">
        <v>247064.19476389128</v>
      </c>
      <c r="P57" s="32">
        <v>280158.3347638913</v>
      </c>
      <c r="Q57" s="32">
        <v>338909.59222675953</v>
      </c>
      <c r="R57" s="32">
        <v>358128.38222675951</v>
      </c>
      <c r="S57" s="32">
        <v>331860.58222675952</v>
      </c>
      <c r="T57" s="32">
        <v>356991.27030810073</v>
      </c>
      <c r="U57" s="32">
        <v>291159.39701283805</v>
      </c>
      <c r="V57" s="32">
        <v>212149.3471733616</v>
      </c>
      <c r="W57" s="32">
        <v>357866.44717336167</v>
      </c>
      <c r="X57" s="32">
        <v>281540.07303417777</v>
      </c>
      <c r="Y57" s="32">
        <v>302413.37303417781</v>
      </c>
      <c r="Z57" s="32">
        <v>307476.67303417774</v>
      </c>
      <c r="AA57" s="44">
        <v>368346.81227146718</v>
      </c>
    </row>
    <row r="58" spans="1:27" s="3" customFormat="1" ht="12.75" customHeight="1" x14ac:dyDescent="0.2">
      <c r="A58" s="31" t="s">
        <v>8</v>
      </c>
      <c r="B58" s="32" t="s">
        <v>37</v>
      </c>
      <c r="C58" s="32" t="s">
        <v>37</v>
      </c>
      <c r="D58" s="32" t="s">
        <v>37</v>
      </c>
      <c r="E58" s="32" t="s">
        <v>37</v>
      </c>
      <c r="F58" s="32" t="s">
        <v>37</v>
      </c>
      <c r="G58" s="32" t="s">
        <v>37</v>
      </c>
      <c r="H58" s="32" t="s">
        <v>37</v>
      </c>
      <c r="I58" s="32" t="s">
        <v>37</v>
      </c>
      <c r="J58" s="32" t="s">
        <v>37</v>
      </c>
      <c r="K58" s="32" t="s">
        <v>37</v>
      </c>
      <c r="L58" s="32" t="s">
        <v>37</v>
      </c>
      <c r="M58" s="32" t="s">
        <v>37</v>
      </c>
      <c r="N58" s="32" t="s">
        <v>37</v>
      </c>
      <c r="O58" s="32" t="s">
        <v>37</v>
      </c>
      <c r="P58" s="32" t="s">
        <v>37</v>
      </c>
      <c r="Q58" s="32" t="s">
        <v>37</v>
      </c>
      <c r="R58" s="32" t="s">
        <v>37</v>
      </c>
      <c r="S58" s="32" t="s">
        <v>37</v>
      </c>
      <c r="T58" s="32" t="s">
        <v>37</v>
      </c>
      <c r="U58" s="32" t="s">
        <v>37</v>
      </c>
      <c r="V58" s="32" t="s">
        <v>37</v>
      </c>
      <c r="W58" s="32" t="s">
        <v>37</v>
      </c>
      <c r="X58" s="32" t="s">
        <v>37</v>
      </c>
      <c r="Y58" s="32" t="s">
        <v>37</v>
      </c>
      <c r="Z58" s="32" t="s">
        <v>37</v>
      </c>
      <c r="AA58" s="44" t="s">
        <v>37</v>
      </c>
    </row>
    <row r="59" spans="1:27" s="3" customFormat="1" ht="12.75" customHeight="1" x14ac:dyDescent="0.2">
      <c r="A59" s="34" t="s">
        <v>14</v>
      </c>
      <c r="B59" s="35">
        <v>238068.05</v>
      </c>
      <c r="C59" s="35">
        <v>433280.68</v>
      </c>
      <c r="D59" s="35">
        <v>601339.98200000008</v>
      </c>
      <c r="E59" s="35">
        <v>2715277.174922755</v>
      </c>
      <c r="F59" s="35">
        <v>3443524.3440080239</v>
      </c>
      <c r="G59" s="35">
        <v>4547046.6194938654</v>
      </c>
      <c r="H59" s="35">
        <v>5436377.980833522</v>
      </c>
      <c r="I59" s="35">
        <v>5750351.8911445923</v>
      </c>
      <c r="J59" s="35">
        <v>6610273.2863232549</v>
      </c>
      <c r="K59" s="35">
        <v>7060519.5545774493</v>
      </c>
      <c r="L59" s="35">
        <v>7991517.2935868949</v>
      </c>
      <c r="M59" s="35">
        <v>8357382.485323621</v>
      </c>
      <c r="N59" s="36">
        <v>9032995.0793604441</v>
      </c>
      <c r="O59" s="36">
        <v>9830072.6612772178</v>
      </c>
      <c r="P59" s="36">
        <v>10029314.670796985</v>
      </c>
      <c r="Q59" s="36">
        <v>10340950.248670306</v>
      </c>
      <c r="R59" s="36">
        <v>10665178.148874808</v>
      </c>
      <c r="S59" s="36">
        <v>10674498.299171319</v>
      </c>
      <c r="T59" s="36">
        <v>10825049.18108899</v>
      </c>
      <c r="U59" s="36">
        <v>10614672.516617861</v>
      </c>
      <c r="V59" s="36">
        <v>10527758.098839311</v>
      </c>
      <c r="W59" s="36">
        <v>10516523.822065499</v>
      </c>
      <c r="X59" s="36">
        <v>10471622.257256934</v>
      </c>
      <c r="Y59" s="36">
        <v>10675547.15808747</v>
      </c>
      <c r="Z59" s="36">
        <v>10849575.755629167</v>
      </c>
      <c r="AA59" s="45">
        <f t="shared" ref="AA59" si="11">SUM(AA60:AA62)</f>
        <v>6757621.3057619473</v>
      </c>
    </row>
    <row r="60" spans="1:27" s="3" customFormat="1" ht="12.75" customHeight="1" x14ac:dyDescent="0.2">
      <c r="A60" s="37" t="s">
        <v>15</v>
      </c>
      <c r="B60" s="32">
        <v>238068.05</v>
      </c>
      <c r="C60" s="32">
        <v>433280.68</v>
      </c>
      <c r="D60" s="32">
        <v>601339.98200000008</v>
      </c>
      <c r="E60" s="32">
        <v>2715277.174922755</v>
      </c>
      <c r="F60" s="32">
        <v>3443524.3440080239</v>
      </c>
      <c r="G60" s="32">
        <v>4547046.6194938654</v>
      </c>
      <c r="H60" s="32">
        <v>5436377.980833522</v>
      </c>
      <c r="I60" s="32">
        <v>5750351.8911445923</v>
      </c>
      <c r="J60" s="32">
        <v>6610273.2863232549</v>
      </c>
      <c r="K60" s="32">
        <v>7060519.5545774493</v>
      </c>
      <c r="L60" s="32">
        <v>7991517.2935868949</v>
      </c>
      <c r="M60" s="32">
        <v>8357382.485323621</v>
      </c>
      <c r="N60" s="32">
        <v>9032995.0793604441</v>
      </c>
      <c r="O60" s="32">
        <v>9830072.6612772178</v>
      </c>
      <c r="P60" s="32">
        <v>10029314.670796985</v>
      </c>
      <c r="Q60" s="32">
        <v>10340950.248670306</v>
      </c>
      <c r="R60" s="32">
        <v>10665178.148874808</v>
      </c>
      <c r="S60" s="32">
        <v>10674498.299171319</v>
      </c>
      <c r="T60" s="32">
        <v>10825049.18108899</v>
      </c>
      <c r="U60" s="32">
        <v>10614672.516617861</v>
      </c>
      <c r="V60" s="32">
        <v>10527758.098839311</v>
      </c>
      <c r="W60" s="32">
        <v>10516523.822065499</v>
      </c>
      <c r="X60" s="32">
        <v>10471622.257256934</v>
      </c>
      <c r="Y60" s="32">
        <v>10675547.15808747</v>
      </c>
      <c r="Z60" s="32">
        <v>10849575.755629167</v>
      </c>
      <c r="AA60" s="44">
        <v>6757621.3057619473</v>
      </c>
    </row>
    <row r="61" spans="1:27" s="3" customFormat="1" ht="12.75" customHeight="1" x14ac:dyDescent="0.2">
      <c r="A61" s="39" t="s">
        <v>16</v>
      </c>
      <c r="B61" s="32" t="s">
        <v>37</v>
      </c>
      <c r="C61" s="32" t="s">
        <v>37</v>
      </c>
      <c r="D61" s="32" t="s">
        <v>37</v>
      </c>
      <c r="E61" s="32" t="s">
        <v>37</v>
      </c>
      <c r="F61" s="32" t="s">
        <v>37</v>
      </c>
      <c r="G61" s="32" t="s">
        <v>37</v>
      </c>
      <c r="H61" s="32" t="s">
        <v>37</v>
      </c>
      <c r="I61" s="32" t="s">
        <v>37</v>
      </c>
      <c r="J61" s="32" t="s">
        <v>37</v>
      </c>
      <c r="K61" s="32" t="s">
        <v>37</v>
      </c>
      <c r="L61" s="32" t="s">
        <v>37</v>
      </c>
      <c r="M61" s="32" t="s">
        <v>37</v>
      </c>
      <c r="N61" s="32" t="s">
        <v>37</v>
      </c>
      <c r="O61" s="32" t="s">
        <v>37</v>
      </c>
      <c r="P61" s="32" t="s">
        <v>37</v>
      </c>
      <c r="Q61" s="32" t="s">
        <v>37</v>
      </c>
      <c r="R61" s="32" t="s">
        <v>37</v>
      </c>
      <c r="S61" s="32" t="s">
        <v>37</v>
      </c>
      <c r="T61" s="32" t="s">
        <v>37</v>
      </c>
      <c r="U61" s="32" t="s">
        <v>37</v>
      </c>
      <c r="V61" s="32" t="s">
        <v>37</v>
      </c>
      <c r="W61" s="32" t="s">
        <v>37</v>
      </c>
      <c r="X61" s="32" t="s">
        <v>37</v>
      </c>
      <c r="Y61" s="32" t="s">
        <v>37</v>
      </c>
      <c r="Z61" s="32" t="s">
        <v>37</v>
      </c>
      <c r="AA61" s="44" t="s">
        <v>37</v>
      </c>
    </row>
    <row r="62" spans="1:27" s="3" customFormat="1" ht="12.75" customHeight="1" x14ac:dyDescent="0.2">
      <c r="A62" s="37" t="s">
        <v>17</v>
      </c>
      <c r="B62" s="32" t="s">
        <v>37</v>
      </c>
      <c r="C62" s="32" t="s">
        <v>37</v>
      </c>
      <c r="D62" s="32" t="s">
        <v>37</v>
      </c>
      <c r="E62" s="32" t="s">
        <v>37</v>
      </c>
      <c r="F62" s="32" t="s">
        <v>37</v>
      </c>
      <c r="G62" s="32" t="s">
        <v>37</v>
      </c>
      <c r="H62" s="32" t="s">
        <v>37</v>
      </c>
      <c r="I62" s="32" t="s">
        <v>37</v>
      </c>
      <c r="J62" s="32" t="s">
        <v>37</v>
      </c>
      <c r="K62" s="32" t="s">
        <v>37</v>
      </c>
      <c r="L62" s="32" t="s">
        <v>37</v>
      </c>
      <c r="M62" s="32" t="s">
        <v>37</v>
      </c>
      <c r="N62" s="32" t="s">
        <v>37</v>
      </c>
      <c r="O62" s="32" t="s">
        <v>37</v>
      </c>
      <c r="P62" s="32" t="s">
        <v>37</v>
      </c>
      <c r="Q62" s="32" t="s">
        <v>37</v>
      </c>
      <c r="R62" s="32" t="s">
        <v>37</v>
      </c>
      <c r="S62" s="32" t="s">
        <v>37</v>
      </c>
      <c r="T62" s="32" t="s">
        <v>37</v>
      </c>
      <c r="U62" s="32" t="s">
        <v>37</v>
      </c>
      <c r="V62" s="32" t="s">
        <v>37</v>
      </c>
      <c r="W62" s="32" t="s">
        <v>37</v>
      </c>
      <c r="X62" s="32" t="s">
        <v>37</v>
      </c>
      <c r="Y62" s="32" t="s">
        <v>37</v>
      </c>
      <c r="Z62" s="32" t="s">
        <v>37</v>
      </c>
      <c r="AA62" s="44" t="s">
        <v>37</v>
      </c>
    </row>
    <row r="63" spans="1:27" s="23" customFormat="1" ht="12.75" customHeight="1" x14ac:dyDescent="0.2">
      <c r="A63" s="28" t="s">
        <v>18</v>
      </c>
      <c r="B63" s="36">
        <v>2837284.7475555493</v>
      </c>
      <c r="C63" s="36">
        <v>3125695.906270511</v>
      </c>
      <c r="D63" s="36">
        <v>3211479.6726093926</v>
      </c>
      <c r="E63" s="36">
        <v>5927963.938573271</v>
      </c>
      <c r="F63" s="36">
        <v>6681348.9821305703</v>
      </c>
      <c r="G63" s="36">
        <v>8085577.1124913748</v>
      </c>
      <c r="H63" s="36">
        <v>9049161.957737036</v>
      </c>
      <c r="I63" s="36">
        <v>9627518.6521782093</v>
      </c>
      <c r="J63" s="36">
        <v>11236689.974689569</v>
      </c>
      <c r="K63" s="36">
        <v>11678432.591909833</v>
      </c>
      <c r="L63" s="36">
        <v>13112495.32851626</v>
      </c>
      <c r="M63" s="36">
        <v>15386476.773930192</v>
      </c>
      <c r="N63" s="36">
        <v>16343385.966067323</v>
      </c>
      <c r="O63" s="36">
        <v>17393519.110504501</v>
      </c>
      <c r="P63" s="36">
        <v>18279703.218540095</v>
      </c>
      <c r="Q63" s="36">
        <v>19022099.12146705</v>
      </c>
      <c r="R63" s="36">
        <v>19941939.138151288</v>
      </c>
      <c r="S63" s="36">
        <v>19885960.003339253</v>
      </c>
      <c r="T63" s="36">
        <v>20950517.47544229</v>
      </c>
      <c r="U63" s="36">
        <v>20942296.667804349</v>
      </c>
      <c r="V63" s="36">
        <v>20985251.547621898</v>
      </c>
      <c r="W63" s="36">
        <v>21785396.936760742</v>
      </c>
      <c r="X63" s="36">
        <v>21590186.15695823</v>
      </c>
      <c r="Y63" s="36">
        <v>21829467.160381377</v>
      </c>
      <c r="Z63" s="36">
        <v>22598774.376551043</v>
      </c>
      <c r="AA63" s="45">
        <f>AA5+AA19+AA33+AA46+AA59</f>
        <v>23449101.810296427</v>
      </c>
    </row>
    <row r="64" spans="1:27" s="3" customFormat="1" ht="12.75" x14ac:dyDescent="0.2">
      <c r="A64" s="20"/>
      <c r="B64" s="21"/>
      <c r="C64" s="21"/>
      <c r="D64" s="21"/>
      <c r="E64" s="21"/>
      <c r="F64" s="21"/>
      <c r="G64" s="21"/>
      <c r="H64" s="21"/>
      <c r="I64" s="21"/>
      <c r="J64" s="21"/>
      <c r="K64" s="21"/>
      <c r="L64" s="21"/>
      <c r="M64" s="21"/>
      <c r="N64" s="21"/>
      <c r="O64" s="21"/>
      <c r="P64" s="21"/>
      <c r="Q64" s="21"/>
      <c r="R64" s="21"/>
      <c r="S64" s="21"/>
      <c r="T64" s="21"/>
      <c r="U64" s="21"/>
      <c r="V64" s="22"/>
      <c r="W64" s="22"/>
      <c r="X64" s="22"/>
      <c r="Y64" s="21"/>
      <c r="Z64" s="22"/>
      <c r="AA64" s="46"/>
    </row>
    <row r="65" spans="1:246" s="3" customFormat="1" ht="12.75" x14ac:dyDescent="0.2">
      <c r="A65" s="7"/>
      <c r="AA65" s="47"/>
    </row>
    <row r="66" spans="1:246" s="3" customFormat="1" ht="12.75" x14ac:dyDescent="0.2">
      <c r="A66" s="8" t="s">
        <v>19</v>
      </c>
      <c r="AA66" s="47"/>
    </row>
    <row r="67" spans="1:246" s="3" customFormat="1" ht="12.75" x14ac:dyDescent="0.2">
      <c r="A67" s="4" t="s">
        <v>20</v>
      </c>
      <c r="B67" s="9"/>
      <c r="C67" s="9"/>
      <c r="D67" s="9"/>
      <c r="E67" s="9"/>
      <c r="F67" s="9"/>
      <c r="G67" s="9"/>
      <c r="H67" s="9"/>
      <c r="I67" s="9"/>
      <c r="J67" s="9"/>
      <c r="K67" s="9"/>
      <c r="L67" s="9"/>
      <c r="M67" s="9"/>
      <c r="N67" s="9"/>
      <c r="O67" s="9"/>
      <c r="P67" s="9"/>
      <c r="Q67" s="9"/>
      <c r="AA67" s="47"/>
    </row>
    <row r="68" spans="1:246" s="3" customFormat="1" ht="12.75" x14ac:dyDescent="0.2">
      <c r="A68" s="6" t="s">
        <v>21</v>
      </c>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48"/>
    </row>
    <row r="69" spans="1:246" s="3" customFormat="1" ht="12.75" x14ac:dyDescent="0.2">
      <c r="A69" s="6" t="s">
        <v>11</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48"/>
    </row>
    <row r="70" spans="1:246" s="3" customFormat="1" ht="12.75" x14ac:dyDescent="0.2">
      <c r="A70" s="6" t="s">
        <v>22</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48"/>
    </row>
    <row r="71" spans="1:246" s="3" customFormat="1" ht="12.75" x14ac:dyDescent="0.2">
      <c r="A71" s="6" t="s">
        <v>23</v>
      </c>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48"/>
    </row>
    <row r="72" spans="1:246" s="3" customFormat="1" ht="12.75" x14ac:dyDescent="0.2">
      <c r="A72" s="6" t="s">
        <v>24</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48"/>
    </row>
    <row r="73" spans="1:246" s="3" customFormat="1" ht="12.75" x14ac:dyDescent="0.2">
      <c r="A73" s="7" t="s">
        <v>25</v>
      </c>
      <c r="B73" s="9"/>
      <c r="C73" s="9"/>
      <c r="D73" s="9"/>
      <c r="E73" s="9"/>
      <c r="F73" s="9"/>
      <c r="G73" s="9"/>
      <c r="H73" s="9"/>
      <c r="I73" s="9"/>
      <c r="J73" s="9"/>
      <c r="K73" s="9"/>
      <c r="L73" s="9"/>
      <c r="M73" s="9"/>
      <c r="N73" s="9"/>
      <c r="O73" s="9"/>
      <c r="P73" s="9"/>
      <c r="Q73" s="9"/>
      <c r="R73" s="9"/>
      <c r="S73" s="9"/>
      <c r="T73" s="9"/>
      <c r="U73" s="9"/>
      <c r="V73" s="9"/>
      <c r="W73" s="9"/>
      <c r="X73" s="9"/>
      <c r="Y73" s="9"/>
      <c r="Z73" s="9"/>
      <c r="AA73" s="49"/>
    </row>
    <row r="74" spans="1:246" s="3" customFormat="1" ht="12.75" x14ac:dyDescent="0.2">
      <c r="A74" s="6" t="s">
        <v>21</v>
      </c>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50"/>
    </row>
    <row r="75" spans="1:246" s="3" customFormat="1" ht="12.75" x14ac:dyDescent="0.2">
      <c r="A75" s="6" t="s">
        <v>11</v>
      </c>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50"/>
    </row>
    <row r="76" spans="1:246" s="3" customFormat="1" ht="12.75" x14ac:dyDescent="0.2">
      <c r="A76" s="6" t="s">
        <v>22</v>
      </c>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50"/>
    </row>
    <row r="77" spans="1:246" s="5" customFormat="1" ht="12.75" customHeight="1" x14ac:dyDescent="0.2">
      <c r="A77" s="6" t="s">
        <v>23</v>
      </c>
      <c r="B77" s="18"/>
      <c r="C77" s="18"/>
      <c r="D77" s="18"/>
      <c r="E77" s="18"/>
      <c r="F77" s="18"/>
      <c r="G77" s="18"/>
      <c r="H77" s="18"/>
      <c r="I77" s="18"/>
      <c r="J77" s="18"/>
      <c r="K77" s="18"/>
      <c r="L77" s="18"/>
      <c r="M77" s="18"/>
      <c r="N77" s="18"/>
      <c r="O77" s="18"/>
      <c r="P77" s="18"/>
      <c r="Q77" s="18"/>
      <c r="R77" s="18"/>
      <c r="S77" s="18"/>
      <c r="T77" s="18"/>
      <c r="U77" s="18"/>
      <c r="V77" s="18"/>
      <c r="W77" s="18"/>
      <c r="X77" s="18"/>
      <c r="Y77" s="18"/>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2"/>
      <c r="HR77" s="52"/>
      <c r="HS77" s="52"/>
      <c r="HT77" s="52"/>
      <c r="HU77" s="52"/>
      <c r="HV77" s="52"/>
      <c r="HW77" s="52"/>
      <c r="HX77" s="52"/>
      <c r="HY77" s="52"/>
      <c r="HZ77" s="52"/>
      <c r="IA77" s="52"/>
      <c r="IB77" s="52"/>
      <c r="IC77" s="52"/>
      <c r="ID77" s="52"/>
      <c r="IE77" s="52"/>
      <c r="IF77" s="52"/>
      <c r="IG77" s="52"/>
      <c r="IH77" s="52"/>
      <c r="II77" s="52"/>
      <c r="IJ77" s="52"/>
      <c r="IK77" s="52"/>
      <c r="IL77" s="10"/>
    </row>
    <row r="78" spans="1:246" s="3" customFormat="1" ht="12.75" x14ac:dyDescent="0.2">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51"/>
    </row>
    <row r="79" spans="1:246" s="3" customFormat="1" ht="12.75" x14ac:dyDescent="0.2">
      <c r="A79" s="7"/>
      <c r="AA79" s="47"/>
    </row>
    <row r="80" spans="1:246" s="3" customFormat="1" ht="12.75" x14ac:dyDescent="0.2">
      <c r="A80" s="7"/>
      <c r="AA80" s="47"/>
    </row>
    <row r="81" spans="1:27" s="3" customFormat="1" ht="12.75" x14ac:dyDescent="0.2">
      <c r="A81" s="19" t="s">
        <v>26</v>
      </c>
      <c r="AA81" s="47"/>
    </row>
    <row r="82" spans="1:27" s="3" customFormat="1" ht="12.75" customHeight="1" x14ac:dyDescent="0.2">
      <c r="A82" s="24" t="s">
        <v>27</v>
      </c>
      <c r="AA82" s="47"/>
    </row>
    <row r="83" spans="1:27" s="3" customFormat="1" ht="12.75" customHeight="1" x14ac:dyDescent="0.2">
      <c r="A83" s="24" t="s">
        <v>28</v>
      </c>
      <c r="AA83" s="47"/>
    </row>
    <row r="84" spans="1:27" s="3" customFormat="1" ht="12.75" customHeight="1" x14ac:dyDescent="0.2">
      <c r="A84" s="24" t="s">
        <v>29</v>
      </c>
      <c r="AA84" s="47"/>
    </row>
    <row r="85" spans="1:27" s="3" customFormat="1" ht="12.75" customHeight="1" x14ac:dyDescent="0.2">
      <c r="A85" s="24" t="s">
        <v>30</v>
      </c>
      <c r="AA85" s="47"/>
    </row>
    <row r="86" spans="1:27" s="3" customFormat="1" ht="12.75" customHeight="1" x14ac:dyDescent="0.2">
      <c r="A86" s="24" t="s">
        <v>31</v>
      </c>
      <c r="AA86" s="47"/>
    </row>
    <row r="87" spans="1:27" s="3" customFormat="1" ht="12.75" customHeight="1" x14ac:dyDescent="0.2">
      <c r="A87" s="24" t="s">
        <v>32</v>
      </c>
      <c r="AA87" s="47"/>
    </row>
    <row r="88" spans="1:27" s="3" customFormat="1" ht="12.75" customHeight="1" x14ac:dyDescent="0.2">
      <c r="A88" s="24" t="s">
        <v>33</v>
      </c>
      <c r="AA88" s="47"/>
    </row>
    <row r="89" spans="1:27" s="3" customFormat="1" ht="12.75" customHeight="1" x14ac:dyDescent="0.2">
      <c r="A89" s="24" t="s">
        <v>34</v>
      </c>
      <c r="AA89" s="47"/>
    </row>
    <row r="90" spans="1:27" s="3" customFormat="1" ht="12.75" x14ac:dyDescent="0.2">
      <c r="A90" s="13"/>
      <c r="AA90" s="47"/>
    </row>
    <row r="91" spans="1:27" s="3" customFormat="1" ht="12.75" x14ac:dyDescent="0.2">
      <c r="A91" s="14" t="s">
        <v>35</v>
      </c>
      <c r="AA91" s="47"/>
    </row>
    <row r="92" spans="1:27" s="3" customFormat="1" ht="12.75" x14ac:dyDescent="0.2">
      <c r="A92" s="15"/>
      <c r="AA92" s="47"/>
    </row>
    <row r="93" spans="1:27" s="3" customFormat="1" ht="12.75" x14ac:dyDescent="0.2">
      <c r="A93" s="16"/>
      <c r="AA93" s="47"/>
    </row>
    <row r="94" spans="1:27" s="3" customFormat="1" ht="12.75" x14ac:dyDescent="0.2">
      <c r="A94" s="16"/>
      <c r="AA94" s="47"/>
    </row>
    <row r="95" spans="1:27" s="3" customFormat="1" ht="12.75" x14ac:dyDescent="0.2">
      <c r="A95" s="16"/>
      <c r="AA95" s="47"/>
    </row>
    <row r="96" spans="1:27" s="3" customFormat="1" ht="12.75" x14ac:dyDescent="0.2">
      <c r="A96" s="16"/>
      <c r="AA96" s="47"/>
    </row>
    <row r="97" spans="27:27" s="3" customFormat="1" ht="12.75" x14ac:dyDescent="0.2">
      <c r="AA97" s="47"/>
    </row>
    <row r="98" spans="27:27" s="3" customFormat="1" ht="12.75" x14ac:dyDescent="0.2">
      <c r="AA98" s="47"/>
    </row>
    <row r="99" spans="27:27" s="3" customFormat="1" ht="12.75" x14ac:dyDescent="0.2">
      <c r="AA99" s="47"/>
    </row>
    <row r="100" spans="27:27" s="3" customFormat="1" ht="12.75" x14ac:dyDescent="0.2">
      <c r="AA100" s="47"/>
    </row>
  </sheetData>
  <mergeCells count="55">
    <mergeCell ref="AL77:AO77"/>
    <mergeCell ref="Z77:AC77"/>
    <mergeCell ref="AD77:AG77"/>
    <mergeCell ref="AH77:AK77"/>
    <mergeCell ref="CH77:CK77"/>
    <mergeCell ref="AP77:AS77"/>
    <mergeCell ref="AT77:AW77"/>
    <mergeCell ref="AX77:BA77"/>
    <mergeCell ref="BB77:BE77"/>
    <mergeCell ref="BF77:BI77"/>
    <mergeCell ref="BJ77:BM77"/>
    <mergeCell ref="BN77:BQ77"/>
    <mergeCell ref="BR77:BU77"/>
    <mergeCell ref="BV77:BY77"/>
    <mergeCell ref="BZ77:CC77"/>
    <mergeCell ref="CL77:CO77"/>
    <mergeCell ref="CP77:CS77"/>
    <mergeCell ref="CT77:CW77"/>
    <mergeCell ref="CX77:DA77"/>
    <mergeCell ref="CD77:CG77"/>
    <mergeCell ref="HN77:HQ77"/>
    <mergeCell ref="GD77:GG77"/>
    <mergeCell ref="GH77:GK77"/>
    <mergeCell ref="GL77:GO77"/>
    <mergeCell ref="GP77:GS77"/>
    <mergeCell ref="GT77:GW77"/>
    <mergeCell ref="GX77:HA77"/>
    <mergeCell ref="HB77:HE77"/>
    <mergeCell ref="HF77:HI77"/>
    <mergeCell ref="HJ77:HM77"/>
    <mergeCell ref="DR77:DU77"/>
    <mergeCell ref="DV77:DY77"/>
    <mergeCell ref="DZ77:EC77"/>
    <mergeCell ref="ED77:EG77"/>
    <mergeCell ref="DB77:DE77"/>
    <mergeCell ref="DJ77:DM77"/>
    <mergeCell ref="DN77:DQ77"/>
    <mergeCell ref="DF77:DI77"/>
    <mergeCell ref="FZ77:GC77"/>
    <mergeCell ref="EH77:EK77"/>
    <mergeCell ref="EL77:EO77"/>
    <mergeCell ref="EP77:ES77"/>
    <mergeCell ref="ET77:EW77"/>
    <mergeCell ref="EX77:FA77"/>
    <mergeCell ref="FB77:FE77"/>
    <mergeCell ref="FR77:FU77"/>
    <mergeCell ref="FV77:FY77"/>
    <mergeCell ref="FF77:FI77"/>
    <mergeCell ref="FJ77:FM77"/>
    <mergeCell ref="FN77:FQ77"/>
    <mergeCell ref="HZ77:IC77"/>
    <mergeCell ref="ID77:IG77"/>
    <mergeCell ref="IH77:IK77"/>
    <mergeCell ref="HR77:HU77"/>
    <mergeCell ref="HV77:HY77"/>
  </mergeCells>
  <pageMargins left="0.7" right="0.7" top="0.75" bottom="0.75" header="0.3" footer="0.3"/>
  <pageSetup scale="25" orientation="portrait" r:id="rId1"/>
  <ignoredErrors>
    <ignoredError sqref="AA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2016.Q2</vt:lpstr>
      <vt:lpstr>'2016.Q2'!Print_Area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Suvdaa Jadamba</dc:creator>
  <cp:lastModifiedBy>Ganchimeg Ganpurev</cp:lastModifiedBy>
  <cp:lastPrinted>2014-04-18T02:31:50Z</cp:lastPrinted>
  <dcterms:created xsi:type="dcterms:W3CDTF">2014-02-27T07:31:10Z</dcterms:created>
  <dcterms:modified xsi:type="dcterms:W3CDTF">2016-09-30T04:06:28Z</dcterms:modified>
</cp:coreProperties>
</file>