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Contents" sheetId="1" r:id="rId4"/>
    <sheet name="Highlights" sheetId="2" r:id="rId5"/>
    <sheet name="Main Table (GWh)" sheetId="3" r:id="rId6"/>
    <sheet name="Annual (GWh)" sheetId="4" r:id="rId7"/>
    <sheet name="Quarter (GWh)" sheetId="5" r:id="rId8"/>
    <sheet name="Month (GWh)" sheetId="6" r:id="rId9"/>
    <sheet name="Calculation" sheetId="7" r:id="rId10"/>
    <sheet name="Main Table (MMm3)" sheetId="8" r:id="rId11"/>
    <sheet name="Annual (Million m3)" sheetId="9" r:id="rId12"/>
    <sheet name="Quarter (Million m3)" sheetId="10" r:id="rId13"/>
    <sheet name="Month (Million m3)" sheetId="11" r:id="rId14"/>
    <sheet name="Calculated CV's" sheetId="12" r:id="rId15"/>
    <sheet name=" Monthly Digest 8.5" sheetId="13" r:id="rId16"/>
  </sheets>
</workbook>
</file>

<file path=xl/sharedStrings.xml><?xml version="1.0" encoding="utf-8"?>
<sst xmlns="http://schemas.openxmlformats.org/spreadsheetml/2006/main" uniqueCount="520">
  <si>
    <t>Natural gas imports and exports</t>
  </si>
  <si>
    <t xml:space="preserve">Publication date: </t>
  </si>
  <si>
    <t>Data period:</t>
  </si>
  <si>
    <t xml:space="preserve">New data for February 2016 </t>
  </si>
  <si>
    <t>Next Update</t>
  </si>
  <si>
    <t>Contents</t>
  </si>
  <si>
    <t>Main points</t>
  </si>
  <si>
    <r>
      <rPr>
        <u val="single"/>
        <sz val="12"/>
        <color indexed="11"/>
        <rFont val="Arial"/>
      </rPr>
      <t>Highlights</t>
    </r>
  </si>
  <si>
    <t>Tables</t>
  </si>
  <si>
    <r>
      <rPr>
        <u val="single"/>
        <sz val="12"/>
        <color indexed="11"/>
        <rFont val="Arial"/>
      </rPr>
      <t>Main table (GWh)</t>
    </r>
  </si>
  <si>
    <r>
      <rPr>
        <u val="single"/>
        <sz val="12"/>
        <color indexed="11"/>
        <rFont val="Arial"/>
      </rPr>
      <t>Main table (Million m3)</t>
    </r>
  </si>
  <si>
    <t>Historic data</t>
  </si>
  <si>
    <r>
      <rPr>
        <u val="single"/>
        <sz val="12"/>
        <color indexed="11"/>
        <rFont val="Arial"/>
      </rPr>
      <t>Annual (GWh)</t>
    </r>
  </si>
  <si>
    <t>2000 - 2015</t>
  </si>
  <si>
    <r>
      <rPr>
        <u val="single"/>
        <sz val="12"/>
        <color indexed="11"/>
        <rFont val="Arial"/>
      </rPr>
      <t>Annual (Million m3)</t>
    </r>
  </si>
  <si>
    <r>
      <rPr>
        <u val="single"/>
        <sz val="12"/>
        <color indexed="11"/>
        <rFont val="Arial"/>
      </rPr>
      <t>Quarter (GWh)</t>
    </r>
  </si>
  <si>
    <t>Q1 2000 - Q4 2015</t>
  </si>
  <si>
    <r>
      <rPr>
        <u val="single"/>
        <sz val="12"/>
        <color indexed="11"/>
        <rFont val="Arial"/>
      </rPr>
      <t>Quarter (Million m3)</t>
    </r>
  </si>
  <si>
    <r>
      <rPr>
        <u val="single"/>
        <sz val="12"/>
        <color indexed="11"/>
        <rFont val="Arial"/>
      </rPr>
      <t>Month (GWh)</t>
    </r>
  </si>
  <si>
    <t>January 2000 - February 2016</t>
  </si>
  <si>
    <r>
      <rPr>
        <u val="single"/>
        <sz val="12"/>
        <color indexed="11"/>
        <rFont val="Arial"/>
      </rPr>
      <t>Month (Million m3)</t>
    </r>
  </si>
  <si>
    <r>
      <rPr>
        <u val="single"/>
        <sz val="12"/>
        <color indexed="11"/>
        <rFont val="Arial"/>
      </rPr>
      <t>Calculated calorific values</t>
    </r>
  </si>
  <si>
    <t>Background</t>
  </si>
  <si>
    <t xml:space="preserve">Data on UK natural gas imports and exports. Monthly data published two months in arrears in both Gigawatt hours and Million cubic metres. </t>
  </si>
  <si>
    <t>Further information</t>
  </si>
  <si>
    <t>Website</t>
  </si>
  <si>
    <r>
      <rPr>
        <u val="single"/>
        <sz val="12"/>
        <color indexed="11"/>
        <rFont val="Arial"/>
      </rPr>
      <t>Energy Trends: gas</t>
    </r>
  </si>
  <si>
    <t>Data sources &amp; methodology</t>
  </si>
  <si>
    <r>
      <rPr>
        <u val="single"/>
        <sz val="12"/>
        <color indexed="11"/>
        <rFont val="Arial"/>
      </rPr>
      <t>Gas production and trade: upstream gas methodology note</t>
    </r>
  </si>
  <si>
    <r>
      <rPr>
        <u val="single"/>
        <sz val="12"/>
        <color indexed="11"/>
        <rFont val="Arial"/>
      </rPr>
      <t>Downstream gas statistics: data sources and methodologies</t>
    </r>
  </si>
  <si>
    <t>Revisions policy</t>
  </si>
  <si>
    <r>
      <rPr>
        <u val="single"/>
        <sz val="12"/>
        <color indexed="11"/>
        <rFont val="Arial"/>
      </rPr>
      <t>Energy statistics revisions policy</t>
    </r>
  </si>
  <si>
    <t>Glossary and acronyms</t>
  </si>
  <si>
    <r>
      <rPr>
        <u val="single"/>
        <sz val="12"/>
        <color indexed="11"/>
        <rFont val="Arial"/>
      </rPr>
      <t>Digest of United Kingdom Energy Statistics (DUKES): glossary and acronyms</t>
    </r>
  </si>
  <si>
    <t>Contacts</t>
  </si>
  <si>
    <t>DECC Press Office (media enquiries)</t>
  </si>
  <si>
    <t>tel: 0300 060 4000</t>
  </si>
  <si>
    <t>e-mail:</t>
  </si>
  <si>
    <r>
      <rPr>
        <u val="single"/>
        <sz val="12"/>
        <color indexed="11"/>
        <rFont val="Arial"/>
      </rPr>
      <t>pressoffice@decc.gsi.gov.uk</t>
    </r>
  </si>
  <si>
    <t>Statistician: Warren Evans</t>
  </si>
  <si>
    <t>tel: 0300 068 5059</t>
  </si>
  <si>
    <t>warren.evans@decc.gsi.gov.uk</t>
  </si>
  <si>
    <t>GAS</t>
  </si>
  <si>
    <t>Table 4.3 Natural gas imports and exports</t>
  </si>
  <si>
    <t>Provisional 2015 data compared with 2014:</t>
  </si>
  <si>
    <t xml:space="preserve">Increased production, stable imports and demand has given rise to significantly higher exports. Total imports are up by 4.5 per cent whilst exports are up by 34 per cent. </t>
  </si>
  <si>
    <t xml:space="preserve">The overall trend masks some underlying differences.  Despite a small  increase in overall imports, pipeline imports from the Netherlands and Belgium have decreased by half compared with last year and the additional volumes are sourced from Norway (up 11.9 per cent on last year) and Liquified Natural Gas (up a fifth on last year). </t>
  </si>
  <si>
    <t>Whilst export volumes are up a third there are again country-by-country differences. Exports to Belgium are showing the most substantial increase (up 76 per cent). There has been a 10.3 per cent increase in exports to the Netherlands whilst exports to the Republic of Ireland were relatively steady (up 2.3 per cent)</t>
  </si>
  <si>
    <t>In the latest 3 months:</t>
  </si>
  <si>
    <t>The last three months has seen a contraction of imports from Europe, with a small rise in LNG imports (1.7 per cent up). Overall, imports have decreased by 6.9 per cent on the same period a year ago, a result of strong UK production and relatively muted demand.</t>
  </si>
  <si>
    <t>Total exports were up nearly a fifth on the same period last year, with the most notable change being Belgian exports which increased nearly three fold to match the exports of gas to the Republic of Ireland.</t>
  </si>
  <si>
    <t>Further details on gas imports can be found within Table 4.4</t>
  </si>
  <si>
    <t>Please note that the imports and exports in Table 4.3 differ from those in Table 4.2 because this table uses the physical flows through the Bacton-Zeebrugge Interconnector and BBL pipeline, as opposed to the commercial flows in Table 4.2. Commercial flows are the amounts of gas that companies requested be supplied through the pipeline. The overall net trade is the same in both tables.</t>
  </si>
  <si>
    <r>
      <rPr>
        <u val="single"/>
        <sz val="10"/>
        <color indexed="11"/>
        <rFont val="Arial"/>
      </rPr>
      <t>Return to contents page</t>
    </r>
  </si>
  <si>
    <t>TABLE 4.3 Natural gas imports and exports</t>
  </si>
  <si>
    <t>GWh</t>
  </si>
  <si>
    <t>Imports</t>
  </si>
  <si>
    <t>Exports</t>
  </si>
  <si>
    <t>From</t>
  </si>
  <si>
    <t>From the</t>
  </si>
  <si>
    <t>Liquefied</t>
  </si>
  <si>
    <t>Total</t>
  </si>
  <si>
    <t>To</t>
  </si>
  <si>
    <t>To the</t>
  </si>
  <si>
    <t>Net</t>
  </si>
  <si>
    <r>
      <rPr>
        <sz val="9"/>
        <color indexed="8"/>
        <rFont val="MS Sans Serif"/>
      </rPr>
      <t>Belgium</t>
    </r>
    <r>
      <rPr>
        <vertAlign val="superscript"/>
        <sz val="9"/>
        <color indexed="8"/>
        <rFont val="MS Sans Serif"/>
      </rPr>
      <t>1</t>
    </r>
  </si>
  <si>
    <r>
      <rPr>
        <sz val="9"/>
        <color indexed="8"/>
        <rFont val="MS Sans Serif"/>
      </rPr>
      <t>Netherlands</t>
    </r>
    <r>
      <rPr>
        <vertAlign val="superscript"/>
        <sz val="9"/>
        <color indexed="8"/>
        <rFont val="MS Sans Serif"/>
      </rPr>
      <t>2</t>
    </r>
  </si>
  <si>
    <r>
      <rPr>
        <sz val="9"/>
        <color indexed="8"/>
        <rFont val="MS Sans Serif"/>
      </rPr>
      <t>Norway</t>
    </r>
    <r>
      <rPr>
        <vertAlign val="superscript"/>
        <sz val="9"/>
        <color indexed="8"/>
        <rFont val="MS Sans Serif"/>
      </rPr>
      <t>3</t>
    </r>
  </si>
  <si>
    <r>
      <rPr>
        <sz val="9"/>
        <color indexed="8"/>
        <rFont val="MS Sans Serif"/>
      </rPr>
      <t>Natural Gas</t>
    </r>
    <r>
      <rPr>
        <vertAlign val="superscript"/>
        <sz val="9"/>
        <color indexed="8"/>
        <rFont val="MS Sans Serif"/>
      </rPr>
      <t>4</t>
    </r>
  </si>
  <si>
    <r>
      <rPr>
        <sz val="9"/>
        <color indexed="8"/>
        <rFont val="MS Sans Serif"/>
      </rPr>
      <t>Netherlands</t>
    </r>
    <r>
      <rPr>
        <vertAlign val="superscript"/>
        <sz val="9"/>
        <color indexed="8"/>
        <rFont val="MS Sans Serif"/>
      </rPr>
      <t>5</t>
    </r>
  </si>
  <si>
    <r>
      <rPr>
        <sz val="9"/>
        <color indexed="8"/>
        <rFont val="MS Sans Serif"/>
      </rPr>
      <t>Norway</t>
    </r>
    <r>
      <rPr>
        <vertAlign val="superscript"/>
        <sz val="9"/>
        <color indexed="8"/>
        <rFont val="MS Sans Serif"/>
      </rPr>
      <t>6</t>
    </r>
  </si>
  <si>
    <t>Republic of</t>
  </si>
  <si>
    <r>
      <rPr>
        <b val="1"/>
        <sz val="9"/>
        <color indexed="8"/>
        <rFont val="MS Sans Serif"/>
      </rPr>
      <t>Imports</t>
    </r>
    <r>
      <rPr>
        <b val="1"/>
        <vertAlign val="superscript"/>
        <sz val="9"/>
        <color indexed="8"/>
        <rFont val="MS Sans Serif"/>
      </rPr>
      <t>7</t>
    </r>
  </si>
  <si>
    <t>Ireland</t>
  </si>
  <si>
    <t>Per cent change</t>
  </si>
  <si>
    <t xml:space="preserve">-46.4 </t>
  </si>
  <si>
    <t xml:space="preserve">-48.9 </t>
  </si>
  <si>
    <t xml:space="preserve">+11.9 </t>
  </si>
  <si>
    <t xml:space="preserve">+20.5 </t>
  </si>
  <si>
    <t xml:space="preserve">+4.5 </t>
  </si>
  <si>
    <t xml:space="preserve">+75.7 </t>
  </si>
  <si>
    <t xml:space="preserve">+10.3 </t>
  </si>
  <si>
    <t xml:space="preserve">-62.6 </t>
  </si>
  <si>
    <t xml:space="preserve">+2.3 </t>
  </si>
  <si>
    <t xml:space="preserve">+34.0 </t>
  </si>
  <si>
    <t xml:space="preserve">-5.3 </t>
  </si>
  <si>
    <t>January -</t>
  </si>
  <si>
    <t>February</t>
  </si>
  <si>
    <t>February -</t>
  </si>
  <si>
    <t>January</t>
  </si>
  <si>
    <t xml:space="preserve">-74.6 </t>
  </si>
  <si>
    <t xml:space="preserve">-16.9 </t>
  </si>
  <si>
    <t xml:space="preserve">-1.3 </t>
  </si>
  <si>
    <t xml:space="preserve">+12.2 </t>
  </si>
  <si>
    <t xml:space="preserve">-2.3 </t>
  </si>
  <si>
    <t xml:space="preserve">+49.2 </t>
  </si>
  <si>
    <t xml:space="preserve">+1.4 </t>
  </si>
  <si>
    <t xml:space="preserve">- </t>
  </si>
  <si>
    <t xml:space="preserve">-34.4 </t>
  </si>
  <si>
    <t xml:space="preserve">-11.9 </t>
  </si>
  <si>
    <t xml:space="preserve">-0.7 </t>
  </si>
  <si>
    <t>December</t>
  </si>
  <si>
    <r>
      <rPr>
        <i val="1"/>
        <sz val="8"/>
        <color indexed="8"/>
        <rFont val="MS Sans Serif"/>
      </rPr>
      <t>Per cent change</t>
    </r>
    <r>
      <rPr>
        <i val="1"/>
        <vertAlign val="superscript"/>
        <sz val="8"/>
        <color indexed="8"/>
        <rFont val="MS Sans Serif"/>
      </rPr>
      <t>8</t>
    </r>
  </si>
  <si>
    <t xml:space="preserve">-78.9 </t>
  </si>
  <si>
    <t xml:space="preserve">-16.5 </t>
  </si>
  <si>
    <t xml:space="preserve">-5.8 </t>
  </si>
  <si>
    <t xml:space="preserve">+1.7 </t>
  </si>
  <si>
    <t xml:space="preserve">-6.9 </t>
  </si>
  <si>
    <t xml:space="preserve">(+) </t>
  </si>
  <si>
    <t xml:space="preserve">+17.7 </t>
  </si>
  <si>
    <t xml:space="preserve">-26.8 </t>
  </si>
  <si>
    <t xml:space="preserve">+19.5 </t>
  </si>
  <si>
    <t xml:space="preserve">-10.8 </t>
  </si>
  <si>
    <t>1.</t>
  </si>
  <si>
    <t>Physical flows of gas through the Bacton-Zeebrugge Interconnector.</t>
  </si>
  <si>
    <t>2.</t>
  </si>
  <si>
    <t>Physical flows via the BBL pipeline.</t>
  </si>
  <si>
    <t>3.</t>
  </si>
  <si>
    <t>Via the Langeled and Vesterled pipelines, and the Tampen Link (from Statfjord to FLAGS).</t>
  </si>
  <si>
    <t>4.</t>
  </si>
  <si>
    <t>From various sources to Milford Haven (South Hook and Dragon),  Isle of Grain and Gasport Teesside</t>
  </si>
  <si>
    <t>5.</t>
  </si>
  <si>
    <t>Direct exports from the Chiswick, Grove, Markham, Minke Stamford, Windermere and Wingate offshore gas fields.</t>
  </si>
  <si>
    <t>6.</t>
  </si>
  <si>
    <t>Injection into the Norwegian Ula field.</t>
  </si>
  <si>
    <t>7.</t>
  </si>
  <si>
    <t>A negative figure means the the UK was a net exporter of gas.</t>
  </si>
  <si>
    <t>8.</t>
  </si>
  <si>
    <t>Percentage change between the most recent quarter and the same quarter a year earlier; (+) represents a positive percentage change greater than 100%.</t>
  </si>
  <si>
    <t>Belgium</t>
  </si>
  <si>
    <t>Netherlands</t>
  </si>
  <si>
    <t>Norway</t>
  </si>
  <si>
    <t>Natural Gas</t>
  </si>
  <si>
    <t>YEAR</t>
  </si>
  <si>
    <t xml:space="preserve">     </t>
  </si>
  <si>
    <t>Natural gas production and supply</t>
  </si>
  <si>
    <t>MONTH</t>
  </si>
  <si>
    <t>Quarter 1</t>
  </si>
  <si>
    <t>Quarter 2</t>
  </si>
  <si>
    <t>Quarter 3</t>
  </si>
  <si>
    <t>Quarter 4</t>
  </si>
  <si>
    <t>March</t>
  </si>
  <si>
    <t>April</t>
  </si>
  <si>
    <t>May</t>
  </si>
  <si>
    <t>June</t>
  </si>
  <si>
    <t>July</t>
  </si>
  <si>
    <t>August</t>
  </si>
  <si>
    <t>September</t>
  </si>
  <si>
    <t>October</t>
  </si>
  <si>
    <t>November</t>
  </si>
  <si>
    <t xml:space="preserve">November </t>
  </si>
  <si>
    <t>Year</t>
  </si>
  <si>
    <t>Annual!</t>
  </si>
  <si>
    <t>Month</t>
  </si>
  <si>
    <t>A</t>
  </si>
  <si>
    <t>B</t>
  </si>
  <si>
    <t>C</t>
  </si>
  <si>
    <t>D</t>
  </si>
  <si>
    <t>E</t>
  </si>
  <si>
    <t>F</t>
  </si>
  <si>
    <t>G</t>
  </si>
  <si>
    <t>H</t>
  </si>
  <si>
    <t>I</t>
  </si>
  <si>
    <t>J</t>
  </si>
  <si>
    <t>K</t>
  </si>
  <si>
    <t>L</t>
  </si>
  <si>
    <t>Annual!A22</t>
  </si>
  <si>
    <t>Annual!B22</t>
  </si>
  <si>
    <t>Annual!C22</t>
  </si>
  <si>
    <t>Annual!D22</t>
  </si>
  <si>
    <t>Annual!E22</t>
  </si>
  <si>
    <t>Annual!F22</t>
  </si>
  <si>
    <t>Annual!G22</t>
  </si>
  <si>
    <t>Annual!H22</t>
  </si>
  <si>
    <t>Annual!I22</t>
  </si>
  <si>
    <t>Annual!J22</t>
  </si>
  <si>
    <t>Annual!K22</t>
  </si>
  <si>
    <t>Annual!L22</t>
  </si>
  <si>
    <t>Annual!A23</t>
  </si>
  <si>
    <t>Annual!B23</t>
  </si>
  <si>
    <t>Annual!C23</t>
  </si>
  <si>
    <t>Annual!D23</t>
  </si>
  <si>
    <t>Annual!E23</t>
  </si>
  <si>
    <t>Annual!F23</t>
  </si>
  <si>
    <t>Annual!G23</t>
  </si>
  <si>
    <t>Annual!H23</t>
  </si>
  <si>
    <t>Annual!I23</t>
  </si>
  <si>
    <t>Annual!J23</t>
  </si>
  <si>
    <t>Annual!K23</t>
  </si>
  <si>
    <t>Annual!L23</t>
  </si>
  <si>
    <t>Annual!A24</t>
  </si>
  <si>
    <t>Annual!B24</t>
  </si>
  <si>
    <t>Annual!C24</t>
  </si>
  <si>
    <t>Annual!D24</t>
  </si>
  <si>
    <t>Annual!E24</t>
  </si>
  <si>
    <t>Annual!F24</t>
  </si>
  <si>
    <t>Annual!G24</t>
  </si>
  <si>
    <t>Annual!H24</t>
  </si>
  <si>
    <t>Annual!I24</t>
  </si>
  <si>
    <t>Annual!J24</t>
  </si>
  <si>
    <t>Annual!K24</t>
  </si>
  <si>
    <t>Annual!L24</t>
  </si>
  <si>
    <t>Annual!A25</t>
  </si>
  <si>
    <t>Annual!B25</t>
  </si>
  <si>
    <t>Annual!C25</t>
  </si>
  <si>
    <t>Annual!D25</t>
  </si>
  <si>
    <t>Annual!E25</t>
  </si>
  <si>
    <t>Annual!F25</t>
  </si>
  <si>
    <t>Annual!G25</t>
  </si>
  <si>
    <t>Annual!H25</t>
  </si>
  <si>
    <t>Annual!I25</t>
  </si>
  <si>
    <t>Annual!J25</t>
  </si>
  <si>
    <t>Annual!K25</t>
  </si>
  <si>
    <t>Annual!L25</t>
  </si>
  <si>
    <t>Annual!A26</t>
  </si>
  <si>
    <t>Annual!B26</t>
  </si>
  <si>
    <t>Annual!C26</t>
  </si>
  <si>
    <t>Annual!D26</t>
  </si>
  <si>
    <t>Annual!E26</t>
  </si>
  <si>
    <t>Annual!F26</t>
  </si>
  <si>
    <t>Annual!G26</t>
  </si>
  <si>
    <t>Annual!H26</t>
  </si>
  <si>
    <t>Annual!I26</t>
  </si>
  <si>
    <t>Annual!J26</t>
  </si>
  <si>
    <t>Annual!K26</t>
  </si>
  <si>
    <t>Annual!L26</t>
  </si>
  <si>
    <t>Month!</t>
  </si>
  <si>
    <t>c</t>
  </si>
  <si>
    <t>d</t>
  </si>
  <si>
    <t>e</t>
  </si>
  <si>
    <t>f</t>
  </si>
  <si>
    <t>g</t>
  </si>
  <si>
    <t>h</t>
  </si>
  <si>
    <t>i</t>
  </si>
  <si>
    <t>j</t>
  </si>
  <si>
    <t>k</t>
  </si>
  <si>
    <t>l</t>
  </si>
  <si>
    <t>m</t>
  </si>
  <si>
    <t>Month!c187</t>
  </si>
  <si>
    <t>Month!d187</t>
  </si>
  <si>
    <t>Month!e187</t>
  </si>
  <si>
    <t>Month!f187</t>
  </si>
  <si>
    <t>Month!g187</t>
  </si>
  <si>
    <t>Month!h187</t>
  </si>
  <si>
    <t>Month!i187</t>
  </si>
  <si>
    <t>Month!j187</t>
  </si>
  <si>
    <t>Month!k187</t>
  </si>
  <si>
    <t>Month!l187</t>
  </si>
  <si>
    <t>Month!m187</t>
  </si>
  <si>
    <t>Month!c188</t>
  </si>
  <si>
    <t>Month!d188</t>
  </si>
  <si>
    <t>Month!e188</t>
  </si>
  <si>
    <t>Month!f188</t>
  </si>
  <si>
    <t>Month!g188</t>
  </si>
  <si>
    <t>Month!h188</t>
  </si>
  <si>
    <t>Month!i188</t>
  </si>
  <si>
    <t>Month!j188</t>
  </si>
  <si>
    <t>Month!k188</t>
  </si>
  <si>
    <t>Month!l188</t>
  </si>
  <si>
    <t>Month!m188</t>
  </si>
  <si>
    <t>Month!c189</t>
  </si>
  <si>
    <t>Month!d189</t>
  </si>
  <si>
    <t>Month!e189</t>
  </si>
  <si>
    <t>Month!f189</t>
  </si>
  <si>
    <t>Month!g189</t>
  </si>
  <si>
    <t>Month!h189</t>
  </si>
  <si>
    <t>Month!i189</t>
  </si>
  <si>
    <t>Month!j189</t>
  </si>
  <si>
    <t>Month!k189</t>
  </si>
  <si>
    <t>Month!l189</t>
  </si>
  <si>
    <t>Month!m189</t>
  </si>
  <si>
    <t>Month!c190</t>
  </si>
  <si>
    <t>Month!d190</t>
  </si>
  <si>
    <t>Month!e190</t>
  </si>
  <si>
    <t>Month!f190</t>
  </si>
  <si>
    <t>Month!g190</t>
  </si>
  <si>
    <t>Month!h190</t>
  </si>
  <si>
    <t>Month!i190</t>
  </si>
  <si>
    <t>Month!j190</t>
  </si>
  <si>
    <t>Month!k190</t>
  </si>
  <si>
    <t>Month!l190</t>
  </si>
  <si>
    <t>Month!m190</t>
  </si>
  <si>
    <t>Month!c191</t>
  </si>
  <si>
    <t>Month!d191</t>
  </si>
  <si>
    <t>Month!e191</t>
  </si>
  <si>
    <t>Month!f191</t>
  </si>
  <si>
    <t>Month!g191</t>
  </si>
  <si>
    <t>Month!h191</t>
  </si>
  <si>
    <t>Month!i191</t>
  </si>
  <si>
    <t>Month!j191</t>
  </si>
  <si>
    <t>Month!k191</t>
  </si>
  <si>
    <t>Month!l191</t>
  </si>
  <si>
    <t>Month!m191</t>
  </si>
  <si>
    <t>Month!c192</t>
  </si>
  <si>
    <t>Month!d192</t>
  </si>
  <si>
    <t>Month!e192</t>
  </si>
  <si>
    <t>Month!f192</t>
  </si>
  <si>
    <t>Month!g192</t>
  </si>
  <si>
    <t>Month!h192</t>
  </si>
  <si>
    <t>Month!i192</t>
  </si>
  <si>
    <t>Month!j192</t>
  </si>
  <si>
    <t>Month!k192</t>
  </si>
  <si>
    <t>Month!l192</t>
  </si>
  <si>
    <t>Month!m192</t>
  </si>
  <si>
    <t>Month!c193</t>
  </si>
  <si>
    <t>Month!d193</t>
  </si>
  <si>
    <t>Month!e193</t>
  </si>
  <si>
    <t>Month!f193</t>
  </si>
  <si>
    <t>Month!g193</t>
  </si>
  <si>
    <t>Month!h193</t>
  </si>
  <si>
    <t>Month!i193</t>
  </si>
  <si>
    <t>Month!j193</t>
  </si>
  <si>
    <t>Month!k193</t>
  </si>
  <si>
    <t>Month!l193</t>
  </si>
  <si>
    <t>Month!m193</t>
  </si>
  <si>
    <t>Month!c194</t>
  </si>
  <si>
    <t>Month!d194</t>
  </si>
  <si>
    <t>Month!e194</t>
  </si>
  <si>
    <t>Month!f194</t>
  </si>
  <si>
    <t>Month!g194</t>
  </si>
  <si>
    <t>Month!h194</t>
  </si>
  <si>
    <t>Month!i194</t>
  </si>
  <si>
    <t>Month!j194</t>
  </si>
  <si>
    <t>Month!k194</t>
  </si>
  <si>
    <t>Month!l194</t>
  </si>
  <si>
    <t>Month!m194</t>
  </si>
  <si>
    <t>Month!c195</t>
  </si>
  <si>
    <t>Month!d195</t>
  </si>
  <si>
    <t>Month!e195</t>
  </si>
  <si>
    <t>Month!f195</t>
  </si>
  <si>
    <t>Month!g195</t>
  </si>
  <si>
    <t>Month!h195</t>
  </si>
  <si>
    <t>Month!i195</t>
  </si>
  <si>
    <t>Month!j195</t>
  </si>
  <si>
    <t>Month!k195</t>
  </si>
  <si>
    <t>Month!l195</t>
  </si>
  <si>
    <t>Month!m195</t>
  </si>
  <si>
    <t>Month!c196</t>
  </si>
  <si>
    <t>Month!d196</t>
  </si>
  <si>
    <t>Month!e196</t>
  </si>
  <si>
    <t>Month!f196</t>
  </si>
  <si>
    <t>Month!g196</t>
  </si>
  <si>
    <t>Month!h196</t>
  </si>
  <si>
    <t>Month!i196</t>
  </si>
  <si>
    <t>Month!j196</t>
  </si>
  <si>
    <t>Month!k196</t>
  </si>
  <si>
    <t>Month!l196</t>
  </si>
  <si>
    <t>Month!m196</t>
  </si>
  <si>
    <t>Month!c197</t>
  </si>
  <si>
    <t>Month!d197</t>
  </si>
  <si>
    <t>Month!e197</t>
  </si>
  <si>
    <t>Month!f197</t>
  </si>
  <si>
    <t>Month!g197</t>
  </si>
  <si>
    <t>Month!h197</t>
  </si>
  <si>
    <t>Month!i197</t>
  </si>
  <si>
    <t>Month!j197</t>
  </si>
  <si>
    <t>Month!k197</t>
  </si>
  <si>
    <t>Month!l197</t>
  </si>
  <si>
    <t>Month!m197</t>
  </si>
  <si>
    <t>Month!c198</t>
  </si>
  <si>
    <t>Month!d198</t>
  </si>
  <si>
    <t>Month!e198</t>
  </si>
  <si>
    <t>Month!f198</t>
  </si>
  <si>
    <t>Month!g198</t>
  </si>
  <si>
    <t>Month!h198</t>
  </si>
  <si>
    <t>Month!i198</t>
  </si>
  <si>
    <t>Month!j198</t>
  </si>
  <si>
    <t>Month!k198</t>
  </si>
  <si>
    <t>Month!l198</t>
  </si>
  <si>
    <t>Month!m198</t>
  </si>
  <si>
    <t>Month!c199</t>
  </si>
  <si>
    <t>Month!d199</t>
  </si>
  <si>
    <t>Month!e199</t>
  </si>
  <si>
    <t>Month!f199</t>
  </si>
  <si>
    <t>Month!g199</t>
  </si>
  <si>
    <t>Month!h199</t>
  </si>
  <si>
    <t>Month!i199</t>
  </si>
  <si>
    <t>Month!j199</t>
  </si>
  <si>
    <t>Month!k199</t>
  </si>
  <si>
    <t>Month!l199</t>
  </si>
  <si>
    <t>Month!m199</t>
  </si>
  <si>
    <t>Month!c200</t>
  </si>
  <si>
    <t>Month!d200</t>
  </si>
  <si>
    <t>Month!e200</t>
  </si>
  <si>
    <t>Month!f200</t>
  </si>
  <si>
    <t>Month!g200</t>
  </si>
  <si>
    <t>Month!h200</t>
  </si>
  <si>
    <t>Month!i200</t>
  </si>
  <si>
    <t>Month!j200</t>
  </si>
  <si>
    <t>Month!k200</t>
  </si>
  <si>
    <t>Month!l200</t>
  </si>
  <si>
    <t>Month!m200</t>
  </si>
  <si>
    <t>Month!c201</t>
  </si>
  <si>
    <t>Month!d201</t>
  </si>
  <si>
    <t>Month!e201</t>
  </si>
  <si>
    <t>Month!f201</t>
  </si>
  <si>
    <t>Month!g201</t>
  </si>
  <si>
    <t>Month!h201</t>
  </si>
  <si>
    <t>Month!i201</t>
  </si>
  <si>
    <t>Month!j201</t>
  </si>
  <si>
    <t>Month!k201</t>
  </si>
  <si>
    <t>Month!l201</t>
  </si>
  <si>
    <t>Month!m201</t>
  </si>
  <si>
    <t>Calculation!</t>
  </si>
  <si>
    <t>M</t>
  </si>
  <si>
    <t>N</t>
  </si>
  <si>
    <t>O</t>
  </si>
  <si>
    <t>P</t>
  </si>
  <si>
    <t>Calculation!C185</t>
  </si>
  <si>
    <t>Calculation!D185</t>
  </si>
  <si>
    <t>Calculation!E185</t>
  </si>
  <si>
    <t>Calculation!F185</t>
  </si>
  <si>
    <t>Calculation!G185</t>
  </si>
  <si>
    <t>Calculation!H185</t>
  </si>
  <si>
    <t>Calculation!I185</t>
  </si>
  <si>
    <t>Calculation!J185</t>
  </si>
  <si>
    <t>Calculation!K185</t>
  </si>
  <si>
    <t>Calculation!L185</t>
  </si>
  <si>
    <t>Calculation!M185</t>
  </si>
  <si>
    <t>Calculation!N185</t>
  </si>
  <si>
    <t>Calculation!O185</t>
  </si>
  <si>
    <t>Calculation!P185</t>
  </si>
  <si>
    <t>Calculation!C197</t>
  </si>
  <si>
    <t>Calculation!D197</t>
  </si>
  <si>
    <t>Calculation!E197</t>
  </si>
  <si>
    <t>Calculation!F197</t>
  </si>
  <si>
    <t>Calculation!G197</t>
  </si>
  <si>
    <t>Calculation!H197</t>
  </si>
  <si>
    <t>Calculation!I197</t>
  </si>
  <si>
    <t>Calculation!J197</t>
  </si>
  <si>
    <t>Calculation!K197</t>
  </si>
  <si>
    <t>Calculation!L197</t>
  </si>
  <si>
    <t>Calculation!M197</t>
  </si>
  <si>
    <t>Calculation!N197</t>
  </si>
  <si>
    <t>Calculation!O197</t>
  </si>
  <si>
    <t>Calculation!P197</t>
  </si>
  <si>
    <t>Million cubic metres</t>
  </si>
  <si>
    <t xml:space="preserve">-46.3 </t>
  </si>
  <si>
    <t xml:space="preserve">-49.6 </t>
  </si>
  <si>
    <t xml:space="preserve">+11.5 </t>
  </si>
  <si>
    <t xml:space="preserve">+20.7 </t>
  </si>
  <si>
    <t xml:space="preserve">+4.0 </t>
  </si>
  <si>
    <t xml:space="preserve">+75.8 </t>
  </si>
  <si>
    <t xml:space="preserve">+9.5 </t>
  </si>
  <si>
    <t xml:space="preserve">-80.2 </t>
  </si>
  <si>
    <t xml:space="preserve">+1.6 </t>
  </si>
  <si>
    <t xml:space="preserve">+33.8 </t>
  </si>
  <si>
    <t xml:space="preserve">-5.7 </t>
  </si>
  <si>
    <t xml:space="preserve">-75.3 </t>
  </si>
  <si>
    <t xml:space="preserve">-1.0 </t>
  </si>
  <si>
    <t xml:space="preserve">+9.6 </t>
  </si>
  <si>
    <t xml:space="preserve">-2.7 </t>
  </si>
  <si>
    <t xml:space="preserve">+50.7 </t>
  </si>
  <si>
    <t xml:space="preserve">-3.5 </t>
  </si>
  <si>
    <t xml:space="preserve">-34.6 </t>
  </si>
  <si>
    <t xml:space="preserve">-13.0 </t>
  </si>
  <si>
    <t xml:space="preserve">-17.5 </t>
  </si>
  <si>
    <t xml:space="preserve">-5.6 </t>
  </si>
  <si>
    <t xml:space="preserve">+1.0 </t>
  </si>
  <si>
    <t xml:space="preserve">-7.1 </t>
  </si>
  <si>
    <t xml:space="preserve">+13.2 </t>
  </si>
  <si>
    <t xml:space="preserve">-61.4 </t>
  </si>
  <si>
    <t xml:space="preserve">-27.2 </t>
  </si>
  <si>
    <t xml:space="preserve">+18.5 </t>
  </si>
  <si>
    <t xml:space="preserve">-10.9 </t>
  </si>
  <si>
    <t>Physical flow via the BBL pipeline.</t>
  </si>
  <si>
    <t xml:space="preserve"> </t>
  </si>
  <si>
    <t>From various sources to the Isle of Grain and Gasport Teesside.</t>
  </si>
  <si>
    <t>Direct exports from the Grove, Markham, Minke, Stamford, Windermere and Wingate offshore gas fields.</t>
  </si>
  <si>
    <t>Calorific values (Mj/m3)</t>
  </si>
  <si>
    <t>Table 8.5  Natural gas production and supply</t>
  </si>
  <si>
    <t>Upstream gas industry</t>
  </si>
  <si>
    <t>Downstream gas industry</t>
  </si>
  <si>
    <t xml:space="preserve">Gross gas </t>
  </si>
  <si>
    <t>Less</t>
  </si>
  <si>
    <t>Plus</t>
  </si>
  <si>
    <t>Gas available</t>
  </si>
  <si>
    <t>Gas input into</t>
  </si>
  <si>
    <t>Gas output</t>
  </si>
  <si>
    <t>For information only (not for publication)</t>
  </si>
  <si>
    <r>
      <rPr>
        <sz val="9"/>
        <color indexed="8"/>
        <rFont val="MS Sans Serif"/>
      </rPr>
      <t>production</t>
    </r>
    <r>
      <rPr>
        <vertAlign val="superscript"/>
        <sz val="9"/>
        <color indexed="8"/>
        <rFont val="MS Sans Serif"/>
      </rPr>
      <t>1</t>
    </r>
  </si>
  <si>
    <t xml:space="preserve">Producers </t>
  </si>
  <si>
    <r>
      <rPr>
        <sz val="9"/>
        <color indexed="8"/>
        <rFont val="MS Sans Serif"/>
      </rPr>
      <t>Exports</t>
    </r>
    <r>
      <rPr>
        <vertAlign val="superscript"/>
        <sz val="9"/>
        <color indexed="8"/>
        <rFont val="MS Sans Serif"/>
      </rPr>
      <t>3</t>
    </r>
  </si>
  <si>
    <t>Stock change</t>
  </si>
  <si>
    <r>
      <rPr>
        <sz val="9"/>
        <color indexed="8"/>
        <rFont val="MS Sans Serif"/>
      </rPr>
      <t>at terminals</t>
    </r>
    <r>
      <rPr>
        <vertAlign val="superscript"/>
        <sz val="9"/>
        <color indexed="8"/>
        <rFont val="MS Sans Serif"/>
      </rPr>
      <t>4</t>
    </r>
  </si>
  <si>
    <t>transmission</t>
  </si>
  <si>
    <t>Operators</t>
  </si>
  <si>
    <t>Stock changes</t>
  </si>
  <si>
    <t>Metering</t>
  </si>
  <si>
    <t>from</t>
  </si>
  <si>
    <t>% of net gas available</t>
  </si>
  <si>
    <r>
      <rPr>
        <sz val="9"/>
        <color indexed="8"/>
        <rFont val="MS Sans Serif"/>
      </rPr>
      <t>own use</t>
    </r>
    <r>
      <rPr>
        <vertAlign val="superscript"/>
        <sz val="9"/>
        <color indexed="8"/>
        <rFont val="MS Sans Serif"/>
      </rPr>
      <t>2</t>
    </r>
  </si>
  <si>
    <t>and other</t>
  </si>
  <si>
    <t>system5</t>
  </si>
  <si>
    <t xml:space="preserve"> own use</t>
  </si>
  <si>
    <t>differences</t>
  </si>
  <si>
    <t>Indigenous</t>
  </si>
  <si>
    <t>Imported</t>
  </si>
  <si>
    <t>net losses</t>
  </si>
  <si>
    <r>
      <rPr>
        <sz val="9"/>
        <color indexed="8"/>
        <rFont val="MS Sans Serif"/>
      </rPr>
      <t>system</t>
    </r>
    <r>
      <rPr>
        <vertAlign val="superscript"/>
        <sz val="9"/>
        <color indexed="8"/>
        <rFont val="MS Sans Serif"/>
      </rPr>
      <t>6</t>
    </r>
  </si>
  <si>
    <t>BAXB</t>
  </si>
  <si>
    <t>BAXC</t>
  </si>
  <si>
    <t>BAWX</t>
  </si>
  <si>
    <t>BAWY</t>
  </si>
  <si>
    <t>BAWZ</t>
  </si>
  <si>
    <t>BAXA</t>
  </si>
  <si>
    <t>BAXD</t>
  </si>
  <si>
    <t>Source:  Department of Trade and Industry</t>
  </si>
  <si>
    <t xml:space="preserve">1 Includes waste and own use but excludes gas flared. </t>
  </si>
  <si>
    <t>2 Gas used for drilling, production and pumping operations.</t>
  </si>
  <si>
    <t>3 Includes exports direct from the UKCS as well as others carried out by the downstream</t>
  </si>
  <si>
    <t xml:space="preserve">    gas industry from the national transmission system.</t>
  </si>
  <si>
    <t xml:space="preserve">4 Gas available at terminals for consumption in the UK as recorded by the terminal operators.  </t>
  </si>
  <si>
    <t>5 Gas input into inland transmission systems. It includes public gas supply, direct</t>
  </si>
  <si>
    <t>supply by North Sea producers, third party supplies, and stock changes. Figures</t>
  </si>
  <si>
    <t>differ from gas available for consumption in the UK mainly because of additional</t>
  </si>
  <si>
    <t>stock changes at local distribution zones. The figures also differ from</t>
  </si>
  <si>
    <t>total consumption (expressed in oil equivalent in Table 8.1) because they exclude</t>
  </si>
  <si>
    <t>producers’ and operators’ own use and losses.</t>
  </si>
  <si>
    <t xml:space="preserve">6 Including public gas supply, direct supplies by North Sea producers, third party supplies and stock changes.  </t>
  </si>
</sst>
</file>

<file path=xl/styles.xml><?xml version="1.0" encoding="utf-8"?>
<styleSheet xmlns="http://schemas.openxmlformats.org/spreadsheetml/2006/main">
  <numFmts count="27">
    <numFmt numFmtId="0" formatCode="General"/>
    <numFmt numFmtId="59" formatCode="dddd&quot;, &quot;mmmm&quot; &quot;dd&quot;, &quot;yyyy"/>
    <numFmt numFmtId="60" formatCode="dd&quot; &quot;mmmm&quot; &quot;yyyy"/>
    <numFmt numFmtId="61" formatCode="&quot;+&quot;#,##0;&quot;-&quot;#,##0"/>
    <numFmt numFmtId="62" formatCode="0&quot; p&quot;;&quot; &quot;;&quot; &quot;"/>
    <numFmt numFmtId="63" formatCode="&quot;+&quot;#,##0.0;&quot;-&quot;#,##0.0"/>
    <numFmt numFmtId="64" formatCode="@&quot; p&quot;"/>
    <numFmt numFmtId="65" formatCode="#,##0&quot; &quot;;&quot;-&quot;#,##0&quot; &quot;"/>
    <numFmt numFmtId="66" formatCode="#,##0&quot; &quot;;&quot;-&quot;#,##0&quot; &quot;;&quot;- &quot;"/>
    <numFmt numFmtId="67" formatCode="#,##0.0000"/>
    <numFmt numFmtId="68" formatCode="#,##0.000"/>
    <numFmt numFmtId="69" formatCode="0.0%"/>
    <numFmt numFmtId="70" formatCode="#,##0.0"/>
    <numFmt numFmtId="71" formatCode="#,##0&quot; &quot;"/>
    <numFmt numFmtId="72" formatCode="#,##0.0;&quot;-&quot;#,##0.0"/>
    <numFmt numFmtId="73" formatCode="&quot;+&quot;#,###&quot; &quot;;&quot;-&quot;#,###&quot; &quot;"/>
    <numFmt numFmtId="74" formatCode="#,##0.0&quot; &quot;;&quot;-&quot;#,##0.0&quot; &quot;;&quot;- &quot;"/>
    <numFmt numFmtId="75" formatCode="&quot;+&quot;#,##0&quot; &quot;;&quot;-&quot;#,##0&quot; &quot;;&quot;- &quot;"/>
    <numFmt numFmtId="76" formatCode="&quot;+&quot;#,##0&quot; &quot;;&quot;-&quot;#,##0&quot; &quot;"/>
    <numFmt numFmtId="77" formatCode="0.0"/>
    <numFmt numFmtId="78" formatCode="#,##0.00&quot; &quot;;&quot;-&quot;#,##0.00&quot; &quot;;&quot;- &quot;"/>
    <numFmt numFmtId="79" formatCode="#,##0.00&quot; &quot;;&quot;-&quot;#,##0.00&quot; &quot;"/>
    <numFmt numFmtId="80" formatCode="0.000"/>
    <numFmt numFmtId="81" formatCode="#,##0&quot; &quot;;(#,##0)"/>
    <numFmt numFmtId="82" formatCode="#,##0.000&quot; &quot;;&quot;-&quot;#,##0.000&quot; &quot;"/>
    <numFmt numFmtId="83" formatCode="0;&quot; &quot;;&quot; &quot;"/>
    <numFmt numFmtId="84" formatCode="0.0&quot; &quot;"/>
  </numFmts>
  <fonts count="38">
    <font>
      <sz val="10"/>
      <color indexed="8"/>
      <name val="MS Sans Serif"/>
    </font>
    <font>
      <sz val="12"/>
      <color indexed="8"/>
      <name val="Helvetica"/>
    </font>
    <font>
      <sz val="13"/>
      <color indexed="8"/>
      <name val="MS Sans Serif"/>
    </font>
    <font>
      <b val="1"/>
      <sz val="14"/>
      <color indexed="8"/>
      <name val="Arial"/>
    </font>
    <font>
      <sz val="12"/>
      <color indexed="8"/>
      <name val="Arial"/>
    </font>
    <font>
      <sz val="12"/>
      <color indexed="8"/>
      <name val="MS Sans Serif"/>
    </font>
    <font>
      <u val="single"/>
      <sz val="12"/>
      <color indexed="8"/>
      <name val="Arial"/>
    </font>
    <font>
      <u val="single"/>
      <sz val="12"/>
      <color indexed="11"/>
      <name val="Arial"/>
    </font>
    <font>
      <u val="single"/>
      <sz val="10"/>
      <color indexed="11"/>
      <name val="MS Sans Serif"/>
    </font>
    <font>
      <b val="1"/>
      <sz val="28"/>
      <color indexed="8"/>
      <name val="Arial"/>
    </font>
    <font>
      <sz val="10"/>
      <color indexed="8"/>
      <name val="Arial"/>
    </font>
    <font>
      <b val="1"/>
      <sz val="12"/>
      <color indexed="8"/>
      <name val="Arial"/>
    </font>
    <font>
      <b val="1"/>
      <u val="single"/>
      <sz val="12"/>
      <color indexed="8"/>
      <name val="Arial"/>
    </font>
    <font>
      <sz val="12"/>
      <color indexed="12"/>
      <name val="Arial"/>
    </font>
    <font>
      <i val="1"/>
      <sz val="12"/>
      <color indexed="8"/>
      <name val="Arial"/>
    </font>
    <font>
      <u val="single"/>
      <sz val="10"/>
      <color indexed="11"/>
      <name val="Arial"/>
    </font>
    <font>
      <b val="1"/>
      <sz val="9"/>
      <color indexed="8"/>
      <name val="Arial"/>
    </font>
    <font>
      <b val="1"/>
      <sz val="28"/>
      <color indexed="8"/>
      <name val="Antique Olive"/>
    </font>
    <font>
      <b val="1"/>
      <sz val="10"/>
      <color indexed="8"/>
      <name val="MS Sans Serif"/>
    </font>
    <font>
      <b val="1"/>
      <sz val="12"/>
      <color indexed="8"/>
      <name val="MS Sans Serif"/>
    </font>
    <font>
      <b val="1"/>
      <sz val="9"/>
      <color indexed="8"/>
      <name val="MS Sans Serif"/>
    </font>
    <font>
      <sz val="8"/>
      <color indexed="8"/>
      <name val="MS Sans Serif"/>
    </font>
    <font>
      <sz val="9"/>
      <color indexed="8"/>
      <name val="MS Sans Serif"/>
    </font>
    <font>
      <vertAlign val="superscript"/>
      <sz val="9"/>
      <color indexed="8"/>
      <name val="MS Sans Serif"/>
    </font>
    <font>
      <b val="1"/>
      <vertAlign val="superscript"/>
      <sz val="9"/>
      <color indexed="8"/>
      <name val="MS Sans Serif"/>
    </font>
    <font>
      <i val="1"/>
      <sz val="8"/>
      <color indexed="8"/>
      <name val="MS Sans Serif"/>
    </font>
    <font>
      <sz val="8"/>
      <color indexed="8"/>
      <name val="MS Sans Serif"/>
    </font>
    <font>
      <i val="1"/>
      <vertAlign val="superscript"/>
      <sz val="8"/>
      <color indexed="8"/>
      <name val="MS Sans Serif"/>
    </font>
    <font>
      <b val="1"/>
      <sz val="8"/>
      <color indexed="8"/>
      <name val="MS Sans Serif"/>
    </font>
    <font>
      <i val="1"/>
      <sz val="9"/>
      <color indexed="8"/>
      <name val="MS Sans Serif"/>
    </font>
    <font>
      <i val="1"/>
      <sz val="10"/>
      <color indexed="8"/>
      <name val="MS Sans Serif"/>
    </font>
    <font>
      <b val="1"/>
      <sz val="18"/>
      <color indexed="8"/>
      <name val="MS Sans Serif"/>
    </font>
    <font>
      <b val="1"/>
      <i val="1"/>
      <sz val="8"/>
      <color indexed="8"/>
      <name val="MS Sans Serif"/>
    </font>
    <font>
      <b val="1"/>
      <sz val="9"/>
      <color indexed="12"/>
      <name val="MS Sans Serif"/>
    </font>
    <font>
      <b val="1"/>
      <sz val="28"/>
      <color indexed="8"/>
      <name val="MS Sans Serif"/>
    </font>
    <font>
      <b val="1"/>
      <sz val="10"/>
      <color indexed="8"/>
      <name val="Antique Olive"/>
    </font>
    <font>
      <b val="1"/>
      <sz val="18"/>
      <color indexed="8"/>
      <name val="Antique Olive"/>
    </font>
    <font>
      <i val="1"/>
      <sz val="8"/>
      <color indexed="8"/>
      <name val="MS Sans Serif"/>
    </font>
  </fonts>
  <fills count="4">
    <fill>
      <patternFill patternType="none"/>
    </fill>
    <fill>
      <patternFill patternType="gray125"/>
    </fill>
    <fill>
      <patternFill patternType="solid">
        <fgColor indexed="9"/>
        <bgColor auto="1"/>
      </patternFill>
    </fill>
    <fill>
      <patternFill patternType="solid">
        <fgColor indexed="12"/>
        <bgColor auto="1"/>
      </patternFill>
    </fill>
  </fills>
  <borders count="67">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10"/>
      </left>
      <right style="thin">
        <color indexed="10"/>
      </right>
      <top/>
      <bottom/>
      <diagonal/>
    </border>
    <border>
      <left/>
      <right/>
      <top/>
      <bottom style="thin">
        <color indexed="10"/>
      </bottom>
      <diagonal/>
    </border>
    <border>
      <left/>
      <right/>
      <top style="thin">
        <color indexed="10"/>
      </top>
      <bottom style="thin">
        <color indexed="10"/>
      </bottom>
      <diagonal/>
    </border>
    <border>
      <left style="thin">
        <color indexed="10"/>
      </left>
      <right/>
      <top/>
      <bottom style="thin">
        <color indexed="10"/>
      </bottom>
      <diagonal/>
    </border>
    <border>
      <left/>
      <right style="thin">
        <color indexed="10"/>
      </right>
      <top/>
      <bottom style="thin">
        <color indexed="10"/>
      </bottom>
      <diagonal/>
    </border>
    <border>
      <left style="thin">
        <color indexed="10"/>
      </left>
      <right/>
      <top style="thin">
        <color indexed="10"/>
      </top>
      <bottom style="thin">
        <color indexed="8"/>
      </bottom>
      <diagonal/>
    </border>
    <border>
      <left/>
      <right/>
      <top style="thin">
        <color indexed="10"/>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indexed="10"/>
      </left>
      <right/>
      <top style="thin">
        <color indexed="8"/>
      </top>
      <bottom/>
      <diagonal/>
    </border>
    <border>
      <left/>
      <right/>
      <top style="thin">
        <color indexed="8"/>
      </top>
      <bottom/>
      <diagonal/>
    </border>
    <border>
      <left/>
      <right/>
      <top/>
      <bottom style="thin">
        <color indexed="8"/>
      </bottom>
      <diagonal/>
    </border>
    <border>
      <left style="thin">
        <color indexed="10"/>
      </left>
      <right/>
      <top/>
      <bottom style="thin">
        <color indexed="8"/>
      </bottom>
      <diagonal/>
    </border>
    <border>
      <left style="thin">
        <color indexed="10"/>
      </left>
      <right/>
      <top style="thin">
        <color indexed="8"/>
      </top>
      <bottom style="thin">
        <color indexed="8"/>
      </bottom>
      <diagonal/>
    </border>
    <border>
      <left style="thin">
        <color indexed="10"/>
      </left>
      <right style="thin">
        <color indexed="10"/>
      </right>
      <top style="thin">
        <color indexed="10"/>
      </top>
      <bottom style="thin">
        <color indexed="8"/>
      </bottom>
      <diagonal/>
    </border>
    <border>
      <left style="thin">
        <color indexed="10"/>
      </left>
      <right style="thin">
        <color indexed="10"/>
      </right>
      <top style="thin">
        <color indexed="10"/>
      </top>
      <bottom style="thin">
        <color indexed="10"/>
      </bottom>
      <diagonal/>
    </border>
    <border>
      <left style="thin">
        <color indexed="10"/>
      </left>
      <right style="thin">
        <color indexed="8"/>
      </right>
      <top style="thin">
        <color indexed="10"/>
      </top>
      <bottom style="thin">
        <color indexed="10"/>
      </bottom>
      <diagonal/>
    </border>
    <border>
      <left style="thin">
        <color indexed="8"/>
      </left>
      <right style="thin">
        <color indexed="10"/>
      </right>
      <top style="thin">
        <color indexed="10"/>
      </top>
      <bottom style="thin">
        <color indexed="10"/>
      </bottom>
      <diagonal/>
    </border>
    <border>
      <left style="thin">
        <color indexed="8"/>
      </left>
      <right style="thin">
        <color indexed="8"/>
      </right>
      <top style="thin">
        <color indexed="10"/>
      </top>
      <bottom style="thin">
        <color indexed="10"/>
      </bottom>
      <diagonal/>
    </border>
    <border>
      <left style="thin">
        <color indexed="8"/>
      </left>
      <right/>
      <top style="thin">
        <color indexed="8"/>
      </top>
      <bottom/>
      <diagonal/>
    </border>
    <border>
      <left/>
      <right style="thin">
        <color indexed="10"/>
      </right>
      <top style="thin">
        <color indexed="10"/>
      </top>
      <bottom style="thin">
        <color indexed="10"/>
      </bottom>
      <diagonal/>
    </border>
    <border>
      <left style="thin">
        <color indexed="10"/>
      </left>
      <right>
        <color indexed="8"/>
      </right>
      <top style="thin">
        <color indexed="10"/>
      </top>
      <bottom style="thin">
        <color indexed="10"/>
      </bottom>
      <diagonal/>
    </border>
    <border>
      <left>
        <color indexed="8"/>
      </left>
      <right style="thin">
        <color indexed="10"/>
      </right>
      <top style="thin">
        <color indexed="10"/>
      </top>
      <bottom style="thin">
        <color indexed="10"/>
      </bottom>
      <diagonal/>
    </border>
    <border>
      <left>
        <color indexed="8"/>
      </left>
      <right style="thin">
        <color indexed="8"/>
      </right>
      <top style="thin">
        <color indexed="10"/>
      </top>
      <bottom style="thin">
        <color indexed="10"/>
      </bottom>
      <diagonal/>
    </border>
    <border>
      <left style="thin">
        <color indexed="10"/>
      </left>
      <right style="thin">
        <color indexed="10"/>
      </right>
      <top/>
      <bottom style="thin">
        <color indexed="10"/>
      </bottom>
      <diagonal/>
    </border>
    <border>
      <left style="thin">
        <color indexed="10"/>
      </left>
      <right>
        <color indexed="8"/>
      </right>
      <top style="thin">
        <color indexed="10"/>
      </top>
      <bottom style="thin">
        <color indexed="8"/>
      </bottom>
      <diagonal/>
    </border>
    <border>
      <left>
        <color indexed="8"/>
      </left>
      <right style="thin">
        <color indexed="10"/>
      </right>
      <top style="thin">
        <color indexed="10"/>
      </top>
      <bottom style="thin">
        <color indexed="8"/>
      </bottom>
      <diagonal/>
    </border>
    <border>
      <left>
        <color indexed="8"/>
      </left>
      <right style="thin">
        <color indexed="8"/>
      </right>
      <top style="thin">
        <color indexed="10"/>
      </top>
      <bottom style="thin">
        <color indexed="8"/>
      </bottom>
      <diagonal/>
    </border>
    <border>
      <left style="thin">
        <color indexed="10"/>
      </left>
      <right style="thin">
        <color indexed="10"/>
      </right>
      <top style="thin">
        <color indexed="8"/>
      </top>
      <bottom style="thin">
        <color indexed="10"/>
      </bottom>
      <diagonal/>
    </border>
    <border>
      <left style="thin">
        <color indexed="10"/>
      </left>
      <right style="thin">
        <color indexed="8"/>
      </right>
      <top style="thin">
        <color indexed="8"/>
      </top>
      <bottom style="thin">
        <color indexed="10"/>
      </bottom>
      <diagonal/>
    </border>
    <border>
      <left style="thin">
        <color indexed="8"/>
      </left>
      <right style="thin">
        <color indexed="10"/>
      </right>
      <top style="thin">
        <color indexed="8"/>
      </top>
      <bottom style="thin">
        <color indexed="10"/>
      </bottom>
      <diagonal/>
    </border>
    <border>
      <left style="thin">
        <color indexed="8"/>
      </left>
      <right style="thin">
        <color indexed="8"/>
      </right>
      <top style="thin">
        <color indexed="8"/>
      </top>
      <bottom style="thin">
        <color indexed="10"/>
      </bottom>
      <diagonal/>
    </border>
    <border>
      <left style="thin">
        <color indexed="10"/>
      </left>
      <right style="thin">
        <color indexed="8"/>
      </right>
      <top style="thin">
        <color indexed="10"/>
      </top>
      <bottom style="thin">
        <color indexed="8"/>
      </bottom>
      <diagonal/>
    </border>
    <border>
      <left style="thin">
        <color indexed="8"/>
      </left>
      <right style="thin">
        <color indexed="10"/>
      </right>
      <top style="thin">
        <color indexed="10"/>
      </top>
      <bottom style="thin">
        <color indexed="8"/>
      </bottom>
      <diagonal/>
    </border>
    <border>
      <left style="thin">
        <color indexed="8"/>
      </left>
      <right style="thin">
        <color indexed="8"/>
      </right>
      <top style="thin">
        <color indexed="10"/>
      </top>
      <bottom style="thin">
        <color indexed="8"/>
      </bottom>
      <diagonal/>
    </border>
    <border>
      <left style="thin">
        <color indexed="10"/>
      </left>
      <right style="thin">
        <color indexed="10"/>
      </right>
      <top style="thin">
        <color indexed="10"/>
      </top>
      <bottom/>
      <diagonal/>
    </border>
    <border>
      <left style="thin">
        <color indexed="10"/>
      </left>
      <right style="thin">
        <color indexed="10"/>
      </right>
      <top style="thin">
        <color indexed="10"/>
      </top>
      <bottom style="medium">
        <color indexed="8"/>
      </bottom>
      <diagonal/>
    </border>
    <border>
      <left style="thin">
        <color indexed="10"/>
      </left>
      <right style="medium">
        <color indexed="8"/>
      </right>
      <top style="thin">
        <color indexed="10"/>
      </top>
      <bottom style="thin">
        <color indexed="10"/>
      </bottom>
      <diagonal/>
    </border>
    <border>
      <left style="medium">
        <color indexed="8"/>
      </left>
      <right style="medium">
        <color indexed="8"/>
      </right>
      <top style="medium">
        <color indexed="8"/>
      </top>
      <bottom style="thin">
        <color indexed="10"/>
      </bottom>
      <diagonal/>
    </border>
    <border>
      <left style="medium">
        <color indexed="8"/>
      </left>
      <right style="medium">
        <color indexed="8"/>
      </right>
      <top style="medium">
        <color indexed="8"/>
      </top>
      <bottom/>
      <diagonal/>
    </border>
    <border>
      <left style="medium">
        <color indexed="8"/>
      </left>
      <right style="thin">
        <color indexed="10"/>
      </right>
      <top style="thin">
        <color indexed="10"/>
      </top>
      <bottom style="thin">
        <color indexed="10"/>
      </bottom>
      <diagonal/>
    </border>
    <border>
      <left style="medium">
        <color indexed="8"/>
      </left>
      <right style="medium">
        <color indexed="8"/>
      </right>
      <top style="thin">
        <color indexed="10"/>
      </top>
      <bottom style="medium">
        <color indexed="8"/>
      </bottom>
      <diagonal/>
    </border>
    <border>
      <left style="medium">
        <color indexed="8"/>
      </left>
      <right style="medium">
        <color indexed="8"/>
      </right>
      <top/>
      <bottom style="medium">
        <color indexed="8"/>
      </bottom>
      <diagonal/>
    </border>
    <border>
      <left style="thin">
        <color indexed="10"/>
      </left>
      <right style="thin">
        <color indexed="10"/>
      </right>
      <top style="medium">
        <color indexed="8"/>
      </top>
      <bottom style="thin">
        <color indexed="10"/>
      </bottom>
      <diagonal/>
    </border>
    <border>
      <left style="thin">
        <color indexed="10"/>
      </left>
      <right/>
      <top style="thin">
        <color indexed="10"/>
      </top>
      <bottom style="thin">
        <color indexed="10"/>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style="thin">
        <color indexed="10"/>
      </right>
      <top style="thin">
        <color indexed="10"/>
      </top>
      <bottom style="thin">
        <color indexed="8"/>
      </bottom>
      <diagonal/>
    </border>
    <border>
      <left/>
      <right style="thin">
        <color indexed="10"/>
      </right>
      <top style="thin">
        <color indexed="8"/>
      </top>
      <bottom style="thin">
        <color indexed="10"/>
      </bottom>
      <diagonal/>
    </border>
    <border>
      <left>
        <color indexed="8"/>
      </left>
      <right>
        <color indexed="8"/>
      </right>
      <top style="thin">
        <color indexed="10"/>
      </top>
      <bottom style="thin">
        <color indexed="10"/>
      </bottom>
      <diagonal/>
    </border>
    <border>
      <left style="thin">
        <color indexed="10"/>
      </left>
      <right style="thin">
        <color indexed="8"/>
      </right>
      <top style="thin">
        <color indexed="10"/>
      </top>
      <bottom/>
      <diagonal/>
    </border>
    <border>
      <left style="thin">
        <color indexed="8"/>
      </left>
      <right style="thin">
        <color indexed="10"/>
      </right>
      <top style="thin">
        <color indexed="10"/>
      </top>
      <bottom/>
      <diagonal/>
    </border>
    <border>
      <left style="thin">
        <color indexed="10"/>
      </left>
      <right style="thin">
        <color indexed="8"/>
      </right>
      <top/>
      <bottom style="thin">
        <color indexed="10"/>
      </bottom>
      <diagonal/>
    </border>
    <border>
      <left style="thin">
        <color indexed="8"/>
      </left>
      <right style="thin">
        <color indexed="10"/>
      </right>
      <top/>
      <bottom style="thin">
        <color indexed="10"/>
      </bottom>
      <diagonal/>
    </border>
    <border>
      <left style="thin">
        <color indexed="8"/>
      </left>
      <right style="thin">
        <color indexed="10"/>
      </right>
      <top style="thin">
        <color indexed="8"/>
      </top>
      <bottom style="thin">
        <color indexed="8"/>
      </bottom>
      <diagonal/>
    </border>
    <border>
      <left style="thin">
        <color indexed="10"/>
      </left>
      <right style="thin">
        <color indexed="10"/>
      </right>
      <top style="thin">
        <color indexed="8"/>
      </top>
      <bottom style="thin">
        <color indexed="8"/>
      </bottom>
      <diagonal/>
    </border>
    <border>
      <left style="thin">
        <color indexed="10"/>
      </left>
      <right style="thin">
        <color indexed="8"/>
      </right>
      <top style="thin">
        <color indexed="8"/>
      </top>
      <bottom style="thin">
        <color indexed="8"/>
      </bottom>
      <diagonal/>
    </border>
    <border>
      <left style="thin">
        <color indexed="10"/>
      </left>
      <right style="thin">
        <color indexed="10"/>
      </right>
      <top style="medium">
        <color indexed="8"/>
      </top>
      <bottom style="thin">
        <color indexed="8"/>
      </bottom>
      <diagonal/>
    </border>
  </borders>
  <cellStyleXfs count="1">
    <xf numFmtId="0" fontId="0" applyNumberFormat="0" applyFont="1" applyFill="0" applyBorder="0" applyAlignment="1" applyProtection="0">
      <alignment vertical="bottom"/>
    </xf>
  </cellStyleXfs>
  <cellXfs count="513">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0" fontId="0" fillId="2" borderId="1" applyNumberFormat="1" applyFont="1" applyFill="1" applyBorder="1" applyAlignment="1" applyProtection="0">
      <alignment vertical="bottom"/>
    </xf>
    <xf numFmtId="0" fontId="0" fillId="2" borderId="2" applyNumberFormat="1" applyFont="1" applyFill="1" applyBorder="1" applyAlignment="1" applyProtection="0">
      <alignment vertical="bottom"/>
    </xf>
    <xf numFmtId="0" fontId="0" fillId="2" borderId="3" applyNumberFormat="1" applyFont="1" applyFill="1" applyBorder="1" applyAlignment="1" applyProtection="0">
      <alignment vertical="bottom"/>
    </xf>
    <xf numFmtId="0" fontId="0" fillId="2" borderId="4" applyNumberFormat="1" applyFont="1" applyFill="1" applyBorder="1" applyAlignment="1" applyProtection="0">
      <alignment vertical="bottom"/>
    </xf>
    <xf numFmtId="0" fontId="0" fillId="2" borderId="5" applyNumberFormat="1" applyFont="1" applyFill="1" applyBorder="1" applyAlignment="1" applyProtection="0">
      <alignment vertical="bottom"/>
    </xf>
    <xf numFmtId="0" fontId="0" fillId="2" borderId="6" applyNumberFormat="1" applyFont="1" applyFill="1" applyBorder="1" applyAlignment="1" applyProtection="0">
      <alignment vertical="bottom"/>
    </xf>
    <xf numFmtId="49" fontId="3" fillId="2" borderId="5" applyNumberFormat="1" applyFont="1" applyFill="1" applyBorder="1" applyAlignment="1" applyProtection="0">
      <alignment vertical="bottom"/>
    </xf>
    <xf numFmtId="49" fontId="4" fillId="2" borderId="5" applyNumberFormat="1" applyFont="1" applyFill="1" applyBorder="1" applyAlignment="1" applyProtection="0">
      <alignment vertical="bottom"/>
    </xf>
    <xf numFmtId="0" fontId="5" fillId="2" borderId="5" applyNumberFormat="1" applyFont="1" applyFill="1" applyBorder="1" applyAlignment="1" applyProtection="0">
      <alignment vertical="bottom"/>
    </xf>
    <xf numFmtId="59" fontId="4" fillId="2" borderId="5" applyNumberFormat="1" applyFont="1" applyFill="1" applyBorder="1" applyAlignment="1" applyProtection="0">
      <alignment horizontal="left" vertical="bottom"/>
    </xf>
    <xf numFmtId="49" fontId="4" fillId="2" borderId="5" applyNumberFormat="1" applyFont="1" applyFill="1" applyBorder="1" applyAlignment="1" applyProtection="0">
      <alignment horizontal="left" vertical="bottom"/>
    </xf>
    <xf numFmtId="0" fontId="4" fillId="2" borderId="5" applyNumberFormat="1" applyFont="1" applyFill="1" applyBorder="1" applyAlignment="1" applyProtection="0">
      <alignment vertical="bottom"/>
    </xf>
    <xf numFmtId="49" fontId="6" fillId="2" borderId="5" applyNumberFormat="1" applyFont="1" applyFill="1" applyBorder="1" applyAlignment="1" applyProtection="0">
      <alignment vertical="bottom"/>
    </xf>
    <xf numFmtId="0" fontId="4" fillId="2" borderId="5" applyNumberFormat="1" applyFont="1" applyFill="1" applyBorder="1" applyAlignment="1" applyProtection="0">
      <alignment horizontal="left" vertical="bottom"/>
    </xf>
    <xf numFmtId="49" fontId="7" fillId="2" borderId="5" applyNumberFormat="1" applyFont="1" applyFill="1" applyBorder="1" applyAlignment="1" applyProtection="0">
      <alignment vertical="bottom"/>
    </xf>
    <xf numFmtId="49" fontId="4" fillId="2" borderId="5" applyNumberFormat="1" applyFont="1" applyFill="1" applyBorder="1" applyAlignment="1" applyProtection="0">
      <alignment vertical="bottom" wrapText="1"/>
    </xf>
    <xf numFmtId="0" fontId="0" fillId="2" borderId="6" applyNumberFormat="1" applyFont="1" applyFill="1" applyBorder="1" applyAlignment="1" applyProtection="0">
      <alignment vertical="bottom" wrapText="1"/>
    </xf>
    <xf numFmtId="0" fontId="0" fillId="2" borderId="7" applyNumberFormat="1" applyFont="1" applyFill="1" applyBorder="1" applyAlignment="1" applyProtection="0">
      <alignment vertical="bottom" wrapText="1"/>
    </xf>
    <xf numFmtId="0" fontId="0" fillId="2" borderId="4" applyNumberFormat="1" applyFont="1" applyFill="1" applyBorder="1" applyAlignment="1" applyProtection="0">
      <alignment vertical="bottom" wrapText="1"/>
    </xf>
    <xf numFmtId="49" fontId="7" fillId="2" borderId="8" applyNumberFormat="1" applyFont="1" applyFill="1" applyBorder="1" applyAlignment="1" applyProtection="0">
      <alignment horizontal="left" vertical="bottom"/>
    </xf>
    <xf numFmtId="0" fontId="7" fillId="2" borderId="5" applyNumberFormat="1" applyFont="1" applyFill="1" applyBorder="1" applyAlignment="1" applyProtection="0">
      <alignment vertical="bottom"/>
    </xf>
    <xf numFmtId="49" fontId="7" fillId="2" borderId="9" applyNumberFormat="1" applyFont="1" applyFill="1" applyBorder="1" applyAlignment="1" applyProtection="0">
      <alignment horizontal="left" vertical="bottom"/>
    </xf>
    <xf numFmtId="49" fontId="7" fillId="2" borderId="2" applyNumberFormat="1" applyFont="1" applyFill="1" applyBorder="1" applyAlignment="1" applyProtection="0">
      <alignment horizontal="left" vertical="bottom"/>
    </xf>
    <xf numFmtId="0" fontId="8" fillId="2" borderId="5" applyNumberFormat="1" applyFont="1" applyFill="1" applyBorder="1" applyAlignment="1" applyProtection="0">
      <alignment vertical="bottom"/>
    </xf>
    <xf numFmtId="0" fontId="7" fillId="2" borderId="5" applyNumberFormat="1" applyFont="1" applyFill="1" applyBorder="1" applyAlignment="1" applyProtection="0">
      <alignment horizontal="left" vertical="bottom"/>
    </xf>
    <xf numFmtId="49" fontId="4" fillId="2" borderId="5" applyNumberFormat="1" applyFont="1" applyFill="1" applyBorder="1" applyAlignment="1" applyProtection="0">
      <alignment horizontal="right" vertical="bottom"/>
    </xf>
    <xf numFmtId="0" fontId="7" fillId="2" borderId="6" applyNumberFormat="1" applyFont="1" applyFill="1" applyBorder="1" applyAlignment="1" applyProtection="0">
      <alignment vertical="bottom"/>
    </xf>
    <xf numFmtId="0" fontId="0" fillId="2" borderId="10" applyNumberFormat="1" applyFont="1" applyFill="1" applyBorder="1" applyAlignment="1" applyProtection="0">
      <alignment vertical="bottom"/>
    </xf>
    <xf numFmtId="0" fontId="0" fillId="2" borderId="8" applyNumberFormat="1" applyFont="1" applyFill="1" applyBorder="1" applyAlignment="1" applyProtection="0">
      <alignment vertical="bottom"/>
    </xf>
    <xf numFmtId="49" fontId="4" fillId="2" borderId="8" applyNumberFormat="1" applyFont="1" applyFill="1" applyBorder="1" applyAlignment="1" applyProtection="0">
      <alignment vertical="bottom"/>
    </xf>
    <xf numFmtId="49" fontId="4" fillId="2" borderId="8" applyNumberFormat="1" applyFont="1" applyFill="1" applyBorder="1" applyAlignment="1" applyProtection="0">
      <alignment horizontal="right" vertical="bottom"/>
    </xf>
    <xf numFmtId="0" fontId="7" fillId="2" borderId="8" applyNumberFormat="1" applyFont="1" applyFill="1" applyBorder="1" applyAlignment="1" applyProtection="0">
      <alignment vertical="bottom"/>
    </xf>
    <xf numFmtId="0" fontId="7" fillId="2" borderId="11" applyNumberFormat="1" applyFont="1" applyFill="1" applyBorder="1" applyAlignment="1" applyProtection="0">
      <alignment vertical="bottom"/>
    </xf>
    <xf numFmtId="0" fontId="0" applyNumberFormat="1" applyFont="1" applyFill="0" applyBorder="0" applyAlignment="1" applyProtection="0">
      <alignment vertical="bottom"/>
    </xf>
    <xf numFmtId="49" fontId="9" fillId="2" borderId="2" applyNumberFormat="1" applyFont="1" applyFill="1" applyBorder="1" applyAlignment="1" applyProtection="0">
      <alignment vertical="center" wrapText="1"/>
    </xf>
    <xf numFmtId="0" fontId="10" fillId="2" borderId="2" applyNumberFormat="1" applyFont="1" applyFill="1" applyBorder="1" applyAlignment="1" applyProtection="0">
      <alignment vertical="bottom"/>
    </xf>
    <xf numFmtId="60" fontId="4" fillId="2" borderId="4" applyNumberFormat="1" applyFont="1" applyFill="1" applyBorder="1" applyAlignment="1" applyProtection="0">
      <alignment vertical="bottom"/>
    </xf>
    <xf numFmtId="49" fontId="11" fillId="2" borderId="5" applyNumberFormat="1" applyFont="1" applyFill="1" applyBorder="1" applyAlignment="1" applyProtection="0">
      <alignment horizontal="left" vertical="center" wrapText="1"/>
    </xf>
    <xf numFmtId="60" fontId="4" fillId="2" borderId="5" applyNumberFormat="1" applyFont="1" applyFill="1" applyBorder="1" applyAlignment="1" applyProtection="0">
      <alignment vertical="bottom"/>
    </xf>
    <xf numFmtId="60" fontId="4" fillId="2" borderId="6" applyNumberFormat="1" applyFont="1" applyFill="1" applyBorder="1" applyAlignment="1" applyProtection="0">
      <alignment vertical="bottom"/>
    </xf>
    <xf numFmtId="59" fontId="11" fillId="2" borderId="5" applyNumberFormat="1" applyFont="1" applyFill="1" applyBorder="1" applyAlignment="1" applyProtection="0">
      <alignment horizontal="right" vertical="center" wrapText="1"/>
    </xf>
    <xf numFmtId="60" fontId="4" fillId="2" borderId="4" applyNumberFormat="1" applyFont="1" applyFill="1" applyBorder="1" applyAlignment="1" applyProtection="0">
      <alignment vertical="top"/>
    </xf>
    <xf numFmtId="59" fontId="4" fillId="2" borderId="5" applyNumberFormat="1" applyFont="1" applyFill="1" applyBorder="1" applyAlignment="1" applyProtection="0">
      <alignment vertical="top" wrapText="1"/>
    </xf>
    <xf numFmtId="49" fontId="12" fillId="2" borderId="5" applyNumberFormat="1" applyFont="1" applyFill="1" applyBorder="1" applyAlignment="1" applyProtection="0">
      <alignment vertical="bottom" wrapText="1"/>
    </xf>
    <xf numFmtId="49" fontId="4" fillId="2" borderId="5" applyNumberFormat="1" applyFont="1" applyFill="1" applyBorder="1" applyAlignment="1" applyProtection="0">
      <alignment horizontal="left" vertical="center" wrapText="1"/>
    </xf>
    <xf numFmtId="59" fontId="13" fillId="2" borderId="5" applyNumberFormat="1" applyFont="1" applyFill="1" applyBorder="1" applyAlignment="1" applyProtection="0">
      <alignment horizontal="left" vertical="center" wrapText="1"/>
    </xf>
    <xf numFmtId="49" fontId="4" fillId="2" borderId="5" applyNumberFormat="1" applyFont="1" applyFill="1" applyBorder="1" applyAlignment="1" applyProtection="0">
      <alignment vertical="top" wrapText="1"/>
    </xf>
    <xf numFmtId="59" fontId="13" fillId="2" borderId="5" applyNumberFormat="1" applyFont="1" applyFill="1" applyBorder="1" applyAlignment="1" applyProtection="0">
      <alignment vertical="top" wrapText="1"/>
    </xf>
    <xf numFmtId="49" fontId="12" fillId="2" borderId="5" applyNumberFormat="1" applyFont="1" applyFill="1" applyBorder="1" applyAlignment="1" applyProtection="0">
      <alignment vertical="top" wrapText="1"/>
    </xf>
    <xf numFmtId="0" fontId="10" fillId="2" borderId="4" applyNumberFormat="1" applyFont="1" applyFill="1" applyBorder="1" applyAlignment="1" applyProtection="0">
      <alignment vertical="bottom"/>
    </xf>
    <xf numFmtId="49" fontId="14" fillId="2" borderId="5" applyNumberFormat="1" applyFont="1" applyFill="1" applyBorder="1" applyAlignment="1" applyProtection="0">
      <alignment vertical="top" wrapText="1"/>
    </xf>
    <xf numFmtId="0" fontId="0" fillId="2" borderId="5" applyNumberFormat="1" applyFont="1" applyFill="1" applyBorder="1" applyAlignment="1" applyProtection="0">
      <alignment vertical="bottom" wrapText="1"/>
    </xf>
    <xf numFmtId="49" fontId="15" fillId="2" borderId="5" applyNumberFormat="1" applyFont="1" applyFill="1" applyBorder="1" applyAlignment="1" applyProtection="0">
      <alignment vertical="bottom"/>
    </xf>
    <xf numFmtId="0" fontId="16" fillId="2" borderId="5" applyNumberFormat="1" applyFont="1" applyFill="1" applyBorder="1" applyAlignment="1" applyProtection="0">
      <alignment vertical="bottom"/>
    </xf>
    <xf numFmtId="60" fontId="10" fillId="2" borderId="5" applyNumberFormat="1" applyFont="1" applyFill="1" applyBorder="1" applyAlignment="1" applyProtection="0">
      <alignment vertical="bottom"/>
    </xf>
    <xf numFmtId="60" fontId="10" fillId="2" borderId="8" applyNumberFormat="1" applyFont="1" applyFill="1" applyBorder="1" applyAlignment="1" applyProtection="0">
      <alignment vertical="bottom"/>
    </xf>
    <xf numFmtId="0" fontId="0" fillId="2" borderId="11" applyNumberFormat="1" applyFont="1" applyFill="1" applyBorder="1" applyAlignment="1" applyProtection="0">
      <alignment vertical="bottom"/>
    </xf>
    <xf numFmtId="0" fontId="0" applyNumberFormat="1" applyFont="1" applyFill="0" applyBorder="0" applyAlignment="1" applyProtection="0">
      <alignment vertical="bottom"/>
    </xf>
    <xf numFmtId="49" fontId="17" fillId="2" borderId="12" applyNumberFormat="1" applyFont="1" applyFill="1" applyBorder="1" applyAlignment="1" applyProtection="0">
      <alignment vertical="center"/>
    </xf>
    <xf numFmtId="0" fontId="0" fillId="2" borderId="13" applyNumberFormat="1" applyFont="1" applyFill="1" applyBorder="1" applyAlignment="1" applyProtection="0">
      <alignment vertical="bottom"/>
    </xf>
    <xf numFmtId="3" fontId="18" fillId="2" borderId="13" applyNumberFormat="1" applyFont="1" applyFill="1" applyBorder="1" applyAlignment="1" applyProtection="0">
      <alignment horizontal="center" vertical="bottom"/>
    </xf>
    <xf numFmtId="49" fontId="19" fillId="2" borderId="14" applyNumberFormat="1" applyFont="1" applyFill="1" applyBorder="1" applyAlignment="1" applyProtection="0">
      <alignment horizontal="left" vertical="center"/>
    </xf>
    <xf numFmtId="0" fontId="5" fillId="2" borderId="15" applyNumberFormat="1" applyFont="1" applyFill="1" applyBorder="1" applyAlignment="1" applyProtection="0">
      <alignment horizontal="left" vertical="center"/>
    </xf>
    <xf numFmtId="3" fontId="5" fillId="2" borderId="15" applyNumberFormat="1" applyFont="1" applyFill="1" applyBorder="1" applyAlignment="1" applyProtection="0">
      <alignment horizontal="left" vertical="center"/>
    </xf>
    <xf numFmtId="3" fontId="19" fillId="2" borderId="15" applyNumberFormat="1" applyFont="1" applyFill="1" applyBorder="1" applyAlignment="1" applyProtection="0">
      <alignment horizontal="left" vertical="center"/>
    </xf>
    <xf numFmtId="3" fontId="18" fillId="2" borderId="15" applyNumberFormat="1" applyFont="1" applyFill="1" applyBorder="1" applyAlignment="1" applyProtection="0">
      <alignment vertical="bottom"/>
    </xf>
    <xf numFmtId="3" fontId="0" fillId="2" borderId="15" applyNumberFormat="1" applyFont="1" applyFill="1" applyBorder="1" applyAlignment="1" applyProtection="0">
      <alignment vertical="bottom"/>
    </xf>
    <xf numFmtId="49" fontId="18" fillId="2" borderId="16" applyNumberFormat="1" applyFont="1" applyFill="1" applyBorder="1" applyAlignment="1" applyProtection="0">
      <alignment horizontal="right" vertical="bottom"/>
    </xf>
    <xf numFmtId="0" fontId="0" fillId="2" borderId="17" applyNumberFormat="1" applyFont="1" applyFill="1" applyBorder="1" applyAlignment="1" applyProtection="0">
      <alignment vertical="bottom"/>
    </xf>
    <xf numFmtId="0" fontId="20" fillId="2" borderId="18" applyNumberFormat="1" applyFont="1" applyFill="1" applyBorder="1" applyAlignment="1" applyProtection="0">
      <alignment horizontal="left" vertical="bottom"/>
    </xf>
    <xf numFmtId="0" fontId="21" fillId="2" borderId="19" applyNumberFormat="1" applyFont="1" applyFill="1" applyBorder="1" applyAlignment="1" applyProtection="0">
      <alignment horizontal="left" vertical="center"/>
    </xf>
    <xf numFmtId="0" fontId="0" fillId="2" borderId="19" applyNumberFormat="1" applyFont="1" applyFill="1" applyBorder="1" applyAlignment="1" applyProtection="0">
      <alignment vertical="bottom"/>
    </xf>
    <xf numFmtId="4" fontId="0" fillId="2" borderId="19" applyNumberFormat="1" applyFont="1" applyFill="1" applyBorder="1" applyAlignment="1" applyProtection="0">
      <alignment vertical="bottom"/>
    </xf>
    <xf numFmtId="0" fontId="20" fillId="2" borderId="4" applyNumberFormat="1" applyFont="1" applyFill="1" applyBorder="1" applyAlignment="1" applyProtection="0">
      <alignment horizontal="left" vertical="bottom"/>
    </xf>
    <xf numFmtId="0" fontId="21" fillId="2" borderId="5" applyNumberFormat="1" applyFont="1" applyFill="1" applyBorder="1" applyAlignment="1" applyProtection="0">
      <alignment horizontal="left" vertical="center"/>
    </xf>
    <xf numFmtId="3" fontId="18" fillId="2" borderId="5" applyNumberFormat="1" applyFont="1" applyFill="1" applyBorder="1" applyAlignment="1" applyProtection="0">
      <alignment vertical="bottom"/>
    </xf>
    <xf numFmtId="0" fontId="22" fillId="2" borderId="4" applyNumberFormat="1" applyFont="1" applyFill="1" applyBorder="1" applyAlignment="1" applyProtection="0">
      <alignment horizontal="left" vertical="bottom"/>
    </xf>
    <xf numFmtId="0" fontId="22" fillId="2" borderId="5" applyNumberFormat="1" applyFont="1" applyFill="1" applyBorder="1" applyAlignment="1" applyProtection="0">
      <alignment horizontal="left" vertical="bottom"/>
    </xf>
    <xf numFmtId="3" fontId="18" fillId="2" borderId="20" applyNumberFormat="1" applyFont="1" applyFill="1" applyBorder="1" applyAlignment="1" applyProtection="0">
      <alignment vertical="bottom"/>
    </xf>
    <xf numFmtId="49" fontId="18" fillId="2" borderId="20" applyNumberFormat="1" applyFont="1" applyFill="1" applyBorder="1" applyAlignment="1" applyProtection="0">
      <alignment horizontal="center" vertical="bottom"/>
    </xf>
    <xf numFmtId="3" fontId="18" fillId="2" borderId="20" applyNumberFormat="1" applyFont="1" applyFill="1" applyBorder="1" applyAlignment="1" applyProtection="0">
      <alignment horizontal="right" vertical="bottom"/>
    </xf>
    <xf numFmtId="3" fontId="0" fillId="2" borderId="5" applyNumberFormat="1" applyFont="1" applyFill="1" applyBorder="1" applyAlignment="1" applyProtection="0">
      <alignment vertical="bottom"/>
    </xf>
    <xf numFmtId="3" fontId="0" fillId="2" borderId="20" applyNumberFormat="1" applyFont="1" applyFill="1" applyBorder="1" applyAlignment="1" applyProtection="0">
      <alignment vertical="bottom"/>
    </xf>
    <xf numFmtId="3" fontId="18" fillId="2" borderId="20" applyNumberFormat="1" applyFont="1" applyFill="1" applyBorder="1" applyAlignment="1" applyProtection="0">
      <alignment horizontal="center" vertical="bottom"/>
    </xf>
    <xf numFmtId="49" fontId="22" fillId="2" borderId="19" applyNumberFormat="1" applyFont="1" applyFill="1" applyBorder="1" applyAlignment="1" applyProtection="0">
      <alignment horizontal="right" vertical="bottom"/>
    </xf>
    <xf numFmtId="49" fontId="21" fillId="2" borderId="19" applyNumberFormat="1" applyFont="1" applyFill="1" applyBorder="1" applyAlignment="1" applyProtection="0">
      <alignment horizontal="right" vertical="bottom"/>
    </xf>
    <xf numFmtId="49" fontId="20" fillId="2" borderId="19" applyNumberFormat="1" applyFont="1" applyFill="1" applyBorder="1" applyAlignment="1" applyProtection="0">
      <alignment horizontal="right" vertical="bottom"/>
    </xf>
    <xf numFmtId="0" fontId="19" fillId="2" borderId="5" applyNumberFormat="1" applyFont="1" applyFill="1" applyBorder="1" applyAlignment="1" applyProtection="0">
      <alignment horizontal="left" vertical="bottom"/>
    </xf>
    <xf numFmtId="49" fontId="22" fillId="2" borderId="5" applyNumberFormat="1" applyFont="1" applyFill="1" applyBorder="1" applyAlignment="1" applyProtection="0">
      <alignment horizontal="right" vertical="bottom"/>
    </xf>
    <xf numFmtId="49" fontId="20" fillId="2" borderId="5" applyNumberFormat="1" applyFont="1" applyFill="1" applyBorder="1" applyAlignment="1" applyProtection="0">
      <alignment horizontal="right" vertical="bottom"/>
    </xf>
    <xf numFmtId="3" fontId="22" fillId="2" borderId="5" applyNumberFormat="1" applyFont="1" applyFill="1" applyBorder="1" applyAlignment="1" applyProtection="0">
      <alignment horizontal="right" vertical="bottom"/>
    </xf>
    <xf numFmtId="3" fontId="22" fillId="2" borderId="20" applyNumberFormat="1" applyFont="1" applyFill="1" applyBorder="1" applyAlignment="1" applyProtection="0">
      <alignment horizontal="right" vertical="bottom"/>
    </xf>
    <xf numFmtId="3" fontId="20" fillId="2" borderId="20" applyNumberFormat="1" applyFont="1" applyFill="1" applyBorder="1" applyAlignment="1" applyProtection="0">
      <alignment horizontal="right" vertical="bottom"/>
    </xf>
    <xf numFmtId="49" fontId="22" fillId="2" borderId="20" applyNumberFormat="1" applyFont="1" applyFill="1" applyBorder="1" applyAlignment="1" applyProtection="0">
      <alignment horizontal="right" vertical="bottom"/>
    </xf>
    <xf numFmtId="0" fontId="22" fillId="2" borderId="4" applyNumberFormat="1" applyFont="1" applyFill="1" applyBorder="1" applyAlignment="1" applyProtection="0">
      <alignment horizontal="left" vertical="center"/>
    </xf>
    <xf numFmtId="0" fontId="22" fillId="2" borderId="5" applyNumberFormat="1" applyFont="1" applyFill="1" applyBorder="1" applyAlignment="1" applyProtection="0">
      <alignment vertical="bottom"/>
    </xf>
    <xf numFmtId="3" fontId="22" fillId="2" borderId="19" applyNumberFormat="1" applyFont="1" applyFill="1" applyBorder="1" applyAlignment="1" applyProtection="0">
      <alignment vertical="bottom"/>
    </xf>
    <xf numFmtId="3" fontId="20" fillId="2" borderId="19" applyNumberFormat="1" applyFont="1" applyFill="1" applyBorder="1" applyAlignment="1" applyProtection="0">
      <alignment vertical="bottom"/>
    </xf>
    <xf numFmtId="3" fontId="22" fillId="2" borderId="19" applyNumberFormat="1" applyFont="1" applyFill="1" applyBorder="1" applyAlignment="1" applyProtection="0">
      <alignment horizontal="right" vertical="bottom"/>
    </xf>
    <xf numFmtId="3" fontId="20" fillId="2" borderId="19" applyNumberFormat="1" applyFont="1" applyFill="1" applyBorder="1" applyAlignment="1" applyProtection="0">
      <alignment horizontal="right" vertical="bottom"/>
    </xf>
    <xf numFmtId="3" fontId="22" fillId="2" borderId="5" applyNumberFormat="1" applyFont="1" applyFill="1" applyBorder="1" applyAlignment="1" applyProtection="0">
      <alignment vertical="bottom"/>
    </xf>
    <xf numFmtId="61" fontId="20" fillId="2" borderId="19" applyNumberFormat="1" applyFont="1" applyFill="1" applyBorder="1" applyAlignment="1" applyProtection="0">
      <alignment vertical="bottom"/>
    </xf>
    <xf numFmtId="3" fontId="20" fillId="2" borderId="5" applyNumberFormat="1" applyFont="1" applyFill="1" applyBorder="1" applyAlignment="1" applyProtection="0">
      <alignment vertical="bottom"/>
    </xf>
    <xf numFmtId="3" fontId="20" fillId="2" borderId="5" applyNumberFormat="1" applyFont="1" applyFill="1" applyBorder="1" applyAlignment="1" applyProtection="0">
      <alignment horizontal="right" vertical="bottom"/>
    </xf>
    <xf numFmtId="61" fontId="20" fillId="2" borderId="5" applyNumberFormat="1" applyFont="1" applyFill="1" applyBorder="1" applyAlignment="1" applyProtection="0">
      <alignment vertical="bottom"/>
    </xf>
    <xf numFmtId="62" fontId="22" fillId="2" borderId="4" applyNumberFormat="1" applyFont="1" applyFill="1" applyBorder="1" applyAlignment="1" applyProtection="0">
      <alignment horizontal="left" vertical="center"/>
    </xf>
    <xf numFmtId="49" fontId="25" fillId="2" borderId="21" applyNumberFormat="1" applyFont="1" applyFill="1" applyBorder="1" applyAlignment="1" applyProtection="0">
      <alignment horizontal="left" vertical="center"/>
    </xf>
    <xf numFmtId="0" fontId="21" fillId="2" borderId="20" applyNumberFormat="1" applyFont="1" applyFill="1" applyBorder="1" applyAlignment="1" applyProtection="0">
      <alignment vertical="center"/>
    </xf>
    <xf numFmtId="49" fontId="25" fillId="2" borderId="20" applyNumberFormat="1" applyFont="1" applyFill="1" applyBorder="1" applyAlignment="1" applyProtection="0">
      <alignment horizontal="right" vertical="center"/>
    </xf>
    <xf numFmtId="63" fontId="25" fillId="2" borderId="5" applyNumberFormat="1" applyFont="1" applyFill="1" applyBorder="1" applyAlignment="1" applyProtection="0">
      <alignment horizontal="right" vertical="center"/>
    </xf>
    <xf numFmtId="0" fontId="22" fillId="2" borderId="18" applyNumberFormat="1" applyFont="1" applyFill="1" applyBorder="1" applyAlignment="1" applyProtection="0">
      <alignment horizontal="left" vertical="center"/>
    </xf>
    <xf numFmtId="49" fontId="22" fillId="2" borderId="19" applyNumberFormat="1" applyFont="1" applyFill="1" applyBorder="1" applyAlignment="1" applyProtection="0">
      <alignment vertical="bottom"/>
    </xf>
    <xf numFmtId="49" fontId="22" fillId="2" borderId="19" applyNumberFormat="1" applyFont="1" applyFill="1" applyBorder="1" applyAlignment="1" applyProtection="0">
      <alignment horizontal="left" vertical="bottom"/>
    </xf>
    <xf numFmtId="3" fontId="22" fillId="2" borderId="19" applyNumberFormat="1" applyFont="1" applyFill="1" applyBorder="1" applyAlignment="1" applyProtection="0">
      <alignment vertical="center"/>
    </xf>
    <xf numFmtId="3" fontId="20" fillId="2" borderId="19" applyNumberFormat="1" applyFont="1" applyFill="1" applyBorder="1" applyAlignment="1" applyProtection="0">
      <alignment vertical="center"/>
    </xf>
    <xf numFmtId="49" fontId="22" fillId="2" borderId="5" applyNumberFormat="1" applyFont="1" applyFill="1" applyBorder="1" applyAlignment="1" applyProtection="0">
      <alignment vertical="bottom"/>
    </xf>
    <xf numFmtId="64" fontId="22" fillId="2" borderId="5" applyNumberFormat="1" applyFont="1" applyFill="1" applyBorder="1" applyAlignment="1" applyProtection="0">
      <alignment horizontal="left" vertical="bottom"/>
    </xf>
    <xf numFmtId="3" fontId="22" fillId="2" borderId="5" applyNumberFormat="1" applyFont="1" applyFill="1" applyBorder="1" applyAlignment="1" applyProtection="0">
      <alignment vertical="center"/>
    </xf>
    <xf numFmtId="3" fontId="20" fillId="2" borderId="5" applyNumberFormat="1" applyFont="1" applyFill="1" applyBorder="1" applyAlignment="1" applyProtection="0">
      <alignment vertical="center"/>
    </xf>
    <xf numFmtId="3" fontId="25" fillId="2" borderId="5" applyNumberFormat="1" applyFont="1" applyFill="1" applyBorder="1" applyAlignment="1" applyProtection="0">
      <alignment horizontal="right" vertical="center"/>
    </xf>
    <xf numFmtId="3" fontId="21" fillId="2" borderId="5" applyNumberFormat="1" applyFont="1" applyFill="1" applyBorder="1" applyAlignment="1" applyProtection="0">
      <alignment vertical="bottom"/>
    </xf>
    <xf numFmtId="49" fontId="22" fillId="2" borderId="19" applyNumberFormat="1" applyFont="1" applyFill="1" applyBorder="1" applyAlignment="1" applyProtection="0">
      <alignment vertical="center"/>
    </xf>
    <xf numFmtId="0" fontId="22" fillId="2" borderId="19" applyNumberFormat="1" applyFont="1" applyFill="1" applyBorder="1" applyAlignment="1" applyProtection="0">
      <alignment vertical="center"/>
    </xf>
    <xf numFmtId="65" fontId="22" fillId="2" borderId="19" applyNumberFormat="1" applyFont="1" applyFill="1" applyBorder="1" applyAlignment="1" applyProtection="0">
      <alignment horizontal="right" vertical="bottom"/>
    </xf>
    <xf numFmtId="65" fontId="20" fillId="2" borderId="19" applyNumberFormat="1" applyFont="1" applyFill="1" applyBorder="1" applyAlignment="1" applyProtection="0">
      <alignment horizontal="right" vertical="bottom"/>
    </xf>
    <xf numFmtId="66" fontId="22" fillId="2" borderId="5" applyNumberFormat="1" applyFont="1" applyFill="1" applyBorder="1" applyAlignment="1" applyProtection="0">
      <alignment horizontal="right" vertical="bottom"/>
    </xf>
    <xf numFmtId="66" fontId="22" fillId="2" borderId="19" applyNumberFormat="1" applyFont="1" applyFill="1" applyBorder="1" applyAlignment="1" applyProtection="0">
      <alignment horizontal="right" vertical="bottom"/>
    </xf>
    <xf numFmtId="66" fontId="20" fillId="2" borderId="19" applyNumberFormat="1" applyFont="1" applyFill="1" applyBorder="1" applyAlignment="1" applyProtection="0">
      <alignment horizontal="right" vertical="bottom"/>
    </xf>
    <xf numFmtId="66" fontId="20" fillId="2" borderId="5" applyNumberFormat="1" applyFont="1" applyFill="1" applyBorder="1" applyAlignment="1" applyProtection="0">
      <alignment horizontal="right" vertical="bottom"/>
    </xf>
    <xf numFmtId="0" fontId="26" fillId="2" borderId="4" applyNumberFormat="1" applyFont="1" applyFill="1" applyBorder="1" applyAlignment="1" applyProtection="0">
      <alignment horizontal="left" vertical="bottom"/>
    </xf>
    <xf numFmtId="49" fontId="22" fillId="2" borderId="5" applyNumberFormat="1" applyFont="1" applyFill="1" applyBorder="1" applyAlignment="1" applyProtection="0">
      <alignment vertical="center"/>
    </xf>
    <xf numFmtId="0" fontId="22" fillId="2" borderId="5" applyNumberFormat="1" applyFont="1" applyFill="1" applyBorder="1" applyAlignment="1" applyProtection="0">
      <alignment vertical="center"/>
    </xf>
    <xf numFmtId="65" fontId="22" fillId="2" borderId="5" applyNumberFormat="1" applyFont="1" applyFill="1" applyBorder="1" applyAlignment="1" applyProtection="0">
      <alignment horizontal="right" vertical="bottom"/>
    </xf>
    <xf numFmtId="65" fontId="20" fillId="2" borderId="5" applyNumberFormat="1" applyFont="1" applyFill="1" applyBorder="1" applyAlignment="1" applyProtection="0">
      <alignment horizontal="right" vertical="bottom"/>
    </xf>
    <xf numFmtId="49" fontId="22" fillId="2" borderId="21" applyNumberFormat="1" applyFont="1" applyFill="1" applyBorder="1" applyAlignment="1" applyProtection="0">
      <alignment horizontal="left" vertical="bottom"/>
    </xf>
    <xf numFmtId="0" fontId="22" fillId="2" borderId="20" applyNumberFormat="1" applyFont="1" applyFill="1" applyBorder="1" applyAlignment="1" applyProtection="0">
      <alignment vertical="center"/>
    </xf>
    <xf numFmtId="65" fontId="22" fillId="2" borderId="20" applyNumberFormat="1" applyFont="1" applyFill="1" applyBorder="1" applyAlignment="1" applyProtection="0">
      <alignment horizontal="right" vertical="bottom"/>
    </xf>
    <xf numFmtId="66" fontId="20" fillId="2" borderId="20" applyNumberFormat="1" applyFont="1" applyFill="1" applyBorder="1" applyAlignment="1" applyProtection="0">
      <alignment horizontal="right" vertical="bottom"/>
    </xf>
    <xf numFmtId="66" fontId="22" fillId="2" borderId="20" applyNumberFormat="1" applyFont="1" applyFill="1" applyBorder="1" applyAlignment="1" applyProtection="0">
      <alignment horizontal="right" vertical="bottom"/>
    </xf>
    <xf numFmtId="61" fontId="20" fillId="2" borderId="20" applyNumberFormat="1" applyFont="1" applyFill="1" applyBorder="1" applyAlignment="1" applyProtection="0">
      <alignment vertical="bottom"/>
    </xf>
    <xf numFmtId="64" fontId="22" fillId="2" borderId="5" applyNumberFormat="1" applyFont="1" applyFill="1" applyBorder="1" applyAlignment="1" applyProtection="0">
      <alignment vertical="center"/>
    </xf>
    <xf numFmtId="49" fontId="25" fillId="2" borderId="22" applyNumberFormat="1" applyFont="1" applyFill="1" applyBorder="1" applyAlignment="1" applyProtection="0">
      <alignment horizontal="left" vertical="center"/>
    </xf>
    <xf numFmtId="0" fontId="21" fillId="2" borderId="15" applyNumberFormat="1" applyFont="1" applyFill="1" applyBorder="1" applyAlignment="1" applyProtection="0">
      <alignment vertical="center"/>
    </xf>
    <xf numFmtId="0" fontId="25" fillId="2" borderId="15" applyNumberFormat="1" applyFont="1" applyFill="1" applyBorder="1" applyAlignment="1" applyProtection="0">
      <alignment horizontal="right" vertical="center"/>
    </xf>
    <xf numFmtId="63" fontId="25" fillId="2" borderId="5" applyNumberFormat="1" applyFont="1" applyFill="1" applyBorder="1" applyAlignment="1" applyProtection="0">
      <alignment horizontal="right" vertical="bottom"/>
    </xf>
    <xf numFmtId="0" fontId="22" fillId="2" borderId="18" applyNumberFormat="1" applyFont="1" applyFill="1" applyBorder="1" applyAlignment="1" applyProtection="0">
      <alignment vertical="bottom"/>
    </xf>
    <xf numFmtId="0" fontId="22" fillId="2" borderId="19" applyNumberFormat="1" applyFont="1" applyFill="1" applyBorder="1" applyAlignment="1" applyProtection="0">
      <alignment vertical="bottom"/>
    </xf>
    <xf numFmtId="4" fontId="22" fillId="2" borderId="19" applyNumberFormat="1" applyFont="1" applyFill="1" applyBorder="1" applyAlignment="1" applyProtection="0">
      <alignment vertical="bottom"/>
    </xf>
    <xf numFmtId="67" fontId="22" fillId="2" borderId="19" applyNumberFormat="1" applyFont="1" applyFill="1" applyBorder="1" applyAlignment="1" applyProtection="0">
      <alignment vertical="bottom"/>
    </xf>
    <xf numFmtId="4" fontId="20" fillId="2" borderId="19" applyNumberFormat="1" applyFont="1" applyFill="1" applyBorder="1" applyAlignment="1" applyProtection="0">
      <alignment vertical="bottom"/>
    </xf>
    <xf numFmtId="49" fontId="21" fillId="2" borderId="4" applyNumberFormat="1" applyFont="1" applyFill="1" applyBorder="1" applyAlignment="1" applyProtection="0">
      <alignment horizontal="left" vertical="bottom"/>
    </xf>
    <xf numFmtId="49" fontId="21" fillId="2" borderId="5" applyNumberFormat="1" applyFont="1" applyFill="1" applyBorder="1" applyAlignment="1" applyProtection="0">
      <alignment vertical="bottom"/>
    </xf>
    <xf numFmtId="0" fontId="21" fillId="2" borderId="5" applyNumberFormat="1" applyFont="1" applyFill="1" applyBorder="1" applyAlignment="1" applyProtection="0">
      <alignment vertical="bottom"/>
    </xf>
    <xf numFmtId="4" fontId="21" fillId="2" borderId="5" applyNumberFormat="1" applyFont="1" applyFill="1" applyBorder="1" applyAlignment="1" applyProtection="0">
      <alignment vertical="bottom"/>
    </xf>
    <xf numFmtId="3" fontId="28" fillId="2" borderId="5" applyNumberFormat="1" applyFont="1" applyFill="1" applyBorder="1" applyAlignment="1" applyProtection="0">
      <alignment vertical="bottom"/>
    </xf>
    <xf numFmtId="68" fontId="21" fillId="2" borderId="5" applyNumberFormat="1" applyFont="1" applyFill="1" applyBorder="1" applyAlignment="1" applyProtection="0">
      <alignment vertical="bottom"/>
    </xf>
    <xf numFmtId="67" fontId="21" fillId="2" borderId="5" applyNumberFormat="1" applyFont="1" applyFill="1" applyBorder="1" applyAlignment="1" applyProtection="0">
      <alignment vertical="bottom"/>
    </xf>
    <xf numFmtId="69" fontId="18" fillId="2" borderId="5" applyNumberFormat="1" applyFont="1" applyFill="1" applyBorder="1" applyAlignment="1" applyProtection="0">
      <alignment vertical="bottom"/>
    </xf>
    <xf numFmtId="4" fontId="0" fillId="2" borderId="5" applyNumberFormat="1" applyFont="1" applyFill="1" applyBorder="1" applyAlignment="1" applyProtection="0">
      <alignment vertical="bottom"/>
    </xf>
    <xf numFmtId="70" fontId="0" fillId="2" borderId="5" applyNumberFormat="1" applyFont="1" applyFill="1" applyBorder="1" applyAlignment="1" applyProtection="0">
      <alignment vertical="bottom"/>
    </xf>
    <xf numFmtId="49" fontId="22" fillId="2" borderId="4" applyNumberFormat="1" applyFont="1" applyFill="1" applyBorder="1" applyAlignment="1" applyProtection="0">
      <alignment horizontal="left" vertical="center"/>
    </xf>
    <xf numFmtId="49" fontId="15" fillId="2" borderId="4" applyNumberFormat="1" applyFont="1" applyFill="1" applyBorder="1" applyAlignment="1" applyProtection="0">
      <alignment vertical="bottom"/>
    </xf>
    <xf numFmtId="0" fontId="25" fillId="2" borderId="4" applyNumberFormat="1" applyFont="1" applyFill="1" applyBorder="1" applyAlignment="1" applyProtection="0">
      <alignment horizontal="left" vertical="center"/>
    </xf>
    <xf numFmtId="0" fontId="21" fillId="2" borderId="5" applyNumberFormat="1" applyFont="1" applyFill="1" applyBorder="1" applyAlignment="1" applyProtection="0">
      <alignment vertical="center"/>
    </xf>
    <xf numFmtId="0" fontId="22" fillId="2" borderId="5" applyNumberFormat="1" applyFont="1" applyFill="1" applyBorder="1" applyAlignment="1" applyProtection="0">
      <alignment horizontal="left" vertical="center"/>
    </xf>
    <xf numFmtId="71" fontId="22" fillId="2" borderId="5" applyNumberFormat="1" applyFont="1" applyFill="1" applyBorder="1" applyAlignment="1" applyProtection="0">
      <alignment vertical="center"/>
    </xf>
    <xf numFmtId="71" fontId="22" fillId="2" borderId="5" applyNumberFormat="1" applyFont="1" applyFill="1" applyBorder="1" applyAlignment="1" applyProtection="0">
      <alignment horizontal="right" vertical="center"/>
    </xf>
    <xf numFmtId="71" fontId="22" fillId="2" borderId="6" applyNumberFormat="1" applyFont="1" applyFill="1" applyBorder="1" applyAlignment="1" applyProtection="0">
      <alignment vertical="center"/>
    </xf>
    <xf numFmtId="62" fontId="22" fillId="2" borderId="5" applyNumberFormat="1" applyFont="1" applyFill="1" applyBorder="1" applyAlignment="1" applyProtection="0">
      <alignment vertical="center"/>
    </xf>
    <xf numFmtId="0" fontId="22" fillId="2" borderId="4" applyNumberFormat="1" applyFont="1" applyFill="1" applyBorder="1" applyAlignment="1" applyProtection="0">
      <alignment vertical="bottom"/>
    </xf>
    <xf numFmtId="3" fontId="0" fillId="2" borderId="8" applyNumberFormat="1" applyFont="1" applyFill="1" applyBorder="1" applyAlignment="1" applyProtection="0">
      <alignment vertical="bottom"/>
    </xf>
    <xf numFmtId="3" fontId="18" fillId="2" borderId="8" applyNumberFormat="1" applyFont="1" applyFill="1" applyBorder="1" applyAlignment="1" applyProtection="0">
      <alignment vertical="bottom"/>
    </xf>
    <xf numFmtId="0" fontId="0" applyNumberFormat="1" applyFont="1" applyFill="0" applyBorder="0" applyAlignment="1" applyProtection="0">
      <alignment vertical="bottom"/>
    </xf>
    <xf numFmtId="49" fontId="17" fillId="2" borderId="23" applyNumberFormat="1" applyFont="1" applyFill="1" applyBorder="1" applyAlignment="1" applyProtection="0">
      <alignment horizontal="left" vertical="center"/>
    </xf>
    <xf numFmtId="0" fontId="0" fillId="2" borderId="24" applyNumberFormat="0" applyFont="1" applyFill="1" applyBorder="1" applyAlignment="1" applyProtection="0">
      <alignment vertical="bottom"/>
    </xf>
    <xf numFmtId="0" fontId="0" fillId="2" borderId="25" applyNumberFormat="1" applyFont="1" applyFill="1" applyBorder="1" applyAlignment="1" applyProtection="0">
      <alignment vertical="bottom"/>
    </xf>
    <xf numFmtId="0" fontId="0" fillId="2" borderId="26" applyNumberFormat="1" applyFont="1" applyFill="1" applyBorder="1" applyAlignment="1" applyProtection="0">
      <alignment vertical="bottom"/>
    </xf>
    <xf numFmtId="0" fontId="0" fillId="2" borderId="27" applyNumberFormat="1" applyFont="1" applyFill="1" applyBorder="1" applyAlignment="1" applyProtection="0">
      <alignment vertical="bottom"/>
    </xf>
    <xf numFmtId="49" fontId="18" fillId="2" borderId="28" applyNumberFormat="1" applyFont="1" applyFill="1" applyBorder="1" applyAlignment="1" applyProtection="0">
      <alignment horizontal="left" vertical="center"/>
    </xf>
    <xf numFmtId="0" fontId="0" fillId="2" borderId="29" applyNumberFormat="1" applyFont="1" applyFill="1" applyBorder="1" applyAlignment="1" applyProtection="0">
      <alignment vertical="bottom"/>
    </xf>
    <xf numFmtId="0" fontId="0" fillId="2" borderId="24" applyNumberFormat="1" applyFont="1" applyFill="1" applyBorder="1" applyAlignment="1" applyProtection="0">
      <alignment vertical="bottom"/>
    </xf>
    <xf numFmtId="0" fontId="0" fillId="2" borderId="30" applyNumberFormat="1" applyFont="1" applyFill="1" applyBorder="1" applyAlignment="1" applyProtection="0">
      <alignment vertical="bottom"/>
    </xf>
    <xf numFmtId="0" fontId="0" fillId="2" borderId="31" applyNumberFormat="1" applyFont="1" applyFill="1" applyBorder="1" applyAlignment="1" applyProtection="0">
      <alignment vertical="bottom"/>
    </xf>
    <xf numFmtId="72" fontId="0" fillId="2" borderId="24" applyNumberFormat="1" applyFont="1" applyFill="1" applyBorder="1" applyAlignment="1" applyProtection="0">
      <alignment vertical="bottom"/>
    </xf>
    <xf numFmtId="49" fontId="18" fillId="2" borderId="32" applyNumberFormat="1" applyFont="1" applyFill="1" applyBorder="1" applyAlignment="1" applyProtection="0">
      <alignment vertical="bottom"/>
    </xf>
    <xf numFmtId="0" fontId="0" fillId="2" borderId="33" applyNumberFormat="1" applyFont="1" applyFill="1" applyBorder="1" applyAlignment="1" applyProtection="0">
      <alignment horizontal="left" vertical="bottom"/>
    </xf>
    <xf numFmtId="49" fontId="29" fillId="2" borderId="24" applyNumberFormat="1" applyFont="1" applyFill="1" applyBorder="1" applyAlignment="1" applyProtection="0">
      <alignment horizontal="right" vertical="bottom"/>
    </xf>
    <xf numFmtId="0" fontId="22" fillId="2" borderId="24" applyNumberFormat="1" applyFont="1" applyFill="1" applyBorder="1" applyAlignment="1" applyProtection="0">
      <alignment horizontal="right" vertical="bottom"/>
    </xf>
    <xf numFmtId="49" fontId="22" fillId="2" borderId="24" applyNumberFormat="1" applyFont="1" applyFill="1" applyBorder="1" applyAlignment="1" applyProtection="0">
      <alignment horizontal="right" vertical="bottom"/>
    </xf>
    <xf numFmtId="0" fontId="22" fillId="2" borderId="30" applyNumberFormat="1" applyFont="1" applyFill="1" applyBorder="1" applyAlignment="1" applyProtection="0">
      <alignment horizontal="right" vertical="bottom"/>
    </xf>
    <xf numFmtId="0" fontId="22" fillId="2" borderId="31" applyNumberFormat="1" applyFont="1" applyFill="1" applyBorder="1" applyAlignment="1" applyProtection="0">
      <alignment horizontal="right" vertical="bottom"/>
    </xf>
    <xf numFmtId="0" fontId="0" fillId="2" borderId="32" applyNumberFormat="1" applyFont="1" applyFill="1" applyBorder="1" applyAlignment="1" applyProtection="0">
      <alignment vertical="bottom"/>
    </xf>
    <xf numFmtId="0" fontId="0" fillId="2" borderId="24" applyNumberFormat="1" applyFont="1" applyFill="1" applyBorder="1" applyAlignment="1" applyProtection="0">
      <alignment horizontal="left" vertical="bottom"/>
    </xf>
    <xf numFmtId="49" fontId="22" fillId="2" borderId="23" applyNumberFormat="1" applyFont="1" applyFill="1" applyBorder="1" applyAlignment="1" applyProtection="0">
      <alignment horizontal="right" vertical="bottom"/>
    </xf>
    <xf numFmtId="0" fontId="22" fillId="2" borderId="34" applyNumberFormat="1" applyFont="1" applyFill="1" applyBorder="1" applyAlignment="1" applyProtection="0">
      <alignment horizontal="right" vertical="bottom"/>
    </xf>
    <xf numFmtId="0" fontId="22" fillId="2" borderId="35" applyNumberFormat="1" applyFont="1" applyFill="1" applyBorder="1" applyAlignment="1" applyProtection="0">
      <alignment horizontal="right" vertical="bottom"/>
    </xf>
    <xf numFmtId="0" fontId="22" fillId="2" borderId="23" applyNumberFormat="1" applyFont="1" applyFill="1" applyBorder="1" applyAlignment="1" applyProtection="0">
      <alignment horizontal="right" vertical="bottom"/>
    </xf>
    <xf numFmtId="0" fontId="0" fillId="2" borderId="36" applyNumberFormat="1" applyFont="1" applyFill="1" applyBorder="1" applyAlignment="1" applyProtection="0">
      <alignment vertical="bottom"/>
    </xf>
    <xf numFmtId="49" fontId="22" fillId="2" borderId="37" applyNumberFormat="1" applyFont="1" applyFill="1" applyBorder="1" applyAlignment="1" applyProtection="0">
      <alignment horizontal="right" vertical="bottom"/>
    </xf>
    <xf numFmtId="49" fontId="22" fillId="2" borderId="38" applyNumberFormat="1" applyFont="1" applyFill="1" applyBorder="1" applyAlignment="1" applyProtection="0">
      <alignment horizontal="right" vertical="bottom"/>
    </xf>
    <xf numFmtId="49" fontId="22" fillId="2" borderId="39" applyNumberFormat="1" applyFont="1" applyFill="1" applyBorder="1" applyAlignment="1" applyProtection="0">
      <alignment horizontal="right" vertical="bottom"/>
    </xf>
    <xf numFmtId="49" fontId="0" fillId="2" borderId="40" applyNumberFormat="1" applyFont="1" applyFill="1" applyBorder="1" applyAlignment="1" applyProtection="0">
      <alignment horizontal="right" vertical="bottom"/>
    </xf>
    <xf numFmtId="49" fontId="22" fillId="2" borderId="24" applyNumberFormat="1" applyFont="1" applyFill="1" applyBorder="1" applyAlignment="1" applyProtection="0">
      <alignment vertical="bottom"/>
    </xf>
    <xf numFmtId="49" fontId="22" fillId="2" borderId="25" applyNumberFormat="1" applyFont="1" applyFill="1" applyBorder="1" applyAlignment="1" applyProtection="0">
      <alignment horizontal="right" vertical="bottom"/>
    </xf>
    <xf numFmtId="49" fontId="22" fillId="2" borderId="26" applyNumberFormat="1" applyFont="1" applyFill="1" applyBorder="1" applyAlignment="1" applyProtection="0">
      <alignment horizontal="right" vertical="bottom"/>
    </xf>
    <xf numFmtId="49" fontId="22" fillId="2" borderId="27" applyNumberFormat="1" applyFont="1" applyFill="1" applyBorder="1" applyAlignment="1" applyProtection="0">
      <alignment horizontal="right" vertical="bottom"/>
    </xf>
    <xf numFmtId="0" fontId="22" fillId="2" borderId="24" applyNumberFormat="1" applyFont="1" applyFill="1" applyBorder="1" applyAlignment="1" applyProtection="0">
      <alignment vertical="bottom"/>
    </xf>
    <xf numFmtId="0" fontId="22" fillId="2" borderId="25" applyNumberFormat="1" applyFont="1" applyFill="1" applyBorder="1" applyAlignment="1" applyProtection="0">
      <alignment horizontal="right" vertical="bottom"/>
    </xf>
    <xf numFmtId="0" fontId="22" fillId="2" borderId="26" applyNumberFormat="1" applyFont="1" applyFill="1" applyBorder="1" applyAlignment="1" applyProtection="0">
      <alignment horizontal="right" vertical="bottom"/>
    </xf>
    <xf numFmtId="49" fontId="30" fillId="2" borderId="24" applyNumberFormat="1" applyFont="1" applyFill="1" applyBorder="1" applyAlignment="1" applyProtection="0">
      <alignment horizontal="left" vertical="bottom"/>
    </xf>
    <xf numFmtId="0" fontId="26" fillId="2" borderId="23" applyNumberFormat="1" applyFont="1" applyFill="1" applyBorder="1" applyAlignment="1" applyProtection="0">
      <alignment vertical="top" wrapText="1"/>
    </xf>
    <xf numFmtId="0" fontId="26" fillId="2" borderId="23" applyNumberFormat="1" applyFont="1" applyFill="1" applyBorder="1" applyAlignment="1" applyProtection="0">
      <alignment horizontal="center" vertical="bottom" wrapText="1"/>
    </xf>
    <xf numFmtId="0" fontId="26" fillId="2" borderId="41" applyNumberFormat="1" applyFont="1" applyFill="1" applyBorder="1" applyAlignment="1" applyProtection="0">
      <alignment horizontal="center" vertical="bottom" wrapText="1"/>
    </xf>
    <xf numFmtId="0" fontId="26" fillId="2" borderId="42" applyNumberFormat="1" applyFont="1" applyFill="1" applyBorder="1" applyAlignment="1" applyProtection="0">
      <alignment horizontal="center" vertical="bottom" wrapText="1"/>
    </xf>
    <xf numFmtId="72" fontId="26" fillId="2" borderId="23" applyNumberFormat="1" applyFont="1" applyFill="1" applyBorder="1" applyAlignment="1" applyProtection="0">
      <alignment horizontal="center" vertical="top" wrapText="1"/>
    </xf>
    <xf numFmtId="72" fontId="26" fillId="2" borderId="23" applyNumberFormat="1" applyFont="1" applyFill="1" applyBorder="1" applyAlignment="1" applyProtection="0">
      <alignment horizontal="center" vertical="bottom" wrapText="1"/>
    </xf>
    <xf numFmtId="0" fontId="26" fillId="2" borderId="41" applyNumberFormat="1" applyFont="1" applyFill="1" applyBorder="1" applyAlignment="1" applyProtection="0">
      <alignment horizontal="center" vertical="top" wrapText="1"/>
    </xf>
    <xf numFmtId="0" fontId="0" fillId="2" borderId="43" applyNumberFormat="1" applyFont="1" applyFill="1" applyBorder="1" applyAlignment="1" applyProtection="0">
      <alignment vertical="bottom"/>
    </xf>
    <xf numFmtId="66" fontId="10" fillId="2" borderId="37" applyNumberFormat="1" applyFont="1" applyFill="1" applyBorder="1" applyAlignment="1" applyProtection="0">
      <alignment vertical="bottom"/>
    </xf>
    <xf numFmtId="66" fontId="10" fillId="2" borderId="38" applyNumberFormat="1" applyFont="1" applyFill="1" applyBorder="1" applyAlignment="1" applyProtection="0">
      <alignment vertical="bottom"/>
    </xf>
    <xf numFmtId="66" fontId="10" fillId="2" borderId="39" applyNumberFormat="1" applyFont="1" applyFill="1" applyBorder="1" applyAlignment="1" applyProtection="0">
      <alignment vertical="bottom"/>
    </xf>
    <xf numFmtId="73" fontId="10" fillId="2" borderId="40" applyNumberFormat="1" applyFont="1" applyFill="1" applyBorder="1" applyAlignment="1" applyProtection="0">
      <alignment vertical="bottom"/>
    </xf>
    <xf numFmtId="9" fontId="0" fillId="2" borderId="24" applyNumberFormat="1" applyFont="1" applyFill="1" applyBorder="1" applyAlignment="1" applyProtection="0">
      <alignment vertical="bottom"/>
    </xf>
    <xf numFmtId="66" fontId="10" fillId="2" borderId="24" applyNumberFormat="1" applyFont="1" applyFill="1" applyBorder="1" applyAlignment="1" applyProtection="0">
      <alignment vertical="bottom"/>
    </xf>
    <xf numFmtId="66" fontId="10" fillId="2" borderId="25" applyNumberFormat="1" applyFont="1" applyFill="1" applyBorder="1" applyAlignment="1" applyProtection="0">
      <alignment vertical="bottom"/>
    </xf>
    <xf numFmtId="66" fontId="10" fillId="2" borderId="26" applyNumberFormat="1" applyFont="1" applyFill="1" applyBorder="1" applyAlignment="1" applyProtection="0">
      <alignment vertical="bottom"/>
    </xf>
    <xf numFmtId="73" fontId="10" fillId="2" borderId="27" applyNumberFormat="1" applyFont="1" applyFill="1" applyBorder="1" applyAlignment="1" applyProtection="0">
      <alignment vertical="bottom"/>
    </xf>
    <xf numFmtId="49" fontId="0" fillId="2" borderId="24" applyNumberFormat="1" applyFont="1" applyFill="1" applyBorder="1" applyAlignment="1" applyProtection="0">
      <alignment vertical="bottom"/>
    </xf>
    <xf numFmtId="66" fontId="10" fillId="2" borderId="24" applyNumberFormat="1" applyFont="1" applyFill="1" applyBorder="1" applyAlignment="1" applyProtection="0">
      <alignment horizontal="right" vertical="bottom"/>
    </xf>
    <xf numFmtId="66" fontId="10" fillId="2" borderId="25" applyNumberFormat="1" applyFont="1" applyFill="1" applyBorder="1" applyAlignment="1" applyProtection="0">
      <alignment horizontal="right" vertical="bottom"/>
    </xf>
    <xf numFmtId="62" fontId="0" fillId="2" borderId="24" applyNumberFormat="1" applyFont="1" applyFill="1" applyBorder="1" applyAlignment="1" applyProtection="0">
      <alignment horizontal="left" vertical="bottom"/>
    </xf>
    <xf numFmtId="0" fontId="0" fillId="2" borderId="44" applyNumberFormat="0" applyFont="1" applyFill="1" applyBorder="1" applyAlignment="1" applyProtection="0">
      <alignment vertical="bottom"/>
    </xf>
    <xf numFmtId="66" fontId="10" fillId="2" borderId="26" applyNumberFormat="1" applyFont="1" applyFill="1" applyBorder="1" applyAlignment="1" applyProtection="0">
      <alignment horizontal="right" vertical="bottom"/>
    </xf>
    <xf numFmtId="66" fontId="10" fillId="2" borderId="27" applyNumberFormat="1" applyFont="1" applyFill="1" applyBorder="1" applyAlignment="1" applyProtection="0">
      <alignment horizontal="right" vertical="bottom"/>
    </xf>
    <xf numFmtId="66" fontId="0" fillId="2" borderId="26" applyNumberFormat="1" applyFont="1" applyFill="1" applyBorder="1" applyAlignment="1" applyProtection="0">
      <alignment vertical="bottom"/>
    </xf>
    <xf numFmtId="66" fontId="0" fillId="2" borderId="24" applyNumberFormat="1" applyFont="1" applyFill="1" applyBorder="1" applyAlignment="1" applyProtection="0">
      <alignment vertical="bottom"/>
    </xf>
    <xf numFmtId="66" fontId="10" fillId="2" borderId="29" applyNumberFormat="1" applyFont="1" applyFill="1" applyBorder="1" applyAlignment="1" applyProtection="0">
      <alignment horizontal="right" vertical="bottom"/>
    </xf>
    <xf numFmtId="0" fontId="0" fillId="2" borderId="33" applyNumberFormat="0" applyFont="1" applyFill="1" applyBorder="1" applyAlignment="1" applyProtection="0">
      <alignment vertical="bottom"/>
    </xf>
    <xf numFmtId="74" fontId="10" fillId="2" borderId="24" applyNumberFormat="1" applyFont="1" applyFill="1" applyBorder="1" applyAlignment="1" applyProtection="0">
      <alignment horizontal="right" vertical="bottom"/>
    </xf>
    <xf numFmtId="66" fontId="10" fillId="2" borderId="27" applyNumberFormat="1" applyFont="1" applyFill="1" applyBorder="1" applyAlignment="1" applyProtection="0">
      <alignment vertical="bottom"/>
    </xf>
    <xf numFmtId="75" fontId="10" fillId="2" borderId="24" applyNumberFormat="1" applyFont="1" applyFill="1" applyBorder="1" applyAlignment="1" applyProtection="0">
      <alignment vertical="bottom"/>
    </xf>
    <xf numFmtId="71" fontId="10" fillId="2" borderId="24" applyNumberFormat="1" applyFont="1" applyFill="1" applyBorder="1" applyAlignment="1" applyProtection="0">
      <alignment vertical="bottom"/>
    </xf>
    <xf numFmtId="71" fontId="10" fillId="2" borderId="25" applyNumberFormat="1" applyFont="1" applyFill="1" applyBorder="1" applyAlignment="1" applyProtection="0">
      <alignment vertical="bottom"/>
    </xf>
    <xf numFmtId="71" fontId="10" fillId="2" borderId="26" applyNumberFormat="1" applyFont="1" applyFill="1" applyBorder="1" applyAlignment="1" applyProtection="0">
      <alignment vertical="bottom"/>
    </xf>
    <xf numFmtId="76" fontId="10" fillId="2" borderId="24" applyNumberFormat="1" applyFont="1" applyFill="1" applyBorder="1" applyAlignment="1" applyProtection="0">
      <alignment vertical="bottom"/>
    </xf>
    <xf numFmtId="66" fontId="0" fillId="2" borderId="25" applyNumberFormat="1" applyFont="1" applyFill="1" applyBorder="1" applyAlignment="1" applyProtection="0">
      <alignment vertical="bottom"/>
    </xf>
    <xf numFmtId="0" fontId="0" applyNumberFormat="1" applyFont="1" applyFill="0" applyBorder="0" applyAlignment="1" applyProtection="0">
      <alignment vertical="bottom"/>
    </xf>
    <xf numFmtId="49" fontId="31" fillId="2" borderId="24" applyNumberFormat="1" applyFont="1" applyFill="1" applyBorder="1" applyAlignment="1" applyProtection="0">
      <alignment vertical="bottom"/>
    </xf>
    <xf numFmtId="0" fontId="0" fillId="2" borderId="23" applyNumberFormat="1" applyFont="1" applyFill="1" applyBorder="1" applyAlignment="1" applyProtection="0">
      <alignment vertical="bottom"/>
    </xf>
    <xf numFmtId="49" fontId="30" fillId="2" borderId="24" applyNumberFormat="1" applyFont="1" applyFill="1" applyBorder="1" applyAlignment="1" applyProtection="0">
      <alignment vertical="bottom"/>
    </xf>
    <xf numFmtId="77" fontId="0" fillId="2" borderId="24" applyNumberFormat="1" applyFont="1" applyFill="1" applyBorder="1" applyAlignment="1" applyProtection="0">
      <alignment vertical="bottom"/>
    </xf>
    <xf numFmtId="0" fontId="0" fillId="2" borderId="23" applyNumberFormat="1" applyFont="1" applyFill="1" applyBorder="1" applyAlignment="1" applyProtection="0">
      <alignment horizontal="left" vertical="bottom"/>
    </xf>
    <xf numFmtId="49" fontId="0" fillId="2" borderId="23" applyNumberFormat="1" applyFont="1" applyFill="1" applyBorder="1" applyAlignment="1" applyProtection="0">
      <alignment vertical="bottom"/>
    </xf>
    <xf numFmtId="66" fontId="10" fillId="2" borderId="23" applyNumberFormat="1" applyFont="1" applyFill="1" applyBorder="1" applyAlignment="1" applyProtection="0">
      <alignment vertical="bottom"/>
    </xf>
    <xf numFmtId="66" fontId="10" fillId="2" borderId="41" applyNumberFormat="1" applyFont="1" applyFill="1" applyBorder="1" applyAlignment="1" applyProtection="0">
      <alignment vertical="bottom"/>
    </xf>
    <xf numFmtId="66" fontId="10" fillId="2" borderId="42" applyNumberFormat="1" applyFont="1" applyFill="1" applyBorder="1" applyAlignment="1" applyProtection="0">
      <alignment vertical="bottom"/>
    </xf>
    <xf numFmtId="73" fontId="10" fillId="2" borderId="43" applyNumberFormat="1" applyFont="1" applyFill="1" applyBorder="1" applyAlignment="1" applyProtection="0">
      <alignment vertical="bottom"/>
    </xf>
    <xf numFmtId="0" fontId="0" fillId="2" borderId="37" applyNumberFormat="1" applyFont="1" applyFill="1" applyBorder="1" applyAlignment="1" applyProtection="0">
      <alignment horizontal="left" vertical="bottom"/>
    </xf>
    <xf numFmtId="49" fontId="0" fillId="2" borderId="37" applyNumberFormat="1" applyFont="1" applyFill="1" applyBorder="1" applyAlignment="1" applyProtection="0">
      <alignment vertical="bottom"/>
    </xf>
    <xf numFmtId="66" fontId="10" fillId="2" borderId="37" applyNumberFormat="1" applyFont="1" applyFill="1" applyBorder="1" applyAlignment="1" applyProtection="0">
      <alignment horizontal="right" vertical="bottom"/>
    </xf>
    <xf numFmtId="66" fontId="10" fillId="2" borderId="38" applyNumberFormat="1" applyFont="1" applyFill="1" applyBorder="1" applyAlignment="1" applyProtection="0">
      <alignment horizontal="right" vertical="bottom"/>
    </xf>
    <xf numFmtId="66" fontId="10" fillId="2" borderId="39" applyNumberFormat="1" applyFont="1" applyFill="1" applyBorder="1" applyAlignment="1" applyProtection="0">
      <alignment horizontal="right" vertical="bottom"/>
    </xf>
    <xf numFmtId="73" fontId="10" fillId="2" borderId="40" applyNumberFormat="1" applyFont="1" applyFill="1" applyBorder="1" applyAlignment="1" applyProtection="0">
      <alignment horizontal="right" vertical="bottom"/>
    </xf>
    <xf numFmtId="73" fontId="10" fillId="2" borderId="27" applyNumberFormat="1" applyFont="1" applyFill="1" applyBorder="1" applyAlignment="1" applyProtection="0">
      <alignment horizontal="right" vertical="bottom"/>
    </xf>
    <xf numFmtId="66" fontId="10" fillId="2" borderId="23" applyNumberFormat="1" applyFont="1" applyFill="1" applyBorder="1" applyAlignment="1" applyProtection="0">
      <alignment horizontal="right" vertical="bottom"/>
    </xf>
    <xf numFmtId="66" fontId="10" fillId="2" borderId="41" applyNumberFormat="1" applyFont="1" applyFill="1" applyBorder="1" applyAlignment="1" applyProtection="0">
      <alignment horizontal="right" vertical="bottom"/>
    </xf>
    <xf numFmtId="66" fontId="10" fillId="2" borderId="42" applyNumberFormat="1" applyFont="1" applyFill="1" applyBorder="1" applyAlignment="1" applyProtection="0">
      <alignment horizontal="right" vertical="bottom"/>
    </xf>
    <xf numFmtId="73" fontId="10" fillId="2" borderId="43" applyNumberFormat="1" applyFont="1" applyFill="1" applyBorder="1" applyAlignment="1" applyProtection="0">
      <alignment horizontal="right" vertical="bottom"/>
    </xf>
    <xf numFmtId="0" fontId="0" fillId="2" borderId="42" applyNumberFormat="1" applyFont="1" applyFill="1" applyBorder="1" applyAlignment="1" applyProtection="0">
      <alignment vertical="bottom"/>
    </xf>
    <xf numFmtId="0" fontId="0" fillId="2" borderId="23" applyNumberFormat="0" applyFont="1" applyFill="1" applyBorder="1" applyAlignment="1" applyProtection="0">
      <alignment vertical="bottom"/>
    </xf>
    <xf numFmtId="0" fontId="0" fillId="2" borderId="39" applyNumberFormat="1" applyFont="1" applyFill="1" applyBorder="1" applyAlignment="1" applyProtection="0">
      <alignment vertical="bottom"/>
    </xf>
    <xf numFmtId="0" fontId="0" fillId="2" borderId="37" applyNumberFormat="1" applyFont="1" applyFill="1" applyBorder="1" applyAlignment="1" applyProtection="0">
      <alignment vertical="bottom"/>
    </xf>
    <xf numFmtId="75" fontId="10" fillId="2" borderId="27" applyNumberFormat="1" applyFont="1" applyFill="1" applyBorder="1" applyAlignment="1" applyProtection="0">
      <alignment vertical="bottom"/>
    </xf>
    <xf numFmtId="64" fontId="0" fillId="2" borderId="24" applyNumberFormat="1" applyFont="1" applyFill="1" applyBorder="1" applyAlignment="1" applyProtection="0">
      <alignment horizontal="left" vertical="bottom"/>
    </xf>
    <xf numFmtId="0" fontId="0" fillId="2" borderId="44" applyNumberFormat="1" applyFont="1" applyFill="1" applyBorder="1" applyAlignment="1" applyProtection="0">
      <alignment horizontal="left" vertical="bottom"/>
    </xf>
    <xf numFmtId="69" fontId="10" fillId="2" borderId="25" applyNumberFormat="1" applyFont="1" applyFill="1" applyBorder="1" applyAlignment="1" applyProtection="0">
      <alignment vertical="bottom"/>
    </xf>
    <xf numFmtId="0" fontId="0" fillId="2" borderId="29" applyNumberFormat="0" applyFont="1" applyFill="1" applyBorder="1" applyAlignment="1" applyProtection="0">
      <alignment vertical="bottom"/>
    </xf>
    <xf numFmtId="78" fontId="10" fillId="2" borderId="24" applyNumberFormat="1" applyFont="1" applyFill="1" applyBorder="1" applyAlignment="1" applyProtection="0">
      <alignment vertical="bottom"/>
    </xf>
    <xf numFmtId="9" fontId="10" fillId="2" borderId="26" applyNumberFormat="1" applyFont="1" applyFill="1" applyBorder="1" applyAlignment="1" applyProtection="0">
      <alignment vertical="bottom"/>
    </xf>
    <xf numFmtId="9" fontId="10" fillId="2" borderId="24" applyNumberFormat="1" applyFont="1" applyFill="1" applyBorder="1" applyAlignment="1" applyProtection="0">
      <alignment vertical="bottom"/>
    </xf>
    <xf numFmtId="79" fontId="10" fillId="2" borderId="24" applyNumberFormat="1" applyFont="1" applyFill="1" applyBorder="1" applyAlignment="1" applyProtection="0">
      <alignment vertical="bottom"/>
    </xf>
    <xf numFmtId="0" fontId="0" applyNumberFormat="1" applyFont="1" applyFill="0" applyBorder="0" applyAlignment="1" applyProtection="0">
      <alignment vertical="bottom"/>
    </xf>
    <xf numFmtId="0" fontId="0" fillId="2" borderId="26" applyNumberFormat="1" applyFont="1" applyFill="1" applyBorder="1" applyAlignment="1" applyProtection="0">
      <alignment horizontal="right" vertical="bottom"/>
    </xf>
    <xf numFmtId="3" fontId="0" fillId="2" borderId="27" applyNumberFormat="1" applyFont="1" applyFill="1" applyBorder="1" applyAlignment="1" applyProtection="0">
      <alignment horizontal="right" vertical="bottom"/>
    </xf>
    <xf numFmtId="0" fontId="0" fillId="2" borderId="24" applyNumberFormat="1" applyFont="1" applyFill="1" applyBorder="1" applyAlignment="1" applyProtection="0">
      <alignment horizontal="right" vertical="bottom"/>
    </xf>
    <xf numFmtId="0" fontId="0" fillId="2" borderId="30" applyNumberFormat="1" applyFont="1" applyFill="1" applyBorder="1" applyAlignment="1" applyProtection="0">
      <alignment horizontal="right" vertical="bottom"/>
    </xf>
    <xf numFmtId="0" fontId="0" fillId="2" borderId="31" applyNumberFormat="1" applyFont="1" applyFill="1" applyBorder="1" applyAlignment="1" applyProtection="0">
      <alignment horizontal="right" vertical="bottom"/>
    </xf>
    <xf numFmtId="3" fontId="0" fillId="2" borderId="24" applyNumberFormat="1" applyFont="1" applyFill="1" applyBorder="1" applyAlignment="1" applyProtection="0">
      <alignment horizontal="right" vertical="bottom"/>
    </xf>
    <xf numFmtId="72" fontId="0" fillId="2" borderId="24" applyNumberFormat="1" applyFont="1" applyFill="1" applyBorder="1" applyAlignment="1" applyProtection="0">
      <alignment horizontal="right" vertical="bottom"/>
    </xf>
    <xf numFmtId="49" fontId="18" fillId="2" borderId="32" applyNumberFormat="1" applyFont="1" applyFill="1" applyBorder="1" applyAlignment="1" applyProtection="0">
      <alignment horizontal="right" vertical="bottom"/>
    </xf>
    <xf numFmtId="3" fontId="22" fillId="2" borderId="24" applyNumberFormat="1" applyFont="1" applyFill="1" applyBorder="1" applyAlignment="1" applyProtection="0">
      <alignment horizontal="right" vertical="bottom"/>
    </xf>
    <xf numFmtId="3" fontId="0" fillId="2" borderId="32" applyNumberFormat="1" applyFont="1" applyFill="1" applyBorder="1" applyAlignment="1" applyProtection="0">
      <alignment horizontal="right" vertical="bottom"/>
    </xf>
    <xf numFmtId="3" fontId="22" fillId="2" borderId="23" applyNumberFormat="1" applyFont="1" applyFill="1" applyBorder="1" applyAlignment="1" applyProtection="0">
      <alignment horizontal="right" vertical="bottom"/>
    </xf>
    <xf numFmtId="49" fontId="22" fillId="2" borderId="23" applyNumberFormat="1" applyFont="1" applyFill="1" applyBorder="1" applyAlignment="1" applyProtection="0">
      <alignment horizontal="center" vertical="bottom"/>
    </xf>
    <xf numFmtId="0" fontId="22" fillId="2" borderId="23" applyNumberFormat="1" applyFont="1" applyFill="1" applyBorder="1" applyAlignment="1" applyProtection="0">
      <alignment horizontal="center" vertical="bottom"/>
    </xf>
    <xf numFmtId="3" fontId="0" fillId="2" borderId="36" applyNumberFormat="1" applyFont="1" applyFill="1" applyBorder="1" applyAlignment="1" applyProtection="0">
      <alignment horizontal="right" vertical="bottom"/>
    </xf>
    <xf numFmtId="0" fontId="26" fillId="2" borderId="23" applyNumberFormat="1" applyFont="1" applyFill="1" applyBorder="1" applyAlignment="1" applyProtection="0">
      <alignment horizontal="right" vertical="top" wrapText="1"/>
    </xf>
    <xf numFmtId="0" fontId="26" fillId="2" borderId="23" applyNumberFormat="1" applyFont="1" applyFill="1" applyBorder="1" applyAlignment="1" applyProtection="0">
      <alignment horizontal="right" vertical="bottom" wrapText="1"/>
    </xf>
    <xf numFmtId="0" fontId="26" fillId="2" borderId="25" applyNumberFormat="1" applyFont="1" applyFill="1" applyBorder="1" applyAlignment="1" applyProtection="0">
      <alignment horizontal="right" vertical="bottom" wrapText="1"/>
    </xf>
    <xf numFmtId="0" fontId="26" fillId="2" borderId="42" applyNumberFormat="1" applyFont="1" applyFill="1" applyBorder="1" applyAlignment="1" applyProtection="0">
      <alignment horizontal="right" vertical="top" wrapText="1"/>
    </xf>
    <xf numFmtId="3" fontId="26" fillId="2" borderId="24" applyNumberFormat="1" applyFont="1" applyFill="1" applyBorder="1" applyAlignment="1" applyProtection="0">
      <alignment horizontal="right" vertical="top" wrapText="1"/>
    </xf>
    <xf numFmtId="72" fontId="26" fillId="2" borderId="23" applyNumberFormat="1" applyFont="1" applyFill="1" applyBorder="1" applyAlignment="1" applyProtection="0">
      <alignment horizontal="right" vertical="bottom" wrapText="1"/>
    </xf>
    <xf numFmtId="0" fontId="26" fillId="2" borderId="25" applyNumberFormat="1" applyFont="1" applyFill="1" applyBorder="1" applyAlignment="1" applyProtection="0">
      <alignment horizontal="right" vertical="top" wrapText="1"/>
    </xf>
    <xf numFmtId="3" fontId="10" fillId="2" borderId="24" applyNumberFormat="1" applyFont="1" applyFill="1" applyBorder="1" applyAlignment="1" applyProtection="0">
      <alignment horizontal="right" vertical="bottom"/>
    </xf>
    <xf numFmtId="73" fontId="0" fillId="2" borderId="27" applyNumberFormat="1" applyFont="1" applyFill="1" applyBorder="1" applyAlignment="1" applyProtection="0">
      <alignment horizontal="right" vertical="bottom"/>
    </xf>
    <xf numFmtId="3" fontId="10" fillId="2" borderId="23" applyNumberFormat="1" applyFont="1" applyFill="1" applyBorder="1" applyAlignment="1" applyProtection="0">
      <alignment horizontal="right" vertical="bottom"/>
    </xf>
    <xf numFmtId="73" fontId="0" fillId="2" borderId="43" applyNumberFormat="1" applyFont="1" applyFill="1" applyBorder="1" applyAlignment="1" applyProtection="0">
      <alignment horizontal="right" vertical="bottom"/>
    </xf>
    <xf numFmtId="3" fontId="10" fillId="2" borderId="37" applyNumberFormat="1" applyFont="1" applyFill="1" applyBorder="1" applyAlignment="1" applyProtection="0">
      <alignment horizontal="right" vertical="bottom"/>
    </xf>
    <xf numFmtId="73" fontId="0" fillId="2" borderId="40" applyNumberFormat="1" applyFont="1" applyFill="1" applyBorder="1" applyAlignment="1" applyProtection="0">
      <alignment horizontal="right" vertical="bottom"/>
    </xf>
    <xf numFmtId="3" fontId="10" fillId="2" borderId="38" applyNumberFormat="1" applyFont="1" applyFill="1" applyBorder="1" applyAlignment="1" applyProtection="0">
      <alignment horizontal="right" vertical="bottom"/>
    </xf>
    <xf numFmtId="3" fontId="10" fillId="2" borderId="25" applyNumberFormat="1" applyFont="1" applyFill="1" applyBorder="1" applyAlignment="1" applyProtection="0">
      <alignment horizontal="right" vertical="bottom"/>
    </xf>
    <xf numFmtId="3" fontId="10" fillId="2" borderId="26" applyNumberFormat="1" applyFont="1" applyFill="1" applyBorder="1" applyAlignment="1" applyProtection="0">
      <alignment horizontal="right" vertical="bottom"/>
    </xf>
    <xf numFmtId="3" fontId="0" fillId="2" borderId="25" applyNumberFormat="1" applyFont="1" applyFill="1" applyBorder="1" applyAlignment="1" applyProtection="0">
      <alignment horizontal="right" vertical="bottom"/>
    </xf>
    <xf numFmtId="66" fontId="0" fillId="2" borderId="25" applyNumberFormat="1" applyFont="1" applyFill="1" applyBorder="1" applyAlignment="1" applyProtection="0">
      <alignment horizontal="right" vertical="bottom"/>
    </xf>
    <xf numFmtId="80" fontId="0" fillId="2" borderId="26" applyNumberFormat="1" applyFont="1" applyFill="1" applyBorder="1" applyAlignment="1" applyProtection="0">
      <alignment vertical="bottom"/>
    </xf>
    <xf numFmtId="80" fontId="0" fillId="2" borderId="24" applyNumberFormat="1" applyFont="1" applyFill="1" applyBorder="1" applyAlignment="1" applyProtection="0">
      <alignment vertical="bottom"/>
    </xf>
    <xf numFmtId="3" fontId="10" fillId="2" borderId="41" applyNumberFormat="1" applyFont="1" applyFill="1" applyBorder="1" applyAlignment="1" applyProtection="0">
      <alignment horizontal="right" vertical="bottom"/>
    </xf>
    <xf numFmtId="66" fontId="0" fillId="2" borderId="41" applyNumberFormat="1" applyFont="1" applyFill="1" applyBorder="1" applyAlignment="1" applyProtection="0">
      <alignment horizontal="right" vertical="bottom"/>
    </xf>
    <xf numFmtId="3" fontId="0" fillId="2" borderId="37" applyNumberFormat="1" applyFont="1" applyFill="1" applyBorder="1" applyAlignment="1" applyProtection="0">
      <alignment horizontal="right" vertical="bottom"/>
    </xf>
    <xf numFmtId="3" fontId="0" fillId="2" borderId="38" applyNumberFormat="1" applyFont="1" applyFill="1" applyBorder="1" applyAlignment="1" applyProtection="0">
      <alignment horizontal="right" vertical="bottom"/>
    </xf>
    <xf numFmtId="3" fontId="0" fillId="2" borderId="41" applyNumberFormat="1" applyFont="1" applyFill="1" applyBorder="1" applyAlignment="1" applyProtection="0">
      <alignment horizontal="right" vertical="bottom"/>
    </xf>
    <xf numFmtId="66" fontId="10" fillId="2" borderId="24" applyNumberFormat="1" applyFont="1" applyFill="1" applyBorder="1" applyAlignment="1" applyProtection="0">
      <alignment horizontal="right" vertical="top" wrapText="1"/>
    </xf>
    <xf numFmtId="66" fontId="10" fillId="2" borderId="26" applyNumberFormat="1" applyFont="1" applyFill="1" applyBorder="1" applyAlignment="1" applyProtection="0">
      <alignment horizontal="right" vertical="top" wrapText="1"/>
    </xf>
    <xf numFmtId="2" fontId="0" fillId="2" borderId="26" applyNumberFormat="1" applyFont="1" applyFill="1" applyBorder="1" applyAlignment="1" applyProtection="0">
      <alignment vertical="bottom"/>
    </xf>
    <xf numFmtId="66" fontId="10" fillId="2" borderId="23" applyNumberFormat="1" applyFont="1" applyFill="1" applyBorder="1" applyAlignment="1" applyProtection="0">
      <alignment horizontal="right" vertical="top" wrapText="1"/>
    </xf>
    <xf numFmtId="66" fontId="10" fillId="2" borderId="42" applyNumberFormat="1" applyFont="1" applyFill="1" applyBorder="1" applyAlignment="1" applyProtection="0">
      <alignment horizontal="right" vertical="top" wrapText="1"/>
    </xf>
    <xf numFmtId="66" fontId="10" fillId="2" borderId="37" applyNumberFormat="1" applyFont="1" applyFill="1" applyBorder="1" applyAlignment="1" applyProtection="0">
      <alignment horizontal="right" vertical="top" wrapText="1"/>
    </xf>
    <xf numFmtId="81" fontId="10" fillId="2" borderId="24" applyNumberFormat="1" applyFont="1" applyFill="1" applyBorder="1" applyAlignment="1" applyProtection="0">
      <alignment horizontal="right" vertical="bottom"/>
    </xf>
    <xf numFmtId="81" fontId="10" fillId="2" borderId="23" applyNumberFormat="1" applyFont="1" applyFill="1" applyBorder="1" applyAlignment="1" applyProtection="0">
      <alignment horizontal="right" vertical="bottom"/>
    </xf>
    <xf numFmtId="81" fontId="10" fillId="2" borderId="37" applyNumberFormat="1" applyFont="1" applyFill="1" applyBorder="1" applyAlignment="1" applyProtection="0">
      <alignment horizontal="right" vertical="bottom"/>
    </xf>
    <xf numFmtId="3" fontId="10" fillId="2" borderId="42" applyNumberFormat="1" applyFont="1" applyFill="1" applyBorder="1" applyAlignment="1" applyProtection="0">
      <alignment horizontal="right" vertical="bottom"/>
    </xf>
    <xf numFmtId="3" fontId="10" fillId="2" borderId="39" applyNumberFormat="1" applyFont="1" applyFill="1" applyBorder="1" applyAlignment="1" applyProtection="0">
      <alignment horizontal="right" vertical="bottom"/>
    </xf>
    <xf numFmtId="65" fontId="10" fillId="2" borderId="24" applyNumberFormat="1" applyFont="1" applyFill="1" applyBorder="1" applyAlignment="1" applyProtection="0">
      <alignment horizontal="right" vertical="bottom"/>
    </xf>
    <xf numFmtId="3" fontId="0" fillId="2" borderId="26" applyNumberFormat="1" applyFont="1" applyFill="1" applyBorder="1" applyAlignment="1" applyProtection="0">
      <alignment vertical="bottom"/>
    </xf>
    <xf numFmtId="65" fontId="10" fillId="2" borderId="23" applyNumberFormat="1" applyFont="1" applyFill="1" applyBorder="1" applyAlignment="1" applyProtection="0">
      <alignment horizontal="right" vertical="bottom"/>
    </xf>
    <xf numFmtId="65" fontId="10" fillId="2" borderId="26" applyNumberFormat="1" applyFont="1" applyFill="1" applyBorder="1" applyAlignment="1" applyProtection="0">
      <alignment horizontal="right" vertical="bottom"/>
    </xf>
    <xf numFmtId="65" fontId="10" fillId="2" borderId="42" applyNumberFormat="1" applyFont="1" applyFill="1" applyBorder="1" applyAlignment="1" applyProtection="0">
      <alignment horizontal="right" vertical="bottom"/>
    </xf>
    <xf numFmtId="65" fontId="10" fillId="2" borderId="39" applyNumberFormat="1" applyFont="1" applyFill="1" applyBorder="1" applyAlignment="1" applyProtection="0">
      <alignment horizontal="right" vertical="bottom"/>
    </xf>
    <xf numFmtId="1" fontId="0" fillId="2" borderId="24" applyNumberFormat="1" applyFont="1" applyFill="1" applyBorder="1" applyAlignment="1" applyProtection="0">
      <alignment vertical="bottom"/>
    </xf>
    <xf numFmtId="49" fontId="0" fillId="2" borderId="25" applyNumberFormat="1" applyFont="1" applyFill="1" applyBorder="1" applyAlignment="1" applyProtection="0">
      <alignment vertical="bottom"/>
    </xf>
    <xf numFmtId="64" fontId="0" fillId="2" borderId="24" applyNumberFormat="1" applyFont="1" applyFill="1" applyBorder="1" applyAlignment="1" applyProtection="0">
      <alignment vertical="bottom"/>
    </xf>
    <xf numFmtId="3" fontId="0" fillId="2" borderId="24" applyNumberFormat="1" applyFont="1" applyFill="1" applyBorder="1" applyAlignment="1" applyProtection="0">
      <alignment vertical="bottom"/>
    </xf>
    <xf numFmtId="79" fontId="10" fillId="2" borderId="25" applyNumberFormat="1" applyFont="1" applyFill="1" applyBorder="1" applyAlignment="1" applyProtection="0">
      <alignment horizontal="right" vertical="bottom"/>
    </xf>
    <xf numFmtId="82" fontId="10" fillId="2" borderId="24" applyNumberFormat="1" applyFont="1" applyFill="1" applyBorder="1" applyAlignment="1" applyProtection="0">
      <alignment horizontal="right" vertical="bottom"/>
    </xf>
    <xf numFmtId="82" fontId="10" fillId="2" borderId="25" applyNumberFormat="1" applyFont="1" applyFill="1" applyBorder="1" applyAlignment="1" applyProtection="0">
      <alignment horizontal="right" vertical="bottom"/>
    </xf>
    <xf numFmtId="71" fontId="10" fillId="2" borderId="24" applyNumberFormat="1" applyFont="1" applyFill="1" applyBorder="1" applyAlignment="1" applyProtection="0">
      <alignment horizontal="right" vertical="bottom"/>
    </xf>
    <xf numFmtId="71" fontId="10" fillId="2" borderId="25" applyNumberFormat="1" applyFont="1" applyFill="1" applyBorder="1" applyAlignment="1" applyProtection="0">
      <alignment horizontal="right" vertical="bottom"/>
    </xf>
    <xf numFmtId="71" fontId="10" fillId="2" borderId="26" applyNumberFormat="1" applyFont="1" applyFill="1" applyBorder="1" applyAlignment="1" applyProtection="0">
      <alignment horizontal="right" vertical="bottom"/>
    </xf>
    <xf numFmtId="66" fontId="0" fillId="2" borderId="24" applyNumberFormat="1" applyFont="1" applyFill="1" applyBorder="1" applyAlignment="1" applyProtection="0">
      <alignment horizontal="right" vertical="bottom"/>
    </xf>
    <xf numFmtId="0" fontId="0" applyNumberFormat="1" applyFont="1" applyFill="0" applyBorder="0" applyAlignment="1" applyProtection="0">
      <alignment vertical="bottom"/>
    </xf>
    <xf numFmtId="3" fontId="0" fillId="2" borderId="23" applyNumberFormat="1" applyFont="1" applyFill="1" applyBorder="1" applyAlignment="1" applyProtection="0">
      <alignment horizontal="right" vertical="bottom"/>
    </xf>
    <xf numFmtId="0" fontId="0" fillId="2" borderId="26" applyNumberFormat="0" applyFont="1" applyFill="1" applyBorder="1" applyAlignment="1" applyProtection="0">
      <alignment vertical="bottom"/>
    </xf>
    <xf numFmtId="49" fontId="30" fillId="2" borderId="44" applyNumberFormat="1" applyFont="1" applyFill="1" applyBorder="1" applyAlignment="1" applyProtection="0">
      <alignment vertical="bottom"/>
    </xf>
    <xf numFmtId="49" fontId="26" fillId="2" borderId="23" applyNumberFormat="1" applyFont="1" applyFill="1" applyBorder="1" applyAlignment="1" applyProtection="0">
      <alignment vertical="top" wrapText="1"/>
    </xf>
    <xf numFmtId="60" fontId="26" fillId="2" borderId="23" applyNumberFormat="1" applyFont="1" applyFill="1" applyBorder="1" applyAlignment="1" applyProtection="0">
      <alignment horizontal="center" vertical="bottom" wrapText="1"/>
    </xf>
    <xf numFmtId="60" fontId="26" fillId="2" borderId="41" applyNumberFormat="1" applyFont="1" applyFill="1" applyBorder="1" applyAlignment="1" applyProtection="0">
      <alignment horizontal="center" vertical="bottom" wrapText="1"/>
    </xf>
    <xf numFmtId="60" fontId="26" fillId="2" borderId="42" applyNumberFormat="1" applyFont="1" applyFill="1" applyBorder="1" applyAlignment="1" applyProtection="0">
      <alignment horizontal="center" vertical="bottom" wrapText="1"/>
    </xf>
    <xf numFmtId="0" fontId="0" fillId="2" borderId="45" applyNumberFormat="0" applyFont="1" applyFill="1" applyBorder="1" applyAlignment="1" applyProtection="0">
      <alignment vertical="bottom"/>
    </xf>
    <xf numFmtId="1" fontId="0" fillId="2" borderId="4" applyNumberFormat="1" applyFont="1" applyFill="1" applyBorder="1" applyAlignment="1" applyProtection="0">
      <alignment horizontal="left" vertical="bottom"/>
    </xf>
    <xf numFmtId="49" fontId="0" fillId="2" borderId="29" applyNumberFormat="1" applyFont="1" applyFill="1" applyBorder="1" applyAlignment="1" applyProtection="0">
      <alignment vertical="bottom"/>
    </xf>
    <xf numFmtId="3" fontId="0" fillId="2" borderId="37" applyNumberFormat="1" applyFont="1" applyFill="1" applyBorder="1" applyAlignment="1" applyProtection="0">
      <alignment vertical="bottom"/>
    </xf>
    <xf numFmtId="0" fontId="0" fillId="2" borderId="46" applyNumberFormat="0" applyFont="1" applyFill="1" applyBorder="1" applyAlignment="1" applyProtection="0">
      <alignment vertical="bottom"/>
    </xf>
    <xf numFmtId="49" fontId="18" fillId="2" borderId="47" applyNumberFormat="1" applyFont="1" applyFill="1" applyBorder="1" applyAlignment="1" applyProtection="0">
      <alignment vertical="bottom"/>
    </xf>
    <xf numFmtId="1" fontId="18" fillId="3" borderId="48" applyNumberFormat="1" applyFont="1" applyFill="1" applyBorder="1" applyAlignment="1" applyProtection="0">
      <alignment vertical="bottom"/>
    </xf>
    <xf numFmtId="0" fontId="0" fillId="2" borderId="49" applyNumberFormat="0" applyFont="1" applyFill="1" applyBorder="1" applyAlignment="1" applyProtection="0">
      <alignment vertical="bottom"/>
    </xf>
    <xf numFmtId="49" fontId="18" fillId="2" borderId="50" applyNumberFormat="1" applyFont="1" applyFill="1" applyBorder="1" applyAlignment="1" applyProtection="0">
      <alignment vertical="bottom"/>
    </xf>
    <xf numFmtId="1" fontId="18" fillId="3" borderId="51" applyNumberFormat="1" applyFont="1" applyFill="1" applyBorder="1" applyAlignment="1" applyProtection="0">
      <alignment vertical="bottom"/>
    </xf>
    <xf numFmtId="0" fontId="0" fillId="2" borderId="52" applyNumberFormat="0" applyFont="1" applyFill="1" applyBorder="1" applyAlignment="1" applyProtection="0">
      <alignment vertical="bottom"/>
    </xf>
    <xf numFmtId="0" fontId="0" fillId="2" borderId="53" applyNumberFormat="0" applyFont="1" applyFill="1" applyBorder="1" applyAlignment="1" applyProtection="0">
      <alignment vertical="bottom"/>
    </xf>
    <xf numFmtId="1" fontId="18" fillId="3" borderId="54" applyNumberFormat="1" applyFont="1" applyFill="1" applyBorder="1" applyAlignment="1" applyProtection="0">
      <alignment horizontal="right" vertical="bottom"/>
    </xf>
    <xf numFmtId="49" fontId="0" fillId="2" borderId="55" applyNumberFormat="1" applyFont="1" applyFill="1" applyBorder="1" applyAlignment="1" applyProtection="0">
      <alignment vertical="bottom"/>
    </xf>
    <xf numFmtId="1" fontId="0" fillId="2" borderId="54" applyNumberFormat="1" applyFont="1" applyFill="1" applyBorder="1" applyAlignment="1" applyProtection="0">
      <alignment horizontal="right" vertical="bottom"/>
    </xf>
    <xf numFmtId="0" fontId="0" fillId="2" borderId="37" applyNumberFormat="0" applyFont="1" applyFill="1" applyBorder="1" applyAlignment="1" applyProtection="0">
      <alignment vertical="bottom"/>
    </xf>
    <xf numFmtId="1" fontId="0" fillId="2" borderId="21" applyNumberFormat="1" applyFont="1" applyFill="1" applyBorder="1" applyAlignment="1" applyProtection="0">
      <alignment horizontal="left" vertical="bottom"/>
    </xf>
    <xf numFmtId="49" fontId="0" fillId="2" borderId="56" applyNumberFormat="1" applyFont="1" applyFill="1" applyBorder="1" applyAlignment="1" applyProtection="0">
      <alignment vertical="bottom"/>
    </xf>
    <xf numFmtId="3" fontId="0" fillId="2" borderId="23" applyNumberFormat="1" applyFont="1" applyFill="1" applyBorder="1" applyAlignment="1" applyProtection="0">
      <alignment vertical="bottom"/>
    </xf>
    <xf numFmtId="1" fontId="0" fillId="2" borderId="18" applyNumberFormat="1" applyFont="1" applyFill="1" applyBorder="1" applyAlignment="1" applyProtection="0">
      <alignment horizontal="left" vertical="bottom"/>
    </xf>
    <xf numFmtId="49" fontId="0" fillId="2" borderId="57" applyNumberFormat="1" applyFont="1" applyFill="1" applyBorder="1" applyAlignment="1" applyProtection="0">
      <alignment vertical="bottom"/>
    </xf>
    <xf numFmtId="64" fontId="0" fillId="2" borderId="29" applyNumberFormat="1" applyFont="1" applyFill="1" applyBorder="1" applyAlignment="1" applyProtection="0">
      <alignment vertical="bottom"/>
    </xf>
    <xf numFmtId="81" fontId="0" fillId="2" borderId="24" applyNumberFormat="1" applyFont="1" applyFill="1" applyBorder="1" applyAlignment="1" applyProtection="0">
      <alignment vertical="bottom"/>
    </xf>
    <xf numFmtId="1" fontId="0" fillId="2" borderId="10" applyNumberFormat="1" applyFont="1" applyFill="1" applyBorder="1" applyAlignment="1" applyProtection="0">
      <alignment horizontal="left" vertical="bottom"/>
    </xf>
    <xf numFmtId="0" fontId="0" applyNumberFormat="1" applyFont="1" applyFill="0" applyBorder="0" applyAlignment="1" applyProtection="0">
      <alignment vertical="bottom"/>
    </xf>
    <xf numFmtId="61" fontId="20" fillId="2" borderId="19" applyNumberFormat="1" applyFont="1" applyFill="1" applyBorder="1" applyAlignment="1" applyProtection="0">
      <alignment horizontal="right" vertical="bottom"/>
    </xf>
    <xf numFmtId="83" fontId="22" fillId="2" borderId="4" applyNumberFormat="1" applyFont="1" applyFill="1" applyBorder="1" applyAlignment="1" applyProtection="0">
      <alignment horizontal="left" vertical="bottom"/>
    </xf>
    <xf numFmtId="62" fontId="0" fillId="2" borderId="4" applyNumberFormat="1" applyFont="1" applyFill="1" applyBorder="1" applyAlignment="1" applyProtection="0">
      <alignment horizontal="left" vertical="bottom"/>
    </xf>
    <xf numFmtId="0" fontId="26" fillId="2" borderId="18" applyNumberFormat="1" applyFont="1" applyFill="1" applyBorder="1" applyAlignment="1" applyProtection="0">
      <alignment horizontal="left" vertical="center"/>
    </xf>
    <xf numFmtId="61" fontId="20" fillId="2" borderId="5" applyNumberFormat="1" applyFont="1" applyFill="1" applyBorder="1" applyAlignment="1" applyProtection="0">
      <alignment horizontal="right" vertical="bottom"/>
    </xf>
    <xf numFmtId="61" fontId="20" fillId="2" borderId="20" applyNumberFormat="1" applyFont="1" applyFill="1" applyBorder="1" applyAlignment="1" applyProtection="0">
      <alignment horizontal="right" vertical="bottom"/>
    </xf>
    <xf numFmtId="68" fontId="22" fillId="2" borderId="19" applyNumberFormat="1" applyFont="1" applyFill="1" applyBorder="1" applyAlignment="1" applyProtection="0">
      <alignment vertical="bottom"/>
    </xf>
    <xf numFmtId="3" fontId="32" fillId="2" borderId="5" applyNumberFormat="1" applyFont="1" applyFill="1" applyBorder="1" applyAlignment="1" applyProtection="0">
      <alignment horizontal="right" vertical="center"/>
    </xf>
    <xf numFmtId="3" fontId="20" fillId="2" borderId="5" applyNumberFormat="1" applyFont="1" applyFill="1" applyBorder="1" applyAlignment="1" applyProtection="0">
      <alignment horizontal="right" vertical="center"/>
    </xf>
    <xf numFmtId="0" fontId="0" applyNumberFormat="1" applyFont="1" applyFill="0" applyBorder="0" applyAlignment="1" applyProtection="0">
      <alignment vertical="bottom"/>
    </xf>
    <xf numFmtId="0" fontId="26" fillId="2" borderId="42" applyNumberFormat="1" applyFont="1" applyFill="1" applyBorder="1" applyAlignment="1" applyProtection="0">
      <alignment horizontal="right" vertical="bottom" wrapText="1"/>
    </xf>
    <xf numFmtId="66" fontId="10" fillId="2" borderId="40" applyNumberFormat="1" applyFont="1" applyFill="1" applyBorder="1" applyAlignment="1" applyProtection="0">
      <alignment vertical="bottom"/>
    </xf>
    <xf numFmtId="61" fontId="10" fillId="2" borderId="27" applyNumberFormat="1" applyFont="1" applyFill="1" applyBorder="1" applyAlignment="1" applyProtection="0">
      <alignment vertical="bottom"/>
    </xf>
    <xf numFmtId="66" fontId="10" fillId="2" borderId="30" applyNumberFormat="1" applyFont="1" applyFill="1" applyBorder="1" applyAlignment="1" applyProtection="0">
      <alignment horizontal="right" vertical="bottom"/>
    </xf>
    <xf numFmtId="66" fontId="10" fillId="2" borderId="31" applyNumberFormat="1" applyFont="1" applyFill="1" applyBorder="1" applyAlignment="1" applyProtection="0">
      <alignment horizontal="right" vertical="bottom"/>
    </xf>
    <xf numFmtId="61" fontId="10" fillId="2" borderId="32" applyNumberFormat="1" applyFont="1" applyFill="1" applyBorder="1" applyAlignment="1" applyProtection="0">
      <alignment vertical="bottom"/>
    </xf>
    <xf numFmtId="79" fontId="10" fillId="2" borderId="24" applyNumberFormat="1" applyFont="1" applyFill="1" applyBorder="1" applyAlignment="1" applyProtection="0">
      <alignment horizontal="right" vertical="bottom"/>
    </xf>
    <xf numFmtId="79" fontId="10" fillId="2" borderId="30" applyNumberFormat="1" applyFont="1" applyFill="1" applyBorder="1" applyAlignment="1" applyProtection="0">
      <alignment horizontal="right" vertical="bottom"/>
    </xf>
    <xf numFmtId="79" fontId="10" fillId="2" borderId="31" applyNumberFormat="1" applyFont="1" applyFill="1" applyBorder="1" applyAlignment="1" applyProtection="0">
      <alignment horizontal="right" vertical="bottom"/>
    </xf>
    <xf numFmtId="79" fontId="10" fillId="2" borderId="58" applyNumberFormat="1" applyFont="1" applyFill="1" applyBorder="1" applyAlignment="1" applyProtection="0">
      <alignment horizontal="right" vertical="bottom"/>
    </xf>
    <xf numFmtId="66" fontId="0" fillId="2" borderId="31" applyNumberFormat="1" applyFont="1" applyFill="1" applyBorder="1" applyAlignment="1" applyProtection="0">
      <alignment vertical="bottom"/>
    </xf>
    <xf numFmtId="79" fontId="10" fillId="2" borderId="29" applyNumberFormat="1" applyFont="1" applyFill="1" applyBorder="1" applyAlignment="1" applyProtection="0">
      <alignment horizontal="right" vertical="bottom"/>
    </xf>
    <xf numFmtId="79" fontId="10" fillId="2" borderId="32" applyNumberFormat="1" applyFont="1" applyFill="1" applyBorder="1" applyAlignment="1" applyProtection="0">
      <alignment horizontal="right" vertical="bottom"/>
    </xf>
    <xf numFmtId="0" fontId="0" applyNumberFormat="1" applyFont="1" applyFill="0" applyBorder="0" applyAlignment="1" applyProtection="0">
      <alignment vertical="bottom"/>
    </xf>
    <xf numFmtId="61" fontId="10" fillId="2" borderId="40" applyNumberFormat="1" applyFont="1" applyFill="1" applyBorder="1" applyAlignment="1" applyProtection="0">
      <alignment vertical="bottom"/>
    </xf>
    <xf numFmtId="61" fontId="10" fillId="2" borderId="43" applyNumberFormat="1" applyFont="1" applyFill="1" applyBorder="1" applyAlignment="1" applyProtection="0">
      <alignment vertical="bottom"/>
    </xf>
    <xf numFmtId="61" fontId="10" fillId="2" borderId="27" applyNumberFormat="1" applyFont="1" applyFill="1" applyBorder="1" applyAlignment="1" applyProtection="0">
      <alignment horizontal="right" vertical="bottom"/>
    </xf>
    <xf numFmtId="61" fontId="10" fillId="2" borderId="43" applyNumberFormat="1" applyFont="1" applyFill="1" applyBorder="1" applyAlignment="1" applyProtection="0">
      <alignment horizontal="right" vertical="bottom"/>
    </xf>
    <xf numFmtId="49" fontId="0" fillId="2" borderId="37" applyNumberFormat="1" applyFont="1" applyFill="1" applyBorder="1" applyAlignment="1" applyProtection="0">
      <alignment horizontal="left" vertical="bottom"/>
    </xf>
    <xf numFmtId="61" fontId="10" fillId="2" borderId="40" applyNumberFormat="1" applyFont="1" applyFill="1" applyBorder="1" applyAlignment="1" applyProtection="0">
      <alignment horizontal="right" vertical="bottom"/>
    </xf>
    <xf numFmtId="49" fontId="0" fillId="2" borderId="24" applyNumberFormat="1" applyFont="1" applyFill="1" applyBorder="1" applyAlignment="1" applyProtection="0">
      <alignment horizontal="left" vertical="bottom"/>
    </xf>
    <xf numFmtId="49" fontId="0" fillId="2" borderId="23" applyNumberFormat="1" applyFont="1" applyFill="1" applyBorder="1" applyAlignment="1" applyProtection="0">
      <alignment horizontal="left" vertical="bottom"/>
    </xf>
    <xf numFmtId="0" fontId="0" applyNumberFormat="1" applyFont="1" applyFill="0" applyBorder="0" applyAlignment="1" applyProtection="0">
      <alignment vertical="bottom"/>
    </xf>
    <xf numFmtId="3" fontId="0" fillId="2" borderId="26" applyNumberFormat="1" applyFont="1" applyFill="1" applyBorder="1" applyAlignment="1" applyProtection="0">
      <alignment horizontal="right" vertical="bottom"/>
    </xf>
    <xf numFmtId="3" fontId="0" fillId="2" borderId="30" applyNumberFormat="1" applyFont="1" applyFill="1" applyBorder="1" applyAlignment="1" applyProtection="0">
      <alignment horizontal="right" vertical="bottom"/>
    </xf>
    <xf numFmtId="3" fontId="0" fillId="2" borderId="31" applyNumberFormat="1" applyFont="1" applyFill="1" applyBorder="1" applyAlignment="1" applyProtection="0">
      <alignment horizontal="right" vertical="bottom"/>
    </xf>
    <xf numFmtId="3" fontId="29" fillId="2" borderId="24" applyNumberFormat="1" applyFont="1" applyFill="1" applyBorder="1" applyAlignment="1" applyProtection="0">
      <alignment horizontal="right" vertical="bottom"/>
    </xf>
    <xf numFmtId="3" fontId="22" fillId="2" borderId="30" applyNumberFormat="1" applyFont="1" applyFill="1" applyBorder="1" applyAlignment="1" applyProtection="0">
      <alignment horizontal="right" vertical="bottom"/>
    </xf>
    <xf numFmtId="3" fontId="22" fillId="2" borderId="31" applyNumberFormat="1" applyFont="1" applyFill="1" applyBorder="1" applyAlignment="1" applyProtection="0">
      <alignment horizontal="right" vertical="bottom"/>
    </xf>
    <xf numFmtId="3" fontId="33" fillId="2" borderId="24" applyNumberFormat="1" applyFont="1" applyFill="1" applyBorder="1" applyAlignment="1" applyProtection="0">
      <alignment horizontal="right" vertical="bottom"/>
    </xf>
    <xf numFmtId="3" fontId="22" fillId="2" borderId="34" applyNumberFormat="1" applyFont="1" applyFill="1" applyBorder="1" applyAlignment="1" applyProtection="0">
      <alignment horizontal="right" vertical="bottom"/>
    </xf>
    <xf numFmtId="3" fontId="22" fillId="2" borderId="35" applyNumberFormat="1" applyFont="1" applyFill="1" applyBorder="1" applyAlignment="1" applyProtection="0">
      <alignment horizontal="right" vertical="bottom"/>
    </xf>
    <xf numFmtId="3" fontId="22" fillId="2" borderId="25" applyNumberFormat="1" applyFont="1" applyFill="1" applyBorder="1" applyAlignment="1" applyProtection="0">
      <alignment horizontal="right" vertical="bottom"/>
    </xf>
    <xf numFmtId="3" fontId="22" fillId="2" borderId="26" applyNumberFormat="1" applyFont="1" applyFill="1" applyBorder="1" applyAlignment="1" applyProtection="0">
      <alignment horizontal="right" vertical="bottom"/>
    </xf>
    <xf numFmtId="3" fontId="26" fillId="2" borderId="23" applyNumberFormat="1" applyFont="1" applyFill="1" applyBorder="1" applyAlignment="1" applyProtection="0">
      <alignment horizontal="right" vertical="top" wrapText="1"/>
    </xf>
    <xf numFmtId="3" fontId="26" fillId="2" borderId="23" applyNumberFormat="1" applyFont="1" applyFill="1" applyBorder="1" applyAlignment="1" applyProtection="0">
      <alignment horizontal="right" vertical="bottom" wrapText="1"/>
    </xf>
    <xf numFmtId="3" fontId="26" fillId="2" borderId="41" applyNumberFormat="1" applyFont="1" applyFill="1" applyBorder="1" applyAlignment="1" applyProtection="0">
      <alignment horizontal="right" vertical="bottom" wrapText="1"/>
    </xf>
    <xf numFmtId="3" fontId="26" fillId="2" borderId="42" applyNumberFormat="1" applyFont="1" applyFill="1" applyBorder="1" applyAlignment="1" applyProtection="0">
      <alignment horizontal="right" vertical="top" wrapText="1"/>
    </xf>
    <xf numFmtId="3" fontId="26" fillId="2" borderId="41" applyNumberFormat="1" applyFont="1" applyFill="1" applyBorder="1" applyAlignment="1" applyProtection="0">
      <alignment horizontal="right" vertical="top" wrapText="1"/>
    </xf>
    <xf numFmtId="3" fontId="0" fillId="2" borderId="43" applyNumberFormat="1" applyFont="1" applyFill="1" applyBorder="1" applyAlignment="1" applyProtection="0">
      <alignment horizontal="right" vertical="bottom"/>
    </xf>
    <xf numFmtId="3" fontId="10" fillId="2" borderId="40" applyNumberFormat="1" applyFont="1" applyFill="1" applyBorder="1" applyAlignment="1" applyProtection="0">
      <alignment horizontal="right" vertical="bottom"/>
    </xf>
    <xf numFmtId="3" fontId="0" fillId="2" borderId="40" applyNumberFormat="1" applyFont="1" applyFill="1" applyBorder="1" applyAlignment="1" applyProtection="0">
      <alignment horizontal="right" vertical="bottom"/>
    </xf>
    <xf numFmtId="3" fontId="10" fillId="2" borderId="27" applyNumberFormat="1" applyFont="1" applyFill="1" applyBorder="1" applyAlignment="1" applyProtection="0">
      <alignment horizontal="right" vertical="bottom"/>
    </xf>
    <xf numFmtId="70" fontId="0" fillId="2" borderId="24" applyNumberFormat="1" applyFont="1" applyFill="1" applyBorder="1" applyAlignment="1" applyProtection="0">
      <alignment vertical="bottom"/>
    </xf>
    <xf numFmtId="3" fontId="0" fillId="2" borderId="42" applyNumberFormat="1" applyFont="1" applyFill="1" applyBorder="1" applyAlignment="1" applyProtection="0">
      <alignment horizontal="right" vertical="bottom"/>
    </xf>
    <xf numFmtId="3" fontId="0" fillId="2" borderId="39" applyNumberFormat="1" applyFont="1" applyFill="1" applyBorder="1" applyAlignment="1" applyProtection="0">
      <alignment horizontal="right" vertical="bottom"/>
    </xf>
    <xf numFmtId="62" fontId="0" fillId="2" borderId="44" applyNumberFormat="1" applyFont="1" applyFill="1" applyBorder="1" applyAlignment="1" applyProtection="0">
      <alignment vertical="bottom"/>
    </xf>
    <xf numFmtId="0" fontId="0" fillId="2" borderId="59" applyNumberFormat="1" applyFont="1" applyFill="1" applyBorder="1" applyAlignment="1" applyProtection="0">
      <alignment vertical="bottom"/>
    </xf>
    <xf numFmtId="0" fontId="0" fillId="2" borderId="60" applyNumberFormat="1" applyFont="1" applyFill="1" applyBorder="1" applyAlignment="1" applyProtection="0">
      <alignment vertical="bottom"/>
    </xf>
    <xf numFmtId="0" fontId="15" fillId="2" borderId="5" applyNumberFormat="1" applyFont="1" applyFill="1" applyBorder="1" applyAlignment="1" applyProtection="0">
      <alignment vertical="bottom"/>
    </xf>
    <xf numFmtId="0" fontId="15" fillId="2" borderId="54" applyNumberFormat="1" applyFont="1" applyFill="1" applyBorder="1" applyAlignment="1" applyProtection="0">
      <alignment vertical="bottom"/>
    </xf>
    <xf numFmtId="0" fontId="15" fillId="2" borderId="17" applyNumberFormat="1" applyFont="1" applyFill="1" applyBorder="1" applyAlignment="1" applyProtection="0">
      <alignment vertical="bottom"/>
    </xf>
    <xf numFmtId="0" fontId="0" fillId="2" borderId="9" applyNumberFormat="1" applyFont="1" applyFill="1" applyBorder="1" applyAlignment="1" applyProtection="0">
      <alignment vertical="bottom"/>
    </xf>
    <xf numFmtId="0" fontId="15" fillId="2" borderId="6" applyNumberFormat="1" applyFont="1" applyFill="1" applyBorder="1" applyAlignment="1" applyProtection="0">
      <alignment vertical="bottom"/>
    </xf>
    <xf numFmtId="3" fontId="10" fillId="2" borderId="33" applyNumberFormat="1" applyFont="1" applyFill="1" applyBorder="1" applyAlignment="1" applyProtection="0">
      <alignment horizontal="right" vertical="bottom"/>
    </xf>
    <xf numFmtId="3" fontId="10" fillId="2" borderId="61" applyNumberFormat="1" applyFont="1" applyFill="1" applyBorder="1" applyAlignment="1" applyProtection="0">
      <alignment horizontal="right" vertical="bottom"/>
    </xf>
    <xf numFmtId="3" fontId="10" fillId="2" borderId="62" applyNumberFormat="1" applyFont="1" applyFill="1" applyBorder="1" applyAlignment="1" applyProtection="0">
      <alignment horizontal="right" vertical="bottom"/>
    </xf>
    <xf numFmtId="0" fontId="0" fillId="2" borderId="62" applyNumberFormat="1" applyFont="1" applyFill="1" applyBorder="1" applyAlignment="1" applyProtection="0">
      <alignment vertical="bottom"/>
    </xf>
    <xf numFmtId="0" fontId="0" applyNumberFormat="1" applyFont="1" applyFill="0" applyBorder="0" applyAlignment="1" applyProtection="0">
      <alignment vertical="bottom"/>
    </xf>
    <xf numFmtId="3" fontId="18" fillId="2" borderId="32" applyNumberFormat="1" applyFont="1" applyFill="1" applyBorder="1" applyAlignment="1" applyProtection="0">
      <alignment horizontal="right" vertical="bottom"/>
    </xf>
    <xf numFmtId="70" fontId="10" fillId="2" borderId="37" applyNumberFormat="1" applyFont="1" applyFill="1" applyBorder="1" applyAlignment="1" applyProtection="0">
      <alignment horizontal="right" vertical="bottom"/>
    </xf>
    <xf numFmtId="70" fontId="10" fillId="2" borderId="38" applyNumberFormat="1" applyFont="1" applyFill="1" applyBorder="1" applyAlignment="1" applyProtection="0">
      <alignment horizontal="right" vertical="bottom"/>
    </xf>
    <xf numFmtId="70" fontId="10" fillId="2" borderId="39" applyNumberFormat="1" applyFont="1" applyFill="1" applyBorder="1" applyAlignment="1" applyProtection="0">
      <alignment horizontal="right" vertical="bottom"/>
    </xf>
    <xf numFmtId="70" fontId="10" fillId="2" borderId="40" applyNumberFormat="1" applyFont="1" applyFill="1" applyBorder="1" applyAlignment="1" applyProtection="0">
      <alignment horizontal="right" vertical="bottom"/>
    </xf>
    <xf numFmtId="49" fontId="0" fillId="2" borderId="26" applyNumberFormat="1" applyFont="1" applyFill="1" applyBorder="1" applyAlignment="1" applyProtection="0">
      <alignment horizontal="right" vertical="bottom"/>
    </xf>
    <xf numFmtId="49" fontId="0" fillId="2" borderId="24" applyNumberFormat="1" applyFont="1" applyFill="1" applyBorder="1" applyAlignment="1" applyProtection="0">
      <alignment horizontal="right" vertical="bottom"/>
    </xf>
    <xf numFmtId="70" fontId="10" fillId="2" borderId="24" applyNumberFormat="1" applyFont="1" applyFill="1" applyBorder="1" applyAlignment="1" applyProtection="0">
      <alignment horizontal="right" vertical="bottom"/>
    </xf>
    <xf numFmtId="70" fontId="10" fillId="2" borderId="25" applyNumberFormat="1" applyFont="1" applyFill="1" applyBorder="1" applyAlignment="1" applyProtection="0">
      <alignment horizontal="right" vertical="bottom"/>
    </xf>
    <xf numFmtId="70" fontId="10" fillId="2" borderId="26" applyNumberFormat="1" applyFont="1" applyFill="1" applyBorder="1" applyAlignment="1" applyProtection="0">
      <alignment horizontal="right" vertical="bottom"/>
    </xf>
    <xf numFmtId="70" fontId="10" fillId="2" borderId="27" applyNumberFormat="1" applyFont="1" applyFill="1" applyBorder="1" applyAlignment="1" applyProtection="0">
      <alignment horizontal="right" vertical="bottom"/>
    </xf>
    <xf numFmtId="70" fontId="10" fillId="2" borderId="23" applyNumberFormat="1" applyFont="1" applyFill="1" applyBorder="1" applyAlignment="1" applyProtection="0">
      <alignment horizontal="right" vertical="bottom"/>
    </xf>
    <xf numFmtId="70" fontId="10" fillId="2" borderId="41" applyNumberFormat="1" applyFont="1" applyFill="1" applyBorder="1" applyAlignment="1" applyProtection="0">
      <alignment horizontal="right" vertical="bottom"/>
    </xf>
    <xf numFmtId="70" fontId="10" fillId="2" borderId="42" applyNumberFormat="1" applyFont="1" applyFill="1" applyBorder="1" applyAlignment="1" applyProtection="0">
      <alignment horizontal="right" vertical="bottom"/>
    </xf>
    <xf numFmtId="70" fontId="10" fillId="2" borderId="43" applyNumberFormat="1" applyFont="1" applyFill="1" applyBorder="1" applyAlignment="1" applyProtection="0">
      <alignment horizontal="right" vertical="bottom"/>
    </xf>
    <xf numFmtId="62" fontId="0" fillId="2" borderId="24" applyNumberFormat="1" applyFont="1" applyFill="1" applyBorder="1" applyAlignment="1" applyProtection="0">
      <alignment vertical="bottom"/>
    </xf>
    <xf numFmtId="70" fontId="10" fillId="2" borderId="30" applyNumberFormat="1" applyFont="1" applyFill="1" applyBorder="1" applyAlignment="1" applyProtection="0">
      <alignment horizontal="right" vertical="bottom"/>
    </xf>
    <xf numFmtId="70" fontId="10" fillId="2" borderId="31" applyNumberFormat="1" applyFont="1" applyFill="1" applyBorder="1" applyAlignment="1" applyProtection="0">
      <alignment horizontal="right" vertical="bottom"/>
    </xf>
    <xf numFmtId="3" fontId="0" fillId="2" borderId="58" applyNumberFormat="1" applyFont="1" applyFill="1" applyBorder="1" applyAlignment="1" applyProtection="0">
      <alignment horizontal="right" vertical="bottom"/>
    </xf>
    <xf numFmtId="0" fontId="0" applyNumberFormat="1" applyFont="1" applyFill="0" applyBorder="0" applyAlignment="1" applyProtection="0">
      <alignment vertical="bottom"/>
    </xf>
    <xf numFmtId="49" fontId="34" fillId="2" borderId="23" applyNumberFormat="1" applyFont="1" applyFill="1" applyBorder="1" applyAlignment="1" applyProtection="0">
      <alignment vertical="bottom"/>
    </xf>
    <xf numFmtId="0" fontId="0" borderId="23" applyNumberFormat="0" applyFont="1" applyFill="0" applyBorder="1" applyAlignment="1" applyProtection="0">
      <alignment vertical="bottom"/>
    </xf>
    <xf numFmtId="0" fontId="0" borderId="24" applyNumberFormat="0" applyFont="1" applyFill="0" applyBorder="1" applyAlignment="1" applyProtection="0">
      <alignment vertical="bottom"/>
    </xf>
    <xf numFmtId="49" fontId="35" fillId="2" borderId="63" applyNumberFormat="1" applyFont="1" applyFill="1" applyBorder="1" applyAlignment="1" applyProtection="0">
      <alignment vertical="center"/>
    </xf>
    <xf numFmtId="0" fontId="0" fillId="2" borderId="64" applyNumberFormat="1" applyFont="1" applyFill="1" applyBorder="1" applyAlignment="1" applyProtection="0">
      <alignment vertical="center"/>
    </xf>
    <xf numFmtId="49" fontId="0" fillId="2" borderId="65" applyNumberFormat="1" applyFont="1" applyFill="1" applyBorder="1" applyAlignment="1" applyProtection="0">
      <alignment vertical="center"/>
    </xf>
    <xf numFmtId="0" fontId="0" borderId="26" applyNumberFormat="0" applyFont="1" applyFill="0" applyBorder="1" applyAlignment="1" applyProtection="0">
      <alignment vertical="bottom"/>
    </xf>
    <xf numFmtId="0" fontId="35" fillId="2" borderId="37" applyNumberFormat="1" applyFont="1" applyFill="1" applyBorder="1" applyAlignment="1" applyProtection="0">
      <alignment vertical="center"/>
    </xf>
    <xf numFmtId="0" fontId="0" borderId="37" applyNumberFormat="0" applyFont="1" applyFill="0" applyBorder="1" applyAlignment="1" applyProtection="0">
      <alignment vertical="bottom"/>
    </xf>
    <xf numFmtId="0" fontId="35" fillId="2" borderId="24" applyNumberFormat="1" applyFont="1" applyFill="1" applyBorder="1" applyAlignment="1" applyProtection="0">
      <alignment vertical="center"/>
    </xf>
    <xf numFmtId="0" fontId="36" fillId="2" borderId="24" applyNumberFormat="1" applyFont="1" applyFill="1" applyBorder="1" applyAlignment="1" applyProtection="0">
      <alignment vertical="center"/>
    </xf>
    <xf numFmtId="0" fontId="0" fillId="2" borderId="24" applyNumberFormat="1" applyFont="1" applyFill="1" applyBorder="1" applyAlignment="1" applyProtection="0">
      <alignment vertical="center"/>
    </xf>
    <xf numFmtId="49" fontId="18" fillId="2" borderId="45" applyNumberFormat="1" applyFont="1" applyFill="1" applyBorder="1" applyAlignment="1" applyProtection="0">
      <alignment horizontal="center" vertical="center"/>
    </xf>
    <xf numFmtId="0" fontId="0" fillId="2" borderId="45" applyNumberFormat="1" applyFont="1" applyFill="1" applyBorder="1" applyAlignment="1" applyProtection="0">
      <alignment horizontal="center" vertical="center"/>
    </xf>
    <xf numFmtId="0" fontId="22" fillId="2" borderId="24" applyNumberFormat="1" applyFont="1" applyFill="1" applyBorder="1" applyAlignment="1" applyProtection="0">
      <alignment horizontal="left" vertical="bottom"/>
    </xf>
    <xf numFmtId="49" fontId="22" fillId="2" borderId="52" applyNumberFormat="1" applyFont="1" applyFill="1" applyBorder="1" applyAlignment="1" applyProtection="0">
      <alignment horizontal="right" vertical="bottom"/>
    </xf>
    <xf numFmtId="0" fontId="22" fillId="2" borderId="66" applyNumberFormat="1" applyFont="1" applyFill="1" applyBorder="1" applyAlignment="1" applyProtection="0">
      <alignment horizontal="center" vertical="bottom" wrapText="1"/>
    </xf>
    <xf numFmtId="49" fontId="29" fillId="2" borderId="66" applyNumberFormat="1" applyFont="1" applyFill="1" applyBorder="1" applyAlignment="1" applyProtection="0">
      <alignment horizontal="left" vertical="bottom" wrapText="1"/>
    </xf>
    <xf numFmtId="0" fontId="22" fillId="2" borderId="52" applyNumberFormat="1" applyFont="1" applyFill="1" applyBorder="1" applyAlignment="1" applyProtection="0">
      <alignment horizontal="center" vertical="bottom" wrapText="1"/>
    </xf>
    <xf numFmtId="0" fontId="29" fillId="2" borderId="52" applyNumberFormat="1" applyFont="1" applyFill="1" applyBorder="1" applyAlignment="1" applyProtection="0">
      <alignment horizontal="left" vertical="bottom" wrapText="1"/>
    </xf>
    <xf numFmtId="0" fontId="22" fillId="2" borderId="24" applyNumberFormat="1" applyFont="1" applyFill="1" applyBorder="1" applyAlignment="1" applyProtection="0">
      <alignment vertical="bottom" wrapText="1"/>
    </xf>
    <xf numFmtId="49" fontId="22" fillId="2" borderId="66" applyNumberFormat="1" applyFont="1" applyFill="1" applyBorder="1" applyAlignment="1" applyProtection="0">
      <alignment horizontal="center" vertical="bottom" wrapText="1"/>
    </xf>
    <xf numFmtId="0" fontId="22" fillId="2" borderId="66" applyNumberFormat="1" applyFont="1" applyFill="1" applyBorder="1" applyAlignment="1" applyProtection="0">
      <alignment horizontal="right" vertical="bottom" wrapText="1"/>
    </xf>
    <xf numFmtId="49" fontId="22" fillId="2" borderId="52" applyNumberFormat="1" applyFont="1" applyFill="1" applyBorder="1" applyAlignment="1" applyProtection="0">
      <alignment horizontal="right" vertical="bottom" wrapText="1"/>
    </xf>
    <xf numFmtId="0" fontId="22" fillId="2" borderId="23" applyNumberFormat="1" applyFont="1" applyFill="1" applyBorder="1" applyAlignment="1" applyProtection="0">
      <alignment vertical="bottom"/>
    </xf>
    <xf numFmtId="0" fontId="22" fillId="2" borderId="37" applyNumberFormat="1" applyFont="1" applyFill="1" applyBorder="1" applyAlignment="1" applyProtection="0">
      <alignment horizontal="right" vertical="bottom"/>
    </xf>
    <xf numFmtId="1" fontId="22" fillId="2" borderId="24" applyNumberFormat="1" applyFont="1" applyFill="1" applyBorder="1" applyAlignment="1" applyProtection="0">
      <alignment horizontal="left" vertical="bottom"/>
    </xf>
    <xf numFmtId="66" fontId="22" fillId="2" borderId="24" applyNumberFormat="1" applyFont="1" applyFill="1" applyBorder="1" applyAlignment="1" applyProtection="0">
      <alignment vertical="bottom"/>
    </xf>
    <xf numFmtId="74" fontId="22" fillId="2" borderId="24" applyNumberFormat="1" applyFont="1" applyFill="1" applyBorder="1" applyAlignment="1" applyProtection="0">
      <alignment vertical="bottom"/>
    </xf>
    <xf numFmtId="83" fontId="22" fillId="2" borderId="24" applyNumberFormat="1" applyFont="1" applyFill="1" applyBorder="1" applyAlignment="1" applyProtection="0">
      <alignment horizontal="left" vertical="bottom"/>
    </xf>
    <xf numFmtId="1" fontId="22" fillId="2" borderId="24" applyNumberFormat="1" applyFont="1" applyFill="1" applyBorder="1" applyAlignment="1" applyProtection="0">
      <alignment vertical="bottom"/>
    </xf>
    <xf numFmtId="49" fontId="22" fillId="2" borderId="24" applyNumberFormat="1" applyFont="1" applyFill="1" applyBorder="1" applyAlignment="1" applyProtection="0">
      <alignment horizontal="left" vertical="bottom"/>
    </xf>
    <xf numFmtId="84" fontId="22" fillId="2" borderId="24" applyNumberFormat="1" applyFont="1" applyFill="1" applyBorder="1" applyAlignment="1" applyProtection="0">
      <alignment vertical="bottom"/>
    </xf>
    <xf numFmtId="49" fontId="22" fillId="2" borderId="45" applyNumberFormat="1" applyFont="1" applyFill="1" applyBorder="1" applyAlignment="1" applyProtection="0">
      <alignment horizontal="left" vertical="bottom"/>
    </xf>
    <xf numFmtId="1" fontId="22" fillId="2" borderId="45" applyNumberFormat="1" applyFont="1" applyFill="1" applyBorder="1" applyAlignment="1" applyProtection="0">
      <alignment vertical="bottom"/>
    </xf>
    <xf numFmtId="66" fontId="22" fillId="2" borderId="45" applyNumberFormat="1" applyFont="1" applyFill="1" applyBorder="1" applyAlignment="1" applyProtection="0">
      <alignment vertical="bottom"/>
    </xf>
    <xf numFmtId="84" fontId="0" fillId="2" borderId="52" applyNumberFormat="1" applyFont="1" applyFill="1" applyBorder="1" applyAlignment="1" applyProtection="0">
      <alignment vertical="bottom"/>
    </xf>
    <xf numFmtId="49" fontId="37" fillId="2" borderId="52" applyNumberFormat="1" applyFont="1" applyFill="1" applyBorder="1" applyAlignment="1" applyProtection="0">
      <alignment horizontal="right" vertical="bottom"/>
    </xf>
    <xf numFmtId="84" fontId="0" fillId="2" borderId="24" applyNumberFormat="1" applyFont="1" applyFill="1" applyBorder="1" applyAlignment="1" applyProtection="0">
      <alignment vertical="bottom"/>
    </xf>
    <xf numFmtId="49" fontId="10" fillId="2" borderId="24" applyNumberFormat="1" applyFont="1" applyFill="1" applyBorder="1" applyAlignment="1" applyProtection="0">
      <alignment vertical="bottom"/>
    </xf>
  </cellXfs>
  <cellStyles count="1">
    <cellStyle name="Normal" xfId="0" builtinId="0"/>
  </cellStyles>
  <dxfs count="6">
    <dxf>
      <font>
        <color rgb="ffff0000"/>
      </font>
    </dxf>
    <dxf>
      <font>
        <color rgb="ffff0000"/>
      </font>
    </dxf>
    <dxf>
      <font>
        <color rgb="ffff0000"/>
      </font>
    </dxf>
    <dxf>
      <font>
        <color rgb="ffff0000"/>
      </font>
    </dxf>
    <dxf>
      <font>
        <color rgb="ffff0000"/>
      </font>
    </dxf>
    <dxf>
      <font>
        <color rgb="ffff0000"/>
      </font>
    </dxf>
  </dxfs>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0000ff"/>
      <rgbColor rgb="ffff0000"/>
    </indexedColors>
  </color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r="http://schemas.openxmlformats.org/officeDocument/2006/relationships" xmlns:a="http://schemas.openxmlformats.org/drawingml/2006/main" xmlns:xdr="http://schemas.openxmlformats.org/drawingml/2006/spreadsheetDrawing">
  <xdr:twoCellAnchor>
    <xdr:from>
      <xdr:col>1</xdr:col>
      <xdr:colOff>206399</xdr:colOff>
      <xdr:row>0</xdr:row>
      <xdr:rowOff>144000</xdr:rowOff>
    </xdr:from>
    <xdr:to>
      <xdr:col>3</xdr:col>
      <xdr:colOff>501588</xdr:colOff>
      <xdr:row>5</xdr:row>
      <xdr:rowOff>134250</xdr:rowOff>
    </xdr:to>
    <xdr:pic>
      <xdr:nvPicPr>
        <xdr:cNvPr id="2" name="DECC_CYAN_AW.png" descr="DECC_CYAN_AW"/>
        <xdr:cNvPicPr>
          <a:picLocks noChangeAspect="1"/>
        </xdr:cNvPicPr>
      </xdr:nvPicPr>
      <xdr:blipFill>
        <a:blip r:embed="rId1">
          <a:extLst/>
        </a:blip>
        <a:stretch>
          <a:fillRect/>
        </a:stretch>
      </xdr:blipFill>
      <xdr:spPr>
        <a:xfrm>
          <a:off x="879499" y="144000"/>
          <a:ext cx="1971589" cy="942751"/>
        </a:xfrm>
        <a:prstGeom prst="rect">
          <a:avLst/>
        </a:prstGeom>
        <a:ln w="12700" cap="flat">
          <a:noFill/>
          <a:miter lim="400000"/>
        </a:ln>
        <a:effectLst/>
      </xdr:spPr>
    </xdr:pic>
    <xdr:clientData/>
  </xdr:twoCellAnchor>
  <xdr:twoCellAnchor>
    <xdr:from>
      <xdr:col>5</xdr:col>
      <xdr:colOff>598363</xdr:colOff>
      <xdr:row>1</xdr:row>
      <xdr:rowOff>28500</xdr:rowOff>
    </xdr:from>
    <xdr:to>
      <xdr:col>7</xdr:col>
      <xdr:colOff>43383</xdr:colOff>
      <xdr:row>4</xdr:row>
      <xdr:rowOff>182250</xdr:rowOff>
    </xdr:to>
    <xdr:pic>
      <xdr:nvPicPr>
        <xdr:cNvPr id="3" name="image.pdf"/>
        <xdr:cNvPicPr>
          <a:picLocks noChangeAspect="1"/>
        </xdr:cNvPicPr>
      </xdr:nvPicPr>
      <xdr:blipFill>
        <a:blip r:embed="rId2">
          <a:extLst/>
        </a:blip>
        <a:stretch>
          <a:fillRect/>
        </a:stretch>
      </xdr:blipFill>
      <xdr:spPr>
        <a:xfrm>
          <a:off x="5373563" y="219000"/>
          <a:ext cx="956321" cy="725251"/>
        </a:xfrm>
        <a:prstGeom prst="rect">
          <a:avLst/>
        </a:prstGeom>
        <a:ln w="12700" cap="flat">
          <a:noFill/>
          <a:miter lim="400000"/>
        </a:ln>
        <a:effectLst/>
      </xdr:spPr>
    </xdr:pic>
    <xdr:clientData/>
  </xdr:twoCellAnchor>
</xdr:wsDr>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standalone="yes"?><Relationships xmlns="http://schemas.openxmlformats.org/package/2006/relationships"><Relationship Id="rId1" Type="http://schemas.openxmlformats.org/officeDocument/2006/relationships/hyperlink" Target="https://www.gov.uk/government/statistics/gas-section-4-energy-trends" TargetMode="External"/><Relationship Id="rId2" Type="http://schemas.openxmlformats.org/officeDocument/2006/relationships/hyperlink" Target="https://www.gov.uk/government/statistics/gas-production-and-trade-upstream-gas-methodology-note" TargetMode="External"/><Relationship Id="rId3" Type="http://schemas.openxmlformats.org/officeDocument/2006/relationships/hyperlink" Target="https://www.gov.uk/government/statistics/downstream-gas-statistics-data-sources-and-methodologies" TargetMode="External"/><Relationship Id="rId4" Type="http://schemas.openxmlformats.org/officeDocument/2006/relationships/hyperlink" Target="https://www.gov.uk/government/statistics/energy-statistics-revisions-policy" TargetMode="External"/><Relationship Id="rId5" Type="http://schemas.openxmlformats.org/officeDocument/2006/relationships/hyperlink" Target="https://www.gov.uk/government/uploads/system/uploads/attachment_data/file/338757/Annex_B.pdf" TargetMode="External"/><Relationship Id="rId6" Type="http://schemas.openxmlformats.org/officeDocument/2006/relationships/hyperlink" Target="mailto:pressoffice@decc.gsi.gov.uk" TargetMode="External"/><Relationship Id="rId7" Type="http://schemas.openxmlformats.org/officeDocument/2006/relationships/drawing" Target="../drawings/drawing1.xml"/></Relationships>

</file>

<file path=xl/worksheets/sheet1.xml><?xml version="1.0" encoding="utf-8"?>
<worksheet xmlns:r="http://schemas.openxmlformats.org/officeDocument/2006/relationships" xmlns="http://schemas.openxmlformats.org/spreadsheetml/2006/main">
  <sheetPr>
    <pageSetUpPr fitToPage="1"/>
  </sheetPr>
  <dimension ref="A1:P37"/>
  <sheetViews>
    <sheetView workbookViewId="0" showGridLines="0" defaultGridColor="1"/>
  </sheetViews>
  <sheetFormatPr defaultColWidth="8.83333" defaultRowHeight="15" customHeight="1" outlineLevelRow="0" outlineLevelCol="0"/>
  <cols>
    <col min="1" max="1" width="8.85156" style="1" customWidth="1"/>
    <col min="2" max="2" width="8.85156" style="1" customWidth="1"/>
    <col min="3" max="3" width="13.1719" style="1" customWidth="1"/>
    <col min="4" max="4" width="10.1719" style="1" customWidth="1"/>
    <col min="5" max="5" width="21.6719" style="1" customWidth="1"/>
    <col min="6" max="6" width="11" style="1" customWidth="1"/>
    <col min="7" max="7" width="8.85156" style="1" customWidth="1"/>
    <col min="8" max="8" width="8.85156" style="1" customWidth="1"/>
    <col min="9" max="9" width="8.85156" style="1" customWidth="1"/>
    <col min="10" max="10" width="8.85156" style="1" customWidth="1"/>
    <col min="11" max="11" width="8.85156" style="1" customWidth="1"/>
    <col min="12" max="12" width="8.85156" style="1" customWidth="1"/>
    <col min="13" max="13" width="8.85156" style="1" customWidth="1"/>
    <col min="14" max="14" width="8.85156" style="1" customWidth="1"/>
    <col min="15" max="15" width="8.85156" style="1" customWidth="1"/>
    <col min="16" max="16" width="8.85156" style="1" customWidth="1"/>
    <col min="17" max="256" width="8.85156" style="1" customWidth="1"/>
  </cols>
  <sheetData>
    <row r="1" ht="15" customHeight="1">
      <c r="A1" s="2"/>
      <c r="B1" s="3"/>
      <c r="C1" s="3"/>
      <c r="D1" s="3"/>
      <c r="E1" s="3"/>
      <c r="F1" s="3"/>
      <c r="G1" s="3"/>
      <c r="H1" s="3"/>
      <c r="I1" s="3"/>
      <c r="J1" s="3"/>
      <c r="K1" s="3"/>
      <c r="L1" s="3"/>
      <c r="M1" s="3"/>
      <c r="N1" s="3"/>
      <c r="O1" s="3"/>
      <c r="P1" s="4"/>
    </row>
    <row r="2" ht="15" customHeight="1">
      <c r="A2" s="5"/>
      <c r="B2" s="6"/>
      <c r="C2" s="6"/>
      <c r="D2" s="6"/>
      <c r="E2" s="6"/>
      <c r="F2" s="6"/>
      <c r="G2" s="6"/>
      <c r="H2" s="6"/>
      <c r="I2" s="6"/>
      <c r="J2" s="6"/>
      <c r="K2" s="6"/>
      <c r="L2" s="6"/>
      <c r="M2" s="6"/>
      <c r="N2" s="6"/>
      <c r="O2" s="6"/>
      <c r="P2" s="7"/>
    </row>
    <row r="3" ht="15" customHeight="1">
      <c r="A3" s="5"/>
      <c r="B3" s="6"/>
      <c r="C3" s="6"/>
      <c r="D3" s="6"/>
      <c r="E3" s="6"/>
      <c r="F3" s="6"/>
      <c r="G3" s="6"/>
      <c r="H3" s="6"/>
      <c r="I3" s="6"/>
      <c r="J3" s="6"/>
      <c r="K3" s="6"/>
      <c r="L3" s="6"/>
      <c r="M3" s="6"/>
      <c r="N3" s="6"/>
      <c r="O3" s="6"/>
      <c r="P3" s="7"/>
    </row>
    <row r="4" ht="15" customHeight="1">
      <c r="A4" s="5"/>
      <c r="B4" s="6"/>
      <c r="C4" s="6"/>
      <c r="D4" s="6"/>
      <c r="E4" s="6"/>
      <c r="F4" s="6"/>
      <c r="G4" s="6"/>
      <c r="H4" s="6"/>
      <c r="I4" s="6"/>
      <c r="J4" s="6"/>
      <c r="K4" s="6"/>
      <c r="L4" s="6"/>
      <c r="M4" s="6"/>
      <c r="N4" s="6"/>
      <c r="O4" s="6"/>
      <c r="P4" s="7"/>
    </row>
    <row r="5" ht="15" customHeight="1">
      <c r="A5" s="5"/>
      <c r="B5" s="6"/>
      <c r="C5" s="6"/>
      <c r="D5" s="6"/>
      <c r="E5" s="6"/>
      <c r="F5" s="6"/>
      <c r="G5" s="6"/>
      <c r="H5" s="6"/>
      <c r="I5" s="6"/>
      <c r="J5" s="6"/>
      <c r="K5" s="6"/>
      <c r="L5" s="6"/>
      <c r="M5" s="6"/>
      <c r="N5" s="6"/>
      <c r="O5" s="6"/>
      <c r="P5" s="7"/>
    </row>
    <row r="6" ht="15" customHeight="1">
      <c r="A6" s="5"/>
      <c r="B6" s="6"/>
      <c r="C6" s="6"/>
      <c r="D6" s="6"/>
      <c r="E6" s="6"/>
      <c r="F6" s="6"/>
      <c r="G6" s="6"/>
      <c r="H6" s="6"/>
      <c r="I6" s="6"/>
      <c r="J6" s="6"/>
      <c r="K6" s="6"/>
      <c r="L6" s="6"/>
      <c r="M6" s="6"/>
      <c r="N6" s="6"/>
      <c r="O6" s="6"/>
      <c r="P6" s="7"/>
    </row>
    <row r="7" ht="15" customHeight="1">
      <c r="A7" s="5"/>
      <c r="B7" s="6"/>
      <c r="C7" s="6"/>
      <c r="D7" s="6"/>
      <c r="E7" s="6"/>
      <c r="F7" s="6"/>
      <c r="G7" s="6"/>
      <c r="H7" s="6"/>
      <c r="I7" s="6"/>
      <c r="J7" s="6"/>
      <c r="K7" s="6"/>
      <c r="L7" s="6"/>
      <c r="M7" s="6"/>
      <c r="N7" s="6"/>
      <c r="O7" s="6"/>
      <c r="P7" s="7"/>
    </row>
    <row r="8" ht="18" customHeight="1">
      <c r="A8" s="5"/>
      <c r="B8" t="s" s="8">
        <v>0</v>
      </c>
      <c r="C8" s="6"/>
      <c r="D8" s="6"/>
      <c r="E8" s="6"/>
      <c r="F8" s="6"/>
      <c r="G8" s="6"/>
      <c r="H8" s="6"/>
      <c r="I8" s="6"/>
      <c r="J8" s="6"/>
      <c r="K8" s="6"/>
      <c r="L8" s="6"/>
      <c r="M8" s="6"/>
      <c r="N8" s="6"/>
      <c r="O8" s="6"/>
      <c r="P8" s="7"/>
    </row>
    <row r="9" ht="15" customHeight="1">
      <c r="A9" s="5"/>
      <c r="B9" s="6"/>
      <c r="C9" s="6"/>
      <c r="D9" s="6"/>
      <c r="E9" s="6"/>
      <c r="F9" s="6"/>
      <c r="G9" s="6"/>
      <c r="H9" s="6"/>
      <c r="I9" s="6"/>
      <c r="J9" s="6"/>
      <c r="K9" s="6"/>
      <c r="L9" s="6"/>
      <c r="M9" s="6"/>
      <c r="N9" s="6"/>
      <c r="O9" s="6"/>
      <c r="P9" s="7"/>
    </row>
    <row r="10" ht="15.75" customHeight="1">
      <c r="A10" s="5"/>
      <c r="B10" t="s" s="9">
        <v>1</v>
      </c>
      <c r="C10" s="10"/>
      <c r="D10" s="10"/>
      <c r="E10" s="11">
        <v>42488</v>
      </c>
      <c r="F10" s="6"/>
      <c r="G10" s="6"/>
      <c r="H10" s="6"/>
      <c r="I10" s="6"/>
      <c r="J10" s="6"/>
      <c r="K10" s="6"/>
      <c r="L10" s="6"/>
      <c r="M10" s="6"/>
      <c r="N10" s="6"/>
      <c r="O10" s="6"/>
      <c r="P10" s="7"/>
    </row>
    <row r="11" ht="15.75" customHeight="1">
      <c r="A11" s="5"/>
      <c r="B11" t="s" s="9">
        <v>2</v>
      </c>
      <c r="C11" s="10"/>
      <c r="D11" s="10"/>
      <c r="E11" t="s" s="12">
        <v>3</v>
      </c>
      <c r="F11" s="13"/>
      <c r="G11" s="6"/>
      <c r="H11" s="6"/>
      <c r="I11" s="6"/>
      <c r="J11" s="6"/>
      <c r="K11" s="6"/>
      <c r="L11" s="6"/>
      <c r="M11" s="6"/>
      <c r="N11" s="6"/>
      <c r="O11" s="6"/>
      <c r="P11" s="7"/>
    </row>
    <row r="12" ht="15.75" customHeight="1">
      <c r="A12" s="5"/>
      <c r="B12" t="s" s="9">
        <v>4</v>
      </c>
      <c r="C12" s="10"/>
      <c r="D12" s="10"/>
      <c r="E12" s="11">
        <v>42516</v>
      </c>
      <c r="F12" s="6"/>
      <c r="G12" s="6"/>
      <c r="H12" s="6"/>
      <c r="I12" s="6"/>
      <c r="J12" s="6"/>
      <c r="K12" s="6"/>
      <c r="L12" s="6"/>
      <c r="M12" s="6"/>
      <c r="N12" s="6"/>
      <c r="O12" s="6"/>
      <c r="P12" s="7"/>
    </row>
    <row r="13" ht="15.75" customHeight="1">
      <c r="A13" s="5"/>
      <c r="B13" s="10"/>
      <c r="C13" s="10"/>
      <c r="D13" s="10"/>
      <c r="E13" s="10"/>
      <c r="F13" s="6"/>
      <c r="G13" s="6"/>
      <c r="H13" s="6"/>
      <c r="I13" s="6"/>
      <c r="J13" s="6"/>
      <c r="K13" s="6"/>
      <c r="L13" s="6"/>
      <c r="M13" s="6"/>
      <c r="N13" s="6"/>
      <c r="O13" s="6"/>
      <c r="P13" s="7"/>
    </row>
    <row r="14" ht="15.75" customHeight="1">
      <c r="A14" s="5"/>
      <c r="B14" t="s" s="14">
        <v>5</v>
      </c>
      <c r="C14" s="10"/>
      <c r="D14" s="10"/>
      <c r="E14" s="15"/>
      <c r="F14" s="6"/>
      <c r="G14" s="6"/>
      <c r="H14" s="6"/>
      <c r="I14" s="6"/>
      <c r="J14" s="6"/>
      <c r="K14" s="6"/>
      <c r="L14" s="6"/>
      <c r="M14" s="6"/>
      <c r="N14" s="6"/>
      <c r="O14" s="6"/>
      <c r="P14" s="7"/>
    </row>
    <row r="15" ht="15" customHeight="1">
      <c r="A15" s="5"/>
      <c r="B15" t="s" s="9">
        <v>6</v>
      </c>
      <c r="C15" s="6"/>
      <c r="D15" s="6"/>
      <c r="E15" t="s" s="16">
        <v>7</v>
      </c>
      <c r="F15" s="6"/>
      <c r="G15" s="6"/>
      <c r="H15" s="6"/>
      <c r="I15" s="6"/>
      <c r="J15" s="6"/>
      <c r="K15" s="6"/>
      <c r="L15" s="6"/>
      <c r="M15" s="6"/>
      <c r="N15" s="6"/>
      <c r="O15" s="6"/>
      <c r="P15" s="7"/>
    </row>
    <row r="16" ht="15" customHeight="1">
      <c r="A16" s="5"/>
      <c r="B16" t="s" s="9">
        <v>8</v>
      </c>
      <c r="C16" s="6"/>
      <c r="D16" s="6"/>
      <c r="E16" t="s" s="16">
        <v>9</v>
      </c>
      <c r="F16" s="6"/>
      <c r="G16" s="6"/>
      <c r="H16" s="6"/>
      <c r="I16" s="6"/>
      <c r="J16" s="6"/>
      <c r="K16" s="6"/>
      <c r="L16" s="6"/>
      <c r="M16" s="6"/>
      <c r="N16" s="6"/>
      <c r="O16" s="6"/>
      <c r="P16" s="7"/>
    </row>
    <row r="17" ht="15" customHeight="1">
      <c r="A17" s="5"/>
      <c r="B17" s="6"/>
      <c r="C17" s="6"/>
      <c r="D17" s="6"/>
      <c r="E17" t="s" s="16">
        <v>10</v>
      </c>
      <c r="F17" s="6"/>
      <c r="G17" s="6"/>
      <c r="H17" s="6"/>
      <c r="I17" s="6"/>
      <c r="J17" s="6"/>
      <c r="K17" s="6"/>
      <c r="L17" s="6"/>
      <c r="M17" s="6"/>
      <c r="N17" s="6"/>
      <c r="O17" s="6"/>
      <c r="P17" s="7"/>
    </row>
    <row r="18" ht="15" customHeight="1">
      <c r="A18" s="5"/>
      <c r="B18" t="s" s="9">
        <v>11</v>
      </c>
      <c r="C18" s="6"/>
      <c r="D18" s="6"/>
      <c r="E18" t="s" s="16">
        <v>12</v>
      </c>
      <c r="F18" s="6"/>
      <c r="G18" t="s" s="9">
        <v>13</v>
      </c>
      <c r="H18" s="6"/>
      <c r="I18" s="6"/>
      <c r="J18" s="6"/>
      <c r="K18" s="6"/>
      <c r="L18" s="6"/>
      <c r="M18" s="6"/>
      <c r="N18" s="6"/>
      <c r="O18" s="6"/>
      <c r="P18" s="7"/>
    </row>
    <row r="19" ht="15" customHeight="1">
      <c r="A19" s="5"/>
      <c r="B19" s="6"/>
      <c r="C19" s="6"/>
      <c r="D19" s="6"/>
      <c r="E19" t="s" s="16">
        <v>14</v>
      </c>
      <c r="F19" s="6"/>
      <c r="G19" t="s" s="9">
        <v>13</v>
      </c>
      <c r="H19" s="6"/>
      <c r="I19" s="6"/>
      <c r="J19" s="6"/>
      <c r="K19" s="6"/>
      <c r="L19" s="6"/>
      <c r="M19" s="6"/>
      <c r="N19" s="6"/>
      <c r="O19" s="6"/>
      <c r="P19" s="7"/>
    </row>
    <row r="20" ht="15" customHeight="1">
      <c r="A20" s="5"/>
      <c r="B20" s="6"/>
      <c r="C20" s="6"/>
      <c r="D20" s="6"/>
      <c r="E20" t="s" s="16">
        <v>15</v>
      </c>
      <c r="F20" s="6"/>
      <c r="G20" t="s" s="9">
        <v>16</v>
      </c>
      <c r="H20" s="6"/>
      <c r="I20" s="6"/>
      <c r="J20" s="6"/>
      <c r="K20" s="6"/>
      <c r="L20" s="6"/>
      <c r="M20" s="6"/>
      <c r="N20" s="6"/>
      <c r="O20" s="6"/>
      <c r="P20" s="7"/>
    </row>
    <row r="21" ht="15" customHeight="1">
      <c r="A21" s="5"/>
      <c r="B21" s="6"/>
      <c r="C21" s="6"/>
      <c r="D21" s="6"/>
      <c r="E21" t="s" s="16">
        <v>17</v>
      </c>
      <c r="F21" s="6"/>
      <c r="G21" t="s" s="9">
        <v>16</v>
      </c>
      <c r="H21" s="6"/>
      <c r="I21" s="6"/>
      <c r="J21" s="6"/>
      <c r="K21" s="6"/>
      <c r="L21" s="6"/>
      <c r="M21" s="6"/>
      <c r="N21" s="6"/>
      <c r="O21" s="6"/>
      <c r="P21" s="7"/>
    </row>
    <row r="22" ht="15" customHeight="1">
      <c r="A22" s="5"/>
      <c r="B22" s="6"/>
      <c r="C22" s="6"/>
      <c r="D22" s="6"/>
      <c r="E22" t="s" s="16">
        <v>18</v>
      </c>
      <c r="F22" s="6"/>
      <c r="G22" t="s" s="9">
        <v>19</v>
      </c>
      <c r="H22" s="6"/>
      <c r="I22" s="6"/>
      <c r="J22" s="6"/>
      <c r="K22" s="6"/>
      <c r="L22" s="6"/>
      <c r="M22" s="6"/>
      <c r="N22" s="6"/>
      <c r="O22" s="6"/>
      <c r="P22" s="7"/>
    </row>
    <row r="23" ht="15" customHeight="1">
      <c r="A23" s="5"/>
      <c r="B23" s="6"/>
      <c r="C23" s="6"/>
      <c r="D23" s="6"/>
      <c r="E23" t="s" s="16">
        <v>20</v>
      </c>
      <c r="F23" s="6"/>
      <c r="G23" t="s" s="9">
        <v>19</v>
      </c>
      <c r="H23" s="6"/>
      <c r="I23" s="6"/>
      <c r="J23" s="6"/>
      <c r="K23" s="6"/>
      <c r="L23" s="6"/>
      <c r="M23" s="6"/>
      <c r="N23" s="6"/>
      <c r="O23" s="6"/>
      <c r="P23" s="7"/>
    </row>
    <row r="24" ht="15" customHeight="1">
      <c r="A24" s="5"/>
      <c r="B24" s="6"/>
      <c r="C24" s="6"/>
      <c r="D24" s="6"/>
      <c r="E24" t="s" s="16">
        <v>21</v>
      </c>
      <c r="F24" s="6"/>
      <c r="G24" t="s" s="9">
        <v>19</v>
      </c>
      <c r="H24" s="6"/>
      <c r="I24" s="6"/>
      <c r="J24" s="6"/>
      <c r="K24" s="6"/>
      <c r="L24" s="6"/>
      <c r="M24" s="6"/>
      <c r="N24" s="6"/>
      <c r="O24" s="6"/>
      <c r="P24" s="7"/>
    </row>
    <row r="25" ht="15" customHeight="1">
      <c r="A25" s="5"/>
      <c r="B25" s="6"/>
      <c r="C25" s="6"/>
      <c r="D25" s="6"/>
      <c r="E25" s="6"/>
      <c r="F25" s="6"/>
      <c r="G25" s="6"/>
      <c r="H25" s="6"/>
      <c r="I25" s="6"/>
      <c r="J25" s="6"/>
      <c r="K25" s="6"/>
      <c r="L25" s="6"/>
      <c r="M25" s="6"/>
      <c r="N25" s="6"/>
      <c r="O25" s="6"/>
      <c r="P25" s="7"/>
    </row>
    <row r="26" ht="15" customHeight="1">
      <c r="A26" s="5"/>
      <c r="B26" t="s" s="14">
        <v>22</v>
      </c>
      <c r="C26" s="6"/>
      <c r="D26" s="6"/>
      <c r="E26" s="6"/>
      <c r="F26" s="6"/>
      <c r="G26" s="6"/>
      <c r="H26" s="6"/>
      <c r="I26" s="6"/>
      <c r="J26" s="6"/>
      <c r="K26" s="6"/>
      <c r="L26" s="6"/>
      <c r="M26" s="6"/>
      <c r="N26" s="6"/>
      <c r="O26" s="6"/>
      <c r="P26" s="7"/>
    </row>
    <row r="27" ht="30.75" customHeight="1">
      <c r="A27" s="5"/>
      <c r="B27" t="s" s="17">
        <v>23</v>
      </c>
      <c r="C27" s="18"/>
      <c r="D27" s="19"/>
      <c r="E27" s="19"/>
      <c r="F27" s="19"/>
      <c r="G27" s="19"/>
      <c r="H27" s="19"/>
      <c r="I27" s="19"/>
      <c r="J27" s="19"/>
      <c r="K27" s="19"/>
      <c r="L27" s="19"/>
      <c r="M27" s="19"/>
      <c r="N27" s="20"/>
      <c r="O27" s="6"/>
      <c r="P27" s="7"/>
    </row>
    <row r="28" ht="15" customHeight="1">
      <c r="A28" s="5"/>
      <c r="B28" s="6"/>
      <c r="C28" s="6"/>
      <c r="D28" s="6"/>
      <c r="E28" s="6"/>
      <c r="F28" s="6"/>
      <c r="G28" s="6"/>
      <c r="H28" s="6"/>
      <c r="I28" s="6"/>
      <c r="J28" s="6"/>
      <c r="K28" s="6"/>
      <c r="L28" s="6"/>
      <c r="M28" s="6"/>
      <c r="N28" s="6"/>
      <c r="O28" s="6"/>
      <c r="P28" s="7"/>
    </row>
    <row r="29" ht="15" customHeight="1">
      <c r="A29" s="5"/>
      <c r="B29" t="s" s="14">
        <v>24</v>
      </c>
      <c r="C29" s="6"/>
      <c r="D29" s="6"/>
      <c r="E29" s="6"/>
      <c r="F29" s="6"/>
      <c r="G29" s="6"/>
      <c r="H29" s="6"/>
      <c r="I29" s="6"/>
      <c r="J29" s="6"/>
      <c r="K29" s="6"/>
      <c r="L29" s="6"/>
      <c r="M29" s="6"/>
      <c r="N29" s="6"/>
      <c r="O29" s="6"/>
      <c r="P29" s="7"/>
    </row>
    <row r="30" ht="15" customHeight="1">
      <c r="A30" s="5"/>
      <c r="B30" t="s" s="9">
        <v>25</v>
      </c>
      <c r="C30" s="6"/>
      <c r="D30" s="6"/>
      <c r="E30" t="s" s="21">
        <v>26</v>
      </c>
      <c r="F30" s="22"/>
      <c r="G30" s="22"/>
      <c r="H30" s="22"/>
      <c r="I30" s="6"/>
      <c r="J30" s="6"/>
      <c r="K30" s="6"/>
      <c r="L30" s="6"/>
      <c r="M30" s="6"/>
      <c r="N30" s="6"/>
      <c r="O30" s="6"/>
      <c r="P30" s="7"/>
    </row>
    <row r="31" ht="15" customHeight="1">
      <c r="A31" s="5"/>
      <c r="B31" t="s" s="9">
        <v>27</v>
      </c>
      <c r="C31" s="6"/>
      <c r="D31" s="6"/>
      <c r="E31" t="s" s="23">
        <v>28</v>
      </c>
      <c r="F31" s="22"/>
      <c r="G31" s="22"/>
      <c r="H31" s="22"/>
      <c r="I31" s="22"/>
      <c r="J31" s="22"/>
      <c r="K31" s="22"/>
      <c r="L31" s="6"/>
      <c r="M31" s="6"/>
      <c r="N31" s="6"/>
      <c r="O31" s="6"/>
      <c r="P31" s="7"/>
    </row>
    <row r="32" ht="15" customHeight="1">
      <c r="A32" s="5"/>
      <c r="B32" s="6"/>
      <c r="C32" s="6"/>
      <c r="D32" s="6"/>
      <c r="E32" t="s" s="23">
        <v>29</v>
      </c>
      <c r="F32" s="22"/>
      <c r="G32" s="22"/>
      <c r="H32" s="22"/>
      <c r="I32" s="22"/>
      <c r="J32" s="22"/>
      <c r="K32" s="22"/>
      <c r="L32" s="6"/>
      <c r="M32" s="6"/>
      <c r="N32" s="6"/>
      <c r="O32" s="6"/>
      <c r="P32" s="7"/>
    </row>
    <row r="33" ht="15" customHeight="1">
      <c r="A33" s="5"/>
      <c r="B33" t="s" s="9">
        <v>30</v>
      </c>
      <c r="C33" s="6"/>
      <c r="D33" s="6"/>
      <c r="E33" t="s" s="24">
        <v>31</v>
      </c>
      <c r="F33" s="25"/>
      <c r="G33" s="25"/>
      <c r="H33" s="6"/>
      <c r="I33" s="6"/>
      <c r="J33" s="6"/>
      <c r="K33" s="6"/>
      <c r="L33" s="6"/>
      <c r="M33" s="6"/>
      <c r="N33" s="6"/>
      <c r="O33" s="6"/>
      <c r="P33" s="7"/>
    </row>
    <row r="34" ht="15" customHeight="1">
      <c r="A34" s="5"/>
      <c r="B34" t="s" s="9">
        <v>32</v>
      </c>
      <c r="C34" s="6"/>
      <c r="D34" s="6"/>
      <c r="E34" t="s" s="16">
        <v>33</v>
      </c>
      <c r="F34" s="22"/>
      <c r="G34" s="22"/>
      <c r="H34" s="22"/>
      <c r="I34" s="22"/>
      <c r="J34" s="22"/>
      <c r="K34" s="22"/>
      <c r="L34" s="6"/>
      <c r="M34" s="6"/>
      <c r="N34" s="6"/>
      <c r="O34" s="6"/>
      <c r="P34" s="7"/>
    </row>
    <row r="35" ht="15" customHeight="1">
      <c r="A35" s="5"/>
      <c r="B35" s="6"/>
      <c r="C35" s="6"/>
      <c r="D35" s="6"/>
      <c r="E35" s="26"/>
      <c r="F35" s="6"/>
      <c r="G35" s="6"/>
      <c r="H35" s="6"/>
      <c r="I35" s="6"/>
      <c r="J35" s="6"/>
      <c r="K35" s="6"/>
      <c r="L35" s="6"/>
      <c r="M35" s="6"/>
      <c r="N35" s="6"/>
      <c r="O35" s="6"/>
      <c r="P35" s="7"/>
    </row>
    <row r="36" ht="15" customHeight="1">
      <c r="A36" s="5"/>
      <c r="B36" t="s" s="9">
        <v>34</v>
      </c>
      <c r="C36" s="6"/>
      <c r="D36" s="6"/>
      <c r="E36" t="s" s="9">
        <v>35</v>
      </c>
      <c r="F36" s="6"/>
      <c r="G36" s="6"/>
      <c r="H36" s="6"/>
      <c r="I36" t="s" s="9">
        <v>36</v>
      </c>
      <c r="J36" s="6"/>
      <c r="K36" s="6"/>
      <c r="L36" t="s" s="27">
        <v>37</v>
      </c>
      <c r="M36" t="s" s="16">
        <v>38</v>
      </c>
      <c r="N36" s="22"/>
      <c r="O36" s="22"/>
      <c r="P36" s="28"/>
    </row>
    <row r="37" ht="15" customHeight="1">
      <c r="A37" s="29"/>
      <c r="B37" s="30"/>
      <c r="C37" s="30"/>
      <c r="D37" s="30"/>
      <c r="E37" t="s" s="31">
        <v>39</v>
      </c>
      <c r="F37" s="30"/>
      <c r="G37" s="30"/>
      <c r="H37" s="30"/>
      <c r="I37" t="s" s="31">
        <v>40</v>
      </c>
      <c r="J37" s="30"/>
      <c r="K37" s="30"/>
      <c r="L37" t="s" s="32">
        <v>37</v>
      </c>
      <c r="M37" t="s" s="21">
        <v>41</v>
      </c>
      <c r="N37" s="33"/>
      <c r="O37" s="33"/>
      <c r="P37" s="34"/>
    </row>
  </sheetData>
  <mergeCells count="1">
    <mergeCell ref="B27:N27"/>
  </mergeCells>
  <hyperlinks>
    <hyperlink ref="E30" r:id="rId1" location="" tooltip="" display=""/>
    <hyperlink ref="E31" r:id="rId2" location="" tooltip="" display=""/>
    <hyperlink ref="E32" r:id="rId3" location="" tooltip="" display=""/>
    <hyperlink ref="E33" r:id="rId4" location="" tooltip="" display=""/>
    <hyperlink ref="E34" r:id="rId5" location="" tooltip="" display=""/>
    <hyperlink ref="M36" r:id="rId6" location="" tooltip="" display=""/>
  </hyperlinks>
  <pageMargins left="0.7" right="0.7" top="0.75" bottom="0.75" header="0.3" footer="0.3"/>
  <pageSetup firstPageNumber="1" fitToHeight="1" fitToWidth="1" scale="53" useFirstPageNumber="0" orientation="portrait" pageOrder="downThenOver"/>
  <headerFooter>
    <oddFooter>&amp;C&amp;"Helvetica,Regular"&amp;12&amp;K000000&amp;P</oddFooter>
  </headerFooter>
  <drawing r:id="rId7"/>
</worksheet>
</file>

<file path=xl/worksheets/sheet2.xml><?xml version="1.0" encoding="utf-8"?>
<worksheet xmlns:r="http://schemas.openxmlformats.org/officeDocument/2006/relationships" xmlns="http://schemas.openxmlformats.org/spreadsheetml/2006/main">
  <sheetPr>
    <pageSetUpPr fitToPage="1"/>
  </sheetPr>
  <dimension ref="A1:E29"/>
  <sheetViews>
    <sheetView workbookViewId="0" showGridLines="0" defaultGridColor="1"/>
  </sheetViews>
  <sheetFormatPr defaultColWidth="8.83333" defaultRowHeight="12.75" customHeight="1" outlineLevelRow="0" outlineLevelCol="0"/>
  <cols>
    <col min="1" max="1" width="9.17188" style="35" customWidth="1"/>
    <col min="2" max="2" width="96.8516" style="35" customWidth="1"/>
    <col min="3" max="3" width="24.5" style="35" customWidth="1"/>
    <col min="4" max="4" width="5.5" style="35" customWidth="1"/>
    <col min="5" max="5" width="9.17188" style="35" customWidth="1"/>
    <col min="6" max="256" width="8.85156" style="35" customWidth="1"/>
  </cols>
  <sheetData>
    <row r="1" ht="34.05" customHeight="1">
      <c r="A1" s="2"/>
      <c r="B1" t="s" s="36">
        <v>42</v>
      </c>
      <c r="C1" s="37"/>
      <c r="D1" s="3"/>
      <c r="E1" s="4"/>
    </row>
    <row r="2" ht="16.6" customHeight="1">
      <c r="A2" s="38"/>
      <c r="B2" t="s" s="39">
        <v>43</v>
      </c>
      <c r="C2" s="40"/>
      <c r="D2" s="40"/>
      <c r="E2" s="41"/>
    </row>
    <row r="3" ht="16.6" customHeight="1">
      <c r="A3" s="38"/>
      <c r="B3" s="42">
        <v>42488</v>
      </c>
      <c r="C3" s="40"/>
      <c r="D3" s="40"/>
      <c r="E3" s="41"/>
    </row>
    <row r="4" ht="16.6" customHeight="1">
      <c r="A4" s="43"/>
      <c r="B4" s="44"/>
      <c r="C4" s="13"/>
      <c r="D4" s="40"/>
      <c r="E4" s="41"/>
    </row>
    <row r="5" ht="12.75" customHeight="1" hidden="1">
      <c r="A5" s="43"/>
      <c r="B5" t="s" s="45">
        <v>44</v>
      </c>
      <c r="C5" s="13"/>
      <c r="D5" s="40"/>
      <c r="E5" s="41"/>
    </row>
    <row r="6" ht="12.75" customHeight="1" hidden="1">
      <c r="A6" s="43"/>
      <c r="B6" t="s" s="46">
        <v>45</v>
      </c>
      <c r="C6" s="13"/>
      <c r="D6" s="40"/>
      <c r="E6" s="41"/>
    </row>
    <row r="7" ht="12.75" customHeight="1" hidden="1">
      <c r="A7" s="43"/>
      <c r="B7" s="47"/>
      <c r="C7" s="13"/>
      <c r="D7" s="40"/>
      <c r="E7" s="41"/>
    </row>
    <row r="8" ht="12.75" customHeight="1" hidden="1">
      <c r="A8" s="43"/>
      <c r="B8" t="s" s="48">
        <v>46</v>
      </c>
      <c r="C8" s="13"/>
      <c r="D8" s="40"/>
      <c r="E8" s="41"/>
    </row>
    <row r="9" ht="12.75" customHeight="1" hidden="1">
      <c r="A9" s="43"/>
      <c r="B9" s="49"/>
      <c r="C9" s="13"/>
      <c r="D9" s="40"/>
      <c r="E9" s="41"/>
    </row>
    <row r="10" ht="12.75" customHeight="1" hidden="1">
      <c r="A10" s="43"/>
      <c r="B10" t="s" s="48">
        <v>47</v>
      </c>
      <c r="C10" s="13"/>
      <c r="D10" s="40"/>
      <c r="E10" s="41"/>
    </row>
    <row r="11" ht="12.75" customHeight="1" hidden="1">
      <c r="A11" s="43"/>
      <c r="B11" s="44"/>
      <c r="C11" s="13"/>
      <c r="D11" s="40"/>
      <c r="E11" s="41"/>
    </row>
    <row r="12" ht="16.6" customHeight="1">
      <c r="A12" s="43"/>
      <c r="B12" t="s" s="50">
        <v>48</v>
      </c>
      <c r="C12" s="13"/>
      <c r="D12" s="40"/>
      <c r="E12" s="41"/>
    </row>
    <row r="13" ht="44.6" customHeight="1">
      <c r="A13" s="43"/>
      <c r="B13" t="s" s="48">
        <v>49</v>
      </c>
      <c r="C13" s="13"/>
      <c r="D13" s="40"/>
      <c r="E13" s="41"/>
    </row>
    <row r="14" ht="16.6" customHeight="1">
      <c r="A14" s="43"/>
      <c r="B14" s="44"/>
      <c r="C14" s="13"/>
      <c r="D14" s="40"/>
      <c r="E14" s="41"/>
    </row>
    <row r="15" ht="30.6" customHeight="1">
      <c r="A15" s="43"/>
      <c r="B15" t="s" s="48">
        <v>50</v>
      </c>
      <c r="C15" s="13"/>
      <c r="D15" s="40"/>
      <c r="E15" s="41"/>
    </row>
    <row r="16" ht="12" customHeight="1">
      <c r="A16" s="51"/>
      <c r="B16" s="44"/>
      <c r="C16" s="6"/>
      <c r="D16" s="6"/>
      <c r="E16" s="7"/>
    </row>
    <row r="17" ht="16.6" customHeight="1">
      <c r="A17" s="5"/>
      <c r="B17" t="s" s="48">
        <v>51</v>
      </c>
      <c r="C17" s="6"/>
      <c r="D17" s="6"/>
      <c r="E17" s="7"/>
    </row>
    <row r="18" ht="16.6" customHeight="1">
      <c r="A18" s="5"/>
      <c r="B18" s="44"/>
      <c r="C18" s="6"/>
      <c r="D18" s="6"/>
      <c r="E18" s="7"/>
    </row>
    <row r="19" ht="58.6" customHeight="1">
      <c r="A19" s="5"/>
      <c r="B19" t="s" s="52">
        <v>52</v>
      </c>
      <c r="C19" s="6"/>
      <c r="D19" s="6"/>
      <c r="E19" s="7"/>
    </row>
    <row r="20" ht="15" customHeight="1">
      <c r="A20" s="5"/>
      <c r="B20" s="53"/>
      <c r="C20" s="6"/>
      <c r="D20" s="6"/>
      <c r="E20" s="7"/>
    </row>
    <row r="21" ht="15" customHeight="1">
      <c r="A21" s="5"/>
      <c r="B21" t="s" s="54">
        <v>53</v>
      </c>
      <c r="C21" s="6"/>
      <c r="D21" s="6"/>
      <c r="E21" s="7"/>
    </row>
    <row r="22" ht="15" customHeight="1">
      <c r="A22" s="5"/>
      <c r="B22" s="55"/>
      <c r="C22" s="6"/>
      <c r="D22" s="6"/>
      <c r="E22" s="7"/>
    </row>
    <row r="23" ht="15" customHeight="1">
      <c r="A23" s="5"/>
      <c r="B23" s="53"/>
      <c r="C23" s="6"/>
      <c r="D23" s="6"/>
      <c r="E23" s="7"/>
    </row>
    <row r="24" ht="15" customHeight="1">
      <c r="A24" s="5"/>
      <c r="B24" s="56"/>
      <c r="C24" s="6"/>
      <c r="D24" s="6"/>
      <c r="E24" s="7"/>
    </row>
    <row r="25" ht="15" customHeight="1">
      <c r="A25" s="5"/>
      <c r="B25" s="56"/>
      <c r="C25" s="6"/>
      <c r="D25" s="6"/>
      <c r="E25" s="7"/>
    </row>
    <row r="26" ht="15" customHeight="1">
      <c r="A26" s="5"/>
      <c r="B26" s="56"/>
      <c r="C26" s="6"/>
      <c r="D26" s="6"/>
      <c r="E26" s="7"/>
    </row>
    <row r="27" ht="15" customHeight="1">
      <c r="A27" s="5"/>
      <c r="B27" s="56"/>
      <c r="C27" s="6"/>
      <c r="D27" s="6"/>
      <c r="E27" s="7"/>
    </row>
    <row r="28" ht="15" customHeight="1">
      <c r="A28" s="5"/>
      <c r="B28" s="56"/>
      <c r="C28" s="6"/>
      <c r="D28" s="6"/>
      <c r="E28" s="7"/>
    </row>
    <row r="29" ht="15" customHeight="1">
      <c r="A29" s="29"/>
      <c r="B29" s="57"/>
      <c r="C29" s="30"/>
      <c r="D29" s="30"/>
      <c r="E29" s="58"/>
    </row>
  </sheetData>
  <pageMargins left="0.708661" right="0.708661" top="0.748031" bottom="0.748031" header="0.314961" footer="0.314961"/>
  <pageSetup firstPageNumber="1" fitToHeight="1" fitToWidth="1" scale="100" useFirstPageNumber="0" orientation="landscape" pageOrder="downThenOver"/>
  <headerFooter>
    <oddFooter>&amp;C&amp;"Helvetica,Regular"&amp;12&amp;K000000&amp;P</oddFooter>
  </headerFooter>
</worksheet>
</file>

<file path=xl/worksheets/sheet3.xml><?xml version="1.0" encoding="utf-8"?>
<worksheet xmlns:r="http://schemas.openxmlformats.org/officeDocument/2006/relationships" xmlns="http://schemas.openxmlformats.org/spreadsheetml/2006/main">
  <sheetPr>
    <pageSetUpPr fitToPage="1"/>
  </sheetPr>
  <dimension ref="A1:IS71"/>
  <sheetViews>
    <sheetView workbookViewId="0" showGridLines="0" defaultGridColor="1"/>
  </sheetViews>
  <sheetFormatPr defaultColWidth="8.83333" defaultRowHeight="12.75" customHeight="1" outlineLevelRow="0" outlineLevelCol="0"/>
  <cols>
    <col min="1" max="1" width="7.85156" style="59" customWidth="1"/>
    <col min="2" max="2" width="8.17188" style="59" customWidth="1"/>
    <col min="3" max="3" width="11.5" style="59" customWidth="1"/>
    <col min="4" max="4" width="10" style="59" customWidth="1"/>
    <col min="5" max="5" width="12.5" style="59" customWidth="1"/>
    <col min="6" max="6" width="10.8516" style="59" customWidth="1"/>
    <col min="7" max="7" width="12.1719" style="59" customWidth="1"/>
    <col min="8" max="8" width="10.8516" style="59" customWidth="1"/>
    <col min="9" max="9" width="4.17188" style="59" customWidth="1"/>
    <col min="10" max="10" width="10.8516" style="59" customWidth="1"/>
    <col min="11" max="11" width="12.5" style="59" customWidth="1"/>
    <col min="12" max="12" width="10.8516" style="59" customWidth="1"/>
    <col min="13" max="13" width="10.5" style="59" customWidth="1"/>
    <col min="14" max="14" width="10.8516" style="59" customWidth="1"/>
    <col min="15" max="15" width="4.5" style="59" customWidth="1"/>
    <col min="16" max="16" width="10.8516" style="59" customWidth="1"/>
    <col min="17" max="17" width="9.17188" style="59" customWidth="1"/>
    <col min="18" max="18" width="9.17188" style="59" customWidth="1"/>
    <col min="19" max="19" width="9.17188" style="59" customWidth="1"/>
    <col min="20" max="20" width="9.17188" style="59" customWidth="1"/>
    <col min="21" max="21" width="9.17188" style="59" customWidth="1"/>
    <col min="22" max="22" width="9.17188" style="59" customWidth="1"/>
    <col min="23" max="23" width="9.17188" style="59" customWidth="1"/>
    <col min="24" max="24" width="9.17188" style="59" customWidth="1"/>
    <col min="25" max="25" width="9.17188" style="59" customWidth="1"/>
    <col min="26" max="26" width="9.17188" style="59" customWidth="1"/>
    <col min="27" max="27" width="9.17188" style="59" customWidth="1"/>
    <col min="28" max="28" width="9.17188" style="59" customWidth="1"/>
    <col min="29" max="29" width="9.17188" style="59" customWidth="1"/>
    <col min="30" max="30" width="9.17188" style="59" customWidth="1"/>
    <col min="31" max="31" width="9.17188" style="59" customWidth="1"/>
    <col min="32" max="32" width="9.17188" style="59" customWidth="1"/>
    <col min="33" max="33" width="9.17188" style="59" customWidth="1"/>
    <col min="34" max="34" width="9.17188" style="59" customWidth="1"/>
    <col min="35" max="35" width="9.17188" style="59" customWidth="1"/>
    <col min="36" max="36" width="9.17188" style="59" customWidth="1"/>
    <col min="37" max="37" width="9.17188" style="59" customWidth="1"/>
    <col min="38" max="38" width="9.17188" style="59" customWidth="1"/>
    <col min="39" max="39" width="9.17188" style="59" customWidth="1"/>
    <col min="40" max="40" width="9.17188" style="59" customWidth="1"/>
    <col min="41" max="41" width="9.17188" style="59" customWidth="1"/>
    <col min="42" max="42" width="9.17188" style="59" customWidth="1"/>
    <col min="43" max="43" width="9.17188" style="59" customWidth="1"/>
    <col min="44" max="44" width="9.17188" style="59" customWidth="1"/>
    <col min="45" max="45" width="9.17188" style="59" customWidth="1"/>
    <col min="46" max="46" width="9.17188" style="59" customWidth="1"/>
    <col min="47" max="47" width="9.17188" style="59" customWidth="1"/>
    <col min="48" max="48" width="9.17188" style="59" customWidth="1"/>
    <col min="49" max="49" width="9.17188" style="59" customWidth="1"/>
    <col min="50" max="50" width="9.17188" style="59" customWidth="1"/>
    <col min="51" max="51" width="9.17188" style="59" customWidth="1"/>
    <col min="52" max="52" width="9.17188" style="59" customWidth="1"/>
    <col min="53" max="53" width="9.17188" style="59" customWidth="1"/>
    <col min="54" max="54" width="9.17188" style="59" customWidth="1"/>
    <col min="55" max="55" width="9.17188" style="59" customWidth="1"/>
    <col min="56" max="56" width="9.17188" style="59" customWidth="1"/>
    <col min="57" max="57" width="9.17188" style="59" customWidth="1"/>
    <col min="58" max="58" width="9.17188" style="59" customWidth="1"/>
    <col min="59" max="59" width="9.17188" style="59" customWidth="1"/>
    <col min="60" max="60" width="9.17188" style="59" customWidth="1"/>
    <col min="61" max="61" width="9.17188" style="59" customWidth="1"/>
    <col min="62" max="62" width="9.17188" style="59" customWidth="1"/>
    <col min="63" max="63" width="9.17188" style="59" customWidth="1"/>
    <col min="64" max="64" width="9.17188" style="59" customWidth="1"/>
    <col min="65" max="65" width="9.17188" style="59" customWidth="1"/>
    <col min="66" max="66" width="9.17188" style="59" customWidth="1"/>
    <col min="67" max="67" width="9.17188" style="59" customWidth="1"/>
    <col min="68" max="68" width="9.17188" style="59" customWidth="1"/>
    <col min="69" max="69" width="9.17188" style="59" customWidth="1"/>
    <col min="70" max="70" width="9.17188" style="59" customWidth="1"/>
    <col min="71" max="71" width="9.17188" style="59" customWidth="1"/>
    <col min="72" max="72" width="9.17188" style="59" customWidth="1"/>
    <col min="73" max="73" width="9.17188" style="59" customWidth="1"/>
    <col min="74" max="74" width="9.17188" style="59" customWidth="1"/>
    <col min="75" max="75" width="9.17188" style="59" customWidth="1"/>
    <col min="76" max="76" width="9.17188" style="59" customWidth="1"/>
    <col min="77" max="77" width="9.17188" style="59" customWidth="1"/>
    <col min="78" max="78" width="9.17188" style="59" customWidth="1"/>
    <col min="79" max="79" width="9.17188" style="59" customWidth="1"/>
    <col min="80" max="80" width="9.17188" style="59" customWidth="1"/>
    <col min="81" max="81" width="9.17188" style="59" customWidth="1"/>
    <col min="82" max="82" width="9.17188" style="59" customWidth="1"/>
    <col min="83" max="83" width="9.17188" style="59" customWidth="1"/>
    <col min="84" max="84" width="9.17188" style="59" customWidth="1"/>
    <col min="85" max="85" width="9.17188" style="59" customWidth="1"/>
    <col min="86" max="86" width="9.17188" style="59" customWidth="1"/>
    <col min="87" max="87" width="9.17188" style="59" customWidth="1"/>
    <col min="88" max="88" width="9.17188" style="59" customWidth="1"/>
    <col min="89" max="89" width="9.17188" style="59" customWidth="1"/>
    <col min="90" max="90" width="9.17188" style="59" customWidth="1"/>
    <col min="91" max="91" width="9.17188" style="59" customWidth="1"/>
    <col min="92" max="92" width="9.17188" style="59" customWidth="1"/>
    <col min="93" max="93" width="9.17188" style="59" customWidth="1"/>
    <col min="94" max="94" width="9.17188" style="59" customWidth="1"/>
    <col min="95" max="95" width="9.17188" style="59" customWidth="1"/>
    <col min="96" max="96" width="9.17188" style="59" customWidth="1"/>
    <col min="97" max="97" width="9.17188" style="59" customWidth="1"/>
    <col min="98" max="98" width="9.17188" style="59" customWidth="1"/>
    <col min="99" max="99" width="9.17188" style="59" customWidth="1"/>
    <col min="100" max="100" width="9.17188" style="59" customWidth="1"/>
    <col min="101" max="101" width="9.17188" style="59" customWidth="1"/>
    <col min="102" max="102" width="9.17188" style="59" customWidth="1"/>
    <col min="103" max="103" width="9.17188" style="59" customWidth="1"/>
    <col min="104" max="104" width="9.17188" style="59" customWidth="1"/>
    <col min="105" max="105" width="9.17188" style="59" customWidth="1"/>
    <col min="106" max="106" width="9.17188" style="59" customWidth="1"/>
    <col min="107" max="107" width="9.17188" style="59" customWidth="1"/>
    <col min="108" max="108" width="9.17188" style="59" customWidth="1"/>
    <col min="109" max="109" width="9.17188" style="59" customWidth="1"/>
    <col min="110" max="110" width="9.17188" style="59" customWidth="1"/>
    <col min="111" max="111" width="9.17188" style="59" customWidth="1"/>
    <col min="112" max="112" width="9.17188" style="59" customWidth="1"/>
    <col min="113" max="113" width="9.17188" style="59" customWidth="1"/>
    <col min="114" max="114" width="9.17188" style="59" customWidth="1"/>
    <col min="115" max="115" width="9.17188" style="59" customWidth="1"/>
    <col min="116" max="116" width="9.17188" style="59" customWidth="1"/>
    <col min="117" max="117" width="9.17188" style="59" customWidth="1"/>
    <col min="118" max="118" width="9.17188" style="59" customWidth="1"/>
    <col min="119" max="119" width="9.17188" style="59" customWidth="1"/>
    <col min="120" max="120" width="9.17188" style="59" customWidth="1"/>
    <col min="121" max="121" width="9.17188" style="59" customWidth="1"/>
    <col min="122" max="122" width="9.17188" style="59" customWidth="1"/>
    <col min="123" max="123" width="9.17188" style="59" customWidth="1"/>
    <col min="124" max="124" width="9.17188" style="59" customWidth="1"/>
    <col min="125" max="125" width="9.17188" style="59" customWidth="1"/>
    <col min="126" max="126" width="9.17188" style="59" customWidth="1"/>
    <col min="127" max="127" width="9.17188" style="59" customWidth="1"/>
    <col min="128" max="128" width="9.17188" style="59" customWidth="1"/>
    <col min="129" max="129" width="9.17188" style="59" customWidth="1"/>
    <col min="130" max="130" width="9.17188" style="59" customWidth="1"/>
    <col min="131" max="131" width="9.17188" style="59" customWidth="1"/>
    <col min="132" max="132" width="9.17188" style="59" customWidth="1"/>
    <col min="133" max="133" width="9.17188" style="59" customWidth="1"/>
    <col min="134" max="134" width="9.17188" style="59" customWidth="1"/>
    <col min="135" max="135" width="9.17188" style="59" customWidth="1"/>
    <col min="136" max="136" width="9.17188" style="59" customWidth="1"/>
    <col min="137" max="137" width="9.17188" style="59" customWidth="1"/>
    <col min="138" max="138" width="9.17188" style="59" customWidth="1"/>
    <col min="139" max="139" width="9.17188" style="59" customWidth="1"/>
    <col min="140" max="140" width="9.17188" style="59" customWidth="1"/>
    <col min="141" max="141" width="9.17188" style="59" customWidth="1"/>
    <col min="142" max="142" width="9.17188" style="59" customWidth="1"/>
    <col min="143" max="143" width="9.17188" style="59" customWidth="1"/>
    <col min="144" max="144" width="9.17188" style="59" customWidth="1"/>
    <col min="145" max="145" width="9.17188" style="59" customWidth="1"/>
    <col min="146" max="146" width="9.17188" style="59" customWidth="1"/>
    <col min="147" max="147" width="9.17188" style="59" customWidth="1"/>
    <col min="148" max="148" width="9.17188" style="59" customWidth="1"/>
    <col min="149" max="149" width="9.17188" style="59" customWidth="1"/>
    <col min="150" max="150" width="9.17188" style="59" customWidth="1"/>
    <col min="151" max="151" width="9.17188" style="59" customWidth="1"/>
    <col min="152" max="152" width="9.17188" style="59" customWidth="1"/>
    <col min="153" max="153" width="9.17188" style="59" customWidth="1"/>
    <col min="154" max="154" width="9.17188" style="59" customWidth="1"/>
    <col min="155" max="155" width="9.17188" style="59" customWidth="1"/>
    <col min="156" max="156" width="9.17188" style="59" customWidth="1"/>
    <col min="157" max="157" width="9.17188" style="59" customWidth="1"/>
    <col min="158" max="158" width="9.17188" style="59" customWidth="1"/>
    <col min="159" max="159" width="9.17188" style="59" customWidth="1"/>
    <col min="160" max="160" width="9.17188" style="59" customWidth="1"/>
    <col min="161" max="161" width="9.17188" style="59" customWidth="1"/>
    <col min="162" max="162" width="9.17188" style="59" customWidth="1"/>
    <col min="163" max="163" width="9.17188" style="59" customWidth="1"/>
    <col min="164" max="164" width="9.17188" style="59" customWidth="1"/>
    <col min="165" max="165" width="9.17188" style="59" customWidth="1"/>
    <col min="166" max="166" width="9.17188" style="59" customWidth="1"/>
    <col min="167" max="167" width="9.17188" style="59" customWidth="1"/>
    <col min="168" max="168" width="9.17188" style="59" customWidth="1"/>
    <col min="169" max="169" width="9.17188" style="59" customWidth="1"/>
    <col min="170" max="170" width="9.17188" style="59" customWidth="1"/>
    <col min="171" max="171" width="9.17188" style="59" customWidth="1"/>
    <col min="172" max="172" width="9.17188" style="59" customWidth="1"/>
    <col min="173" max="173" width="9.17188" style="59" customWidth="1"/>
    <col min="174" max="174" width="9.17188" style="59" customWidth="1"/>
    <col min="175" max="175" width="9.17188" style="59" customWidth="1"/>
    <col min="176" max="176" width="9.17188" style="59" customWidth="1"/>
    <col min="177" max="177" width="9.17188" style="59" customWidth="1"/>
    <col min="178" max="178" width="9.17188" style="59" customWidth="1"/>
    <col min="179" max="179" width="9.17188" style="59" customWidth="1"/>
    <col min="180" max="180" width="9.17188" style="59" customWidth="1"/>
    <col min="181" max="181" width="9.17188" style="59" customWidth="1"/>
    <col min="182" max="182" width="9.17188" style="59" customWidth="1"/>
    <col min="183" max="183" width="9.17188" style="59" customWidth="1"/>
    <col min="184" max="184" width="9.17188" style="59" customWidth="1"/>
    <col min="185" max="185" width="9.17188" style="59" customWidth="1"/>
    <col min="186" max="186" width="9.17188" style="59" customWidth="1"/>
    <col min="187" max="187" width="9.17188" style="59" customWidth="1"/>
    <col min="188" max="188" width="9.17188" style="59" customWidth="1"/>
    <col min="189" max="189" width="9.17188" style="59" customWidth="1"/>
    <col min="190" max="190" width="9.17188" style="59" customWidth="1"/>
    <col min="191" max="191" width="9.17188" style="59" customWidth="1"/>
    <col min="192" max="192" width="9.17188" style="59" customWidth="1"/>
    <col min="193" max="193" width="9.17188" style="59" customWidth="1"/>
    <col min="194" max="194" width="9.17188" style="59" customWidth="1"/>
    <col min="195" max="195" width="9.17188" style="59" customWidth="1"/>
    <col min="196" max="196" width="9.17188" style="59" customWidth="1"/>
    <col min="197" max="197" width="9.17188" style="59" customWidth="1"/>
    <col min="198" max="198" width="9.17188" style="59" customWidth="1"/>
    <col min="199" max="199" width="9.17188" style="59" customWidth="1"/>
    <col min="200" max="200" width="9.17188" style="59" customWidth="1"/>
    <col min="201" max="201" width="9.17188" style="59" customWidth="1"/>
    <col min="202" max="202" width="9.17188" style="59" customWidth="1"/>
    <col min="203" max="203" width="9.17188" style="59" customWidth="1"/>
    <col min="204" max="204" width="9.17188" style="59" customWidth="1"/>
    <col min="205" max="205" width="9.17188" style="59" customWidth="1"/>
    <col min="206" max="206" width="9.17188" style="59" customWidth="1"/>
    <col min="207" max="207" width="9.17188" style="59" customWidth="1"/>
    <col min="208" max="208" width="9.17188" style="59" customWidth="1"/>
    <col min="209" max="209" width="9.17188" style="59" customWidth="1"/>
    <col min="210" max="210" width="9.17188" style="59" customWidth="1"/>
    <col min="211" max="211" width="9.17188" style="59" customWidth="1"/>
    <col min="212" max="212" width="9.17188" style="59" customWidth="1"/>
    <col min="213" max="213" width="9.17188" style="59" customWidth="1"/>
    <col min="214" max="214" width="9.17188" style="59" customWidth="1"/>
    <col min="215" max="215" width="9.17188" style="59" customWidth="1"/>
    <col min="216" max="216" width="9.17188" style="59" customWidth="1"/>
    <col min="217" max="217" width="9.17188" style="59" customWidth="1"/>
    <col min="218" max="218" width="9.17188" style="59" customWidth="1"/>
    <col min="219" max="219" width="9.17188" style="59" customWidth="1"/>
    <col min="220" max="220" width="9.17188" style="59" customWidth="1"/>
    <col min="221" max="221" width="9.17188" style="59" customWidth="1"/>
    <col min="222" max="222" width="9.17188" style="59" customWidth="1"/>
    <col min="223" max="223" width="9.17188" style="59" customWidth="1"/>
    <col min="224" max="224" width="9.17188" style="59" customWidth="1"/>
    <col min="225" max="225" width="9.17188" style="59" customWidth="1"/>
    <col min="226" max="226" width="9.17188" style="59" customWidth="1"/>
    <col min="227" max="227" width="9.17188" style="59" customWidth="1"/>
    <col min="228" max="228" width="9.17188" style="59" customWidth="1"/>
    <col min="229" max="229" width="9.17188" style="59" customWidth="1"/>
    <col min="230" max="230" width="9.17188" style="59" customWidth="1"/>
    <col min="231" max="231" width="9.17188" style="59" customWidth="1"/>
    <col min="232" max="232" width="9.17188" style="59" customWidth="1"/>
    <col min="233" max="233" width="9.17188" style="59" customWidth="1"/>
    <col min="234" max="234" width="9.17188" style="59" customWidth="1"/>
    <col min="235" max="235" width="9.17188" style="59" customWidth="1"/>
    <col min="236" max="236" width="9.17188" style="59" customWidth="1"/>
    <col min="237" max="237" width="9.17188" style="59" customWidth="1"/>
    <col min="238" max="238" width="9.17188" style="59" customWidth="1"/>
    <col min="239" max="239" width="9.17188" style="59" customWidth="1"/>
    <col min="240" max="240" width="9.17188" style="59" customWidth="1"/>
    <col min="241" max="241" width="9.17188" style="59" customWidth="1"/>
    <col min="242" max="242" width="9.17188" style="59" customWidth="1"/>
    <col min="243" max="243" width="9.17188" style="59" customWidth="1"/>
    <col min="244" max="244" width="9.17188" style="59" customWidth="1"/>
    <col min="245" max="245" width="9.17188" style="59" customWidth="1"/>
    <col min="246" max="246" width="9.17188" style="59" customWidth="1"/>
    <col min="247" max="247" width="9.17188" style="59" customWidth="1"/>
    <col min="248" max="248" width="9.17188" style="59" customWidth="1"/>
    <col min="249" max="249" width="9.17188" style="59" customWidth="1"/>
    <col min="250" max="250" width="9.17188" style="59" customWidth="1"/>
    <col min="251" max="251" width="9.17188" style="59" customWidth="1"/>
    <col min="252" max="252" width="9.17188" style="59" customWidth="1"/>
    <col min="253" max="253" width="9.17188" style="59" customWidth="1"/>
    <col min="254" max="256" width="8.85156" style="59" customWidth="1"/>
  </cols>
  <sheetData>
    <row r="1" ht="37" customHeight="1">
      <c r="A1" t="s" s="60">
        <v>42</v>
      </c>
      <c r="B1" s="61"/>
      <c r="C1" s="61"/>
      <c r="D1" s="61"/>
      <c r="E1" s="61"/>
      <c r="F1" s="61"/>
      <c r="G1" s="61"/>
      <c r="H1" s="62"/>
      <c r="I1" s="61"/>
      <c r="J1" s="61"/>
      <c r="K1" s="61"/>
      <c r="L1" s="61"/>
      <c r="M1" s="61"/>
      <c r="N1" s="61"/>
      <c r="O1" s="61"/>
      <c r="P1" s="61"/>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4"/>
    </row>
    <row r="2" ht="21.75" customHeight="1">
      <c r="A2" t="s" s="63">
        <v>54</v>
      </c>
      <c r="B2" s="64"/>
      <c r="C2" s="64"/>
      <c r="D2" s="65"/>
      <c r="E2" s="65"/>
      <c r="F2" s="65"/>
      <c r="G2" s="65"/>
      <c r="H2" s="66"/>
      <c r="I2" s="65"/>
      <c r="J2" s="65"/>
      <c r="K2" s="65"/>
      <c r="L2" s="65"/>
      <c r="M2" s="65"/>
      <c r="N2" s="67"/>
      <c r="O2" s="68"/>
      <c r="P2" t="s" s="69">
        <v>55</v>
      </c>
      <c r="Q2" s="70"/>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7"/>
    </row>
    <row r="3" ht="15" customHeight="1">
      <c r="A3" s="71"/>
      <c r="B3" s="72"/>
      <c r="C3" s="72"/>
      <c r="D3" s="73"/>
      <c r="E3" s="74"/>
      <c r="F3" s="73"/>
      <c r="G3" s="73"/>
      <c r="H3" s="73"/>
      <c r="I3" s="73"/>
      <c r="J3" s="73"/>
      <c r="K3" s="73"/>
      <c r="L3" s="73"/>
      <c r="M3" s="73"/>
      <c r="N3" s="73"/>
      <c r="O3" s="73"/>
      <c r="P3" s="73"/>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7"/>
    </row>
    <row r="4" ht="15" customHeight="1">
      <c r="A4" s="75"/>
      <c r="B4" s="76"/>
      <c r="C4" s="76"/>
      <c r="D4" s="77"/>
      <c r="E4" s="77"/>
      <c r="F4" s="77"/>
      <c r="G4" s="77"/>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7"/>
    </row>
    <row r="5" ht="14.1" customHeight="1">
      <c r="A5" s="78"/>
      <c r="B5" s="79"/>
      <c r="C5" s="79"/>
      <c r="D5" s="80"/>
      <c r="E5" s="80"/>
      <c r="F5" t="s" s="81">
        <v>56</v>
      </c>
      <c r="G5" s="82"/>
      <c r="H5" s="80"/>
      <c r="I5" s="83"/>
      <c r="J5" s="84"/>
      <c r="K5" t="s" s="81">
        <v>57</v>
      </c>
      <c r="L5" s="85"/>
      <c r="M5" s="85"/>
      <c r="N5" s="80"/>
      <c r="O5" s="83"/>
      <c r="P5" s="80"/>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7"/>
    </row>
    <row r="6" ht="13.5" customHeight="1">
      <c r="A6" s="78"/>
      <c r="B6" s="79"/>
      <c r="C6" s="79"/>
      <c r="D6" t="s" s="86">
        <v>58</v>
      </c>
      <c r="E6" t="s" s="86">
        <v>59</v>
      </c>
      <c r="F6" t="s" s="87">
        <v>58</v>
      </c>
      <c r="G6" t="s" s="86">
        <v>60</v>
      </c>
      <c r="H6" t="s" s="88">
        <v>61</v>
      </c>
      <c r="I6" s="83"/>
      <c r="J6" t="s" s="86">
        <v>62</v>
      </c>
      <c r="K6" t="s" s="86">
        <v>63</v>
      </c>
      <c r="L6" t="s" s="86">
        <v>62</v>
      </c>
      <c r="M6" t="s" s="86">
        <v>63</v>
      </c>
      <c r="N6" t="s" s="88">
        <v>61</v>
      </c>
      <c r="O6" s="6"/>
      <c r="P6" t="s" s="88">
        <v>64</v>
      </c>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7"/>
    </row>
    <row r="7" ht="17.25" customHeight="1">
      <c r="A7" s="78"/>
      <c r="B7" s="89"/>
      <c r="C7" s="79"/>
      <c r="D7" t="s" s="90">
        <v>65</v>
      </c>
      <c r="E7" t="s" s="90">
        <v>66</v>
      </c>
      <c r="F7" t="s" s="90">
        <v>67</v>
      </c>
      <c r="G7" t="s" s="90">
        <v>68</v>
      </c>
      <c r="H7" t="s" s="91">
        <v>56</v>
      </c>
      <c r="I7" s="92"/>
      <c r="J7" t="s" s="90">
        <v>65</v>
      </c>
      <c r="K7" t="s" s="90">
        <v>69</v>
      </c>
      <c r="L7" t="s" s="90">
        <v>70</v>
      </c>
      <c r="M7" t="s" s="90">
        <v>71</v>
      </c>
      <c r="N7" t="s" s="91">
        <v>57</v>
      </c>
      <c r="O7" s="6"/>
      <c r="P7" t="s" s="91">
        <v>72</v>
      </c>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7"/>
    </row>
    <row r="8" ht="15" customHeight="1">
      <c r="A8" s="78"/>
      <c r="B8" s="79"/>
      <c r="C8" s="79"/>
      <c r="D8" s="93"/>
      <c r="E8" s="93"/>
      <c r="F8" s="93"/>
      <c r="G8" s="93"/>
      <c r="H8" s="94"/>
      <c r="I8" s="92"/>
      <c r="J8" s="93"/>
      <c r="K8" s="93"/>
      <c r="L8" s="93"/>
      <c r="M8" t="s" s="95">
        <v>73</v>
      </c>
      <c r="N8" s="80"/>
      <c r="O8" s="83"/>
      <c r="P8" s="80"/>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7"/>
    </row>
    <row r="9" ht="15" customHeight="1">
      <c r="A9" s="96">
        <v>2011</v>
      </c>
      <c r="B9" s="97"/>
      <c r="C9" s="97"/>
      <c r="D9" s="98">
        <f>'Annual (GWh)'!B23</f>
        <v>4031.596108</v>
      </c>
      <c r="E9" s="98">
        <f>'Annual (GWh)'!C23</f>
        <v>69001.094327</v>
      </c>
      <c r="F9" s="98">
        <f>'Annual (GWh)'!D23</f>
        <v>234193.6585811113</v>
      </c>
      <c r="G9" s="98">
        <f>'Annual (GWh)'!E23</f>
        <v>274794.2348837545</v>
      </c>
      <c r="H9" s="99">
        <f>'Annual (GWh)'!F23</f>
        <v>582020.5838998659</v>
      </c>
      <c r="I9" s="92"/>
      <c r="J9" s="100">
        <f>'Annual (GWh)'!G23</f>
        <v>101526.2547271843</v>
      </c>
      <c r="K9" s="100">
        <f>'Annual (GWh)'!H23</f>
        <v>17543.681265980427</v>
      </c>
      <c r="L9" s="98">
        <f>'Annual (GWh)'!I23</f>
        <v>120.0388888888889</v>
      </c>
      <c r="M9" s="100">
        <f>'Annual (GWh)'!J23</f>
        <v>58041.478353299994</v>
      </c>
      <c r="N9" s="101">
        <f>'Annual (GWh)'!K23</f>
        <v>177231.4532353536</v>
      </c>
      <c r="O9" s="102"/>
      <c r="P9" s="103">
        <f>'Annual (GWh)'!L23</f>
        <v>404789.1306645122</v>
      </c>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7"/>
    </row>
    <row r="10" ht="15" customHeight="1">
      <c r="A10" s="96">
        <v>2012</v>
      </c>
      <c r="B10" s="97"/>
      <c r="C10" s="97"/>
      <c r="D10" s="102">
        <f>'Annual (GWh)'!B24</f>
        <v>14263.620297</v>
      </c>
      <c r="E10" s="102">
        <f>'Annual (GWh)'!C24</f>
        <v>78258.460179</v>
      </c>
      <c r="F10" s="102">
        <f>'Annual (GWh)'!D24</f>
        <v>294585.813882893</v>
      </c>
      <c r="G10" s="102">
        <f>'Annual (GWh)'!E24</f>
        <v>150097.6752591251</v>
      </c>
      <c r="H10" s="104">
        <f>'Annual (GWh)'!F24</f>
        <v>537205.569618018</v>
      </c>
      <c r="I10" s="92"/>
      <c r="J10" s="92">
        <f>'Annual (GWh)'!G24</f>
        <v>50343.123097000011</v>
      </c>
      <c r="K10" s="92">
        <f>'Annual (GWh)'!H24</f>
        <v>23728.534679417309</v>
      </c>
      <c r="L10" s="102">
        <f>'Annual (GWh)'!I24</f>
        <v>49.31844444444445</v>
      </c>
      <c r="M10" s="92">
        <f>'Annual (GWh)'!J24</f>
        <v>57589.6417555</v>
      </c>
      <c r="N10" s="105">
        <f>'Annual (GWh)'!K24</f>
        <v>131710.6179763618</v>
      </c>
      <c r="O10" s="102"/>
      <c r="P10" s="106">
        <f>'Annual (GWh)'!L24</f>
        <v>405494.9516416562</v>
      </c>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7"/>
    </row>
    <row r="11" ht="15" customHeight="1">
      <c r="A11" s="96">
        <v>2013</v>
      </c>
      <c r="B11" s="97"/>
      <c r="C11" s="97"/>
      <c r="D11" s="102">
        <f>'Annual (GWh)'!B25</f>
        <v>35366.849448</v>
      </c>
      <c r="E11" s="102">
        <f>'Annual (GWh)'!C25</f>
        <v>81519.420468555560</v>
      </c>
      <c r="F11" s="102">
        <f>'Annual (GWh)'!D25</f>
        <v>305515.7876489182</v>
      </c>
      <c r="G11" s="102">
        <f>'Annual (GWh)'!E25</f>
        <v>102620.3377788433</v>
      </c>
      <c r="H11" s="104">
        <f>'Annual (GWh)'!F25</f>
        <v>525022.3953443172</v>
      </c>
      <c r="I11" s="92"/>
      <c r="J11" s="92">
        <f>'Annual (GWh)'!G25</f>
        <v>27457.823613</v>
      </c>
      <c r="K11" s="92">
        <f>'Annual (GWh)'!H25</f>
        <v>18597.044674228790</v>
      </c>
      <c r="L11" s="102">
        <f>'Annual (GWh)'!I25</f>
        <v>19.55244444444444</v>
      </c>
      <c r="M11" s="92">
        <f>'Annual (GWh)'!J25</f>
        <v>53507.5854940934</v>
      </c>
      <c r="N11" s="105">
        <f>'Annual (GWh)'!K25</f>
        <v>99582.006225766629</v>
      </c>
      <c r="O11" s="92"/>
      <c r="P11" s="106">
        <f>'Annual (GWh)'!L25</f>
        <v>425440.3891185505</v>
      </c>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7"/>
    </row>
    <row r="12" ht="15" customHeight="1">
      <c r="A12" s="96">
        <v>2014</v>
      </c>
      <c r="B12" s="97"/>
      <c r="C12" s="97"/>
      <c r="D12" s="102">
        <f>'Annual (GWh)'!B26</f>
        <v>3948.576111</v>
      </c>
      <c r="E12" s="102">
        <f>'Annual (GWh)'!C26</f>
        <v>70292.614537</v>
      </c>
      <c r="F12" s="102">
        <f>'Annual (GWh)'!D26</f>
        <v>267041.9488592808</v>
      </c>
      <c r="G12" s="102">
        <f>'Annual (GWh)'!E26</f>
        <v>123912.3871438456</v>
      </c>
      <c r="H12" s="104">
        <f>'Annual (GWh)'!F26</f>
        <v>465195.5266511262</v>
      </c>
      <c r="I12" s="92"/>
      <c r="J12" s="92">
        <f>'Annual (GWh)'!G26</f>
        <v>48073.763891</v>
      </c>
      <c r="K12" s="92">
        <f>'Annual (GWh)'!H26</f>
        <v>18851.700047411650</v>
      </c>
      <c r="L12" s="102">
        <f>'Annual (GWh)'!I26</f>
        <v>8.892444444444443</v>
      </c>
      <c r="M12" s="92">
        <f>'Annual (GWh)'!J26</f>
        <v>49004.133550896564</v>
      </c>
      <c r="N12" s="105">
        <f>'Annual (GWh)'!K26</f>
        <v>115938.4899337527</v>
      </c>
      <c r="O12" s="92"/>
      <c r="P12" s="106">
        <f>'Annual (GWh)'!L26</f>
        <v>349257.0367173736</v>
      </c>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7"/>
    </row>
    <row r="13" ht="15" customHeight="1">
      <c r="A13" s="107">
        <v>2015</v>
      </c>
      <c r="B13" s="97"/>
      <c r="C13" s="97"/>
      <c r="D13" s="102">
        <f>'Annual (GWh)'!B27</f>
        <v>2116.201943</v>
      </c>
      <c r="E13" s="102">
        <f>'Annual (GWh)'!C27</f>
        <v>35932.863216</v>
      </c>
      <c r="F13" s="102">
        <f>'Annual (GWh)'!D27</f>
        <v>298772.7869921536</v>
      </c>
      <c r="G13" s="102">
        <f>'Annual (GWh)'!E27</f>
        <v>149364.1631797515</v>
      </c>
      <c r="H13" s="104">
        <f>'Annual (GWh)'!F27</f>
        <v>486186.0153309051</v>
      </c>
      <c r="I13" s="92"/>
      <c r="J13" s="92">
        <f>'Annual (GWh)'!G27</f>
        <v>84465.070526</v>
      </c>
      <c r="K13" s="92">
        <f>'Annual (GWh)'!H27</f>
        <v>20789.249313610442</v>
      </c>
      <c r="L13" s="102">
        <f>'Annual (GWh)'!I27</f>
        <v>3.325555555555555</v>
      </c>
      <c r="M13" s="92">
        <f>'Annual (GWh)'!J27</f>
        <v>50120.756604822229</v>
      </c>
      <c r="N13" s="105">
        <f>'Annual (GWh)'!K27</f>
        <v>155378.4019999882</v>
      </c>
      <c r="O13" s="92"/>
      <c r="P13" s="106">
        <f>'Annual (GWh)'!L27</f>
        <v>330807.6133309169</v>
      </c>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7"/>
    </row>
    <row r="14" ht="15" customHeight="1">
      <c r="A14" t="s" s="108">
        <v>74</v>
      </c>
      <c r="B14" s="109"/>
      <c r="C14" s="109"/>
      <c r="D14" t="s" s="110">
        <v>75</v>
      </c>
      <c r="E14" t="s" s="110">
        <v>76</v>
      </c>
      <c r="F14" t="s" s="110">
        <v>77</v>
      </c>
      <c r="G14" t="s" s="110">
        <v>78</v>
      </c>
      <c r="H14" t="s" s="110">
        <v>79</v>
      </c>
      <c r="I14" s="111"/>
      <c r="J14" t="s" s="110">
        <v>80</v>
      </c>
      <c r="K14" t="s" s="110">
        <v>81</v>
      </c>
      <c r="L14" t="s" s="110">
        <v>82</v>
      </c>
      <c r="M14" t="s" s="110">
        <v>83</v>
      </c>
      <c r="N14" t="s" s="110">
        <v>84</v>
      </c>
      <c r="O14" s="111"/>
      <c r="P14" t="s" s="110">
        <v>85</v>
      </c>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7"/>
    </row>
    <row r="15" ht="12.75" customHeight="1" hidden="1">
      <c r="A15" s="112">
        <v>2015</v>
      </c>
      <c r="B15" t="s" s="113">
        <v>86</v>
      </c>
      <c r="C15" t="s" s="114">
        <v>87</v>
      </c>
      <c r="D15" s="115">
        <f>SUM('Month (GWh)'!C192:C193)</f>
        <v>1877.457221</v>
      </c>
      <c r="E15" s="115">
        <f>SUM('Month (GWh)'!D192:D193)</f>
        <v>16463.151125</v>
      </c>
      <c r="F15" s="115">
        <f>SUM('Month (GWh)'!E192:E193)</f>
        <v>63999.785473541924</v>
      </c>
      <c r="G15" s="115">
        <f>SUM('Month (GWh)'!F192:F193)</f>
        <v>21201.332506017185</v>
      </c>
      <c r="H15" s="116">
        <f>SUM('Month (GWh)'!G192:G193)</f>
        <v>103541.7263255591</v>
      </c>
      <c r="I15" s="115"/>
      <c r="J15" s="115">
        <f>SUM('Month (GWh)'!H192:H193)</f>
        <v>2371.075834</v>
      </c>
      <c r="K15" s="115">
        <f>SUM('Month (GWh)'!I192:I193)</f>
        <v>3812.839649390794</v>
      </c>
      <c r="L15" s="115">
        <f>SUM('Month (GWh)'!J192:J193)</f>
        <v>0.3553333333333333</v>
      </c>
      <c r="M15" s="115">
        <f>SUM('Month (GWh)'!K192:K193)</f>
        <v>8724.627673300001</v>
      </c>
      <c r="N15" s="116">
        <f>SUM('Month (GWh)'!L192:L193)</f>
        <v>14908.898490024127</v>
      </c>
      <c r="O15" s="116"/>
      <c r="P15" s="103">
        <f>SUM('Month (GWh)'!M192:M193)</f>
        <v>88632.827835534990</v>
      </c>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7"/>
    </row>
    <row r="16" ht="12.75" customHeight="1" hidden="1">
      <c r="A16" s="96">
        <v>2016</v>
      </c>
      <c r="B16" t="s" s="117">
        <v>88</v>
      </c>
      <c r="C16" t="s" s="118">
        <v>89</v>
      </c>
      <c r="D16" s="119">
        <f>SUM('Month (GWh)'!C204:C205)</f>
        <v>477.352964</v>
      </c>
      <c r="E16" s="119">
        <f>SUM('Month (GWh)'!D204:D205)</f>
        <v>13678.628798</v>
      </c>
      <c r="F16" s="119">
        <f>SUM('Month (GWh)'!E204:E205)</f>
        <v>63197.9522194552</v>
      </c>
      <c r="G16" s="119">
        <f>SUM('Month (GWh)'!F204:F205)</f>
        <v>23795.728385856095</v>
      </c>
      <c r="H16" s="120">
        <f>SUM('Month (GWh)'!G204:G205)</f>
        <v>101149.6623673113</v>
      </c>
      <c r="I16" s="120"/>
      <c r="J16" s="119">
        <f>SUM('Month (GWh)'!H204:H205)</f>
        <v>3537.461285</v>
      </c>
      <c r="K16" s="119">
        <f>SUM('Month (GWh)'!I204:I205)</f>
        <v>3867.677934700453</v>
      </c>
      <c r="L16" s="119">
        <f>SUM('Month (GWh)'!J204:J205)</f>
        <v>0.3553333333333333</v>
      </c>
      <c r="M16" s="119">
        <f>SUM('Month (GWh)'!K204:K205)</f>
        <v>5724.077551726531</v>
      </c>
      <c r="N16" s="120">
        <f>SUM('Month (GWh)'!L204:L205)</f>
        <v>13129.572104760318</v>
      </c>
      <c r="O16" s="120"/>
      <c r="P16" s="106">
        <f>SUM('Month (GWh)'!M204:M205)</f>
        <v>88020.090262550992</v>
      </c>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7"/>
    </row>
    <row r="17" ht="12.75" customHeight="1" hidden="1">
      <c r="A17" t="s" s="108">
        <v>74</v>
      </c>
      <c r="B17" s="109"/>
      <c r="C17" s="109"/>
      <c r="D17" t="s" s="110">
        <v>90</v>
      </c>
      <c r="E17" t="s" s="110">
        <v>91</v>
      </c>
      <c r="F17" t="s" s="110">
        <v>92</v>
      </c>
      <c r="G17" t="s" s="110">
        <v>93</v>
      </c>
      <c r="H17" t="s" s="110">
        <v>94</v>
      </c>
      <c r="I17" s="121"/>
      <c r="J17" t="s" s="110">
        <v>95</v>
      </c>
      <c r="K17" t="s" s="110">
        <v>96</v>
      </c>
      <c r="L17" t="s" s="110">
        <v>97</v>
      </c>
      <c r="M17" t="s" s="110">
        <v>98</v>
      </c>
      <c r="N17" t="s" s="110">
        <v>99</v>
      </c>
      <c r="O17" s="122"/>
      <c r="P17" t="s" s="110">
        <v>100</v>
      </c>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7"/>
    </row>
    <row r="18" ht="15" customHeight="1">
      <c r="A18" s="112">
        <v>2014</v>
      </c>
      <c r="B18" t="s" s="123">
        <v>101</v>
      </c>
      <c r="C18" s="124"/>
      <c r="D18" s="125">
        <f>'Month (GWh)'!C191</f>
        <v>385.748057</v>
      </c>
      <c r="E18" s="125">
        <f>'Month (GWh)'!D191</f>
        <v>7608.07965</v>
      </c>
      <c r="F18" s="125">
        <f>'Month (GWh)'!E191</f>
        <v>35944.684099667116</v>
      </c>
      <c r="G18" s="125">
        <f>'Month (GWh)'!F191</f>
        <v>11785.472669507089</v>
      </c>
      <c r="H18" s="126">
        <f>'Month (GWh)'!G191</f>
        <v>55723.9844761742</v>
      </c>
      <c r="I18" s="127"/>
      <c r="J18" s="128">
        <f>'Month (GWh)'!H191</f>
        <v>427.4647220000001</v>
      </c>
      <c r="K18" s="128">
        <f>'Month (GWh)'!I191</f>
        <v>972.2042458646257</v>
      </c>
      <c r="L18" s="128">
        <f>'Month (GWh)'!J191</f>
        <v>0</v>
      </c>
      <c r="M18" s="128">
        <f>'Month (GWh)'!K191</f>
        <v>4091.151542103813</v>
      </c>
      <c r="N18" s="129">
        <f>'Month (GWh)'!L191</f>
        <v>5490.820509968439</v>
      </c>
      <c r="O18" s="130"/>
      <c r="P18" s="103">
        <f>'Month (GWh)'!M191</f>
        <v>50233.163966205757</v>
      </c>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7"/>
    </row>
    <row r="19" ht="15" customHeight="1">
      <c r="A19" s="131">
        <v>2015</v>
      </c>
      <c r="B19" t="s" s="132">
        <v>89</v>
      </c>
      <c r="C19" s="133"/>
      <c r="D19" s="134">
        <f>'Month (GWh)'!C192</f>
        <v>773.0972220000001</v>
      </c>
      <c r="E19" s="134">
        <f>'Month (GWh)'!D192</f>
        <v>9338.694254</v>
      </c>
      <c r="F19" s="134">
        <f>'Month (GWh)'!E192</f>
        <v>31247.319986347535</v>
      </c>
      <c r="G19" s="134">
        <f>'Month (GWh)'!F192</f>
        <v>11927.398038660418</v>
      </c>
      <c r="H19" s="135">
        <f>'Month (GWh)'!G192</f>
        <v>53286.509501007953</v>
      </c>
      <c r="I19" s="127"/>
      <c r="J19" s="127">
        <f>'Month (GWh)'!H192</f>
        <v>1784.588334</v>
      </c>
      <c r="K19" s="127">
        <f>'Month (GWh)'!I192</f>
        <v>1845.927264403770</v>
      </c>
      <c r="L19" s="127">
        <f>'Month (GWh)'!J192</f>
        <v>0.3553333333333333</v>
      </c>
      <c r="M19" s="127">
        <f>'Month (GWh)'!K192</f>
        <v>4507.3899657</v>
      </c>
      <c r="N19" s="130">
        <f>'Month (GWh)'!L192</f>
        <v>8138.260897437103</v>
      </c>
      <c r="O19" s="130"/>
      <c r="P19" s="106">
        <f>'Month (GWh)'!M192</f>
        <v>45148.248603570850</v>
      </c>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7"/>
    </row>
    <row r="20" ht="15" customHeight="1">
      <c r="A20" s="131"/>
      <c r="B20" t="s" s="132">
        <v>87</v>
      </c>
      <c r="C20" s="133"/>
      <c r="D20" s="134">
        <f>'Month (GWh)'!C193</f>
        <v>1104.359999</v>
      </c>
      <c r="E20" s="134">
        <f>'Month (GWh)'!D193</f>
        <v>7124.456871</v>
      </c>
      <c r="F20" s="134">
        <f>'Month (GWh)'!E193</f>
        <v>32752.465487194389</v>
      </c>
      <c r="G20" s="134">
        <f>'Month (GWh)'!F193</f>
        <v>9273.934467356765</v>
      </c>
      <c r="H20" s="135">
        <f>'Month (GWh)'!G193</f>
        <v>50255.216824551157</v>
      </c>
      <c r="I20" s="127"/>
      <c r="J20" s="127">
        <f>'Month (GWh)'!H193</f>
        <v>586.4875000000001</v>
      </c>
      <c r="K20" s="127">
        <f>'Month (GWh)'!I193</f>
        <v>1966.912384987024</v>
      </c>
      <c r="L20" s="127">
        <f>'Month (GWh)'!J193</f>
        <v>0</v>
      </c>
      <c r="M20" s="127">
        <f>'Month (GWh)'!K193</f>
        <v>4217.2377076</v>
      </c>
      <c r="N20" s="130">
        <f>'Month (GWh)'!L193</f>
        <v>6770.637592587024</v>
      </c>
      <c r="O20" s="130"/>
      <c r="P20" s="106">
        <f>'Month (GWh)'!M193</f>
        <v>43484.579231964133</v>
      </c>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7"/>
    </row>
    <row r="21" ht="15" customHeight="1">
      <c r="A21" t="s" s="136">
        <v>61</v>
      </c>
      <c r="B21" s="137"/>
      <c r="C21" s="137"/>
      <c r="D21" s="138">
        <f>SUM(D18:D20)</f>
        <v>2263.205278</v>
      </c>
      <c r="E21" s="138">
        <f>SUM(E18:E20)</f>
        <v>24071.230775</v>
      </c>
      <c r="F21" s="138">
        <f>SUM(F18:F20)</f>
        <v>99944.469573209048</v>
      </c>
      <c r="G21" s="138">
        <f>SUM(G18:G20)</f>
        <v>32986.805175524278</v>
      </c>
      <c r="H21" s="139">
        <f>SUM(H18:H20)</f>
        <v>159265.7108017333</v>
      </c>
      <c r="I21" s="127"/>
      <c r="J21" s="140">
        <f>SUM(J18:J20)</f>
        <v>2798.540556</v>
      </c>
      <c r="K21" s="140">
        <f>SUM(K18:K20)</f>
        <v>4785.043895255420</v>
      </c>
      <c r="L21" s="140">
        <f>SUM(L18:L20)</f>
        <v>0.3553333333333333</v>
      </c>
      <c r="M21" s="140">
        <f>SUM(M18:M20)</f>
        <v>12815.779215403814</v>
      </c>
      <c r="N21" s="139">
        <f>SUM(N18:N20)</f>
        <v>20399.718999992565</v>
      </c>
      <c r="O21" s="127"/>
      <c r="P21" s="141">
        <f>SUM(P18:P20)</f>
        <v>138865.9918017407</v>
      </c>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7"/>
    </row>
    <row r="22" ht="15" customHeight="1">
      <c r="A22" s="112">
        <v>2015</v>
      </c>
      <c r="B22" t="s" s="123">
        <v>101</v>
      </c>
      <c r="C22" s="124"/>
      <c r="D22" s="125">
        <f>'Month (GWh)'!C203</f>
        <v>0</v>
      </c>
      <c r="E22" s="125">
        <f>'Month (GWh)'!D203</f>
        <v>6432.193136</v>
      </c>
      <c r="F22" s="125">
        <f>'Month (GWh)'!E203</f>
        <v>30961.174475339387</v>
      </c>
      <c r="G22" s="125">
        <f>'Month (GWh)'!F203</f>
        <v>9762.360334999999</v>
      </c>
      <c r="H22" s="126">
        <f>'Month (GWh)'!G203</f>
        <v>47155.727946339386</v>
      </c>
      <c r="I22" s="127"/>
      <c r="J22" s="128">
        <f>'Month (GWh)'!H203</f>
        <v>5832.384717</v>
      </c>
      <c r="K22" s="128">
        <f>'Month (GWh)'!I203</f>
        <v>1765.892487458827</v>
      </c>
      <c r="L22" s="128">
        <f>'Month (GWh)'!J203</f>
        <v>-0.2551111111111111</v>
      </c>
      <c r="M22" s="128">
        <f>'Month (GWh)'!K203</f>
        <v>3654.882437322221</v>
      </c>
      <c r="N22" s="129">
        <f>'Month (GWh)'!L203</f>
        <v>11252.904530669937</v>
      </c>
      <c r="O22" s="130"/>
      <c r="P22" s="103">
        <f>'Month (GWh)'!M203</f>
        <v>35902.823415669453</v>
      </c>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7"/>
    </row>
    <row r="23" ht="15" customHeight="1">
      <c r="A23" s="131">
        <v>2016</v>
      </c>
      <c r="B23" t="s" s="132">
        <v>89</v>
      </c>
      <c r="C23" s="133"/>
      <c r="D23" s="134">
        <f>'Month (GWh)'!C204</f>
        <v>249.376333</v>
      </c>
      <c r="E23" s="134">
        <f>'Month (GWh)'!D204</f>
        <v>6949.855985</v>
      </c>
      <c r="F23" s="134">
        <f>'Month (GWh)'!E204</f>
        <v>33011.563096144026</v>
      </c>
      <c r="G23" s="134">
        <f>'Month (GWh)'!F204</f>
        <v>9602.425135856098</v>
      </c>
      <c r="H23" s="135">
        <f>'Month (GWh)'!G204</f>
        <v>49813.220550000129</v>
      </c>
      <c r="I23" s="127"/>
      <c r="J23" s="127">
        <f>'Month (GWh)'!H204</f>
        <v>2202.95811</v>
      </c>
      <c r="K23" s="127">
        <f>'Month (GWh)'!I204</f>
        <v>2075.369985431568</v>
      </c>
      <c r="L23" s="127">
        <f>'Month (GWh)'!J204</f>
        <v>0.3553333333333333</v>
      </c>
      <c r="M23" s="127">
        <f>'Month (GWh)'!K204</f>
        <v>2983.5270487</v>
      </c>
      <c r="N23" s="130">
        <f>'Month (GWh)'!L204</f>
        <v>7262.210477464901</v>
      </c>
      <c r="O23" s="130"/>
      <c r="P23" s="106">
        <f>'Month (GWh)'!M204</f>
        <v>42551.010072535231</v>
      </c>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7"/>
    </row>
    <row r="24" ht="15" customHeight="1">
      <c r="A24" s="131"/>
      <c r="B24" t="s" s="142">
        <v>87</v>
      </c>
      <c r="C24" s="133"/>
      <c r="D24" s="134">
        <f>'Month (GWh)'!C205</f>
        <v>227.976631</v>
      </c>
      <c r="E24" s="134">
        <f>'Month (GWh)'!D205</f>
        <v>6728.772813</v>
      </c>
      <c r="F24" s="134">
        <f>'Month (GWh)'!E205</f>
        <v>30186.389123311179</v>
      </c>
      <c r="G24" s="134">
        <f>'Month (GWh)'!F205</f>
        <v>14193.30325</v>
      </c>
      <c r="H24" s="135">
        <f>'Month (GWh)'!G205</f>
        <v>51336.441817311177</v>
      </c>
      <c r="I24" s="127"/>
      <c r="J24" s="127">
        <f>'Month (GWh)'!H205</f>
        <v>1334.503175000001</v>
      </c>
      <c r="K24" s="127">
        <f>'Month (GWh)'!I205</f>
        <v>1792.307949268885</v>
      </c>
      <c r="L24" s="127">
        <f>'Month (GWh)'!J205</f>
        <v>0</v>
      </c>
      <c r="M24" s="127">
        <f>'Month (GWh)'!K205</f>
        <v>2740.550503026531</v>
      </c>
      <c r="N24" s="130">
        <f>'Month (GWh)'!L205</f>
        <v>5867.361627295417</v>
      </c>
      <c r="O24" s="130"/>
      <c r="P24" s="106">
        <f>'Month (GWh)'!M205</f>
        <v>45469.080190015760</v>
      </c>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7"/>
    </row>
    <row r="25" ht="15" customHeight="1">
      <c r="A25" t="s" s="136">
        <v>61</v>
      </c>
      <c r="B25" s="137"/>
      <c r="C25" s="137"/>
      <c r="D25" s="138">
        <f>SUM(D22:D24)+0.0000001</f>
        <v>477.3529641</v>
      </c>
      <c r="E25" s="140">
        <f>SUM(E22:E24)</f>
        <v>20110.821934</v>
      </c>
      <c r="F25" s="140">
        <f>SUM(F22:F24)</f>
        <v>94159.1266947946</v>
      </c>
      <c r="G25" s="140">
        <f>SUM(G22:G24)</f>
        <v>33558.0887208561</v>
      </c>
      <c r="H25" s="139">
        <f>SUM(H22:H24)</f>
        <v>148305.3903136507</v>
      </c>
      <c r="I25" s="127"/>
      <c r="J25" s="140">
        <f>SUM(J22:J24)</f>
        <v>9369.846002</v>
      </c>
      <c r="K25" s="140">
        <f>SUM(K22:K24)</f>
        <v>5633.570422159280</v>
      </c>
      <c r="L25" s="140">
        <f>SUM(L22:L24)</f>
        <v>0.1002222222222222</v>
      </c>
      <c r="M25" s="140">
        <f>SUM(M22:M24)</f>
        <v>9378.959989048752</v>
      </c>
      <c r="N25" s="139">
        <f>SUM(N22:N24)</f>
        <v>24382.476635430256</v>
      </c>
      <c r="O25" s="127"/>
      <c r="P25" s="141">
        <f>SUM(P22:P24)</f>
        <v>123922.9136782204</v>
      </c>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7"/>
    </row>
    <row r="26" ht="15" customHeight="1">
      <c r="A26" t="s" s="143">
        <v>102</v>
      </c>
      <c r="B26" s="144"/>
      <c r="C26" s="144"/>
      <c r="D26" t="s" s="145">
        <v>103</v>
      </c>
      <c r="E26" t="s" s="145">
        <v>104</v>
      </c>
      <c r="F26" t="s" s="145">
        <v>105</v>
      </c>
      <c r="G26" t="s" s="145">
        <v>106</v>
      </c>
      <c r="H26" t="s" s="145">
        <v>107</v>
      </c>
      <c r="I26" s="146"/>
      <c r="J26" t="s" s="145">
        <v>108</v>
      </c>
      <c r="K26" t="s" s="145">
        <v>109</v>
      </c>
      <c r="L26" s="145"/>
      <c r="M26" t="s" s="145">
        <v>110</v>
      </c>
      <c r="N26" t="s" s="145">
        <v>111</v>
      </c>
      <c r="O26" s="146"/>
      <c r="P26" t="s" s="145">
        <v>112</v>
      </c>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7"/>
    </row>
    <row r="27" ht="15" customHeight="1">
      <c r="A27" s="147"/>
      <c r="B27" s="148"/>
      <c r="C27" s="148"/>
      <c r="D27" s="98"/>
      <c r="E27" s="149"/>
      <c r="F27" s="149"/>
      <c r="G27" s="150"/>
      <c r="H27" s="151"/>
      <c r="I27" s="102"/>
      <c r="J27" s="149"/>
      <c r="K27" s="149"/>
      <c r="L27" s="98"/>
      <c r="M27" s="98"/>
      <c r="N27" s="73"/>
      <c r="O27" s="6"/>
      <c r="P27" s="73"/>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7"/>
    </row>
    <row r="28" ht="15" customHeight="1">
      <c r="A28" t="s" s="152">
        <v>113</v>
      </c>
      <c r="B28" t="s" s="153">
        <v>114</v>
      </c>
      <c r="C28" s="154"/>
      <c r="D28" s="122"/>
      <c r="E28" s="122"/>
      <c r="F28" s="122"/>
      <c r="G28" s="155"/>
      <c r="H28" s="156"/>
      <c r="I28" s="122"/>
      <c r="J28" s="157"/>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7"/>
    </row>
    <row r="29" ht="15" customHeight="1">
      <c r="A29" t="s" s="152">
        <v>115</v>
      </c>
      <c r="B29" t="s" s="153">
        <v>116</v>
      </c>
      <c r="C29" s="154"/>
      <c r="D29" s="122"/>
      <c r="E29" s="122"/>
      <c r="F29" s="122"/>
      <c r="G29" s="122"/>
      <c r="H29" s="156"/>
      <c r="I29" s="122"/>
      <c r="J29" s="158"/>
      <c r="K29" s="6"/>
      <c r="L29" s="6"/>
      <c r="M29" s="6"/>
      <c r="N29" s="6"/>
      <c r="O29" s="6"/>
      <c r="P29" s="159"/>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7"/>
    </row>
    <row r="30" ht="15" customHeight="1">
      <c r="A30" t="s" s="152">
        <v>117</v>
      </c>
      <c r="B30" t="s" s="153">
        <v>118</v>
      </c>
      <c r="C30" s="154"/>
      <c r="D30" s="122"/>
      <c r="E30" s="122"/>
      <c r="F30" s="122"/>
      <c r="G30" s="122"/>
      <c r="H30" s="156"/>
      <c r="I30" s="122"/>
      <c r="J30" s="122"/>
      <c r="K30" s="160"/>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7"/>
    </row>
    <row r="31" ht="15" customHeight="1">
      <c r="A31" t="s" s="152">
        <v>119</v>
      </c>
      <c r="B31" t="s" s="153">
        <v>120</v>
      </c>
      <c r="C31" s="154"/>
      <c r="D31" s="122"/>
      <c r="E31" s="122"/>
      <c r="F31" s="122"/>
      <c r="G31" s="122"/>
      <c r="H31" s="156"/>
      <c r="I31" s="122"/>
      <c r="J31" s="122"/>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7"/>
    </row>
    <row r="32" ht="15" customHeight="1">
      <c r="A32" t="s" s="152">
        <v>121</v>
      </c>
      <c r="B32" t="s" s="153">
        <v>122</v>
      </c>
      <c r="C32" s="154"/>
      <c r="D32" s="122"/>
      <c r="E32" s="122"/>
      <c r="F32" s="122"/>
      <c r="G32" s="122"/>
      <c r="H32" s="156"/>
      <c r="I32" s="122"/>
      <c r="J32" s="122"/>
      <c r="K32" s="161"/>
      <c r="L32" s="160"/>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7"/>
    </row>
    <row r="33" ht="15" customHeight="1">
      <c r="A33" t="s" s="152">
        <v>123</v>
      </c>
      <c r="B33" t="s" s="153">
        <v>124</v>
      </c>
      <c r="C33" s="6"/>
      <c r="D33" s="6"/>
      <c r="E33" s="6"/>
      <c r="F33" s="6"/>
      <c r="G33" s="6"/>
      <c r="H33" s="6"/>
      <c r="I33" s="6"/>
      <c r="J33" s="6"/>
      <c r="K33" s="6"/>
      <c r="L33" s="160"/>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7"/>
    </row>
    <row r="34" ht="15" customHeight="1">
      <c r="A34" t="s" s="152">
        <v>125</v>
      </c>
      <c r="B34" t="s" s="153">
        <v>126</v>
      </c>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7"/>
    </row>
    <row r="35" ht="15" customHeight="1">
      <c r="A35" t="s" s="162">
        <v>127</v>
      </c>
      <c r="B35" t="s" s="153">
        <v>128</v>
      </c>
      <c r="C35" s="97"/>
      <c r="D35" s="119"/>
      <c r="E35" s="119"/>
      <c r="F35" s="119"/>
      <c r="G35" s="119"/>
      <c r="H35" s="120"/>
      <c r="I35" s="83"/>
      <c r="J35" s="83"/>
      <c r="K35" s="119"/>
      <c r="L35" s="119"/>
      <c r="M35" s="119"/>
      <c r="N35" s="77"/>
      <c r="O35" s="83"/>
      <c r="P35" s="77"/>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7"/>
    </row>
    <row r="36" ht="15" customHeight="1">
      <c r="A36" s="96"/>
      <c r="B36" s="97"/>
      <c r="C36" s="97"/>
      <c r="D36" s="119"/>
      <c r="E36" s="119"/>
      <c r="F36" s="119"/>
      <c r="G36" s="119"/>
      <c r="H36" s="120"/>
      <c r="I36" s="83"/>
      <c r="J36" s="83"/>
      <c r="K36" s="119"/>
      <c r="L36" s="119"/>
      <c r="M36" s="119"/>
      <c r="N36" s="77"/>
      <c r="O36" s="83"/>
      <c r="P36" s="77"/>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7"/>
    </row>
    <row r="37" ht="15" customHeight="1">
      <c r="A37" t="s" s="163">
        <v>53</v>
      </c>
      <c r="B37" s="97"/>
      <c r="C37" s="97"/>
      <c r="D37" s="119"/>
      <c r="E37" s="119"/>
      <c r="F37" s="119"/>
      <c r="G37" s="119"/>
      <c r="H37" s="120"/>
      <c r="I37" s="83"/>
      <c r="J37" s="83"/>
      <c r="K37" s="119"/>
      <c r="L37" s="119"/>
      <c r="M37" s="119"/>
      <c r="N37" s="77"/>
      <c r="O37" s="83"/>
      <c r="P37" s="77"/>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7"/>
    </row>
    <row r="38" ht="15" customHeight="1">
      <c r="A38" s="96"/>
      <c r="B38" s="97"/>
      <c r="C38" s="97"/>
      <c r="D38" s="102"/>
      <c r="E38" s="102"/>
      <c r="F38" s="102"/>
      <c r="G38" s="102"/>
      <c r="H38" s="104"/>
      <c r="I38" s="92"/>
      <c r="J38" s="92"/>
      <c r="K38" s="92"/>
      <c r="L38" s="102"/>
      <c r="M38" s="92"/>
      <c r="N38" s="104"/>
      <c r="O38" s="102"/>
      <c r="P38" s="10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7"/>
    </row>
    <row r="39" ht="15" customHeight="1">
      <c r="A39" s="164"/>
      <c r="B39" s="165"/>
      <c r="C39" s="165"/>
      <c r="D39" s="102"/>
      <c r="E39" s="102"/>
      <c r="F39" s="102"/>
      <c r="G39" s="102"/>
      <c r="H39" s="104"/>
      <c r="I39" s="92"/>
      <c r="J39" s="92"/>
      <c r="K39" s="92"/>
      <c r="L39" s="102"/>
      <c r="M39" s="92"/>
      <c r="N39" s="105"/>
      <c r="O39" s="102"/>
      <c r="P39" s="10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7"/>
    </row>
    <row r="40" ht="15" customHeight="1">
      <c r="A40" s="96"/>
      <c r="B40" s="166"/>
      <c r="C40" s="133"/>
      <c r="D40" s="102"/>
      <c r="E40" s="102"/>
      <c r="F40" s="102"/>
      <c r="G40" s="102"/>
      <c r="H40" s="104"/>
      <c r="I40" s="92"/>
      <c r="J40" s="92"/>
      <c r="K40" s="92"/>
      <c r="L40" s="102"/>
      <c r="M40" s="92"/>
      <c r="N40" s="105"/>
      <c r="O40" s="102"/>
      <c r="P40" s="106"/>
      <c r="Q40" s="167"/>
      <c r="R40" s="167"/>
      <c r="S40" s="167"/>
      <c r="T40" s="167"/>
      <c r="U40" s="6"/>
      <c r="V40" s="167"/>
      <c r="W40" s="167"/>
      <c r="X40" s="6"/>
      <c r="Y40" s="167"/>
      <c r="Z40" s="167"/>
      <c r="AA40" s="168"/>
      <c r="AB40" s="167"/>
      <c r="AC40" s="167"/>
      <c r="AD40" s="166"/>
      <c r="AE40" s="133"/>
      <c r="AF40" s="133"/>
      <c r="AG40" s="167"/>
      <c r="AH40" s="167"/>
      <c r="AI40" s="167"/>
      <c r="AJ40" s="167"/>
      <c r="AK40" s="6"/>
      <c r="AL40" s="167"/>
      <c r="AM40" s="167"/>
      <c r="AN40" s="6"/>
      <c r="AO40" s="167"/>
      <c r="AP40" s="167"/>
      <c r="AQ40" s="168"/>
      <c r="AR40" s="167"/>
      <c r="AS40" s="167"/>
      <c r="AT40" s="166"/>
      <c r="AU40" s="133"/>
      <c r="AV40" s="133"/>
      <c r="AW40" s="167"/>
      <c r="AX40" s="167"/>
      <c r="AY40" s="167"/>
      <c r="AZ40" s="167"/>
      <c r="BA40" s="6"/>
      <c r="BB40" s="167"/>
      <c r="BC40" s="167"/>
      <c r="BD40" s="6"/>
      <c r="BE40" s="167"/>
      <c r="BF40" s="167"/>
      <c r="BG40" s="168"/>
      <c r="BH40" s="167"/>
      <c r="BI40" s="167"/>
      <c r="BJ40" s="166"/>
      <c r="BK40" s="133"/>
      <c r="BL40" s="133"/>
      <c r="BM40" s="167"/>
      <c r="BN40" s="167"/>
      <c r="BO40" s="167"/>
      <c r="BP40" s="167"/>
      <c r="BQ40" s="6"/>
      <c r="BR40" s="167"/>
      <c r="BS40" s="167"/>
      <c r="BT40" s="6"/>
      <c r="BU40" s="167"/>
      <c r="BV40" s="167"/>
      <c r="BW40" s="168"/>
      <c r="BX40" s="167"/>
      <c r="BY40" s="167"/>
      <c r="BZ40" s="166"/>
      <c r="CA40" s="133"/>
      <c r="CB40" s="133"/>
      <c r="CC40" s="167"/>
      <c r="CD40" s="167"/>
      <c r="CE40" s="167"/>
      <c r="CF40" s="167"/>
      <c r="CG40" s="6"/>
      <c r="CH40" s="167"/>
      <c r="CI40" s="167"/>
      <c r="CJ40" s="6"/>
      <c r="CK40" s="167"/>
      <c r="CL40" s="167"/>
      <c r="CM40" s="168"/>
      <c r="CN40" s="167"/>
      <c r="CO40" s="167"/>
      <c r="CP40" s="166"/>
      <c r="CQ40" s="133"/>
      <c r="CR40" s="133"/>
      <c r="CS40" s="167"/>
      <c r="CT40" s="167"/>
      <c r="CU40" s="167"/>
      <c r="CV40" s="167"/>
      <c r="CW40" s="6"/>
      <c r="CX40" s="167"/>
      <c r="CY40" s="167"/>
      <c r="CZ40" s="6"/>
      <c r="DA40" s="167"/>
      <c r="DB40" s="167"/>
      <c r="DC40" s="168"/>
      <c r="DD40" s="167"/>
      <c r="DE40" s="167"/>
      <c r="DF40" s="166"/>
      <c r="DG40" s="133"/>
      <c r="DH40" s="133"/>
      <c r="DI40" s="167"/>
      <c r="DJ40" s="167"/>
      <c r="DK40" s="167"/>
      <c r="DL40" s="167"/>
      <c r="DM40" s="6"/>
      <c r="DN40" s="167"/>
      <c r="DO40" s="167"/>
      <c r="DP40" s="6"/>
      <c r="DQ40" s="167"/>
      <c r="DR40" s="167"/>
      <c r="DS40" s="168"/>
      <c r="DT40" s="167"/>
      <c r="DU40" s="167"/>
      <c r="DV40" s="166"/>
      <c r="DW40" s="133"/>
      <c r="DX40" s="133"/>
      <c r="DY40" s="167"/>
      <c r="DZ40" s="167"/>
      <c r="EA40" s="167"/>
      <c r="EB40" s="167"/>
      <c r="EC40" s="6"/>
      <c r="ED40" s="167"/>
      <c r="EE40" s="167"/>
      <c r="EF40" s="6"/>
      <c r="EG40" s="167"/>
      <c r="EH40" s="167"/>
      <c r="EI40" s="168"/>
      <c r="EJ40" s="167"/>
      <c r="EK40" s="167"/>
      <c r="EL40" s="166"/>
      <c r="EM40" s="133"/>
      <c r="EN40" s="133"/>
      <c r="EO40" s="167"/>
      <c r="EP40" s="167"/>
      <c r="EQ40" s="167"/>
      <c r="ER40" s="167"/>
      <c r="ES40" s="6"/>
      <c r="ET40" s="167"/>
      <c r="EU40" s="167"/>
      <c r="EV40" s="6"/>
      <c r="EW40" s="167"/>
      <c r="EX40" s="167"/>
      <c r="EY40" s="168"/>
      <c r="EZ40" s="167"/>
      <c r="FA40" s="167"/>
      <c r="FB40" s="166"/>
      <c r="FC40" s="133"/>
      <c r="FD40" s="133"/>
      <c r="FE40" s="167"/>
      <c r="FF40" s="167"/>
      <c r="FG40" s="167"/>
      <c r="FH40" s="167"/>
      <c r="FI40" s="6"/>
      <c r="FJ40" s="167"/>
      <c r="FK40" s="167"/>
      <c r="FL40" s="6"/>
      <c r="FM40" s="167"/>
      <c r="FN40" s="167"/>
      <c r="FO40" s="168"/>
      <c r="FP40" s="167"/>
      <c r="FQ40" s="167"/>
      <c r="FR40" s="166"/>
      <c r="FS40" s="133"/>
      <c r="FT40" s="133"/>
      <c r="FU40" s="167"/>
      <c r="FV40" s="167"/>
      <c r="FW40" s="167"/>
      <c r="FX40" s="167"/>
      <c r="FY40" s="6"/>
      <c r="FZ40" s="167"/>
      <c r="GA40" s="167"/>
      <c r="GB40" s="6"/>
      <c r="GC40" s="167"/>
      <c r="GD40" s="167"/>
      <c r="GE40" s="168"/>
      <c r="GF40" s="167"/>
      <c r="GG40" s="167"/>
      <c r="GH40" s="166"/>
      <c r="GI40" s="133"/>
      <c r="GJ40" s="133"/>
      <c r="GK40" s="167"/>
      <c r="GL40" s="167"/>
      <c r="GM40" s="167"/>
      <c r="GN40" s="167"/>
      <c r="GO40" s="6"/>
      <c r="GP40" s="167"/>
      <c r="GQ40" s="167"/>
      <c r="GR40" s="6"/>
      <c r="GS40" s="167"/>
      <c r="GT40" s="167"/>
      <c r="GU40" s="168"/>
      <c r="GV40" s="167"/>
      <c r="GW40" s="167"/>
      <c r="GX40" s="166"/>
      <c r="GY40" s="133"/>
      <c r="GZ40" s="133"/>
      <c r="HA40" s="167"/>
      <c r="HB40" s="167"/>
      <c r="HC40" s="167"/>
      <c r="HD40" s="167"/>
      <c r="HE40" s="6"/>
      <c r="HF40" s="167"/>
      <c r="HG40" s="167"/>
      <c r="HH40" s="6"/>
      <c r="HI40" s="167"/>
      <c r="HJ40" s="167"/>
      <c r="HK40" s="168"/>
      <c r="HL40" s="167"/>
      <c r="HM40" s="167"/>
      <c r="HN40" s="166"/>
      <c r="HO40" s="133"/>
      <c r="HP40" s="133"/>
      <c r="HQ40" s="167"/>
      <c r="HR40" s="167"/>
      <c r="HS40" s="167"/>
      <c r="HT40" s="167"/>
      <c r="HU40" s="6"/>
      <c r="HV40" s="167"/>
      <c r="HW40" s="167"/>
      <c r="HX40" s="6"/>
      <c r="HY40" s="167"/>
      <c r="HZ40" s="167"/>
      <c r="IA40" s="168"/>
      <c r="IB40" s="167"/>
      <c r="IC40" s="167"/>
      <c r="ID40" s="166"/>
      <c r="IE40" s="133"/>
      <c r="IF40" s="133"/>
      <c r="IG40" s="167"/>
      <c r="IH40" s="167"/>
      <c r="II40" s="167"/>
      <c r="IJ40" s="167"/>
      <c r="IK40" s="6"/>
      <c r="IL40" s="167"/>
      <c r="IM40" s="167"/>
      <c r="IN40" s="6"/>
      <c r="IO40" s="167"/>
      <c r="IP40" s="167"/>
      <c r="IQ40" s="168"/>
      <c r="IR40" s="167"/>
      <c r="IS40" s="169"/>
    </row>
    <row r="41" ht="15" customHeight="1">
      <c r="A41" s="96"/>
      <c r="B41" s="166"/>
      <c r="C41" s="133"/>
      <c r="D41" s="102"/>
      <c r="E41" s="102"/>
      <c r="F41" s="102"/>
      <c r="G41" s="102"/>
      <c r="H41" s="104"/>
      <c r="I41" s="92"/>
      <c r="J41" s="92"/>
      <c r="K41" s="92"/>
      <c r="L41" s="102"/>
      <c r="M41" s="92"/>
      <c r="N41" s="105"/>
      <c r="O41" s="92"/>
      <c r="P41" s="10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7"/>
    </row>
    <row r="42" ht="15" customHeight="1">
      <c r="A42" s="96"/>
      <c r="B42" s="166"/>
      <c r="C42" s="133"/>
      <c r="D42" s="102"/>
      <c r="E42" s="102"/>
      <c r="F42" s="102"/>
      <c r="G42" s="102"/>
      <c r="H42" s="104"/>
      <c r="I42" s="92"/>
      <c r="J42" s="92"/>
      <c r="K42" s="92"/>
      <c r="L42" s="102"/>
      <c r="M42" s="92"/>
      <c r="N42" s="105"/>
      <c r="O42" s="92"/>
      <c r="P42" s="10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7"/>
    </row>
    <row r="43" ht="15" customHeight="1">
      <c r="A43" s="78"/>
      <c r="B43" s="133"/>
      <c r="C43" s="133"/>
      <c r="D43" s="102"/>
      <c r="E43" s="102"/>
      <c r="F43" s="102"/>
      <c r="G43" s="102"/>
      <c r="H43" s="104"/>
      <c r="I43" s="92"/>
      <c r="J43" s="92"/>
      <c r="K43" s="92"/>
      <c r="L43" s="102"/>
      <c r="M43" s="92"/>
      <c r="N43" s="105"/>
      <c r="O43" s="92"/>
      <c r="P43" s="10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7"/>
    </row>
    <row r="44" ht="15" customHeight="1">
      <c r="A44" s="96"/>
      <c r="B44" s="166"/>
      <c r="C44" s="133"/>
      <c r="D44" s="102"/>
      <c r="E44" s="102"/>
      <c r="F44" s="102"/>
      <c r="G44" s="102"/>
      <c r="H44" s="104"/>
      <c r="I44" s="92"/>
      <c r="J44" s="92"/>
      <c r="K44" s="92"/>
      <c r="L44" s="102"/>
      <c r="M44" s="92"/>
      <c r="N44" s="105"/>
      <c r="O44" s="92"/>
      <c r="P44" s="10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7"/>
    </row>
    <row r="45" ht="15" customHeight="1">
      <c r="A45" s="96"/>
      <c r="B45" s="133"/>
      <c r="C45" s="133"/>
      <c r="D45" s="102"/>
      <c r="E45" s="102"/>
      <c r="F45" s="102"/>
      <c r="G45" s="102"/>
      <c r="H45" s="104"/>
      <c r="I45" s="92"/>
      <c r="J45" s="92"/>
      <c r="K45" s="92"/>
      <c r="L45" s="102"/>
      <c r="M45" s="92"/>
      <c r="N45" s="105"/>
      <c r="O45" s="92"/>
      <c r="P45" s="10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7"/>
    </row>
    <row r="46" ht="15" customHeight="1">
      <c r="A46" s="96"/>
      <c r="B46" s="170"/>
      <c r="C46" s="133"/>
      <c r="D46" s="102"/>
      <c r="E46" s="102"/>
      <c r="F46" s="102"/>
      <c r="G46" s="102"/>
      <c r="H46" s="104"/>
      <c r="I46" s="92"/>
      <c r="J46" s="92"/>
      <c r="K46" s="92"/>
      <c r="L46" s="102"/>
      <c r="M46" s="92"/>
      <c r="N46" s="105"/>
      <c r="O46" s="92"/>
      <c r="P46" s="10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7"/>
    </row>
    <row r="47" ht="15" customHeight="1">
      <c r="A47" s="78"/>
      <c r="B47" s="133"/>
      <c r="C47" s="133"/>
      <c r="D47" s="102"/>
      <c r="E47" s="102"/>
      <c r="F47" s="102"/>
      <c r="G47" s="102"/>
      <c r="H47" s="104"/>
      <c r="I47" s="92"/>
      <c r="J47" s="92"/>
      <c r="K47" s="92"/>
      <c r="L47" s="102"/>
      <c r="M47" s="92"/>
      <c r="N47" s="105"/>
      <c r="O47" s="92"/>
      <c r="P47" s="10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7"/>
    </row>
    <row r="48" ht="15" customHeight="1">
      <c r="A48" s="164"/>
      <c r="B48" s="165"/>
      <c r="C48" s="165"/>
      <c r="D48" s="102"/>
      <c r="E48" s="102"/>
      <c r="F48" s="102"/>
      <c r="G48" s="102"/>
      <c r="H48" s="104"/>
      <c r="I48" s="92"/>
      <c r="J48" s="92"/>
      <c r="K48" s="92"/>
      <c r="L48" s="102"/>
      <c r="M48" s="92"/>
      <c r="N48" s="105"/>
      <c r="O48" s="92"/>
      <c r="P48" s="10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7"/>
    </row>
    <row r="49" ht="15" customHeight="1">
      <c r="A49" s="171"/>
      <c r="B49" s="97"/>
      <c r="C49" s="97"/>
      <c r="D49" s="102"/>
      <c r="E49" s="102"/>
      <c r="F49" s="102"/>
      <c r="G49" s="102"/>
      <c r="H49" s="104"/>
      <c r="I49" s="92"/>
      <c r="J49" s="92"/>
      <c r="K49" s="92"/>
      <c r="L49" s="102"/>
      <c r="M49" s="92"/>
      <c r="N49" s="105"/>
      <c r="O49" s="92"/>
      <c r="P49" s="10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7"/>
    </row>
    <row r="50" ht="15" customHeight="1">
      <c r="A50" s="171"/>
      <c r="B50" s="97"/>
      <c r="C50" s="97"/>
      <c r="D50" s="102"/>
      <c r="E50" s="102"/>
      <c r="F50" s="102"/>
      <c r="G50" s="102"/>
      <c r="H50" s="104"/>
      <c r="I50" s="92"/>
      <c r="J50" s="92"/>
      <c r="K50" s="92"/>
      <c r="L50" s="102"/>
      <c r="M50" s="92"/>
      <c r="N50" s="105"/>
      <c r="O50" s="92"/>
      <c r="P50" s="10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7"/>
    </row>
    <row r="51" ht="15" customHeight="1">
      <c r="A51" s="171"/>
      <c r="B51" s="97"/>
      <c r="C51" s="97"/>
      <c r="D51" s="102"/>
      <c r="E51" s="102"/>
      <c r="F51" s="102"/>
      <c r="G51" s="102"/>
      <c r="H51" s="104"/>
      <c r="I51" s="92"/>
      <c r="J51" s="92"/>
      <c r="K51" s="92"/>
      <c r="L51" s="102"/>
      <c r="M51" s="92"/>
      <c r="N51" s="105"/>
      <c r="O51" s="92"/>
      <c r="P51" s="10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7"/>
    </row>
    <row r="52" ht="15" customHeight="1">
      <c r="A52" s="171"/>
      <c r="B52" s="97"/>
      <c r="C52" s="97"/>
      <c r="D52" s="102"/>
      <c r="E52" s="102"/>
      <c r="F52" s="102"/>
      <c r="G52" s="102"/>
      <c r="H52" s="104"/>
      <c r="I52" s="92"/>
      <c r="J52" s="92"/>
      <c r="K52" s="92"/>
      <c r="L52" s="102"/>
      <c r="M52" s="92"/>
      <c r="N52" s="105"/>
      <c r="O52" s="92"/>
      <c r="P52" s="10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7"/>
    </row>
    <row r="53" ht="15" customHeight="1">
      <c r="A53" s="171"/>
      <c r="B53" s="97"/>
      <c r="C53" s="97"/>
      <c r="D53" s="102"/>
      <c r="E53" s="102"/>
      <c r="F53" s="102"/>
      <c r="G53" s="102"/>
      <c r="H53" s="104"/>
      <c r="I53" s="92"/>
      <c r="J53" s="92"/>
      <c r="K53" s="92"/>
      <c r="L53" s="102"/>
      <c r="M53" s="92"/>
      <c r="N53" s="105"/>
      <c r="O53" s="92"/>
      <c r="P53" s="10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7"/>
    </row>
    <row r="54" ht="15" customHeight="1">
      <c r="A54" s="171"/>
      <c r="B54" s="97"/>
      <c r="C54" s="97"/>
      <c r="D54" s="102"/>
      <c r="E54" s="102"/>
      <c r="F54" s="102"/>
      <c r="G54" s="102"/>
      <c r="H54" s="104"/>
      <c r="I54" s="92"/>
      <c r="J54" s="92"/>
      <c r="K54" s="92"/>
      <c r="L54" s="102"/>
      <c r="M54" s="92"/>
      <c r="N54" s="105"/>
      <c r="O54" s="92"/>
      <c r="P54" s="10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7"/>
    </row>
    <row r="55" ht="15" customHeight="1">
      <c r="A55" s="171"/>
      <c r="B55" s="97"/>
      <c r="C55" s="97"/>
      <c r="D55" s="102"/>
      <c r="E55" s="102"/>
      <c r="F55" s="102"/>
      <c r="G55" s="102"/>
      <c r="H55" s="104"/>
      <c r="I55" s="92"/>
      <c r="J55" s="92"/>
      <c r="K55" s="92"/>
      <c r="L55" s="102"/>
      <c r="M55" s="92"/>
      <c r="N55" s="105"/>
      <c r="O55" s="92"/>
      <c r="P55" s="10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7"/>
    </row>
    <row r="56" ht="15" customHeight="1">
      <c r="A56" s="5"/>
      <c r="B56" s="6"/>
      <c r="C56" s="6"/>
      <c r="D56" s="102"/>
      <c r="E56" s="102"/>
      <c r="F56" s="102"/>
      <c r="G56" s="102"/>
      <c r="H56" s="104"/>
      <c r="I56" s="92"/>
      <c r="J56" s="92"/>
      <c r="K56" s="92"/>
      <c r="L56" s="102"/>
      <c r="M56" s="92"/>
      <c r="N56" s="105"/>
      <c r="O56" s="92"/>
      <c r="P56" s="10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7"/>
    </row>
    <row r="57" ht="15" customHeight="1">
      <c r="A57" s="5"/>
      <c r="B57" s="6"/>
      <c r="C57" s="6"/>
      <c r="D57" s="102"/>
      <c r="E57" s="102"/>
      <c r="F57" s="102"/>
      <c r="G57" s="102"/>
      <c r="H57" s="104"/>
      <c r="I57" s="92"/>
      <c r="J57" s="92"/>
      <c r="K57" s="92"/>
      <c r="L57" s="102"/>
      <c r="M57" s="92"/>
      <c r="N57" s="105"/>
      <c r="O57" s="92"/>
      <c r="P57" s="10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7"/>
    </row>
    <row r="58" ht="15" customHeight="1">
      <c r="A58" s="5"/>
      <c r="B58" s="6"/>
      <c r="C58" s="6"/>
      <c r="D58" s="102"/>
      <c r="E58" s="102"/>
      <c r="F58" s="102"/>
      <c r="G58" s="102"/>
      <c r="H58" s="104"/>
      <c r="I58" s="92"/>
      <c r="J58" s="92"/>
      <c r="K58" s="92"/>
      <c r="L58" s="102"/>
      <c r="M58" s="92"/>
      <c r="N58" s="105"/>
      <c r="O58" s="92"/>
      <c r="P58" s="10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7"/>
    </row>
    <row r="59" ht="15" customHeight="1">
      <c r="A59" s="5"/>
      <c r="B59" s="6"/>
      <c r="C59" s="6"/>
      <c r="D59" s="102"/>
      <c r="E59" s="102"/>
      <c r="F59" s="102"/>
      <c r="G59" s="102"/>
      <c r="H59" s="104"/>
      <c r="I59" s="92"/>
      <c r="J59" s="92"/>
      <c r="K59" s="92"/>
      <c r="L59" s="102"/>
      <c r="M59" s="92"/>
      <c r="N59" s="105"/>
      <c r="O59" s="92"/>
      <c r="P59" s="10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7"/>
    </row>
    <row r="60" ht="15" customHeight="1">
      <c r="A60" s="5"/>
      <c r="B60" s="6"/>
      <c r="C60" s="6"/>
      <c r="D60" s="83"/>
      <c r="E60" s="83"/>
      <c r="F60" s="83"/>
      <c r="G60" s="83"/>
      <c r="H60" s="83"/>
      <c r="I60" s="92"/>
      <c r="J60" s="92"/>
      <c r="K60" s="92"/>
      <c r="L60" s="102"/>
      <c r="M60" s="92"/>
      <c r="N60" s="105"/>
      <c r="O60" s="92"/>
      <c r="P60" s="10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7"/>
    </row>
    <row r="61" ht="15" customHeight="1">
      <c r="A61" s="5"/>
      <c r="B61" s="6"/>
      <c r="C61" s="6"/>
      <c r="D61" s="83"/>
      <c r="E61" s="83"/>
      <c r="F61" s="83"/>
      <c r="G61" s="83"/>
      <c r="H61" s="83"/>
      <c r="I61" s="83"/>
      <c r="J61" s="83"/>
      <c r="K61" s="83"/>
      <c r="L61" s="83"/>
      <c r="M61" s="83"/>
      <c r="N61" s="83"/>
      <c r="O61" s="83"/>
      <c r="P61" s="83"/>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7"/>
    </row>
    <row r="62" ht="15" customHeight="1">
      <c r="A62" s="5"/>
      <c r="B62" s="6"/>
      <c r="C62" s="6"/>
      <c r="D62" s="83"/>
      <c r="E62" s="83"/>
      <c r="F62" s="83"/>
      <c r="G62" s="83"/>
      <c r="H62" s="83"/>
      <c r="I62" s="83"/>
      <c r="J62" s="83"/>
      <c r="K62" s="83"/>
      <c r="L62" s="83"/>
      <c r="M62" s="83"/>
      <c r="N62" s="83"/>
      <c r="O62" s="83"/>
      <c r="P62" s="83"/>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7"/>
    </row>
    <row r="63" ht="15" customHeight="1">
      <c r="A63" s="5"/>
      <c r="B63" s="6"/>
      <c r="C63" s="6"/>
      <c r="D63" s="83"/>
      <c r="E63" s="83"/>
      <c r="F63" s="83"/>
      <c r="G63" s="83"/>
      <c r="H63" s="83"/>
      <c r="I63" s="83"/>
      <c r="J63" s="83"/>
      <c r="K63" s="83"/>
      <c r="L63" s="83"/>
      <c r="M63" s="83"/>
      <c r="N63" s="83"/>
      <c r="O63" s="83"/>
      <c r="P63" s="83"/>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7"/>
    </row>
    <row r="64" ht="15" customHeight="1">
      <c r="A64" s="5"/>
      <c r="B64" s="6"/>
      <c r="C64" s="6"/>
      <c r="D64" s="83"/>
      <c r="E64" s="83"/>
      <c r="F64" s="83"/>
      <c r="G64" s="83"/>
      <c r="H64" s="83"/>
      <c r="I64" s="83"/>
      <c r="J64" s="83"/>
      <c r="K64" s="83"/>
      <c r="L64" s="83"/>
      <c r="M64" s="83"/>
      <c r="N64" s="83"/>
      <c r="O64" s="83"/>
      <c r="P64" s="83"/>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7"/>
    </row>
    <row r="65" ht="15" customHeight="1">
      <c r="A65" s="5"/>
      <c r="B65" s="6"/>
      <c r="C65" s="6"/>
      <c r="D65" s="83"/>
      <c r="E65" s="83"/>
      <c r="F65" s="83"/>
      <c r="G65" s="83"/>
      <c r="H65" s="83"/>
      <c r="I65" s="83"/>
      <c r="J65" s="83"/>
      <c r="K65" s="83"/>
      <c r="L65" s="83"/>
      <c r="M65" s="83"/>
      <c r="N65" s="83"/>
      <c r="O65" s="83"/>
      <c r="P65" s="83"/>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7"/>
    </row>
    <row r="66" ht="15" customHeight="1">
      <c r="A66" s="5"/>
      <c r="B66" s="6"/>
      <c r="C66" s="6"/>
      <c r="D66" s="83"/>
      <c r="E66" s="83"/>
      <c r="F66" s="83"/>
      <c r="G66" s="83"/>
      <c r="H66" s="83"/>
      <c r="I66" s="83"/>
      <c r="J66" s="83"/>
      <c r="K66" s="83"/>
      <c r="L66" s="83"/>
      <c r="M66" s="83"/>
      <c r="N66" s="83"/>
      <c r="O66" s="83"/>
      <c r="P66" s="83"/>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7"/>
    </row>
    <row r="67" ht="28.5" customHeight="1">
      <c r="A67" s="5"/>
      <c r="B67" s="6"/>
      <c r="C67" s="6"/>
      <c r="D67" s="83"/>
      <c r="E67" s="83"/>
      <c r="F67" s="83"/>
      <c r="G67" s="83"/>
      <c r="H67" s="83"/>
      <c r="I67" s="83"/>
      <c r="J67" s="83"/>
      <c r="K67" s="83"/>
      <c r="L67" s="83"/>
      <c r="M67" s="83"/>
      <c r="N67" s="83"/>
      <c r="O67" s="83"/>
      <c r="P67" s="83"/>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7"/>
    </row>
    <row r="68" ht="15" customHeight="1">
      <c r="A68" s="5"/>
      <c r="B68" s="6"/>
      <c r="C68" s="6"/>
      <c r="D68" s="83"/>
      <c r="E68" s="83"/>
      <c r="F68" s="83"/>
      <c r="G68" s="83"/>
      <c r="H68" s="83"/>
      <c r="I68" s="83"/>
      <c r="J68" s="83"/>
      <c r="K68" s="83"/>
      <c r="L68" s="83"/>
      <c r="M68" s="83"/>
      <c r="N68" s="83"/>
      <c r="O68" s="83"/>
      <c r="P68" s="83"/>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7"/>
    </row>
    <row r="69" ht="15" customHeight="1">
      <c r="A69" s="5"/>
      <c r="B69" s="6"/>
      <c r="C69" s="6"/>
      <c r="D69" s="83"/>
      <c r="E69" s="83"/>
      <c r="F69" s="83"/>
      <c r="G69" s="83"/>
      <c r="H69" s="77"/>
      <c r="I69" s="83"/>
      <c r="J69" s="83"/>
      <c r="K69" s="83"/>
      <c r="L69" s="83"/>
      <c r="M69" s="83"/>
      <c r="N69" s="77"/>
      <c r="O69" s="83"/>
      <c r="P69" s="77"/>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7"/>
    </row>
    <row r="70" ht="15" customHeight="1">
      <c r="A70" s="5"/>
      <c r="B70" s="6"/>
      <c r="C70" s="6"/>
      <c r="D70" s="83"/>
      <c r="E70" s="83"/>
      <c r="F70" s="83"/>
      <c r="G70" s="83"/>
      <c r="H70" s="77"/>
      <c r="I70" s="83"/>
      <c r="J70" s="83"/>
      <c r="K70" s="83"/>
      <c r="L70" s="83"/>
      <c r="M70" s="83"/>
      <c r="N70" s="77"/>
      <c r="O70" s="83"/>
      <c r="P70" s="77"/>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7"/>
    </row>
    <row r="71" ht="15" customHeight="1">
      <c r="A71" s="29"/>
      <c r="B71" s="30"/>
      <c r="C71" s="30"/>
      <c r="D71" s="172"/>
      <c r="E71" s="172"/>
      <c r="F71" s="172"/>
      <c r="G71" s="172"/>
      <c r="H71" s="173"/>
      <c r="I71" s="172"/>
      <c r="J71" s="172"/>
      <c r="K71" s="172"/>
      <c r="L71" s="172"/>
      <c r="M71" s="172"/>
      <c r="N71" s="173"/>
      <c r="O71" s="172"/>
      <c r="P71" s="173"/>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30"/>
      <c r="AY71" s="30"/>
      <c r="AZ71" s="30"/>
      <c r="BA71" s="30"/>
      <c r="BB71" s="30"/>
      <c r="BC71" s="30"/>
      <c r="BD71" s="30"/>
      <c r="BE71" s="30"/>
      <c r="BF71" s="30"/>
      <c r="BG71" s="30"/>
      <c r="BH71" s="30"/>
      <c r="BI71" s="30"/>
      <c r="BJ71" s="30"/>
      <c r="BK71" s="30"/>
      <c r="BL71" s="30"/>
      <c r="BM71" s="30"/>
      <c r="BN71" s="30"/>
      <c r="BO71" s="30"/>
      <c r="BP71" s="30"/>
      <c r="BQ71" s="30"/>
      <c r="BR71" s="30"/>
      <c r="BS71" s="30"/>
      <c r="BT71" s="30"/>
      <c r="BU71" s="30"/>
      <c r="BV71" s="30"/>
      <c r="BW71" s="30"/>
      <c r="BX71" s="30"/>
      <c r="BY71" s="30"/>
      <c r="BZ71" s="30"/>
      <c r="CA71" s="30"/>
      <c r="CB71" s="30"/>
      <c r="CC71" s="30"/>
      <c r="CD71" s="30"/>
      <c r="CE71" s="30"/>
      <c r="CF71" s="30"/>
      <c r="CG71" s="30"/>
      <c r="CH71" s="30"/>
      <c r="CI71" s="30"/>
      <c r="CJ71" s="30"/>
      <c r="CK71" s="30"/>
      <c r="CL71" s="30"/>
      <c r="CM71" s="30"/>
      <c r="CN71" s="30"/>
      <c r="CO71" s="30"/>
      <c r="CP71" s="30"/>
      <c r="CQ71" s="30"/>
      <c r="CR71" s="30"/>
      <c r="CS71" s="30"/>
      <c r="CT71" s="30"/>
      <c r="CU71" s="30"/>
      <c r="CV71" s="30"/>
      <c r="CW71" s="30"/>
      <c r="CX71" s="30"/>
      <c r="CY71" s="30"/>
      <c r="CZ71" s="30"/>
      <c r="DA71" s="30"/>
      <c r="DB71" s="30"/>
      <c r="DC71" s="30"/>
      <c r="DD71" s="30"/>
      <c r="DE71" s="30"/>
      <c r="DF71" s="30"/>
      <c r="DG71" s="30"/>
      <c r="DH71" s="30"/>
      <c r="DI71" s="30"/>
      <c r="DJ71" s="30"/>
      <c r="DK71" s="30"/>
      <c r="DL71" s="30"/>
      <c r="DM71" s="30"/>
      <c r="DN71" s="30"/>
      <c r="DO71" s="30"/>
      <c r="DP71" s="30"/>
      <c r="DQ71" s="30"/>
      <c r="DR71" s="30"/>
      <c r="DS71" s="30"/>
      <c r="DT71" s="30"/>
      <c r="DU71" s="30"/>
      <c r="DV71" s="30"/>
      <c r="DW71" s="30"/>
      <c r="DX71" s="30"/>
      <c r="DY71" s="30"/>
      <c r="DZ71" s="30"/>
      <c r="EA71" s="30"/>
      <c r="EB71" s="30"/>
      <c r="EC71" s="30"/>
      <c r="ED71" s="30"/>
      <c r="EE71" s="30"/>
      <c r="EF71" s="30"/>
      <c r="EG71" s="30"/>
      <c r="EH71" s="30"/>
      <c r="EI71" s="30"/>
      <c r="EJ71" s="30"/>
      <c r="EK71" s="30"/>
      <c r="EL71" s="30"/>
      <c r="EM71" s="30"/>
      <c r="EN71" s="30"/>
      <c r="EO71" s="30"/>
      <c r="EP71" s="30"/>
      <c r="EQ71" s="30"/>
      <c r="ER71" s="30"/>
      <c r="ES71" s="30"/>
      <c r="ET71" s="30"/>
      <c r="EU71" s="30"/>
      <c r="EV71" s="30"/>
      <c r="EW71" s="30"/>
      <c r="EX71" s="30"/>
      <c r="EY71" s="30"/>
      <c r="EZ71" s="30"/>
      <c r="FA71" s="30"/>
      <c r="FB71" s="30"/>
      <c r="FC71" s="30"/>
      <c r="FD71" s="30"/>
      <c r="FE71" s="30"/>
      <c r="FF71" s="30"/>
      <c r="FG71" s="30"/>
      <c r="FH71" s="30"/>
      <c r="FI71" s="30"/>
      <c r="FJ71" s="30"/>
      <c r="FK71" s="30"/>
      <c r="FL71" s="30"/>
      <c r="FM71" s="30"/>
      <c r="FN71" s="30"/>
      <c r="FO71" s="30"/>
      <c r="FP71" s="30"/>
      <c r="FQ71" s="30"/>
      <c r="FR71" s="30"/>
      <c r="FS71" s="30"/>
      <c r="FT71" s="30"/>
      <c r="FU71" s="30"/>
      <c r="FV71" s="30"/>
      <c r="FW71" s="30"/>
      <c r="FX71" s="30"/>
      <c r="FY71" s="30"/>
      <c r="FZ71" s="30"/>
      <c r="GA71" s="30"/>
      <c r="GB71" s="30"/>
      <c r="GC71" s="30"/>
      <c r="GD71" s="30"/>
      <c r="GE71" s="30"/>
      <c r="GF71" s="30"/>
      <c r="GG71" s="30"/>
      <c r="GH71" s="30"/>
      <c r="GI71" s="30"/>
      <c r="GJ71" s="30"/>
      <c r="GK71" s="30"/>
      <c r="GL71" s="30"/>
      <c r="GM71" s="30"/>
      <c r="GN71" s="30"/>
      <c r="GO71" s="30"/>
      <c r="GP71" s="30"/>
      <c r="GQ71" s="30"/>
      <c r="GR71" s="30"/>
      <c r="GS71" s="30"/>
      <c r="GT71" s="30"/>
      <c r="GU71" s="30"/>
      <c r="GV71" s="30"/>
      <c r="GW71" s="30"/>
      <c r="GX71" s="30"/>
      <c r="GY71" s="30"/>
      <c r="GZ71" s="30"/>
      <c r="HA71" s="30"/>
      <c r="HB71" s="30"/>
      <c r="HC71" s="30"/>
      <c r="HD71" s="30"/>
      <c r="HE71" s="30"/>
      <c r="HF71" s="30"/>
      <c r="HG71" s="30"/>
      <c r="HH71" s="30"/>
      <c r="HI71" s="30"/>
      <c r="HJ71" s="30"/>
      <c r="HK71" s="30"/>
      <c r="HL71" s="30"/>
      <c r="HM71" s="30"/>
      <c r="HN71" s="30"/>
      <c r="HO71" s="30"/>
      <c r="HP71" s="30"/>
      <c r="HQ71" s="30"/>
      <c r="HR71" s="30"/>
      <c r="HS71" s="30"/>
      <c r="HT71" s="30"/>
      <c r="HU71" s="30"/>
      <c r="HV71" s="30"/>
      <c r="HW71" s="30"/>
      <c r="HX71" s="30"/>
      <c r="HY71" s="30"/>
      <c r="HZ71" s="30"/>
      <c r="IA71" s="30"/>
      <c r="IB71" s="30"/>
      <c r="IC71" s="30"/>
      <c r="ID71" s="30"/>
      <c r="IE71" s="30"/>
      <c r="IF71" s="30"/>
      <c r="IG71" s="30"/>
      <c r="IH71" s="30"/>
      <c r="II71" s="30"/>
      <c r="IJ71" s="30"/>
      <c r="IK71" s="30"/>
      <c r="IL71" s="30"/>
      <c r="IM71" s="30"/>
      <c r="IN71" s="30"/>
      <c r="IO71" s="30"/>
      <c r="IP71" s="30"/>
      <c r="IQ71" s="30"/>
      <c r="IR71" s="30"/>
      <c r="IS71" s="58"/>
    </row>
  </sheetData>
  <mergeCells count="1">
    <mergeCell ref="K5:M5"/>
  </mergeCells>
  <pageMargins left="0.748031" right="0.354331" top="0.984252" bottom="0.984252" header="0.511811" footer="0.511811"/>
  <pageSetup firstPageNumber="1" fitToHeight="1" fitToWidth="1" scale="85" useFirstPageNumber="0" orientation="landscape" pageOrder="downThenOver"/>
  <headerFooter>
    <oddFooter>&amp;C&amp;"Helvetica,Regular"&amp;12&amp;K000000&amp;P</oddFooter>
  </headerFooter>
</worksheet>
</file>

<file path=xl/worksheets/sheet4.xml><?xml version="1.0" encoding="utf-8"?>
<worksheet xmlns:r="http://schemas.openxmlformats.org/officeDocument/2006/relationships" xmlns="http://schemas.openxmlformats.org/spreadsheetml/2006/main">
  <sheetPr>
    <pageSetUpPr fitToPage="1"/>
  </sheetPr>
  <dimension ref="A1:Q446"/>
  <sheetViews>
    <sheetView workbookViewId="0" showGridLines="0" defaultGridColor="1"/>
  </sheetViews>
  <sheetFormatPr defaultColWidth="8.83333" defaultRowHeight="12.75" customHeight="1" outlineLevelRow="0" outlineLevelCol="0"/>
  <cols>
    <col min="1" max="1" width="9.17188" style="174" customWidth="1"/>
    <col min="2" max="2" width="9.17188" style="174" customWidth="1"/>
    <col min="3" max="3" width="11.5" style="174" customWidth="1"/>
    <col min="4" max="4" width="9.17188" style="174" customWidth="1"/>
    <col min="5" max="5" width="11.1719" style="174" customWidth="1"/>
    <col min="6" max="6" width="9.5" style="174" customWidth="1"/>
    <col min="7" max="7" width="9.5" style="174" customWidth="1"/>
    <col min="8" max="8" width="11.5" style="174" customWidth="1"/>
    <col min="9" max="9" width="9.17188" style="174" customWidth="1"/>
    <col min="10" max="10" width="10.6719" style="174" customWidth="1"/>
    <col min="11" max="11" width="10.1719" style="174" customWidth="1"/>
    <col min="12" max="12" width="9.17188" style="174" customWidth="1"/>
    <col min="13" max="13" width="9.17188" style="174" customWidth="1"/>
    <col min="14" max="14" width="9.17188" style="174" customWidth="1"/>
    <col min="15" max="15" width="9.17188" style="174" customWidth="1"/>
    <col min="16" max="16" width="9.17188" style="174" customWidth="1"/>
    <col min="17" max="17" width="9.17188" style="174" customWidth="1"/>
    <col min="18" max="256" width="8.85156" style="174" customWidth="1"/>
  </cols>
  <sheetData>
    <row r="1" ht="37" customHeight="1">
      <c r="A1" t="s" s="175">
        <v>42</v>
      </c>
      <c r="B1" s="176"/>
      <c r="C1" s="176"/>
      <c r="D1" s="176"/>
      <c r="E1" s="176"/>
      <c r="F1" s="177"/>
      <c r="G1" s="178"/>
      <c r="H1" s="176"/>
      <c r="I1" s="176"/>
      <c r="J1" s="176"/>
      <c r="K1" s="177"/>
      <c r="L1" s="179"/>
      <c r="M1" s="178"/>
      <c r="N1" s="176"/>
      <c r="O1" s="176"/>
      <c r="P1" s="176"/>
      <c r="Q1" s="176"/>
    </row>
    <row r="2" ht="15" customHeight="1">
      <c r="A2" t="s" s="180">
        <v>54</v>
      </c>
      <c r="B2" s="181"/>
      <c r="C2" s="182"/>
      <c r="D2" s="182"/>
      <c r="E2" s="182"/>
      <c r="F2" s="183"/>
      <c r="G2" s="184"/>
      <c r="H2" s="185"/>
      <c r="I2" s="185"/>
      <c r="J2" s="185"/>
      <c r="K2" s="183"/>
      <c r="L2" t="s" s="186">
        <v>55</v>
      </c>
      <c r="M2" s="178"/>
      <c r="N2" s="176"/>
      <c r="O2" s="176"/>
      <c r="P2" s="176"/>
      <c r="Q2" s="176"/>
    </row>
    <row r="3" ht="15" customHeight="1">
      <c r="A3" s="187"/>
      <c r="B3" s="188"/>
      <c r="C3" s="188"/>
      <c r="D3" s="189"/>
      <c r="E3" s="190"/>
      <c r="F3" s="191"/>
      <c r="G3" s="192"/>
      <c r="H3" s="189"/>
      <c r="I3" s="189"/>
      <c r="J3" s="189"/>
      <c r="K3" s="191"/>
      <c r="L3" s="193"/>
      <c r="M3" s="178"/>
      <c r="N3" s="176"/>
      <c r="O3" s="176"/>
      <c r="P3" s="176"/>
      <c r="Q3" s="176"/>
    </row>
    <row r="4" ht="15" customHeight="1">
      <c r="A4" s="194"/>
      <c r="B4" s="190"/>
      <c r="C4" s="190"/>
      <c r="D4" s="190"/>
      <c r="E4" s="190"/>
      <c r="F4" s="191"/>
      <c r="G4" s="192"/>
      <c r="H4" s="189"/>
      <c r="I4" s="189"/>
      <c r="J4" s="189"/>
      <c r="K4" s="191"/>
      <c r="L4" s="193"/>
      <c r="M4" s="178"/>
      <c r="N4" s="176"/>
      <c r="O4" s="176"/>
      <c r="P4" s="176"/>
      <c r="Q4" s="176"/>
    </row>
    <row r="5" ht="15" customHeight="1">
      <c r="A5" s="194"/>
      <c r="B5" s="190"/>
      <c r="C5" s="190"/>
      <c r="D5" s="190"/>
      <c r="E5" s="190"/>
      <c r="F5" s="191"/>
      <c r="G5" s="192"/>
      <c r="H5" s="189"/>
      <c r="I5" s="189"/>
      <c r="J5" s="189"/>
      <c r="K5" s="191"/>
      <c r="L5" s="193"/>
      <c r="M5" s="178"/>
      <c r="N5" s="176"/>
      <c r="O5" s="176"/>
      <c r="P5" s="176"/>
      <c r="Q5" s="176"/>
    </row>
    <row r="6" ht="15" customHeight="1">
      <c r="A6" s="194"/>
      <c r="B6" s="195"/>
      <c r="C6" s="195"/>
      <c r="D6" t="s" s="195">
        <v>56</v>
      </c>
      <c r="E6" s="195"/>
      <c r="F6" s="196"/>
      <c r="G6" s="197"/>
      <c r="H6" s="198"/>
      <c r="I6" t="s" s="195">
        <v>57</v>
      </c>
      <c r="J6" s="198"/>
      <c r="K6" s="196"/>
      <c r="L6" s="199"/>
      <c r="M6" s="178"/>
      <c r="N6" s="176"/>
      <c r="O6" s="176"/>
      <c r="P6" s="176"/>
      <c r="Q6" s="176"/>
    </row>
    <row r="7" ht="15" customHeight="1">
      <c r="A7" s="194"/>
      <c r="B7" t="s" s="200">
        <v>58</v>
      </c>
      <c r="C7" t="s" s="200">
        <v>59</v>
      </c>
      <c r="D7" t="s" s="200">
        <v>58</v>
      </c>
      <c r="E7" t="s" s="200">
        <v>60</v>
      </c>
      <c r="F7" t="s" s="201">
        <v>61</v>
      </c>
      <c r="G7" t="s" s="202">
        <v>62</v>
      </c>
      <c r="H7" t="s" s="200">
        <v>63</v>
      </c>
      <c r="I7" t="s" s="200">
        <v>62</v>
      </c>
      <c r="J7" t="s" s="200">
        <v>63</v>
      </c>
      <c r="K7" t="s" s="201">
        <v>61</v>
      </c>
      <c r="L7" t="s" s="203">
        <v>64</v>
      </c>
      <c r="M7" s="178"/>
      <c r="N7" s="176"/>
      <c r="O7" s="176"/>
      <c r="P7" s="176"/>
      <c r="Q7" s="176"/>
    </row>
    <row r="8" ht="15" customHeight="1">
      <c r="A8" s="194"/>
      <c r="B8" t="s" s="190">
        <v>129</v>
      </c>
      <c r="C8" t="s" s="190">
        <v>130</v>
      </c>
      <c r="D8" t="s" s="204">
        <v>131</v>
      </c>
      <c r="E8" t="s" s="190">
        <v>132</v>
      </c>
      <c r="F8" t="s" s="205">
        <v>56</v>
      </c>
      <c r="G8" t="s" s="206">
        <v>129</v>
      </c>
      <c r="H8" t="s" s="190">
        <v>130</v>
      </c>
      <c r="I8" t="s" s="190">
        <v>131</v>
      </c>
      <c r="J8" t="s" s="190">
        <v>71</v>
      </c>
      <c r="K8" t="s" s="205">
        <v>57</v>
      </c>
      <c r="L8" t="s" s="207">
        <v>56</v>
      </c>
      <c r="M8" s="178"/>
      <c r="N8" s="176"/>
      <c r="O8" s="176"/>
      <c r="P8" s="176"/>
      <c r="Q8" s="176"/>
    </row>
    <row r="9" ht="15" customHeight="1">
      <c r="A9" s="194"/>
      <c r="B9" s="190"/>
      <c r="C9" s="190"/>
      <c r="D9" s="208"/>
      <c r="E9" s="190"/>
      <c r="F9" s="209"/>
      <c r="G9" s="210"/>
      <c r="H9" s="190"/>
      <c r="I9" s="190"/>
      <c r="J9" t="s" s="190">
        <v>73</v>
      </c>
      <c r="K9" s="205"/>
      <c r="L9" s="179"/>
      <c r="M9" s="178"/>
      <c r="N9" s="176"/>
      <c r="O9" s="176"/>
      <c r="P9" s="176"/>
      <c r="Q9" s="176"/>
    </row>
    <row r="10" ht="15" customHeight="1">
      <c r="A10" s="194"/>
      <c r="B10" s="182"/>
      <c r="C10" s="182"/>
      <c r="D10" s="190"/>
      <c r="E10" s="182"/>
      <c r="F10" s="205"/>
      <c r="G10" s="206"/>
      <c r="H10" s="190"/>
      <c r="I10" s="190"/>
      <c r="J10" s="190"/>
      <c r="K10" s="205"/>
      <c r="L10" s="179"/>
      <c r="M10" s="178"/>
      <c r="N10" s="176"/>
      <c r="O10" s="176"/>
      <c r="P10" s="176"/>
      <c r="Q10" s="176"/>
    </row>
    <row r="11" ht="15" customHeight="1">
      <c r="A11" t="s" s="211">
        <v>133</v>
      </c>
      <c r="B11" s="212"/>
      <c r="C11" s="212"/>
      <c r="D11" s="213"/>
      <c r="E11" s="213"/>
      <c r="F11" s="214"/>
      <c r="G11" s="215"/>
      <c r="H11" s="216"/>
      <c r="I11" s="216"/>
      <c r="J11" s="217"/>
      <c r="K11" s="218"/>
      <c r="L11" s="219"/>
      <c r="M11" s="178"/>
      <c r="N11" s="176"/>
      <c r="O11" s="176"/>
      <c r="P11" s="176"/>
      <c r="Q11" s="176"/>
    </row>
    <row r="12" ht="15" customHeight="1">
      <c r="A12" s="194">
        <v>2000</v>
      </c>
      <c r="B12" s="220">
        <f>SUM('Quarter (GWh)'!C12:C15)</f>
        <v>2955</v>
      </c>
      <c r="C12" s="220">
        <f>SUM('Quarter (GWh)'!D12:D15)</f>
        <v>0</v>
      </c>
      <c r="D12" s="220">
        <f>SUM('Quarter (GWh)'!E12:E15)</f>
        <v>11279</v>
      </c>
      <c r="E12" s="220">
        <f>SUM('Quarter (GWh)'!F12:F15)</f>
        <v>0</v>
      </c>
      <c r="F12" s="221">
        <f>SUM('Quarter (GWh)'!G12:G15)</f>
        <v>14234</v>
      </c>
      <c r="G12" s="222">
        <f>SUM('Quarter (GWh)'!H12:H15)</f>
        <v>94574</v>
      </c>
      <c r="H12" s="220">
        <f>SUM('Quarter (GWh)'!I12:I15)</f>
        <v>7723</v>
      </c>
      <c r="I12" s="220">
        <f>SUM('Quarter (GWh)'!J12:J15)</f>
        <v>0</v>
      </c>
      <c r="J12" s="220">
        <f>SUM('Quarter (GWh)'!K12:K15)</f>
        <v>32248</v>
      </c>
      <c r="K12" s="221">
        <f>SUM('Quarter (GWh)'!L12:L15)</f>
        <v>134545</v>
      </c>
      <c r="L12" s="223">
        <f>SUM('Quarter (GWh)'!M12:M15)</f>
        <v>-120311</v>
      </c>
      <c r="M12" s="178"/>
      <c r="N12" s="224"/>
      <c r="O12" s="176"/>
      <c r="P12" s="176"/>
      <c r="Q12" s="176"/>
    </row>
    <row r="13" ht="15" customHeight="1">
      <c r="A13" s="194">
        <v>2001</v>
      </c>
      <c r="B13" s="225">
        <f>SUM('Quarter (GWh)'!C16:C19)</f>
        <v>4015</v>
      </c>
      <c r="C13" s="225">
        <f>SUM('Quarter (GWh)'!D16:D19)</f>
        <v>0</v>
      </c>
      <c r="D13" s="225">
        <f>SUM('Quarter (GWh)'!E16:E19)</f>
        <v>12734</v>
      </c>
      <c r="E13" s="225">
        <f>SUM('Quarter (GWh)'!F16:F19)</f>
        <v>0</v>
      </c>
      <c r="F13" s="226">
        <f>SUM('Quarter (GWh)'!G16:G19)</f>
        <v>16749</v>
      </c>
      <c r="G13" s="227">
        <f>SUM('Quarter (GWh)'!H16:H19)</f>
        <v>80846</v>
      </c>
      <c r="H13" s="225">
        <f>SUM('Quarter (GWh)'!I16:I19)</f>
        <v>5640</v>
      </c>
      <c r="I13" s="225">
        <f>SUM('Quarter (GWh)'!J16:J19)</f>
        <v>0</v>
      </c>
      <c r="J13" s="225">
        <f>SUM('Quarter (GWh)'!K16:K19)</f>
        <v>38128</v>
      </c>
      <c r="K13" s="226">
        <f>SUM('Quarter (GWh)'!L16:L19)</f>
        <v>124614</v>
      </c>
      <c r="L13" s="228">
        <f>SUM('Quarter (GWh)'!M16:M19)</f>
        <v>-107865</v>
      </c>
      <c r="M13" s="178"/>
      <c r="N13" s="224"/>
      <c r="O13" s="176"/>
      <c r="P13" s="176"/>
      <c r="Q13" s="176"/>
    </row>
    <row r="14" ht="15" customHeight="1">
      <c r="A14" s="194">
        <v>2002</v>
      </c>
      <c r="B14" s="225">
        <f>SUM('Quarter (GWh)'!C20:C23)</f>
        <v>6645</v>
      </c>
      <c r="C14" s="225">
        <f>SUM('Quarter (GWh)'!D20:D23)</f>
        <v>0</v>
      </c>
      <c r="D14" s="225">
        <f>SUM('Quarter (GWh)'!E20:E23)</f>
        <v>37883</v>
      </c>
      <c r="E14" s="225">
        <f>SUM('Quarter (GWh)'!F20:F23)</f>
        <v>0</v>
      </c>
      <c r="F14" s="226">
        <f>SUM('Quarter (GWh)'!G20:G23)</f>
        <v>44528</v>
      </c>
      <c r="G14" s="227">
        <f>SUM('Quarter (GWh)'!H20:H23)</f>
        <v>91189</v>
      </c>
      <c r="H14" s="225">
        <f>SUM('Quarter (GWh)'!I20:I23)</f>
        <v>4837</v>
      </c>
      <c r="I14" s="225">
        <f>SUM('Quarter (GWh)'!J20:J23)</f>
        <v>0</v>
      </c>
      <c r="J14" s="225">
        <f>SUM('Quarter (GWh)'!K20:K23)</f>
        <v>38740</v>
      </c>
      <c r="K14" s="226">
        <f>SUM('Quarter (GWh)'!L20:L23)</f>
        <v>134766</v>
      </c>
      <c r="L14" s="228">
        <f>SUM('Quarter (GWh)'!M20:M23)</f>
        <v>-90238</v>
      </c>
      <c r="M14" s="178"/>
      <c r="N14" s="224"/>
      <c r="O14" s="176"/>
      <c r="P14" s="176"/>
      <c r="Q14" s="176"/>
    </row>
    <row r="15" ht="15" customHeight="1">
      <c r="A15" s="194">
        <v>2003</v>
      </c>
      <c r="B15" s="225">
        <f>SUM('Quarter (GWh)'!C24:C27)</f>
        <v>4387</v>
      </c>
      <c r="C15" s="225">
        <f>SUM('Quarter (GWh)'!D24:D27)</f>
        <v>0</v>
      </c>
      <c r="D15" s="225">
        <f>SUM('Quarter (GWh)'!E24:E27)</f>
        <v>71755</v>
      </c>
      <c r="E15" s="225">
        <f>SUM('Quarter (GWh)'!F24:F27)</f>
        <v>0</v>
      </c>
      <c r="F15" s="226">
        <f>SUM('Quarter (GWh)'!G24:G27)</f>
        <v>76142</v>
      </c>
      <c r="G15" s="227">
        <f>SUM('Quarter (GWh)'!H24:H27)</f>
        <v>122651</v>
      </c>
      <c r="H15" s="225">
        <f>SUM('Quarter (GWh)'!I24:I27)</f>
        <v>3424</v>
      </c>
      <c r="I15" s="225">
        <f>SUM('Quarter (GWh)'!J24:J27)</f>
        <v>0</v>
      </c>
      <c r="J15" s="225">
        <f>SUM('Quarter (GWh)'!K24:K27)</f>
        <v>40806</v>
      </c>
      <c r="K15" s="226">
        <f>SUM('Quarter (GWh)'!L24:L27)</f>
        <v>166881</v>
      </c>
      <c r="L15" s="228">
        <f>SUM('Quarter (GWh)'!M24:M27)</f>
        <v>-90739</v>
      </c>
      <c r="M15" s="178"/>
      <c r="N15" s="224"/>
      <c r="O15" s="176"/>
      <c r="P15" s="176"/>
      <c r="Q15" s="176"/>
    </row>
    <row r="16" ht="15" customHeight="1">
      <c r="A16" s="194">
        <v>2004</v>
      </c>
      <c r="B16" s="225">
        <f>SUM('Quarter (GWh)'!C28:C31)</f>
        <v>25592</v>
      </c>
      <c r="C16" s="225">
        <f>SUM('Quarter (GWh)'!D28:D31)</f>
        <v>0</v>
      </c>
      <c r="D16" s="225">
        <f>SUM('Quarter (GWh)'!E28:E31)</f>
        <v>95363</v>
      </c>
      <c r="E16" s="225">
        <f>SUM('Quarter (GWh)'!F28:F31)</f>
        <v>0</v>
      </c>
      <c r="F16" s="226">
        <f>SUM('Quarter (GWh)'!G28:G31)</f>
        <v>120955</v>
      </c>
      <c r="G16" s="227">
        <f>SUM('Quarter (GWh)'!H28:H31)</f>
        <v>60060</v>
      </c>
      <c r="H16" s="225">
        <f>SUM('Quarter (GWh)'!I28:I31)</f>
        <v>2887</v>
      </c>
      <c r="I16" s="225">
        <f>SUM('Quarter (GWh)'!J28:J31)</f>
        <v>0</v>
      </c>
      <c r="J16" s="225">
        <f>SUM('Quarter (GWh)'!K28:K31)</f>
        <v>39084</v>
      </c>
      <c r="K16" s="226">
        <f>SUM('Quarter (GWh)'!L28:L31)</f>
        <v>102031</v>
      </c>
      <c r="L16" s="228">
        <f>SUM('Quarter (GWh)'!M28:M31)</f>
        <v>18924</v>
      </c>
      <c r="M16" s="178"/>
      <c r="N16" s="224"/>
      <c r="O16" s="176"/>
      <c r="P16" s="176"/>
      <c r="Q16" s="176"/>
    </row>
    <row r="17" ht="15" customHeight="1">
      <c r="A17" s="194">
        <v>2005</v>
      </c>
      <c r="B17" s="225">
        <f>SUM('Quarter (GWh)'!C32:C35)</f>
        <v>24108</v>
      </c>
      <c r="C17" s="225">
        <f>SUM('Quarter (GWh)'!D32:D35)</f>
        <v>0</v>
      </c>
      <c r="D17" s="225">
        <f>SUM('Quarter (GWh)'!E32:E35)</f>
        <v>127894</v>
      </c>
      <c r="E17" s="225">
        <f>SUM('Quarter (GWh)'!F32:F35)</f>
        <v>5453</v>
      </c>
      <c r="F17" s="226">
        <f>SUM('Quarter (GWh)'!G32:G35)</f>
        <v>157455</v>
      </c>
      <c r="G17" s="227">
        <f>SUM('Quarter (GWh)'!H32:H35)</f>
        <v>36640</v>
      </c>
      <c r="H17" s="225">
        <f>SUM('Quarter (GWh)'!I32:I35)</f>
        <v>4261</v>
      </c>
      <c r="I17" s="225">
        <f>SUM('Quarter (GWh)'!J32:J35)</f>
        <v>0</v>
      </c>
      <c r="J17" s="225">
        <f>SUM('Quarter (GWh)'!K32:K35)</f>
        <v>39407</v>
      </c>
      <c r="K17" s="226">
        <f>SUM('Quarter (GWh)'!L32:L35)</f>
        <v>80308</v>
      </c>
      <c r="L17" s="228">
        <f>SUM('Quarter (GWh)'!M32:M35)</f>
        <v>77147</v>
      </c>
      <c r="M17" s="178"/>
      <c r="N17" s="224"/>
      <c r="O17" s="176"/>
      <c r="P17" s="176"/>
      <c r="Q17" s="176"/>
    </row>
    <row r="18" ht="15" customHeight="1">
      <c r="A18" s="194">
        <v>2006</v>
      </c>
      <c r="B18" s="225">
        <f>SUM('Quarter (GWh)'!C36:C39)</f>
        <v>30505</v>
      </c>
      <c r="C18" s="225">
        <f>SUM('Quarter (GWh)'!D36:D39)</f>
        <v>9135</v>
      </c>
      <c r="D18" s="225">
        <f>SUM('Quarter (GWh)'!E36:E39)</f>
        <v>157036</v>
      </c>
      <c r="E18" s="225">
        <f>SUM('Quarter (GWh)'!F36:F39)</f>
        <v>37576</v>
      </c>
      <c r="F18" s="226">
        <f>SUM('Quarter (GWh)'!G36:G39)</f>
        <v>234252</v>
      </c>
      <c r="G18" s="227">
        <f>SUM('Quarter (GWh)'!H36:H39)</f>
        <v>60194</v>
      </c>
      <c r="H18" s="225">
        <f>SUM('Quarter (GWh)'!I36:I39)</f>
        <v>3371</v>
      </c>
      <c r="I18" s="225">
        <f>SUM('Quarter (GWh)'!J36:J39)</f>
        <v>0</v>
      </c>
      <c r="J18" s="225">
        <f>SUM('Quarter (GWh)'!K36:K39)</f>
        <v>47247</v>
      </c>
      <c r="K18" s="226">
        <f>SUM('Quarter (GWh)'!L36:L39)</f>
        <v>110812</v>
      </c>
      <c r="L18" s="228">
        <f>SUM('Quarter (GWh)'!M36:M39)</f>
        <v>123440</v>
      </c>
      <c r="M18" s="178"/>
      <c r="N18" s="224"/>
      <c r="O18" s="176"/>
      <c r="P18" s="176"/>
      <c r="Q18" s="176"/>
    </row>
    <row r="19" ht="15" customHeight="1">
      <c r="A19" s="194">
        <v>2007</v>
      </c>
      <c r="B19" s="225">
        <f>SUM('Quarter (GWh)'!C40:C43)</f>
        <v>6471.162103000001</v>
      </c>
      <c r="C19" s="225">
        <f>SUM('Quarter (GWh)'!D40:D43)</f>
        <v>76602.423126000009</v>
      </c>
      <c r="D19" s="225">
        <f>SUM('Quarter (GWh)'!E40:E43)</f>
        <v>225764.0024561842</v>
      </c>
      <c r="E19" s="225">
        <f>SUM('Quarter (GWh)'!F40:F43)</f>
        <v>14903.153659554460</v>
      </c>
      <c r="F19" s="226">
        <f>SUM('Quarter (GWh)'!G40:G43)</f>
        <v>323740.7413447386</v>
      </c>
      <c r="G19" s="227">
        <f>SUM('Quarter (GWh)'!H40:H43)</f>
        <v>51389.868333</v>
      </c>
      <c r="H19" s="225">
        <f>SUM('Quarter (GWh)'!I40:I43)</f>
        <v>6357.571182307463</v>
      </c>
      <c r="I19" s="225">
        <f>SUM('Quarter (GWh)'!J40:J43)</f>
        <v>152.5399263746137</v>
      </c>
      <c r="J19" s="225">
        <f>SUM('Quarter (GWh)'!K40:K43)</f>
        <v>50971.829798300008</v>
      </c>
      <c r="K19" s="226">
        <f>SUM('Quarter (GWh)'!L40:L43)</f>
        <v>108871.8092399821</v>
      </c>
      <c r="L19" s="228">
        <f>SUM('Quarter (GWh)'!M40:M43)</f>
        <v>214868.9321047566</v>
      </c>
      <c r="M19" s="178"/>
      <c r="N19" s="224"/>
      <c r="O19" s="176"/>
      <c r="P19" s="176"/>
      <c r="Q19" s="176"/>
    </row>
    <row r="20" ht="15" customHeight="1">
      <c r="A20" s="194">
        <v>2008</v>
      </c>
      <c r="B20" s="225">
        <f>SUM('Quarter (GWh)'!C44:C47)</f>
        <v>12174.126949</v>
      </c>
      <c r="C20" s="225">
        <f>SUM('Quarter (GWh)'!D44:D47)</f>
        <v>90563.083564</v>
      </c>
      <c r="D20" s="225">
        <f>SUM('Quarter (GWh)'!E44:E47)</f>
        <v>283721.6671470289</v>
      </c>
      <c r="E20" s="225">
        <f>SUM('Quarter (GWh)'!F44:F47)</f>
        <v>9045.472685350896</v>
      </c>
      <c r="F20" s="226">
        <f>SUM('Quarter (GWh)'!G44:G47)</f>
        <v>395504.3503453798</v>
      </c>
      <c r="G20" s="227">
        <f>SUM('Quarter (GWh)'!H44:H47)</f>
        <v>45949.37694</v>
      </c>
      <c r="H20" s="225">
        <f>SUM('Quarter (GWh)'!I44:I47)</f>
        <v>10388.697200308376</v>
      </c>
      <c r="I20" s="225">
        <f>SUM('Quarter (GWh)'!J44:J47)</f>
        <v>389.0922652376168</v>
      </c>
      <c r="J20" s="225">
        <f>SUM('Quarter (GWh)'!K44:K47)</f>
        <v>54260.144966</v>
      </c>
      <c r="K20" s="226">
        <f>SUM('Quarter (GWh)'!L44:L47)</f>
        <v>110987.311371546</v>
      </c>
      <c r="L20" s="228">
        <f>SUM('Quarter (GWh)'!M44:M47)</f>
        <v>284517.0389738338</v>
      </c>
      <c r="M20" s="178"/>
      <c r="N20" s="224"/>
      <c r="O20" s="176"/>
      <c r="P20" s="176"/>
      <c r="Q20" s="176"/>
    </row>
    <row r="21" ht="15" customHeight="1">
      <c r="A21" s="194">
        <v>2009</v>
      </c>
      <c r="B21" s="225">
        <f>SUM('Quarter (GWh)'!C48:C51)</f>
        <v>7945.229166</v>
      </c>
      <c r="C21" s="225">
        <f>SUM('Quarter (GWh)'!D48:D51)</f>
        <v>69528.567267000006</v>
      </c>
      <c r="D21" s="225">
        <f>SUM('Quarter (GWh)'!E48:E51)</f>
        <v>260437.507911516</v>
      </c>
      <c r="E21" s="225">
        <f>SUM('Quarter (GWh)'!F48:F51)</f>
        <v>112237.5389704144</v>
      </c>
      <c r="F21" s="226">
        <f>SUM('Quarter (GWh)'!G48:G51)</f>
        <v>450148.8433149304</v>
      </c>
      <c r="G21" s="227">
        <f>SUM('Quarter (GWh)'!H48:H51)</f>
        <v>62084.164978</v>
      </c>
      <c r="H21" s="225">
        <f>SUM('Quarter (GWh)'!I48:I51)</f>
        <v>13094.1169452477</v>
      </c>
      <c r="I21" s="225">
        <f>SUM('Quarter (GWh)'!J48:J51)</f>
        <v>267.9191275946391</v>
      </c>
      <c r="J21" s="225">
        <f>SUM('Quarter (GWh)'!K48:K51)</f>
        <v>54357.139442277912</v>
      </c>
      <c r="K21" s="226">
        <f>SUM('Quarter (GWh)'!L48:L51)</f>
        <v>129803.3404931203</v>
      </c>
      <c r="L21" s="228">
        <f>SUM('Quarter (GWh)'!M48:M51)</f>
        <v>320345.5028218101</v>
      </c>
      <c r="M21" s="178"/>
      <c r="N21" s="224"/>
      <c r="O21" s="176"/>
      <c r="P21" t="s" s="229">
        <v>134</v>
      </c>
      <c r="Q21" s="176"/>
    </row>
    <row r="22" ht="15" customHeight="1">
      <c r="A22" s="194">
        <v>2010</v>
      </c>
      <c r="B22" s="225">
        <f>SUM('Quarter (GWh)'!C52:C55)</f>
        <v>13568.200278</v>
      </c>
      <c r="C22" s="225">
        <f>SUM('Quarter (GWh)'!D52:D55)</f>
        <v>87119.957459</v>
      </c>
      <c r="D22" s="225">
        <f>SUM('Quarter (GWh)'!E52:E55)</f>
        <v>276806.654364851</v>
      </c>
      <c r="E22" s="225">
        <f>SUM('Quarter (GWh)'!F52:F55)</f>
        <v>206845.9911270283</v>
      </c>
      <c r="F22" s="226">
        <f>SUM('Quarter (GWh)'!G52:G55)</f>
        <v>584340.8032288793</v>
      </c>
      <c r="G22" s="227">
        <f>SUM('Quarter (GWh)'!H52:H55)</f>
        <v>95932.341944</v>
      </c>
      <c r="H22" s="225">
        <f>SUM('Quarter (GWh)'!I52:I55)</f>
        <v>15830.424155115663</v>
      </c>
      <c r="I22" s="225">
        <f>SUM('Quarter (GWh)'!J52:J55)</f>
        <v>157.522</v>
      </c>
      <c r="J22" s="225">
        <f>SUM('Quarter (GWh)'!K52:K55)</f>
        <v>56265.707898199995</v>
      </c>
      <c r="K22" s="226">
        <f>SUM('Quarter (GWh)'!L52:L55)</f>
        <v>168185.9959973157</v>
      </c>
      <c r="L22" s="228">
        <f>SUM('Quarter (GWh)'!M52:M55)</f>
        <v>416154.8072315637</v>
      </c>
      <c r="M22" s="178"/>
      <c r="N22" s="224"/>
      <c r="O22" s="176"/>
      <c r="P22" s="176"/>
      <c r="Q22" s="176"/>
    </row>
    <row r="23" ht="15" customHeight="1">
      <c r="A23" s="194">
        <v>2011</v>
      </c>
      <c r="B23" s="225">
        <f>SUM('Quarter (GWh)'!C56:C59)</f>
        <v>4031.596108</v>
      </c>
      <c r="C23" s="225">
        <f>SUM('Quarter (GWh)'!D56:D59)</f>
        <v>69001.094327</v>
      </c>
      <c r="D23" s="225">
        <f>SUM('Quarter (GWh)'!E56:E59)</f>
        <v>234193.6585811113</v>
      </c>
      <c r="E23" s="225">
        <f>SUM('Quarter (GWh)'!F56:F59)</f>
        <v>274794.2348837545</v>
      </c>
      <c r="F23" s="226">
        <f>SUM('Quarter (GWh)'!G56:G59)</f>
        <v>582020.5838998659</v>
      </c>
      <c r="G23" s="227">
        <f>SUM('Quarter (GWh)'!H56:H59)</f>
        <v>101526.2547271843</v>
      </c>
      <c r="H23" s="225">
        <f>SUM('Quarter (GWh)'!I56:I59)</f>
        <v>17543.681265980427</v>
      </c>
      <c r="I23" s="225">
        <f>SUM('Quarter (GWh)'!J56:J59)</f>
        <v>120.0388888888889</v>
      </c>
      <c r="J23" s="225">
        <f>SUM('Quarter (GWh)'!K56:K59)</f>
        <v>58041.478353299994</v>
      </c>
      <c r="K23" s="226">
        <f>SUM('Quarter (GWh)'!L56:L59)</f>
        <v>177231.4532353536</v>
      </c>
      <c r="L23" s="228">
        <f>SUM('Quarter (GWh)'!M56:M59)</f>
        <v>404789.1306645122</v>
      </c>
      <c r="M23" s="178"/>
      <c r="N23" s="224"/>
      <c r="O23" s="176"/>
      <c r="P23" s="176"/>
      <c r="Q23" s="176"/>
    </row>
    <row r="24" ht="15" customHeight="1">
      <c r="A24" s="194">
        <v>2012</v>
      </c>
      <c r="B24" s="230">
        <f>SUM('Quarter (GWh)'!C60:C63)</f>
        <v>14263.620297</v>
      </c>
      <c r="C24" s="230">
        <f>SUM('Quarter (GWh)'!D60:D63)</f>
        <v>78258.460179</v>
      </c>
      <c r="D24" s="230">
        <f>SUM('Quarter (GWh)'!E60:E63)</f>
        <v>294585.813882893</v>
      </c>
      <c r="E24" s="230">
        <f>SUM('Quarter (GWh)'!F60:F63)</f>
        <v>150097.6752591251</v>
      </c>
      <c r="F24" s="226">
        <f>SUM('Quarter (GWh)'!G60:G63)</f>
        <v>537205.569618018</v>
      </c>
      <c r="G24" s="227">
        <f>SUM('Quarter (GWh)'!H60:H63)</f>
        <v>50343.123097000011</v>
      </c>
      <c r="H24" s="230">
        <f>SUM('Quarter (GWh)'!I60:I63)</f>
        <v>23728.534679417309</v>
      </c>
      <c r="I24" s="230">
        <f>SUM('Quarter (GWh)'!J60:J63)</f>
        <v>49.31844444444445</v>
      </c>
      <c r="J24" s="230">
        <f>SUM('Quarter (GWh)'!K60:K63)</f>
        <v>57589.6417555</v>
      </c>
      <c r="K24" s="231">
        <f>SUM('Quarter (GWh)'!L60:L63)</f>
        <v>131710.6179763618</v>
      </c>
      <c r="L24" s="228">
        <f>SUM('Quarter (GWh)'!M60:M63)</f>
        <v>405494.9516416562</v>
      </c>
      <c r="M24" s="178"/>
      <c r="N24" s="224"/>
      <c r="O24" s="176"/>
      <c r="P24" s="176"/>
      <c r="Q24" s="176"/>
    </row>
    <row r="25" ht="15" customHeight="1">
      <c r="A25" s="194">
        <v>2013</v>
      </c>
      <c r="B25" s="230">
        <f>SUM('Quarter (GWh)'!C64:C67)</f>
        <v>35366.849448</v>
      </c>
      <c r="C25" s="230">
        <f>SUM('Quarter (GWh)'!D64:D67)</f>
        <v>81519.420468555560</v>
      </c>
      <c r="D25" s="230">
        <f>SUM('Quarter (GWh)'!E64:E67)</f>
        <v>305515.7876489182</v>
      </c>
      <c r="E25" s="230">
        <f>SUM('Quarter (GWh)'!F64:F67)</f>
        <v>102620.3377788433</v>
      </c>
      <c r="F25" s="226">
        <f>SUM('Quarter (GWh)'!G64:G67)</f>
        <v>525022.3953443172</v>
      </c>
      <c r="G25" s="227">
        <f>SUM('Quarter (GWh)'!H64:H67)</f>
        <v>27457.823613</v>
      </c>
      <c r="H25" s="230">
        <f>SUM('Quarter (GWh)'!I64:I67)</f>
        <v>18597.044674228790</v>
      </c>
      <c r="I25" s="230">
        <f>SUM('Quarter (GWh)'!J64:J67)</f>
        <v>19.55244444444444</v>
      </c>
      <c r="J25" s="230">
        <f>SUM('Quarter (GWh)'!K64:K67)</f>
        <v>53507.5854940934</v>
      </c>
      <c r="K25" s="231">
        <f>SUM('Quarter (GWh)'!L64:L67)</f>
        <v>99582.006225766629</v>
      </c>
      <c r="L25" s="228">
        <f>SUM('Quarter (GWh)'!M64:M67)</f>
        <v>425440.3891185505</v>
      </c>
      <c r="M25" s="178"/>
      <c r="N25" s="176"/>
      <c r="O25" s="176"/>
      <c r="P25" s="176"/>
      <c r="Q25" s="176"/>
    </row>
    <row r="26" ht="15" customHeight="1">
      <c r="A26" s="194">
        <v>2014</v>
      </c>
      <c r="B26" s="230">
        <f>SUM('Quarter (GWh)'!C68:C71)</f>
        <v>3948.576111</v>
      </c>
      <c r="C26" s="230">
        <f>SUM('Quarter (GWh)'!D68:D71)</f>
        <v>70292.614537</v>
      </c>
      <c r="D26" s="230">
        <f>SUM('Quarter (GWh)'!E68:E71)</f>
        <v>267041.9488592808</v>
      </c>
      <c r="E26" s="230">
        <f>SUM('Quarter (GWh)'!F68:F71)</f>
        <v>123912.3871438456</v>
      </c>
      <c r="F26" s="226">
        <f>SUM('Quarter (GWh)'!G68:G71)</f>
        <v>465195.5266511262</v>
      </c>
      <c r="G26" s="227">
        <f>SUM('Quarter (GWh)'!H68:H71)</f>
        <v>48073.763891</v>
      </c>
      <c r="H26" s="230">
        <f>SUM('Quarter (GWh)'!I68:I71)</f>
        <v>18851.700047411650</v>
      </c>
      <c r="I26" s="230">
        <f>SUM('Quarter (GWh)'!J68:J71)</f>
        <v>8.892444444444443</v>
      </c>
      <c r="J26" s="230">
        <f>SUM('Quarter (GWh)'!K68:K71)</f>
        <v>49004.133550896564</v>
      </c>
      <c r="K26" s="231">
        <f>SUM('Quarter (GWh)'!L68:L71)</f>
        <v>115938.4899337527</v>
      </c>
      <c r="L26" s="228">
        <f>SUM('Quarter (GWh)'!M68:M71)</f>
        <v>349257.0367173736</v>
      </c>
      <c r="M26" s="178"/>
      <c r="N26" s="176"/>
      <c r="O26" s="176"/>
      <c r="P26" s="176"/>
      <c r="Q26" s="176"/>
    </row>
    <row r="27" ht="15" customHeight="1">
      <c r="A27" s="232">
        <v>2015</v>
      </c>
      <c r="B27" s="230">
        <f>SUM('Quarter (GWh)'!C72:C75)</f>
        <v>2116.201943</v>
      </c>
      <c r="C27" s="230">
        <f>SUM('Quarter (GWh)'!D72:D75)</f>
        <v>35932.863216</v>
      </c>
      <c r="D27" s="230">
        <f>SUM('Quarter (GWh)'!E72:E75)</f>
        <v>298772.7869921536</v>
      </c>
      <c r="E27" s="230">
        <f>SUM('Quarter (GWh)'!F72:F75)</f>
        <v>149364.1631797515</v>
      </c>
      <c r="F27" s="226">
        <f>SUM('Quarter (GWh)'!G72:G75)</f>
        <v>486186.0153309051</v>
      </c>
      <c r="G27" s="227">
        <f>SUM('Quarter (GWh)'!H72:H75)</f>
        <v>84465.070526</v>
      </c>
      <c r="H27" s="230">
        <f>SUM('Quarter (GWh)'!I72:I75)</f>
        <v>20789.249313610442</v>
      </c>
      <c r="I27" s="230">
        <f>SUM('Quarter (GWh)'!J72:J75)</f>
        <v>3.325555555555555</v>
      </c>
      <c r="J27" s="230">
        <f>SUM('Quarter (GWh)'!K72:K75)</f>
        <v>50120.756604822229</v>
      </c>
      <c r="K27" s="231">
        <f>SUM('Quarter (GWh)'!L72:L75)</f>
        <v>155378.4019999882</v>
      </c>
      <c r="L27" s="228">
        <f>SUM('Quarter (GWh)'!M72:M75)</f>
        <v>330807.6133309169</v>
      </c>
      <c r="M27" s="178"/>
      <c r="N27" s="176"/>
      <c r="O27" s="176"/>
      <c r="P27" s="176"/>
      <c r="Q27" s="176"/>
    </row>
    <row r="28" ht="15" customHeight="1">
      <c r="A28" s="232"/>
      <c r="B28" s="230"/>
      <c r="C28" s="230"/>
      <c r="D28" s="230"/>
      <c r="E28" s="230"/>
      <c r="F28" s="226"/>
      <c r="G28" s="227"/>
      <c r="H28" s="230"/>
      <c r="I28" s="230"/>
      <c r="J28" s="230"/>
      <c r="K28" s="231"/>
      <c r="L28" s="228"/>
      <c r="M28" s="178"/>
      <c r="N28" s="176"/>
      <c r="O28" s="176"/>
      <c r="P28" s="176"/>
      <c r="Q28" s="176"/>
    </row>
    <row r="29" ht="15" customHeight="1">
      <c r="A29" s="233"/>
      <c r="B29" s="230"/>
      <c r="C29" s="230"/>
      <c r="D29" s="230"/>
      <c r="E29" s="230"/>
      <c r="F29" s="231"/>
      <c r="G29" s="234"/>
      <c r="H29" s="230"/>
      <c r="I29" s="230"/>
      <c r="J29" s="230"/>
      <c r="K29" s="231"/>
      <c r="L29" s="235"/>
      <c r="M29" s="236"/>
      <c r="N29" s="237"/>
      <c r="O29" s="237"/>
      <c r="P29" s="237"/>
      <c r="Q29" s="237"/>
    </row>
    <row r="30" ht="15" customHeight="1">
      <c r="A30" t="s" s="163">
        <v>53</v>
      </c>
      <c r="B30" s="238"/>
      <c r="C30" s="230"/>
      <c r="D30" s="230"/>
      <c r="E30" s="230"/>
      <c r="F30" s="231"/>
      <c r="G30" s="234"/>
      <c r="H30" s="230"/>
      <c r="I30" s="230"/>
      <c r="J30" s="230"/>
      <c r="K30" s="231"/>
      <c r="L30" s="235"/>
      <c r="M30" s="178"/>
      <c r="N30" s="176"/>
      <c r="O30" s="176"/>
      <c r="P30" s="176"/>
      <c r="Q30" s="176"/>
    </row>
    <row r="31" ht="15" customHeight="1">
      <c r="A31" s="239"/>
      <c r="B31" s="230"/>
      <c r="C31" s="230"/>
      <c r="D31" s="230"/>
      <c r="E31" s="230"/>
      <c r="F31" s="231"/>
      <c r="G31" s="234"/>
      <c r="H31" s="230"/>
      <c r="I31" s="230"/>
      <c r="J31" s="230"/>
      <c r="K31" s="231"/>
      <c r="L31" s="235"/>
      <c r="M31" s="178"/>
      <c r="N31" s="176"/>
      <c r="O31" s="176"/>
      <c r="P31" s="176"/>
      <c r="Q31" s="176"/>
    </row>
    <row r="32" ht="15" customHeight="1">
      <c r="A32" s="176"/>
      <c r="B32" s="230"/>
      <c r="C32" s="230"/>
      <c r="D32" s="230"/>
      <c r="E32" s="240"/>
      <c r="F32" s="231"/>
      <c r="G32" s="234"/>
      <c r="H32" s="230"/>
      <c r="I32" s="230"/>
      <c r="J32" s="230"/>
      <c r="K32" s="231"/>
      <c r="L32" s="235"/>
      <c r="M32" s="178"/>
      <c r="N32" s="176"/>
      <c r="O32" s="176"/>
      <c r="P32" s="176"/>
      <c r="Q32" s="176"/>
    </row>
    <row r="33" ht="15" customHeight="1">
      <c r="A33" s="176"/>
      <c r="B33" s="230"/>
      <c r="C33" s="230"/>
      <c r="D33" s="230"/>
      <c r="E33" s="230"/>
      <c r="F33" s="231"/>
      <c r="G33" s="234"/>
      <c r="H33" s="230"/>
      <c r="I33" s="230"/>
      <c r="J33" s="230"/>
      <c r="K33" s="231"/>
      <c r="L33" s="235"/>
      <c r="M33" s="178"/>
      <c r="N33" s="176"/>
      <c r="O33" s="176"/>
      <c r="P33" s="176"/>
      <c r="Q33" s="176"/>
    </row>
    <row r="34" ht="15" customHeight="1">
      <c r="A34" s="176"/>
      <c r="B34" s="230"/>
      <c r="C34" s="230"/>
      <c r="D34" s="230"/>
      <c r="E34" s="230"/>
      <c r="F34" s="231"/>
      <c r="G34" s="234"/>
      <c r="H34" s="230"/>
      <c r="I34" s="230"/>
      <c r="J34" s="230"/>
      <c r="K34" s="231"/>
      <c r="L34" s="235"/>
      <c r="M34" s="178"/>
      <c r="N34" s="176"/>
      <c r="O34" s="176"/>
      <c r="P34" s="176"/>
      <c r="Q34" s="176"/>
    </row>
    <row r="35" ht="15" customHeight="1">
      <c r="A35" s="176"/>
      <c r="B35" s="230"/>
      <c r="C35" s="230"/>
      <c r="D35" s="230"/>
      <c r="E35" s="230"/>
      <c r="F35" s="231"/>
      <c r="G35" s="234"/>
      <c r="H35" s="230"/>
      <c r="I35" s="230"/>
      <c r="J35" s="230"/>
      <c r="K35" s="231"/>
      <c r="L35" s="235"/>
      <c r="M35" s="178"/>
      <c r="N35" s="176"/>
      <c r="O35" s="176"/>
      <c r="P35" s="176"/>
      <c r="Q35" s="176"/>
    </row>
    <row r="36" ht="15" customHeight="1">
      <c r="A36" s="176"/>
      <c r="B36" s="230"/>
      <c r="C36" s="230"/>
      <c r="D36" s="230"/>
      <c r="E36" s="230"/>
      <c r="F36" s="231"/>
      <c r="G36" s="234"/>
      <c r="H36" s="230"/>
      <c r="I36" s="230"/>
      <c r="J36" s="230"/>
      <c r="K36" s="231"/>
      <c r="L36" s="235"/>
      <c r="M36" s="178"/>
      <c r="N36" s="176"/>
      <c r="O36" s="176"/>
      <c r="P36" s="176"/>
      <c r="Q36" s="176"/>
    </row>
    <row r="37" ht="15" customHeight="1">
      <c r="A37" s="176"/>
      <c r="B37" s="230"/>
      <c r="C37" s="230"/>
      <c r="D37" s="230"/>
      <c r="E37" s="230"/>
      <c r="F37" s="231"/>
      <c r="G37" s="234"/>
      <c r="H37" s="230"/>
      <c r="I37" s="230"/>
      <c r="J37" s="230"/>
      <c r="K37" s="231"/>
      <c r="L37" s="235"/>
      <c r="M37" s="178"/>
      <c r="N37" s="176"/>
      <c r="O37" s="176"/>
      <c r="P37" s="176"/>
      <c r="Q37" s="176"/>
    </row>
    <row r="38" ht="15" customHeight="1">
      <c r="A38" s="176"/>
      <c r="B38" s="230"/>
      <c r="C38" s="230"/>
      <c r="D38" s="230"/>
      <c r="E38" s="230"/>
      <c r="F38" s="231"/>
      <c r="G38" s="234"/>
      <c r="H38" s="230"/>
      <c r="I38" s="230"/>
      <c r="J38" s="230"/>
      <c r="K38" s="231"/>
      <c r="L38" s="235"/>
      <c r="M38" s="178"/>
      <c r="N38" s="176"/>
      <c r="O38" s="176"/>
      <c r="P38" s="176"/>
      <c r="Q38" s="176"/>
    </row>
    <row r="39" ht="15" customHeight="1">
      <c r="A39" s="176"/>
      <c r="B39" s="230"/>
      <c r="C39" s="230"/>
      <c r="D39" s="230"/>
      <c r="E39" s="230"/>
      <c r="F39" s="231"/>
      <c r="G39" s="234"/>
      <c r="H39" s="230"/>
      <c r="I39" s="230"/>
      <c r="J39" s="230"/>
      <c r="K39" s="231"/>
      <c r="L39" s="235"/>
      <c r="M39" s="178"/>
      <c r="N39" s="176"/>
      <c r="O39" s="176"/>
      <c r="P39" s="176"/>
      <c r="Q39" s="176"/>
    </row>
    <row r="40" ht="15" customHeight="1">
      <c r="A40" s="176"/>
      <c r="B40" s="230"/>
      <c r="C40" s="230"/>
      <c r="D40" s="230"/>
      <c r="E40" s="230"/>
      <c r="F40" s="231"/>
      <c r="G40" s="234"/>
      <c r="H40" s="230"/>
      <c r="I40" s="230"/>
      <c r="J40" s="230"/>
      <c r="K40" s="231"/>
      <c r="L40" s="235"/>
      <c r="M40" s="178"/>
      <c r="N40" s="176"/>
      <c r="O40" s="176"/>
      <c r="P40" s="176"/>
      <c r="Q40" s="176"/>
    </row>
    <row r="41" ht="15" customHeight="1">
      <c r="A41" s="176"/>
      <c r="B41" s="230"/>
      <c r="C41" s="230"/>
      <c r="D41" s="230"/>
      <c r="E41" s="230"/>
      <c r="F41" s="231"/>
      <c r="G41" s="234"/>
      <c r="H41" s="230"/>
      <c r="I41" s="230"/>
      <c r="J41" s="230"/>
      <c r="K41" s="231"/>
      <c r="L41" s="235"/>
      <c r="M41" s="178"/>
      <c r="N41" s="176"/>
      <c r="O41" s="176"/>
      <c r="P41" s="176"/>
      <c r="Q41" s="176"/>
    </row>
    <row r="42" ht="15" customHeight="1">
      <c r="A42" s="176"/>
      <c r="B42" s="230"/>
      <c r="C42" s="230"/>
      <c r="D42" s="230"/>
      <c r="E42" s="230"/>
      <c r="F42" s="231"/>
      <c r="G42" s="234"/>
      <c r="H42" s="230"/>
      <c r="I42" s="230"/>
      <c r="J42" s="230"/>
      <c r="K42" s="231"/>
      <c r="L42" s="235"/>
      <c r="M42" s="178"/>
      <c r="N42" s="176"/>
      <c r="O42" s="176"/>
      <c r="P42" s="176"/>
      <c r="Q42" s="176"/>
    </row>
    <row r="43" ht="15" customHeight="1">
      <c r="A43" s="176"/>
      <c r="B43" s="230"/>
      <c r="C43" s="230"/>
      <c r="D43" s="230"/>
      <c r="E43" s="230"/>
      <c r="F43" s="231"/>
      <c r="G43" s="234"/>
      <c r="H43" s="230"/>
      <c r="I43" s="230"/>
      <c r="J43" s="230"/>
      <c r="K43" s="231"/>
      <c r="L43" s="235"/>
      <c r="M43" s="178"/>
      <c r="N43" s="176"/>
      <c r="O43" s="176"/>
      <c r="P43" s="176"/>
      <c r="Q43" s="176"/>
    </row>
    <row r="44" ht="15" customHeight="1">
      <c r="A44" s="176"/>
      <c r="B44" s="230"/>
      <c r="C44" s="230"/>
      <c r="D44" s="230"/>
      <c r="E44" s="230"/>
      <c r="F44" s="231"/>
      <c r="G44" s="234"/>
      <c r="H44" s="230"/>
      <c r="I44" s="230"/>
      <c r="J44" s="230"/>
      <c r="K44" s="231"/>
      <c r="L44" s="235"/>
      <c r="M44" s="178"/>
      <c r="N44" s="176"/>
      <c r="O44" s="176"/>
      <c r="P44" s="176"/>
      <c r="Q44" s="176"/>
    </row>
    <row r="45" ht="15" customHeight="1">
      <c r="A45" s="176"/>
      <c r="B45" s="230"/>
      <c r="C45" s="230"/>
      <c r="D45" s="230"/>
      <c r="E45" s="230"/>
      <c r="F45" s="231"/>
      <c r="G45" s="234"/>
      <c r="H45" s="230"/>
      <c r="I45" s="230"/>
      <c r="J45" s="230"/>
      <c r="K45" s="231"/>
      <c r="L45" s="235"/>
      <c r="M45" s="178"/>
      <c r="N45" s="176"/>
      <c r="O45" s="176"/>
      <c r="P45" s="176"/>
      <c r="Q45" s="176"/>
    </row>
    <row r="46" ht="15" customHeight="1">
      <c r="A46" s="176"/>
      <c r="B46" s="230"/>
      <c r="C46" s="230"/>
      <c r="D46" s="230"/>
      <c r="E46" s="230"/>
      <c r="F46" s="231"/>
      <c r="G46" s="234"/>
      <c r="H46" s="230"/>
      <c r="I46" s="230"/>
      <c r="J46" s="230"/>
      <c r="K46" s="231"/>
      <c r="L46" s="235"/>
      <c r="M46" s="178"/>
      <c r="N46" s="176"/>
      <c r="O46" s="176"/>
      <c r="P46" s="176"/>
      <c r="Q46" s="176"/>
    </row>
    <row r="47" ht="15" customHeight="1">
      <c r="A47" s="176"/>
      <c r="B47" s="230"/>
      <c r="C47" s="230"/>
      <c r="D47" s="230"/>
      <c r="E47" s="230"/>
      <c r="F47" s="231"/>
      <c r="G47" s="234"/>
      <c r="H47" s="230"/>
      <c r="I47" s="230"/>
      <c r="J47" s="230"/>
      <c r="K47" s="231"/>
      <c r="L47" s="235"/>
      <c r="M47" s="178"/>
      <c r="N47" s="176"/>
      <c r="O47" s="176"/>
      <c r="P47" s="176"/>
      <c r="Q47" s="176"/>
    </row>
    <row r="48" ht="15" customHeight="1">
      <c r="A48" s="176"/>
      <c r="B48" s="230"/>
      <c r="C48" s="230"/>
      <c r="D48" s="230"/>
      <c r="E48" s="230"/>
      <c r="F48" s="231"/>
      <c r="G48" s="234"/>
      <c r="H48" s="230"/>
      <c r="I48" s="230"/>
      <c r="J48" s="230"/>
      <c r="K48" s="231"/>
      <c r="L48" s="235"/>
      <c r="M48" s="178"/>
      <c r="N48" s="176"/>
      <c r="O48" s="176"/>
      <c r="P48" s="176"/>
      <c r="Q48" s="176"/>
    </row>
    <row r="49" ht="15" customHeight="1">
      <c r="A49" s="176"/>
      <c r="B49" s="230"/>
      <c r="C49" s="230"/>
      <c r="D49" s="230"/>
      <c r="E49" s="230"/>
      <c r="F49" s="231"/>
      <c r="G49" s="234"/>
      <c r="H49" s="230"/>
      <c r="I49" s="230"/>
      <c r="J49" s="230"/>
      <c r="K49" s="231"/>
      <c r="L49" s="235"/>
      <c r="M49" s="178"/>
      <c r="N49" s="176"/>
      <c r="O49" s="176"/>
      <c r="P49" s="176"/>
      <c r="Q49" s="176"/>
    </row>
    <row r="50" ht="15" customHeight="1">
      <c r="A50" s="176"/>
      <c r="B50" s="230"/>
      <c r="C50" s="230"/>
      <c r="D50" s="230"/>
      <c r="E50" s="230"/>
      <c r="F50" s="231"/>
      <c r="G50" s="234"/>
      <c r="H50" s="230"/>
      <c r="I50" s="230"/>
      <c r="J50" s="230"/>
      <c r="K50" s="231"/>
      <c r="L50" s="235"/>
      <c r="M50" s="178"/>
      <c r="N50" s="176"/>
      <c r="O50" s="176"/>
      <c r="P50" s="176"/>
      <c r="Q50" s="176"/>
    </row>
    <row r="51" ht="15" customHeight="1">
      <c r="A51" s="176"/>
      <c r="B51" s="230"/>
      <c r="C51" s="230"/>
      <c r="D51" s="230"/>
      <c r="E51" s="230"/>
      <c r="F51" s="231"/>
      <c r="G51" s="234"/>
      <c r="H51" s="230"/>
      <c r="I51" s="230"/>
      <c r="J51" s="230"/>
      <c r="K51" s="231"/>
      <c r="L51" s="235"/>
      <c r="M51" s="178"/>
      <c r="N51" s="176"/>
      <c r="O51" s="176"/>
      <c r="P51" s="176"/>
      <c r="Q51" s="176"/>
    </row>
    <row r="52" ht="15" customHeight="1">
      <c r="A52" s="176"/>
      <c r="B52" s="230"/>
      <c r="C52" s="230"/>
      <c r="D52" s="230"/>
      <c r="E52" s="230"/>
      <c r="F52" s="231"/>
      <c r="G52" s="234"/>
      <c r="H52" s="230"/>
      <c r="I52" s="230"/>
      <c r="J52" s="230"/>
      <c r="K52" s="231"/>
      <c r="L52" s="235"/>
      <c r="M52" s="178"/>
      <c r="N52" s="176"/>
      <c r="O52" s="176"/>
      <c r="P52" s="176"/>
      <c r="Q52" s="176"/>
    </row>
    <row r="53" ht="15" customHeight="1">
      <c r="A53" s="176"/>
      <c r="B53" s="230"/>
      <c r="C53" s="230"/>
      <c r="D53" s="230"/>
      <c r="E53" s="230"/>
      <c r="F53" s="231"/>
      <c r="G53" s="234"/>
      <c r="H53" s="230"/>
      <c r="I53" s="230"/>
      <c r="J53" s="230"/>
      <c r="K53" s="231"/>
      <c r="L53" s="235"/>
      <c r="M53" s="178"/>
      <c r="N53" s="176"/>
      <c r="O53" s="176"/>
      <c r="P53" s="176"/>
      <c r="Q53" s="176"/>
    </row>
    <row r="54" ht="15" customHeight="1">
      <c r="A54" s="176"/>
      <c r="B54" s="230"/>
      <c r="C54" s="230"/>
      <c r="D54" s="230"/>
      <c r="E54" s="230"/>
      <c r="F54" s="231"/>
      <c r="G54" s="234"/>
      <c r="H54" s="230"/>
      <c r="I54" s="230"/>
      <c r="J54" s="230"/>
      <c r="K54" s="231"/>
      <c r="L54" s="235"/>
      <c r="M54" s="178"/>
      <c r="N54" s="176"/>
      <c r="O54" s="176"/>
      <c r="P54" s="176"/>
      <c r="Q54" s="176"/>
    </row>
    <row r="55" ht="15" customHeight="1">
      <c r="A55" s="176"/>
      <c r="B55" s="230"/>
      <c r="C55" s="230"/>
      <c r="D55" s="230"/>
      <c r="E55" s="230"/>
      <c r="F55" s="231"/>
      <c r="G55" s="234"/>
      <c r="H55" s="230"/>
      <c r="I55" s="230"/>
      <c r="J55" s="230"/>
      <c r="K55" s="231"/>
      <c r="L55" s="235"/>
      <c r="M55" s="178"/>
      <c r="N55" s="176"/>
      <c r="O55" s="176"/>
      <c r="P55" s="176"/>
      <c r="Q55" s="176"/>
    </row>
    <row r="56" ht="15" customHeight="1">
      <c r="A56" s="176"/>
      <c r="B56" s="230"/>
      <c r="C56" s="230"/>
      <c r="D56" s="230"/>
      <c r="E56" s="230"/>
      <c r="F56" s="231"/>
      <c r="G56" s="234"/>
      <c r="H56" s="230"/>
      <c r="I56" s="230"/>
      <c r="J56" s="230"/>
      <c r="K56" s="231"/>
      <c r="L56" s="235"/>
      <c r="M56" s="178"/>
      <c r="N56" s="176"/>
      <c r="O56" s="176"/>
      <c r="P56" s="176"/>
      <c r="Q56" s="176"/>
    </row>
    <row r="57" ht="15" customHeight="1">
      <c r="A57" s="176"/>
      <c r="B57" s="230"/>
      <c r="C57" s="230"/>
      <c r="D57" s="230"/>
      <c r="E57" s="230"/>
      <c r="F57" s="231"/>
      <c r="G57" s="234"/>
      <c r="H57" s="230"/>
      <c r="I57" s="230"/>
      <c r="J57" s="230"/>
      <c r="K57" s="231"/>
      <c r="L57" s="235"/>
      <c r="M57" s="178"/>
      <c r="N57" s="176"/>
      <c r="O57" s="176"/>
      <c r="P57" s="176"/>
      <c r="Q57" s="176"/>
    </row>
    <row r="58" ht="15" customHeight="1">
      <c r="A58" s="176"/>
      <c r="B58" s="225"/>
      <c r="C58" s="225"/>
      <c r="D58" s="225"/>
      <c r="E58" s="225"/>
      <c r="F58" s="226"/>
      <c r="G58" s="227"/>
      <c r="H58" s="225"/>
      <c r="I58" s="225"/>
      <c r="J58" s="225"/>
      <c r="K58" s="226"/>
      <c r="L58" s="241"/>
      <c r="M58" s="178"/>
      <c r="N58" s="176"/>
      <c r="O58" s="176"/>
      <c r="P58" s="176"/>
      <c r="Q58" s="176"/>
    </row>
    <row r="59" ht="15" customHeight="1">
      <c r="A59" s="176"/>
      <c r="B59" s="225"/>
      <c r="C59" s="225"/>
      <c r="D59" s="225"/>
      <c r="E59" s="225"/>
      <c r="F59" s="226"/>
      <c r="G59" s="227"/>
      <c r="H59" s="225"/>
      <c r="I59" s="225"/>
      <c r="J59" s="225"/>
      <c r="K59" s="226"/>
      <c r="L59" s="241"/>
      <c r="M59" s="178"/>
      <c r="N59" s="176"/>
      <c r="O59" s="176"/>
      <c r="P59" s="176"/>
      <c r="Q59" s="176"/>
    </row>
    <row r="60" ht="15" customHeight="1">
      <c r="A60" s="176"/>
      <c r="B60" s="225"/>
      <c r="C60" s="225"/>
      <c r="D60" s="225"/>
      <c r="E60" s="225"/>
      <c r="F60" s="226"/>
      <c r="G60" s="227"/>
      <c r="H60" s="225"/>
      <c r="I60" s="225"/>
      <c r="J60" s="225"/>
      <c r="K60" s="226"/>
      <c r="L60" s="241"/>
      <c r="M60" s="178"/>
      <c r="N60" s="176"/>
      <c r="O60" s="176"/>
      <c r="P60" s="176"/>
      <c r="Q60" s="176"/>
    </row>
    <row r="61" ht="15" customHeight="1">
      <c r="A61" s="176"/>
      <c r="B61" s="225"/>
      <c r="C61" s="225"/>
      <c r="D61" s="225"/>
      <c r="E61" s="225"/>
      <c r="F61" s="226"/>
      <c r="G61" s="227"/>
      <c r="H61" s="225"/>
      <c r="I61" s="225"/>
      <c r="J61" s="225"/>
      <c r="K61" s="226"/>
      <c r="L61" s="241"/>
      <c r="M61" s="178"/>
      <c r="N61" s="176"/>
      <c r="O61" s="176"/>
      <c r="P61" s="176"/>
      <c r="Q61" s="176"/>
    </row>
    <row r="62" ht="15" customHeight="1">
      <c r="A62" s="176"/>
      <c r="B62" s="225"/>
      <c r="C62" s="225"/>
      <c r="D62" s="225"/>
      <c r="E62" s="225"/>
      <c r="F62" s="226"/>
      <c r="G62" s="227"/>
      <c r="H62" s="225"/>
      <c r="I62" s="225"/>
      <c r="J62" s="225"/>
      <c r="K62" s="226"/>
      <c r="L62" s="241"/>
      <c r="M62" s="178"/>
      <c r="N62" s="176"/>
      <c r="O62" s="176"/>
      <c r="P62" s="176"/>
      <c r="Q62" s="176"/>
    </row>
    <row r="63" ht="15" customHeight="1">
      <c r="A63" s="176"/>
      <c r="B63" s="225"/>
      <c r="C63" s="225"/>
      <c r="D63" s="225"/>
      <c r="E63" s="225"/>
      <c r="F63" s="226"/>
      <c r="G63" s="227"/>
      <c r="H63" s="225"/>
      <c r="I63" s="225"/>
      <c r="J63" s="225"/>
      <c r="K63" s="226"/>
      <c r="L63" s="241"/>
      <c r="M63" s="178"/>
      <c r="N63" s="176"/>
      <c r="O63" s="176"/>
      <c r="P63" s="176"/>
      <c r="Q63" s="176"/>
    </row>
    <row r="64" ht="15" customHeight="1">
      <c r="A64" s="176"/>
      <c r="B64" s="225"/>
      <c r="C64" s="225"/>
      <c r="D64" s="225"/>
      <c r="E64" s="225"/>
      <c r="F64" s="226"/>
      <c r="G64" s="227"/>
      <c r="H64" s="225"/>
      <c r="I64" s="225"/>
      <c r="J64" s="225"/>
      <c r="K64" s="226"/>
      <c r="L64" s="241"/>
      <c r="M64" s="178"/>
      <c r="N64" s="176"/>
      <c r="O64" s="176"/>
      <c r="P64" s="176"/>
      <c r="Q64" s="176"/>
    </row>
    <row r="65" ht="15" customHeight="1">
      <c r="A65" s="176"/>
      <c r="B65" s="225"/>
      <c r="C65" s="225"/>
      <c r="D65" s="225"/>
      <c r="E65" s="225"/>
      <c r="F65" s="226"/>
      <c r="G65" s="227"/>
      <c r="H65" s="225"/>
      <c r="I65" s="225"/>
      <c r="J65" s="225"/>
      <c r="K65" s="226"/>
      <c r="L65" s="241"/>
      <c r="M65" s="178"/>
      <c r="N65" s="176"/>
      <c r="O65" s="176"/>
      <c r="P65" s="176"/>
      <c r="Q65" s="176"/>
    </row>
    <row r="66" ht="15" customHeight="1">
      <c r="A66" s="176"/>
      <c r="B66" s="225"/>
      <c r="C66" s="225"/>
      <c r="D66" s="225"/>
      <c r="E66" s="225"/>
      <c r="F66" s="226"/>
      <c r="G66" s="227"/>
      <c r="H66" s="225"/>
      <c r="I66" s="225"/>
      <c r="J66" s="225"/>
      <c r="K66" s="226"/>
      <c r="L66" s="241"/>
      <c r="M66" s="178"/>
      <c r="N66" s="176"/>
      <c r="O66" s="176"/>
      <c r="P66" s="176"/>
      <c r="Q66" s="176"/>
    </row>
    <row r="67" ht="15" customHeight="1">
      <c r="A67" s="176"/>
      <c r="B67" s="225"/>
      <c r="C67" s="225"/>
      <c r="D67" s="225"/>
      <c r="E67" s="225"/>
      <c r="F67" s="226"/>
      <c r="G67" s="227"/>
      <c r="H67" s="225"/>
      <c r="I67" s="225"/>
      <c r="J67" s="225"/>
      <c r="K67" s="226"/>
      <c r="L67" s="241"/>
      <c r="M67" s="178"/>
      <c r="N67" s="176"/>
      <c r="O67" s="176"/>
      <c r="P67" s="176"/>
      <c r="Q67" s="176"/>
    </row>
    <row r="68" ht="15" customHeight="1">
      <c r="A68" s="176"/>
      <c r="B68" s="225"/>
      <c r="C68" s="225"/>
      <c r="D68" s="225"/>
      <c r="E68" s="225"/>
      <c r="F68" s="226"/>
      <c r="G68" s="227"/>
      <c r="H68" s="225"/>
      <c r="I68" s="225"/>
      <c r="J68" s="225"/>
      <c r="K68" s="226"/>
      <c r="L68" s="241"/>
      <c r="M68" s="178"/>
      <c r="N68" s="176"/>
      <c r="O68" s="176"/>
      <c r="P68" s="176"/>
      <c r="Q68" s="176"/>
    </row>
    <row r="69" ht="15" customHeight="1">
      <c r="A69" s="176"/>
      <c r="B69" s="225"/>
      <c r="C69" s="225"/>
      <c r="D69" s="225"/>
      <c r="E69" s="225"/>
      <c r="F69" s="226"/>
      <c r="G69" s="227"/>
      <c r="H69" s="225"/>
      <c r="I69" s="225"/>
      <c r="J69" s="225"/>
      <c r="K69" s="226"/>
      <c r="L69" s="241"/>
      <c r="M69" s="178"/>
      <c r="N69" s="176"/>
      <c r="O69" s="176"/>
      <c r="P69" s="176"/>
      <c r="Q69" s="176"/>
    </row>
    <row r="70" ht="15" customHeight="1">
      <c r="A70" s="176"/>
      <c r="B70" s="225"/>
      <c r="C70" s="225"/>
      <c r="D70" s="225"/>
      <c r="E70" s="225"/>
      <c r="F70" s="226"/>
      <c r="G70" s="227"/>
      <c r="H70" s="225"/>
      <c r="I70" s="225"/>
      <c r="J70" s="225"/>
      <c r="K70" s="226"/>
      <c r="L70" s="241"/>
      <c r="M70" s="178"/>
      <c r="N70" s="176"/>
      <c r="O70" s="176"/>
      <c r="P70" s="176"/>
      <c r="Q70" s="176"/>
    </row>
    <row r="71" ht="15" customHeight="1">
      <c r="A71" s="176"/>
      <c r="B71" s="225"/>
      <c r="C71" s="225"/>
      <c r="D71" s="225"/>
      <c r="E71" s="225"/>
      <c r="F71" s="226"/>
      <c r="G71" s="227"/>
      <c r="H71" s="225"/>
      <c r="I71" s="225"/>
      <c r="J71" s="225"/>
      <c r="K71" s="226"/>
      <c r="L71" s="241"/>
      <c r="M71" s="178"/>
      <c r="N71" s="176"/>
      <c r="O71" s="176"/>
      <c r="P71" s="176"/>
      <c r="Q71" s="176"/>
    </row>
    <row r="72" ht="15" customHeight="1">
      <c r="A72" s="176"/>
      <c r="B72" s="225"/>
      <c r="C72" s="225"/>
      <c r="D72" s="225"/>
      <c r="E72" s="225"/>
      <c r="F72" s="226"/>
      <c r="G72" s="227"/>
      <c r="H72" s="225"/>
      <c r="I72" s="225"/>
      <c r="J72" s="225"/>
      <c r="K72" s="226"/>
      <c r="L72" s="241"/>
      <c r="M72" s="178"/>
      <c r="N72" s="176"/>
      <c r="O72" s="176"/>
      <c r="P72" s="176"/>
      <c r="Q72" s="176"/>
    </row>
    <row r="73" ht="15" customHeight="1">
      <c r="A73" s="176"/>
      <c r="B73" s="225"/>
      <c r="C73" s="225"/>
      <c r="D73" s="225"/>
      <c r="E73" s="225"/>
      <c r="F73" s="226"/>
      <c r="G73" s="227"/>
      <c r="H73" s="225"/>
      <c r="I73" s="225"/>
      <c r="J73" s="225"/>
      <c r="K73" s="226"/>
      <c r="L73" s="241"/>
      <c r="M73" s="178"/>
      <c r="N73" s="176"/>
      <c r="O73" s="176"/>
      <c r="P73" s="176"/>
      <c r="Q73" s="176"/>
    </row>
    <row r="74" ht="15" customHeight="1">
      <c r="A74" s="176"/>
      <c r="B74" s="225"/>
      <c r="C74" s="225"/>
      <c r="D74" s="225"/>
      <c r="E74" s="225"/>
      <c r="F74" s="226"/>
      <c r="G74" s="227"/>
      <c r="H74" s="225"/>
      <c r="I74" s="225"/>
      <c r="J74" s="225"/>
      <c r="K74" s="226"/>
      <c r="L74" s="241"/>
      <c r="M74" s="178"/>
      <c r="N74" s="176"/>
      <c r="O74" s="176"/>
      <c r="P74" s="176"/>
      <c r="Q74" s="176"/>
    </row>
    <row r="75" ht="15" customHeight="1">
      <c r="A75" s="176"/>
      <c r="B75" s="225"/>
      <c r="C75" s="225"/>
      <c r="D75" s="225"/>
      <c r="E75" s="225"/>
      <c r="F75" s="226"/>
      <c r="G75" s="227"/>
      <c r="H75" s="225"/>
      <c r="I75" s="225"/>
      <c r="J75" s="225"/>
      <c r="K75" s="226"/>
      <c r="L75" s="241"/>
      <c r="M75" s="178"/>
      <c r="N75" s="176"/>
      <c r="O75" s="176"/>
      <c r="P75" s="176"/>
      <c r="Q75" s="176"/>
    </row>
    <row r="76" ht="15" customHeight="1">
      <c r="A76" s="176"/>
      <c r="B76" s="225"/>
      <c r="C76" s="225"/>
      <c r="D76" s="225"/>
      <c r="E76" s="225"/>
      <c r="F76" s="226"/>
      <c r="G76" s="227"/>
      <c r="H76" s="225"/>
      <c r="I76" s="225"/>
      <c r="J76" s="225"/>
      <c r="K76" s="226"/>
      <c r="L76" s="241"/>
      <c r="M76" s="178"/>
      <c r="N76" s="176"/>
      <c r="O76" s="176"/>
      <c r="P76" s="176"/>
      <c r="Q76" s="176"/>
    </row>
    <row r="77" ht="15" customHeight="1">
      <c r="A77" s="176"/>
      <c r="B77" s="225"/>
      <c r="C77" s="225"/>
      <c r="D77" s="225"/>
      <c r="E77" s="225"/>
      <c r="F77" s="226"/>
      <c r="G77" s="227"/>
      <c r="H77" s="225"/>
      <c r="I77" s="225"/>
      <c r="J77" s="225"/>
      <c r="K77" s="226"/>
      <c r="L77" s="241"/>
      <c r="M77" s="178"/>
      <c r="N77" s="176"/>
      <c r="O77" s="176"/>
      <c r="P77" s="176"/>
      <c r="Q77" s="176"/>
    </row>
    <row r="78" ht="15" customHeight="1">
      <c r="A78" s="176"/>
      <c r="B78" s="225"/>
      <c r="C78" s="225"/>
      <c r="D78" s="225"/>
      <c r="E78" s="225"/>
      <c r="F78" s="226"/>
      <c r="G78" s="227"/>
      <c r="H78" s="242"/>
      <c r="I78" s="242"/>
      <c r="J78" s="225"/>
      <c r="K78" s="226"/>
      <c r="L78" s="179"/>
      <c r="M78" s="178"/>
      <c r="N78" s="176"/>
      <c r="O78" s="176"/>
      <c r="P78" s="176"/>
      <c r="Q78" s="176"/>
    </row>
    <row r="79" ht="15" customHeight="1">
      <c r="A79" s="176"/>
      <c r="B79" s="225"/>
      <c r="C79" s="225"/>
      <c r="D79" s="225"/>
      <c r="E79" s="225"/>
      <c r="F79" s="226"/>
      <c r="G79" s="227"/>
      <c r="H79" s="242"/>
      <c r="I79" s="242"/>
      <c r="J79" s="225"/>
      <c r="K79" s="226"/>
      <c r="L79" s="179"/>
      <c r="M79" s="178"/>
      <c r="N79" s="176"/>
      <c r="O79" s="176"/>
      <c r="P79" s="176"/>
      <c r="Q79" s="176"/>
    </row>
    <row r="80" ht="15" customHeight="1">
      <c r="A80" s="176"/>
      <c r="B80" s="225"/>
      <c r="C80" s="225"/>
      <c r="D80" s="225"/>
      <c r="E80" s="225"/>
      <c r="F80" s="226"/>
      <c r="G80" s="227"/>
      <c r="H80" s="242"/>
      <c r="I80" s="242"/>
      <c r="J80" s="225"/>
      <c r="K80" s="226"/>
      <c r="L80" s="179"/>
      <c r="M80" s="178"/>
      <c r="N80" s="176"/>
      <c r="O80" s="176"/>
      <c r="P80" s="176"/>
      <c r="Q80" s="176"/>
    </row>
    <row r="81" ht="15" customHeight="1">
      <c r="A81" s="176"/>
      <c r="B81" s="225"/>
      <c r="C81" s="225"/>
      <c r="D81" s="225"/>
      <c r="E81" s="225"/>
      <c r="F81" s="226"/>
      <c r="G81" s="227"/>
      <c r="H81" s="242"/>
      <c r="I81" s="242"/>
      <c r="J81" s="225"/>
      <c r="K81" s="226"/>
      <c r="L81" s="179"/>
      <c r="M81" s="178"/>
      <c r="N81" s="176"/>
      <c r="O81" s="176"/>
      <c r="P81" s="176"/>
      <c r="Q81" s="176"/>
    </row>
    <row r="82" ht="15" customHeight="1">
      <c r="A82" s="176"/>
      <c r="B82" s="225"/>
      <c r="C82" s="225"/>
      <c r="D82" s="225"/>
      <c r="E82" s="225"/>
      <c r="F82" s="226"/>
      <c r="G82" s="227"/>
      <c r="H82" s="242"/>
      <c r="I82" s="242"/>
      <c r="J82" s="225"/>
      <c r="K82" s="226"/>
      <c r="L82" s="179"/>
      <c r="M82" s="178"/>
      <c r="N82" s="176"/>
      <c r="O82" s="176"/>
      <c r="P82" s="176"/>
      <c r="Q82" s="176"/>
    </row>
    <row r="83" ht="15" customHeight="1">
      <c r="A83" s="176"/>
      <c r="B83" s="225"/>
      <c r="C83" s="225"/>
      <c r="D83" s="225"/>
      <c r="E83" s="225"/>
      <c r="F83" s="226"/>
      <c r="G83" s="227"/>
      <c r="H83" s="242"/>
      <c r="I83" s="242"/>
      <c r="J83" s="225"/>
      <c r="K83" s="226"/>
      <c r="L83" s="179"/>
      <c r="M83" s="178"/>
      <c r="N83" s="176"/>
      <c r="O83" s="176"/>
      <c r="P83" s="176"/>
      <c r="Q83" s="176"/>
    </row>
    <row r="84" ht="15" customHeight="1">
      <c r="A84" s="176"/>
      <c r="B84" s="225"/>
      <c r="C84" s="225"/>
      <c r="D84" s="225"/>
      <c r="E84" s="225"/>
      <c r="F84" s="226"/>
      <c r="G84" s="227"/>
      <c r="H84" s="242"/>
      <c r="I84" s="242"/>
      <c r="J84" s="225"/>
      <c r="K84" s="226"/>
      <c r="L84" s="179"/>
      <c r="M84" s="178"/>
      <c r="N84" s="176"/>
      <c r="O84" s="176"/>
      <c r="P84" s="176"/>
      <c r="Q84" s="176"/>
    </row>
    <row r="85" ht="15" customHeight="1">
      <c r="A85" s="176"/>
      <c r="B85" s="225"/>
      <c r="C85" s="225"/>
      <c r="D85" s="225"/>
      <c r="E85" s="225"/>
      <c r="F85" s="226"/>
      <c r="G85" s="227"/>
      <c r="H85" s="242"/>
      <c r="I85" s="242"/>
      <c r="J85" s="225"/>
      <c r="K85" s="226"/>
      <c r="L85" s="179"/>
      <c r="M85" s="178"/>
      <c r="N85" s="176"/>
      <c r="O85" s="176"/>
      <c r="P85" s="176"/>
      <c r="Q85" s="176"/>
    </row>
    <row r="86" ht="15" customHeight="1">
      <c r="A86" s="176"/>
      <c r="B86" s="225"/>
      <c r="C86" s="225"/>
      <c r="D86" s="225"/>
      <c r="E86" s="225"/>
      <c r="F86" s="226"/>
      <c r="G86" s="227"/>
      <c r="H86" s="242"/>
      <c r="I86" s="242"/>
      <c r="J86" s="225"/>
      <c r="K86" s="226"/>
      <c r="L86" s="179"/>
      <c r="M86" s="178"/>
      <c r="N86" s="176"/>
      <c r="O86" s="176"/>
      <c r="P86" s="176"/>
      <c r="Q86" s="176"/>
    </row>
    <row r="87" ht="15" customHeight="1">
      <c r="A87" s="176"/>
      <c r="B87" s="225"/>
      <c r="C87" s="225"/>
      <c r="D87" s="225"/>
      <c r="E87" s="225"/>
      <c r="F87" s="226"/>
      <c r="G87" s="227"/>
      <c r="H87" s="242"/>
      <c r="I87" s="242"/>
      <c r="J87" s="225"/>
      <c r="K87" s="226"/>
      <c r="L87" s="179"/>
      <c r="M87" s="178"/>
      <c r="N87" s="176"/>
      <c r="O87" s="176"/>
      <c r="P87" s="176"/>
      <c r="Q87" s="176"/>
    </row>
    <row r="88" ht="15" customHeight="1">
      <c r="A88" s="176"/>
      <c r="B88" s="225"/>
      <c r="C88" s="225"/>
      <c r="D88" s="225"/>
      <c r="E88" s="225"/>
      <c r="F88" s="226"/>
      <c r="G88" s="227"/>
      <c r="H88" s="242"/>
      <c r="I88" s="242"/>
      <c r="J88" s="225"/>
      <c r="K88" s="226"/>
      <c r="L88" s="179"/>
      <c r="M88" s="178"/>
      <c r="N88" s="176"/>
      <c r="O88" s="176"/>
      <c r="P88" s="176"/>
      <c r="Q88" s="176"/>
    </row>
    <row r="89" ht="15" customHeight="1">
      <c r="A89" s="176"/>
      <c r="B89" s="225"/>
      <c r="C89" s="225"/>
      <c r="D89" s="225"/>
      <c r="E89" s="225"/>
      <c r="F89" s="226"/>
      <c r="G89" s="227"/>
      <c r="H89" s="242"/>
      <c r="I89" s="242"/>
      <c r="J89" s="225"/>
      <c r="K89" s="226"/>
      <c r="L89" s="179"/>
      <c r="M89" s="178"/>
      <c r="N89" s="176"/>
      <c r="O89" s="176"/>
      <c r="P89" s="176"/>
      <c r="Q89" s="176"/>
    </row>
    <row r="90" ht="15" customHeight="1">
      <c r="A90" s="176"/>
      <c r="B90" s="225"/>
      <c r="C90" s="225"/>
      <c r="D90" s="225"/>
      <c r="E90" s="225"/>
      <c r="F90" s="226"/>
      <c r="G90" s="227"/>
      <c r="H90" s="242"/>
      <c r="I90" s="242"/>
      <c r="J90" s="225"/>
      <c r="K90" s="226"/>
      <c r="L90" s="179"/>
      <c r="M90" s="178"/>
      <c r="N90" s="176"/>
      <c r="O90" s="176"/>
      <c r="P90" s="176"/>
      <c r="Q90" s="176"/>
    </row>
    <row r="91" ht="15" customHeight="1">
      <c r="A91" s="176"/>
      <c r="B91" s="225"/>
      <c r="C91" s="225"/>
      <c r="D91" s="225"/>
      <c r="E91" s="225"/>
      <c r="F91" s="226"/>
      <c r="G91" s="227"/>
      <c r="H91" s="242"/>
      <c r="I91" s="242"/>
      <c r="J91" s="225"/>
      <c r="K91" s="226"/>
      <c r="L91" s="179"/>
      <c r="M91" s="178"/>
      <c r="N91" s="176"/>
      <c r="O91" s="176"/>
      <c r="P91" s="176"/>
      <c r="Q91" s="176"/>
    </row>
    <row r="92" ht="15" customHeight="1">
      <c r="A92" s="176"/>
      <c r="B92" s="225"/>
      <c r="C92" s="225"/>
      <c r="D92" s="225"/>
      <c r="E92" s="225"/>
      <c r="F92" s="226"/>
      <c r="G92" s="227"/>
      <c r="H92" s="242"/>
      <c r="I92" s="242"/>
      <c r="J92" s="225"/>
      <c r="K92" s="226"/>
      <c r="L92" s="179"/>
      <c r="M92" s="178"/>
      <c r="N92" s="176"/>
      <c r="O92" s="176"/>
      <c r="P92" s="176"/>
      <c r="Q92" s="176"/>
    </row>
    <row r="93" ht="15" customHeight="1">
      <c r="A93" s="176"/>
      <c r="B93" s="225"/>
      <c r="C93" s="225"/>
      <c r="D93" s="225"/>
      <c r="E93" s="225"/>
      <c r="F93" s="226"/>
      <c r="G93" s="227"/>
      <c r="H93" s="242"/>
      <c r="I93" s="242"/>
      <c r="J93" s="225"/>
      <c r="K93" s="226"/>
      <c r="L93" s="179"/>
      <c r="M93" s="178"/>
      <c r="N93" s="176"/>
      <c r="O93" s="176"/>
      <c r="P93" s="176"/>
      <c r="Q93" s="176"/>
    </row>
    <row r="94" ht="15" customHeight="1">
      <c r="A94" s="176"/>
      <c r="B94" s="225"/>
      <c r="C94" s="225"/>
      <c r="D94" s="225"/>
      <c r="E94" s="225"/>
      <c r="F94" s="226"/>
      <c r="G94" s="227"/>
      <c r="H94" s="242"/>
      <c r="I94" s="242"/>
      <c r="J94" s="225"/>
      <c r="K94" s="226"/>
      <c r="L94" s="179"/>
      <c r="M94" s="178"/>
      <c r="N94" s="176"/>
      <c r="O94" s="176"/>
      <c r="P94" s="176"/>
      <c r="Q94" s="176"/>
    </row>
    <row r="95" ht="15" customHeight="1">
      <c r="A95" s="176"/>
      <c r="B95" s="225"/>
      <c r="C95" s="225"/>
      <c r="D95" s="225"/>
      <c r="E95" s="225"/>
      <c r="F95" s="226"/>
      <c r="G95" s="227"/>
      <c r="H95" s="242"/>
      <c r="I95" s="242"/>
      <c r="J95" s="225"/>
      <c r="K95" s="226"/>
      <c r="L95" s="179"/>
      <c r="M95" s="178"/>
      <c r="N95" s="176"/>
      <c r="O95" s="176"/>
      <c r="P95" s="176"/>
      <c r="Q95" s="176"/>
    </row>
    <row r="96" ht="15" customHeight="1">
      <c r="A96" s="176"/>
      <c r="B96" s="225"/>
      <c r="C96" s="225"/>
      <c r="D96" s="225"/>
      <c r="E96" s="225"/>
      <c r="F96" s="226"/>
      <c r="G96" s="227"/>
      <c r="H96" s="242"/>
      <c r="I96" s="242"/>
      <c r="J96" s="225"/>
      <c r="K96" s="226"/>
      <c r="L96" s="179"/>
      <c r="M96" s="178"/>
      <c r="N96" s="176"/>
      <c r="O96" s="176"/>
      <c r="P96" s="176"/>
      <c r="Q96" s="176"/>
    </row>
    <row r="97" ht="15" customHeight="1">
      <c r="A97" s="176"/>
      <c r="B97" s="225"/>
      <c r="C97" s="225"/>
      <c r="D97" s="225"/>
      <c r="E97" s="225"/>
      <c r="F97" s="226"/>
      <c r="G97" s="227"/>
      <c r="H97" s="242"/>
      <c r="I97" s="242"/>
      <c r="J97" s="225"/>
      <c r="K97" s="226"/>
      <c r="L97" s="179"/>
      <c r="M97" s="178"/>
      <c r="N97" s="176"/>
      <c r="O97" s="176"/>
      <c r="P97" s="176"/>
      <c r="Q97" s="176"/>
    </row>
    <row r="98" ht="15" customHeight="1">
      <c r="A98" s="176"/>
      <c r="B98" s="225"/>
      <c r="C98" s="225"/>
      <c r="D98" s="225"/>
      <c r="E98" s="225"/>
      <c r="F98" s="226"/>
      <c r="G98" s="227"/>
      <c r="H98" s="242"/>
      <c r="I98" s="242"/>
      <c r="J98" s="225"/>
      <c r="K98" s="226"/>
      <c r="L98" s="179"/>
      <c r="M98" s="178"/>
      <c r="N98" s="176"/>
      <c r="O98" s="176"/>
      <c r="P98" s="176"/>
      <c r="Q98" s="176"/>
    </row>
    <row r="99" ht="15" customHeight="1">
      <c r="A99" s="176"/>
      <c r="B99" s="225"/>
      <c r="C99" s="225"/>
      <c r="D99" s="225"/>
      <c r="E99" s="225"/>
      <c r="F99" s="226"/>
      <c r="G99" s="227"/>
      <c r="H99" s="242"/>
      <c r="I99" s="242"/>
      <c r="J99" s="225"/>
      <c r="K99" s="226"/>
      <c r="L99" s="179"/>
      <c r="M99" s="178"/>
      <c r="N99" s="176"/>
      <c r="O99" s="176"/>
      <c r="P99" s="176"/>
      <c r="Q99" s="176"/>
    </row>
    <row r="100" ht="15" customHeight="1">
      <c r="A100" s="176"/>
      <c r="B100" s="225"/>
      <c r="C100" s="225"/>
      <c r="D100" s="225"/>
      <c r="E100" s="225"/>
      <c r="F100" s="226"/>
      <c r="G100" s="227"/>
      <c r="H100" s="242"/>
      <c r="I100" s="242"/>
      <c r="J100" s="225"/>
      <c r="K100" s="226"/>
      <c r="L100" s="179"/>
      <c r="M100" s="178"/>
      <c r="N100" s="176"/>
      <c r="O100" s="176"/>
      <c r="P100" s="176"/>
      <c r="Q100" s="176"/>
    </row>
    <row r="101" ht="15" customHeight="1">
      <c r="A101" s="176"/>
      <c r="B101" s="225"/>
      <c r="C101" s="225"/>
      <c r="D101" s="225"/>
      <c r="E101" s="225"/>
      <c r="F101" s="226"/>
      <c r="G101" s="227"/>
      <c r="H101" s="242"/>
      <c r="I101" s="242"/>
      <c r="J101" s="225"/>
      <c r="K101" s="226"/>
      <c r="L101" s="179"/>
      <c r="M101" s="178"/>
      <c r="N101" s="176"/>
      <c r="O101" s="176"/>
      <c r="P101" s="176"/>
      <c r="Q101" s="176"/>
    </row>
    <row r="102" ht="15" customHeight="1">
      <c r="A102" s="176"/>
      <c r="B102" s="225"/>
      <c r="C102" s="225"/>
      <c r="D102" s="225"/>
      <c r="E102" s="225"/>
      <c r="F102" s="226"/>
      <c r="G102" s="227"/>
      <c r="H102" s="242"/>
      <c r="I102" s="242"/>
      <c r="J102" s="225"/>
      <c r="K102" s="226"/>
      <c r="L102" s="179"/>
      <c r="M102" s="178"/>
      <c r="N102" s="176"/>
      <c r="O102" s="176"/>
      <c r="P102" s="176"/>
      <c r="Q102" s="176"/>
    </row>
    <row r="103" ht="15" customHeight="1">
      <c r="A103" s="176"/>
      <c r="B103" s="225"/>
      <c r="C103" s="225"/>
      <c r="D103" s="225"/>
      <c r="E103" s="225"/>
      <c r="F103" s="226"/>
      <c r="G103" s="227"/>
      <c r="H103" s="242"/>
      <c r="I103" s="242"/>
      <c r="J103" s="225"/>
      <c r="K103" s="226"/>
      <c r="L103" s="179"/>
      <c r="M103" s="178"/>
      <c r="N103" s="176"/>
      <c r="O103" s="176"/>
      <c r="P103" s="176"/>
      <c r="Q103" s="176"/>
    </row>
    <row r="104" ht="15" customHeight="1">
      <c r="A104" s="176"/>
      <c r="B104" s="225"/>
      <c r="C104" s="225"/>
      <c r="D104" s="225"/>
      <c r="E104" s="225"/>
      <c r="F104" s="226"/>
      <c r="G104" s="227"/>
      <c r="H104" s="242"/>
      <c r="I104" s="242"/>
      <c r="J104" s="225"/>
      <c r="K104" s="226"/>
      <c r="L104" s="179"/>
      <c r="M104" s="178"/>
      <c r="N104" s="176"/>
      <c r="O104" s="176"/>
      <c r="P104" s="176"/>
      <c r="Q104" s="176"/>
    </row>
    <row r="105" ht="15" customHeight="1">
      <c r="A105" s="176"/>
      <c r="B105" s="225"/>
      <c r="C105" s="225"/>
      <c r="D105" s="225"/>
      <c r="E105" s="225"/>
      <c r="F105" s="226"/>
      <c r="G105" s="227"/>
      <c r="H105" s="242"/>
      <c r="I105" s="242"/>
      <c r="J105" s="225"/>
      <c r="K105" s="226"/>
      <c r="L105" s="179"/>
      <c r="M105" s="178"/>
      <c r="N105" s="176"/>
      <c r="O105" s="176"/>
      <c r="P105" s="176"/>
      <c r="Q105" s="176"/>
    </row>
    <row r="106" ht="15" customHeight="1">
      <c r="A106" s="176"/>
      <c r="B106" s="225"/>
      <c r="C106" s="225"/>
      <c r="D106" s="225"/>
      <c r="E106" s="225"/>
      <c r="F106" s="226"/>
      <c r="G106" s="227"/>
      <c r="H106" s="242"/>
      <c r="I106" s="242"/>
      <c r="J106" s="225"/>
      <c r="K106" s="226"/>
      <c r="L106" s="179"/>
      <c r="M106" s="178"/>
      <c r="N106" s="176"/>
      <c r="O106" s="176"/>
      <c r="P106" s="176"/>
      <c r="Q106" s="176"/>
    </row>
    <row r="107" ht="15" customHeight="1">
      <c r="A107" s="176"/>
      <c r="B107" s="225"/>
      <c r="C107" s="225"/>
      <c r="D107" s="225"/>
      <c r="E107" s="225"/>
      <c r="F107" s="226"/>
      <c r="G107" s="227"/>
      <c r="H107" s="242"/>
      <c r="I107" s="242"/>
      <c r="J107" s="225"/>
      <c r="K107" s="226"/>
      <c r="L107" s="179"/>
      <c r="M107" s="178"/>
      <c r="N107" s="176"/>
      <c r="O107" s="176"/>
      <c r="P107" s="176"/>
      <c r="Q107" s="176"/>
    </row>
    <row r="108" ht="15" customHeight="1">
      <c r="A108" s="176"/>
      <c r="B108" s="225"/>
      <c r="C108" s="225"/>
      <c r="D108" s="225"/>
      <c r="E108" s="225"/>
      <c r="F108" s="226"/>
      <c r="G108" s="227"/>
      <c r="H108" s="242"/>
      <c r="I108" s="242"/>
      <c r="J108" s="225"/>
      <c r="K108" s="226"/>
      <c r="L108" s="179"/>
      <c r="M108" s="178"/>
      <c r="N108" s="176"/>
      <c r="O108" s="176"/>
      <c r="P108" s="176"/>
      <c r="Q108" s="176"/>
    </row>
    <row r="109" ht="15" customHeight="1">
      <c r="A109" s="176"/>
      <c r="B109" s="225"/>
      <c r="C109" s="225"/>
      <c r="D109" s="225"/>
      <c r="E109" s="225"/>
      <c r="F109" s="226"/>
      <c r="G109" s="227"/>
      <c r="H109" s="242"/>
      <c r="I109" s="242"/>
      <c r="J109" s="225"/>
      <c r="K109" s="226"/>
      <c r="L109" s="179"/>
      <c r="M109" s="178"/>
      <c r="N109" s="176"/>
      <c r="O109" s="176"/>
      <c r="P109" s="176"/>
      <c r="Q109" s="176"/>
    </row>
    <row r="110" ht="15" customHeight="1">
      <c r="A110" s="176"/>
      <c r="B110" s="225"/>
      <c r="C110" s="225"/>
      <c r="D110" s="225"/>
      <c r="E110" s="225"/>
      <c r="F110" s="226"/>
      <c r="G110" s="227"/>
      <c r="H110" s="242"/>
      <c r="I110" s="242"/>
      <c r="J110" s="225"/>
      <c r="K110" s="226"/>
      <c r="L110" s="179"/>
      <c r="M110" s="178"/>
      <c r="N110" s="176"/>
      <c r="O110" s="176"/>
      <c r="P110" s="176"/>
      <c r="Q110" s="176"/>
    </row>
    <row r="111" ht="15" customHeight="1">
      <c r="A111" s="176"/>
      <c r="B111" s="225"/>
      <c r="C111" s="225"/>
      <c r="D111" s="225"/>
      <c r="E111" s="225"/>
      <c r="F111" s="226"/>
      <c r="G111" s="227"/>
      <c r="H111" s="242"/>
      <c r="I111" s="242"/>
      <c r="J111" s="225"/>
      <c r="K111" s="226"/>
      <c r="L111" s="179"/>
      <c r="M111" s="178"/>
      <c r="N111" s="176"/>
      <c r="O111" s="176"/>
      <c r="P111" s="176"/>
      <c r="Q111" s="176"/>
    </row>
    <row r="112" ht="15" customHeight="1">
      <c r="A112" s="176"/>
      <c r="B112" s="225"/>
      <c r="C112" s="225"/>
      <c r="D112" s="225"/>
      <c r="E112" s="225"/>
      <c r="F112" s="226"/>
      <c r="G112" s="227"/>
      <c r="H112" s="242"/>
      <c r="I112" s="242"/>
      <c r="J112" s="225"/>
      <c r="K112" s="226"/>
      <c r="L112" s="179"/>
      <c r="M112" s="178"/>
      <c r="N112" s="176"/>
      <c r="O112" s="176"/>
      <c r="P112" s="176"/>
      <c r="Q112" s="176"/>
    </row>
    <row r="113" ht="15" customHeight="1">
      <c r="A113" s="176"/>
      <c r="B113" s="225"/>
      <c r="C113" s="225"/>
      <c r="D113" s="225"/>
      <c r="E113" s="225"/>
      <c r="F113" s="226"/>
      <c r="G113" s="227"/>
      <c r="H113" s="242"/>
      <c r="I113" s="242"/>
      <c r="J113" s="225"/>
      <c r="K113" s="226"/>
      <c r="L113" s="179"/>
      <c r="M113" s="178"/>
      <c r="N113" s="176"/>
      <c r="O113" s="176"/>
      <c r="P113" s="176"/>
      <c r="Q113" s="176"/>
    </row>
    <row r="114" ht="15" customHeight="1">
      <c r="A114" s="176"/>
      <c r="B114" s="225"/>
      <c r="C114" s="225"/>
      <c r="D114" s="225"/>
      <c r="E114" s="225"/>
      <c r="F114" s="226"/>
      <c r="G114" s="227"/>
      <c r="H114" s="242"/>
      <c r="I114" s="242"/>
      <c r="J114" s="225"/>
      <c r="K114" s="226"/>
      <c r="L114" s="179"/>
      <c r="M114" s="178"/>
      <c r="N114" s="176"/>
      <c r="O114" s="176"/>
      <c r="P114" s="176"/>
      <c r="Q114" s="176"/>
    </row>
    <row r="115" ht="15" customHeight="1">
      <c r="A115" s="176"/>
      <c r="B115" s="225"/>
      <c r="C115" s="225"/>
      <c r="D115" s="225"/>
      <c r="E115" s="225"/>
      <c r="F115" s="226"/>
      <c r="G115" s="227"/>
      <c r="H115" s="242"/>
      <c r="I115" s="242"/>
      <c r="J115" s="225"/>
      <c r="K115" s="226"/>
      <c r="L115" s="179"/>
      <c r="M115" s="178"/>
      <c r="N115" s="176"/>
      <c r="O115" s="176"/>
      <c r="P115" s="176"/>
      <c r="Q115" s="176"/>
    </row>
    <row r="116" ht="15" customHeight="1">
      <c r="A116" s="176"/>
      <c r="B116" s="225"/>
      <c r="C116" s="225"/>
      <c r="D116" s="225"/>
      <c r="E116" s="225"/>
      <c r="F116" s="226"/>
      <c r="G116" s="227"/>
      <c r="H116" s="242"/>
      <c r="I116" s="242"/>
      <c r="J116" s="225"/>
      <c r="K116" s="226"/>
      <c r="L116" s="179"/>
      <c r="M116" s="178"/>
      <c r="N116" s="176"/>
      <c r="O116" s="176"/>
      <c r="P116" s="176"/>
      <c r="Q116" s="176"/>
    </row>
    <row r="117" ht="15" customHeight="1">
      <c r="A117" s="176"/>
      <c r="B117" s="225"/>
      <c r="C117" s="225"/>
      <c r="D117" s="225"/>
      <c r="E117" s="225"/>
      <c r="F117" s="226"/>
      <c r="G117" s="227"/>
      <c r="H117" s="242"/>
      <c r="I117" s="242"/>
      <c r="J117" s="225"/>
      <c r="K117" s="226"/>
      <c r="L117" s="179"/>
      <c r="M117" s="178"/>
      <c r="N117" s="176"/>
      <c r="O117" s="176"/>
      <c r="P117" s="176"/>
      <c r="Q117" s="176"/>
    </row>
    <row r="118" ht="15" customHeight="1">
      <c r="A118" s="176"/>
      <c r="B118" s="225"/>
      <c r="C118" s="225"/>
      <c r="D118" s="225"/>
      <c r="E118" s="225"/>
      <c r="F118" s="226"/>
      <c r="G118" s="227"/>
      <c r="H118" s="242"/>
      <c r="I118" s="242"/>
      <c r="J118" s="225"/>
      <c r="K118" s="226"/>
      <c r="L118" s="179"/>
      <c r="M118" s="178"/>
      <c r="N118" s="176"/>
      <c r="O118" s="176"/>
      <c r="P118" s="176"/>
      <c r="Q118" s="176"/>
    </row>
    <row r="119" ht="15" customHeight="1">
      <c r="A119" s="176"/>
      <c r="B119" s="225"/>
      <c r="C119" s="225"/>
      <c r="D119" s="225"/>
      <c r="E119" s="225"/>
      <c r="F119" s="226"/>
      <c r="G119" s="227"/>
      <c r="H119" s="242"/>
      <c r="I119" s="242"/>
      <c r="J119" s="225"/>
      <c r="K119" s="226"/>
      <c r="L119" s="179"/>
      <c r="M119" s="178"/>
      <c r="N119" s="176"/>
      <c r="O119" s="176"/>
      <c r="P119" s="176"/>
      <c r="Q119" s="176"/>
    </row>
    <row r="120" ht="15" customHeight="1">
      <c r="A120" s="176"/>
      <c r="B120" s="225"/>
      <c r="C120" s="225"/>
      <c r="D120" s="225"/>
      <c r="E120" s="225"/>
      <c r="F120" s="226"/>
      <c r="G120" s="227"/>
      <c r="H120" s="242"/>
      <c r="I120" s="242"/>
      <c r="J120" s="225"/>
      <c r="K120" s="226"/>
      <c r="L120" s="179"/>
      <c r="M120" s="178"/>
      <c r="N120" s="176"/>
      <c r="O120" s="176"/>
      <c r="P120" s="176"/>
      <c r="Q120" s="176"/>
    </row>
    <row r="121" ht="15" customHeight="1">
      <c r="A121" s="176"/>
      <c r="B121" s="225"/>
      <c r="C121" s="225"/>
      <c r="D121" s="225"/>
      <c r="E121" s="225"/>
      <c r="F121" s="226"/>
      <c r="G121" s="227"/>
      <c r="H121" s="242"/>
      <c r="I121" s="242"/>
      <c r="J121" s="225"/>
      <c r="K121" s="226"/>
      <c r="L121" s="179"/>
      <c r="M121" s="178"/>
      <c r="N121" s="176"/>
      <c r="O121" s="176"/>
      <c r="P121" s="176"/>
      <c r="Q121" s="176"/>
    </row>
    <row r="122" ht="15" customHeight="1">
      <c r="A122" s="176"/>
      <c r="B122" s="225"/>
      <c r="C122" s="225"/>
      <c r="D122" s="225"/>
      <c r="E122" s="225"/>
      <c r="F122" s="226"/>
      <c r="G122" s="227"/>
      <c r="H122" s="242"/>
      <c r="I122" s="242"/>
      <c r="J122" s="225"/>
      <c r="K122" s="226"/>
      <c r="L122" s="179"/>
      <c r="M122" s="178"/>
      <c r="N122" s="176"/>
      <c r="O122" s="176"/>
      <c r="P122" s="176"/>
      <c r="Q122" s="176"/>
    </row>
    <row r="123" ht="15" customHeight="1">
      <c r="A123" s="176"/>
      <c r="B123" s="225"/>
      <c r="C123" s="225"/>
      <c r="D123" s="225"/>
      <c r="E123" s="225"/>
      <c r="F123" s="226"/>
      <c r="G123" s="227"/>
      <c r="H123" s="242"/>
      <c r="I123" s="242"/>
      <c r="J123" s="225"/>
      <c r="K123" s="226"/>
      <c r="L123" s="179"/>
      <c r="M123" s="178"/>
      <c r="N123" s="176"/>
      <c r="O123" s="176"/>
      <c r="P123" s="176"/>
      <c r="Q123" s="176"/>
    </row>
    <row r="124" ht="15" customHeight="1">
      <c r="A124" s="176"/>
      <c r="B124" s="225"/>
      <c r="C124" s="225"/>
      <c r="D124" s="225"/>
      <c r="E124" s="225"/>
      <c r="F124" s="226"/>
      <c r="G124" s="227"/>
      <c r="H124" s="242"/>
      <c r="I124" s="242"/>
      <c r="J124" s="225"/>
      <c r="K124" s="226"/>
      <c r="L124" s="179"/>
      <c r="M124" s="178"/>
      <c r="N124" s="176"/>
      <c r="O124" s="176"/>
      <c r="P124" s="176"/>
      <c r="Q124" s="176"/>
    </row>
    <row r="125" ht="15" customHeight="1">
      <c r="A125" s="176"/>
      <c r="B125" s="225"/>
      <c r="C125" s="225"/>
      <c r="D125" s="225"/>
      <c r="E125" s="225"/>
      <c r="F125" s="226"/>
      <c r="G125" s="227"/>
      <c r="H125" s="242"/>
      <c r="I125" s="242"/>
      <c r="J125" s="225"/>
      <c r="K125" s="226"/>
      <c r="L125" s="179"/>
      <c r="M125" s="178"/>
      <c r="N125" s="176"/>
      <c r="O125" s="176"/>
      <c r="P125" s="176"/>
      <c r="Q125" s="176"/>
    </row>
    <row r="126" ht="15" customHeight="1">
      <c r="A126" s="176"/>
      <c r="B126" s="225"/>
      <c r="C126" s="225"/>
      <c r="D126" s="225"/>
      <c r="E126" s="225"/>
      <c r="F126" s="226"/>
      <c r="G126" s="227"/>
      <c r="H126" s="242"/>
      <c r="I126" s="242"/>
      <c r="J126" s="225"/>
      <c r="K126" s="226"/>
      <c r="L126" s="179"/>
      <c r="M126" s="178"/>
      <c r="N126" s="176"/>
      <c r="O126" s="176"/>
      <c r="P126" s="176"/>
      <c r="Q126" s="176"/>
    </row>
    <row r="127" ht="15" customHeight="1">
      <c r="A127" s="176"/>
      <c r="B127" s="225"/>
      <c r="C127" s="225"/>
      <c r="D127" s="225"/>
      <c r="E127" s="225"/>
      <c r="F127" s="226"/>
      <c r="G127" s="227"/>
      <c r="H127" s="242"/>
      <c r="I127" s="242"/>
      <c r="J127" s="225"/>
      <c r="K127" s="226"/>
      <c r="L127" s="179"/>
      <c r="M127" s="178"/>
      <c r="N127" s="176"/>
      <c r="O127" s="176"/>
      <c r="P127" s="176"/>
      <c r="Q127" s="176"/>
    </row>
    <row r="128" ht="15" customHeight="1">
      <c r="A128" s="176"/>
      <c r="B128" s="225"/>
      <c r="C128" s="225"/>
      <c r="D128" s="225"/>
      <c r="E128" s="225"/>
      <c r="F128" s="226"/>
      <c r="G128" s="227"/>
      <c r="H128" s="242"/>
      <c r="I128" s="242"/>
      <c r="J128" s="225"/>
      <c r="K128" s="226"/>
      <c r="L128" s="179"/>
      <c r="M128" s="178"/>
      <c r="N128" s="176"/>
      <c r="O128" s="176"/>
      <c r="P128" s="176"/>
      <c r="Q128" s="176"/>
    </row>
    <row r="129" ht="15" customHeight="1">
      <c r="A129" s="176"/>
      <c r="B129" s="225"/>
      <c r="C129" s="225"/>
      <c r="D129" s="225"/>
      <c r="E129" s="225"/>
      <c r="F129" s="226"/>
      <c r="G129" s="227"/>
      <c r="H129" s="242"/>
      <c r="I129" s="242"/>
      <c r="J129" s="225"/>
      <c r="K129" s="226"/>
      <c r="L129" s="179"/>
      <c r="M129" s="178"/>
      <c r="N129" s="176"/>
      <c r="O129" s="176"/>
      <c r="P129" s="176"/>
      <c r="Q129" s="176"/>
    </row>
    <row r="130" ht="15" customHeight="1">
      <c r="A130" s="176"/>
      <c r="B130" s="225"/>
      <c r="C130" s="225"/>
      <c r="D130" s="225"/>
      <c r="E130" s="225"/>
      <c r="F130" s="226"/>
      <c r="G130" s="227"/>
      <c r="H130" s="242"/>
      <c r="I130" s="242"/>
      <c r="J130" s="225"/>
      <c r="K130" s="226"/>
      <c r="L130" s="179"/>
      <c r="M130" s="178"/>
      <c r="N130" s="176"/>
      <c r="O130" s="176"/>
      <c r="P130" s="176"/>
      <c r="Q130" s="176"/>
    </row>
    <row r="131" ht="15" customHeight="1">
      <c r="A131" s="176"/>
      <c r="B131" s="225"/>
      <c r="C131" s="225"/>
      <c r="D131" s="225"/>
      <c r="E131" s="225"/>
      <c r="F131" s="226"/>
      <c r="G131" s="227"/>
      <c r="H131" s="242"/>
      <c r="I131" s="242"/>
      <c r="J131" s="225"/>
      <c r="K131" s="226"/>
      <c r="L131" s="179"/>
      <c r="M131" s="178"/>
      <c r="N131" s="176"/>
      <c r="O131" s="176"/>
      <c r="P131" s="176"/>
      <c r="Q131" s="176"/>
    </row>
    <row r="132" ht="15" customHeight="1">
      <c r="A132" s="176"/>
      <c r="B132" s="225"/>
      <c r="C132" s="225"/>
      <c r="D132" s="225"/>
      <c r="E132" s="225"/>
      <c r="F132" s="226"/>
      <c r="G132" s="227"/>
      <c r="H132" s="242"/>
      <c r="I132" s="242"/>
      <c r="J132" s="225"/>
      <c r="K132" s="226"/>
      <c r="L132" s="179"/>
      <c r="M132" s="178"/>
      <c r="N132" s="176"/>
      <c r="O132" s="176"/>
      <c r="P132" s="176"/>
      <c r="Q132" s="176"/>
    </row>
    <row r="133" ht="15" customHeight="1">
      <c r="A133" s="176"/>
      <c r="B133" s="225"/>
      <c r="C133" s="225"/>
      <c r="D133" s="225"/>
      <c r="E133" s="225"/>
      <c r="F133" s="226"/>
      <c r="G133" s="227"/>
      <c r="H133" s="242"/>
      <c r="I133" s="242"/>
      <c r="J133" s="225"/>
      <c r="K133" s="226"/>
      <c r="L133" s="179"/>
      <c r="M133" s="178"/>
      <c r="N133" s="176"/>
      <c r="O133" s="176"/>
      <c r="P133" s="176"/>
      <c r="Q133" s="176"/>
    </row>
    <row r="134" ht="15" customHeight="1">
      <c r="A134" s="176"/>
      <c r="B134" s="225"/>
      <c r="C134" s="225"/>
      <c r="D134" s="225"/>
      <c r="E134" s="225"/>
      <c r="F134" s="226"/>
      <c r="G134" s="227"/>
      <c r="H134" s="242"/>
      <c r="I134" s="242"/>
      <c r="J134" s="225"/>
      <c r="K134" s="226"/>
      <c r="L134" s="179"/>
      <c r="M134" s="178"/>
      <c r="N134" s="176"/>
      <c r="O134" s="176"/>
      <c r="P134" s="176"/>
      <c r="Q134" s="176"/>
    </row>
    <row r="135" ht="15" customHeight="1">
      <c r="A135" s="176"/>
      <c r="B135" s="225"/>
      <c r="C135" s="225"/>
      <c r="D135" s="225"/>
      <c r="E135" s="225"/>
      <c r="F135" s="226"/>
      <c r="G135" s="227"/>
      <c r="H135" s="242"/>
      <c r="I135" s="242"/>
      <c r="J135" s="225"/>
      <c r="K135" s="226"/>
      <c r="L135" s="179"/>
      <c r="M135" s="178"/>
      <c r="N135" s="176"/>
      <c r="O135" s="176"/>
      <c r="P135" s="176"/>
      <c r="Q135" s="176"/>
    </row>
    <row r="136" ht="15" customHeight="1">
      <c r="A136" s="176"/>
      <c r="B136" s="225"/>
      <c r="C136" s="225"/>
      <c r="D136" s="225"/>
      <c r="E136" s="225"/>
      <c r="F136" s="226"/>
      <c r="G136" s="227"/>
      <c r="H136" s="242"/>
      <c r="I136" s="242"/>
      <c r="J136" s="225"/>
      <c r="K136" s="226"/>
      <c r="L136" s="179"/>
      <c r="M136" s="178"/>
      <c r="N136" s="176"/>
      <c r="O136" s="176"/>
      <c r="P136" s="176"/>
      <c r="Q136" s="176"/>
    </row>
    <row r="137" ht="15" customHeight="1">
      <c r="A137" s="176"/>
      <c r="B137" s="225"/>
      <c r="C137" s="225"/>
      <c r="D137" s="225"/>
      <c r="E137" s="225"/>
      <c r="F137" s="226"/>
      <c r="G137" s="227"/>
      <c r="H137" s="242"/>
      <c r="I137" s="242"/>
      <c r="J137" s="225"/>
      <c r="K137" s="226"/>
      <c r="L137" s="179"/>
      <c r="M137" s="178"/>
      <c r="N137" s="176"/>
      <c r="O137" s="176"/>
      <c r="P137" s="176"/>
      <c r="Q137" s="176"/>
    </row>
    <row r="138" ht="15" customHeight="1">
      <c r="A138" s="176"/>
      <c r="B138" s="225"/>
      <c r="C138" s="225"/>
      <c r="D138" s="225"/>
      <c r="E138" s="225"/>
      <c r="F138" s="226"/>
      <c r="G138" s="227"/>
      <c r="H138" s="242"/>
      <c r="I138" s="242"/>
      <c r="J138" s="225"/>
      <c r="K138" s="226"/>
      <c r="L138" s="179"/>
      <c r="M138" s="178"/>
      <c r="N138" s="176"/>
      <c r="O138" s="176"/>
      <c r="P138" s="176"/>
      <c r="Q138" s="176"/>
    </row>
    <row r="139" ht="15" customHeight="1">
      <c r="A139" s="176"/>
      <c r="B139" s="225"/>
      <c r="C139" s="225"/>
      <c r="D139" s="225"/>
      <c r="E139" s="225"/>
      <c r="F139" s="226"/>
      <c r="G139" s="227"/>
      <c r="H139" s="242"/>
      <c r="I139" s="242"/>
      <c r="J139" s="225"/>
      <c r="K139" s="226"/>
      <c r="L139" s="179"/>
      <c r="M139" s="178"/>
      <c r="N139" s="176"/>
      <c r="O139" s="176"/>
      <c r="P139" s="176"/>
      <c r="Q139" s="176"/>
    </row>
    <row r="140" ht="15" customHeight="1">
      <c r="A140" s="176"/>
      <c r="B140" s="225"/>
      <c r="C140" s="225"/>
      <c r="D140" s="225"/>
      <c r="E140" s="225"/>
      <c r="F140" s="226"/>
      <c r="G140" s="227"/>
      <c r="H140" s="242"/>
      <c r="I140" s="242"/>
      <c r="J140" s="225"/>
      <c r="K140" s="226"/>
      <c r="L140" s="179"/>
      <c r="M140" s="178"/>
      <c r="N140" s="176"/>
      <c r="O140" s="176"/>
      <c r="P140" s="176"/>
      <c r="Q140" s="176"/>
    </row>
    <row r="141" ht="15" customHeight="1">
      <c r="A141" s="176"/>
      <c r="B141" s="225"/>
      <c r="C141" s="225"/>
      <c r="D141" s="225"/>
      <c r="E141" s="225"/>
      <c r="F141" s="226"/>
      <c r="G141" s="227"/>
      <c r="H141" s="242"/>
      <c r="I141" s="242"/>
      <c r="J141" s="225"/>
      <c r="K141" s="226"/>
      <c r="L141" s="179"/>
      <c r="M141" s="178"/>
      <c r="N141" s="176"/>
      <c r="O141" s="176"/>
      <c r="P141" s="176"/>
      <c r="Q141" s="176"/>
    </row>
    <row r="142" ht="15" customHeight="1">
      <c r="A142" s="176"/>
      <c r="B142" s="225"/>
      <c r="C142" s="225"/>
      <c r="D142" s="225"/>
      <c r="E142" s="225"/>
      <c r="F142" s="226"/>
      <c r="G142" s="227"/>
      <c r="H142" s="242"/>
      <c r="I142" s="242"/>
      <c r="J142" s="225"/>
      <c r="K142" s="226"/>
      <c r="L142" s="179"/>
      <c r="M142" s="178"/>
      <c r="N142" s="176"/>
      <c r="O142" s="176"/>
      <c r="P142" s="176"/>
      <c r="Q142" s="176"/>
    </row>
    <row r="143" ht="15" customHeight="1">
      <c r="A143" s="176"/>
      <c r="B143" s="225"/>
      <c r="C143" s="225"/>
      <c r="D143" s="225"/>
      <c r="E143" s="225"/>
      <c r="F143" s="226"/>
      <c r="G143" s="227"/>
      <c r="H143" s="242"/>
      <c r="I143" s="242"/>
      <c r="J143" s="225"/>
      <c r="K143" s="226"/>
      <c r="L143" s="179"/>
      <c r="M143" s="178"/>
      <c r="N143" s="176"/>
      <c r="O143" s="176"/>
      <c r="P143" s="176"/>
      <c r="Q143" s="176"/>
    </row>
    <row r="144" ht="15" customHeight="1">
      <c r="A144" s="176"/>
      <c r="B144" s="225"/>
      <c r="C144" s="225"/>
      <c r="D144" s="225"/>
      <c r="E144" s="225"/>
      <c r="F144" s="226"/>
      <c r="G144" s="227"/>
      <c r="H144" s="242"/>
      <c r="I144" s="242"/>
      <c r="J144" s="225"/>
      <c r="K144" s="226"/>
      <c r="L144" s="179"/>
      <c r="M144" s="178"/>
      <c r="N144" s="176"/>
      <c r="O144" s="176"/>
      <c r="P144" s="176"/>
      <c r="Q144" s="176"/>
    </row>
    <row r="145" ht="15" customHeight="1">
      <c r="A145" s="176"/>
      <c r="B145" s="225"/>
      <c r="C145" s="225"/>
      <c r="D145" s="225"/>
      <c r="E145" s="225"/>
      <c r="F145" s="226"/>
      <c r="G145" s="227"/>
      <c r="H145" s="242"/>
      <c r="I145" s="242"/>
      <c r="J145" s="225"/>
      <c r="K145" s="226"/>
      <c r="L145" s="179"/>
      <c r="M145" s="178"/>
      <c r="N145" s="176"/>
      <c r="O145" s="176"/>
      <c r="P145" s="176"/>
      <c r="Q145" s="176"/>
    </row>
    <row r="146" ht="15" customHeight="1">
      <c r="A146" s="176"/>
      <c r="B146" s="225"/>
      <c r="C146" s="225"/>
      <c r="D146" s="225"/>
      <c r="E146" s="225"/>
      <c r="F146" s="226"/>
      <c r="G146" s="227"/>
      <c r="H146" s="242"/>
      <c r="I146" s="242"/>
      <c r="J146" s="225"/>
      <c r="K146" s="226"/>
      <c r="L146" s="179"/>
      <c r="M146" s="178"/>
      <c r="N146" s="176"/>
      <c r="O146" s="176"/>
      <c r="P146" s="176"/>
      <c r="Q146" s="176"/>
    </row>
    <row r="147" ht="15" customHeight="1">
      <c r="A147" s="176"/>
      <c r="B147" s="225"/>
      <c r="C147" s="225"/>
      <c r="D147" s="225"/>
      <c r="E147" s="225"/>
      <c r="F147" s="226"/>
      <c r="G147" s="227"/>
      <c r="H147" s="242"/>
      <c r="I147" s="242"/>
      <c r="J147" s="225"/>
      <c r="K147" s="226"/>
      <c r="L147" s="179"/>
      <c r="M147" s="178"/>
      <c r="N147" s="176"/>
      <c r="O147" s="176"/>
      <c r="P147" s="176"/>
      <c r="Q147" s="176"/>
    </row>
    <row r="148" ht="15" customHeight="1">
      <c r="A148" s="176"/>
      <c r="B148" s="225"/>
      <c r="C148" s="225"/>
      <c r="D148" s="225"/>
      <c r="E148" s="225"/>
      <c r="F148" s="226"/>
      <c r="G148" s="227"/>
      <c r="H148" s="242"/>
      <c r="I148" s="242"/>
      <c r="J148" s="225"/>
      <c r="K148" s="226"/>
      <c r="L148" s="179"/>
      <c r="M148" s="178"/>
      <c r="N148" s="176"/>
      <c r="O148" s="176"/>
      <c r="P148" s="176"/>
      <c r="Q148" s="176"/>
    </row>
    <row r="149" ht="15" customHeight="1">
      <c r="A149" s="176"/>
      <c r="B149" s="225"/>
      <c r="C149" s="225"/>
      <c r="D149" s="225"/>
      <c r="E149" s="225"/>
      <c r="F149" s="226"/>
      <c r="G149" s="227"/>
      <c r="H149" s="242"/>
      <c r="I149" s="242"/>
      <c r="J149" s="225"/>
      <c r="K149" s="226"/>
      <c r="L149" s="179"/>
      <c r="M149" s="178"/>
      <c r="N149" s="176"/>
      <c r="O149" s="176"/>
      <c r="P149" s="176"/>
      <c r="Q149" s="176"/>
    </row>
    <row r="150" ht="15" customHeight="1">
      <c r="A150" s="176"/>
      <c r="B150" s="225"/>
      <c r="C150" s="225"/>
      <c r="D150" s="225"/>
      <c r="E150" s="225"/>
      <c r="F150" s="226"/>
      <c r="G150" s="227"/>
      <c r="H150" s="242"/>
      <c r="I150" s="242"/>
      <c r="J150" s="225"/>
      <c r="K150" s="226"/>
      <c r="L150" s="179"/>
      <c r="M150" s="178"/>
      <c r="N150" s="176"/>
      <c r="O150" s="176"/>
      <c r="P150" s="176"/>
      <c r="Q150" s="176"/>
    </row>
    <row r="151" ht="15" customHeight="1">
      <c r="A151" s="176"/>
      <c r="B151" s="225"/>
      <c r="C151" s="225"/>
      <c r="D151" s="225"/>
      <c r="E151" s="225"/>
      <c r="F151" s="226"/>
      <c r="G151" s="227"/>
      <c r="H151" s="242"/>
      <c r="I151" s="242"/>
      <c r="J151" s="225"/>
      <c r="K151" s="226"/>
      <c r="L151" s="179"/>
      <c r="M151" s="178"/>
      <c r="N151" s="176"/>
      <c r="O151" s="176"/>
      <c r="P151" s="176"/>
      <c r="Q151" s="176"/>
    </row>
    <row r="152" ht="15" customHeight="1">
      <c r="A152" s="176"/>
      <c r="B152" s="225"/>
      <c r="C152" s="225"/>
      <c r="D152" s="225"/>
      <c r="E152" s="225"/>
      <c r="F152" s="226"/>
      <c r="G152" s="227"/>
      <c r="H152" s="242"/>
      <c r="I152" s="242"/>
      <c r="J152" s="225"/>
      <c r="K152" s="226"/>
      <c r="L152" s="179"/>
      <c r="M152" s="178"/>
      <c r="N152" s="176"/>
      <c r="O152" s="176"/>
      <c r="P152" s="176"/>
      <c r="Q152" s="176"/>
    </row>
    <row r="153" ht="15" customHeight="1">
      <c r="A153" s="176"/>
      <c r="B153" s="225"/>
      <c r="C153" s="225"/>
      <c r="D153" s="225"/>
      <c r="E153" s="225"/>
      <c r="F153" s="226"/>
      <c r="G153" s="227"/>
      <c r="H153" s="242"/>
      <c r="I153" s="242"/>
      <c r="J153" s="225"/>
      <c r="K153" s="226"/>
      <c r="L153" s="179"/>
      <c r="M153" s="178"/>
      <c r="N153" s="176"/>
      <c r="O153" s="176"/>
      <c r="P153" s="176"/>
      <c r="Q153" s="176"/>
    </row>
    <row r="154" ht="15" customHeight="1">
      <c r="A154" s="176"/>
      <c r="B154" s="225"/>
      <c r="C154" s="225"/>
      <c r="D154" s="225"/>
      <c r="E154" s="225"/>
      <c r="F154" s="226"/>
      <c r="G154" s="227"/>
      <c r="H154" s="242"/>
      <c r="I154" s="242"/>
      <c r="J154" s="225"/>
      <c r="K154" s="226"/>
      <c r="L154" s="179"/>
      <c r="M154" s="178"/>
      <c r="N154" s="176"/>
      <c r="O154" s="176"/>
      <c r="P154" s="176"/>
      <c r="Q154" s="176"/>
    </row>
    <row r="155" ht="15" customHeight="1">
      <c r="A155" s="176"/>
      <c r="B155" s="225"/>
      <c r="C155" s="225"/>
      <c r="D155" s="225"/>
      <c r="E155" s="225"/>
      <c r="F155" s="226"/>
      <c r="G155" s="227"/>
      <c r="H155" s="242"/>
      <c r="I155" s="242"/>
      <c r="J155" s="225"/>
      <c r="K155" s="226"/>
      <c r="L155" s="179"/>
      <c r="M155" s="178"/>
      <c r="N155" s="176"/>
      <c r="O155" s="176"/>
      <c r="P155" s="176"/>
      <c r="Q155" s="176"/>
    </row>
    <row r="156" ht="15" customHeight="1">
      <c r="A156" s="176"/>
      <c r="B156" s="225"/>
      <c r="C156" s="225"/>
      <c r="D156" s="225"/>
      <c r="E156" s="225"/>
      <c r="F156" s="226"/>
      <c r="G156" s="227"/>
      <c r="H156" s="242"/>
      <c r="I156" s="242"/>
      <c r="J156" s="225"/>
      <c r="K156" s="226"/>
      <c r="L156" s="179"/>
      <c r="M156" s="178"/>
      <c r="N156" s="176"/>
      <c r="O156" s="176"/>
      <c r="P156" s="176"/>
      <c r="Q156" s="176"/>
    </row>
    <row r="157" ht="15" customHeight="1">
      <c r="A157" s="176"/>
      <c r="B157" s="225"/>
      <c r="C157" s="225"/>
      <c r="D157" s="225"/>
      <c r="E157" s="225"/>
      <c r="F157" s="226"/>
      <c r="G157" s="227"/>
      <c r="H157" s="242"/>
      <c r="I157" s="242"/>
      <c r="J157" s="225"/>
      <c r="K157" s="226"/>
      <c r="L157" s="179"/>
      <c r="M157" s="178"/>
      <c r="N157" s="176"/>
      <c r="O157" s="176"/>
      <c r="P157" s="176"/>
      <c r="Q157" s="176"/>
    </row>
    <row r="158" ht="15" customHeight="1">
      <c r="A158" s="176"/>
      <c r="B158" s="225"/>
      <c r="C158" s="225"/>
      <c r="D158" s="225"/>
      <c r="E158" s="225"/>
      <c r="F158" s="226"/>
      <c r="G158" s="227"/>
      <c r="H158" s="242"/>
      <c r="I158" s="242"/>
      <c r="J158" s="225"/>
      <c r="K158" s="226"/>
      <c r="L158" s="179"/>
      <c r="M158" s="178"/>
      <c r="N158" s="176"/>
      <c r="O158" s="176"/>
      <c r="P158" s="176"/>
      <c r="Q158" s="176"/>
    </row>
    <row r="159" ht="15" customHeight="1">
      <c r="A159" s="176"/>
      <c r="B159" s="225"/>
      <c r="C159" s="225"/>
      <c r="D159" s="225"/>
      <c r="E159" s="225"/>
      <c r="F159" s="226"/>
      <c r="G159" s="227"/>
      <c r="H159" s="242"/>
      <c r="I159" s="242"/>
      <c r="J159" s="225"/>
      <c r="K159" s="226"/>
      <c r="L159" s="179"/>
      <c r="M159" s="178"/>
      <c r="N159" s="176"/>
      <c r="O159" s="176"/>
      <c r="P159" s="176"/>
      <c r="Q159" s="176"/>
    </row>
    <row r="160" ht="15" customHeight="1">
      <c r="A160" s="176"/>
      <c r="B160" s="225"/>
      <c r="C160" s="225"/>
      <c r="D160" s="225"/>
      <c r="E160" s="225"/>
      <c r="F160" s="226"/>
      <c r="G160" s="227"/>
      <c r="H160" s="242"/>
      <c r="I160" s="242"/>
      <c r="J160" s="225"/>
      <c r="K160" s="226"/>
      <c r="L160" s="179"/>
      <c r="M160" s="178"/>
      <c r="N160" s="176"/>
      <c r="O160" s="176"/>
      <c r="P160" s="176"/>
      <c r="Q160" s="176"/>
    </row>
    <row r="161" ht="15" customHeight="1">
      <c r="A161" s="176"/>
      <c r="B161" s="225"/>
      <c r="C161" s="225"/>
      <c r="D161" s="225"/>
      <c r="E161" s="225"/>
      <c r="F161" s="226"/>
      <c r="G161" s="227"/>
      <c r="H161" s="242"/>
      <c r="I161" s="242"/>
      <c r="J161" s="225"/>
      <c r="K161" s="226"/>
      <c r="L161" s="179"/>
      <c r="M161" s="178"/>
      <c r="N161" s="176"/>
      <c r="O161" s="176"/>
      <c r="P161" s="176"/>
      <c r="Q161" s="176"/>
    </row>
    <row r="162" ht="15" customHeight="1">
      <c r="A162" s="176"/>
      <c r="B162" s="225"/>
      <c r="C162" s="225"/>
      <c r="D162" s="225"/>
      <c r="E162" s="225"/>
      <c r="F162" s="226"/>
      <c r="G162" s="227"/>
      <c r="H162" s="242"/>
      <c r="I162" s="242"/>
      <c r="J162" s="225"/>
      <c r="K162" s="226"/>
      <c r="L162" s="179"/>
      <c r="M162" s="178"/>
      <c r="N162" s="176"/>
      <c r="O162" s="176"/>
      <c r="P162" s="176"/>
      <c r="Q162" s="176"/>
    </row>
    <row r="163" ht="15" customHeight="1">
      <c r="A163" s="176"/>
      <c r="B163" s="225"/>
      <c r="C163" s="225"/>
      <c r="D163" s="225"/>
      <c r="E163" s="225"/>
      <c r="F163" s="226"/>
      <c r="G163" s="227"/>
      <c r="H163" s="242"/>
      <c r="I163" s="242"/>
      <c r="J163" s="225"/>
      <c r="K163" s="226"/>
      <c r="L163" s="179"/>
      <c r="M163" s="178"/>
      <c r="N163" s="176"/>
      <c r="O163" s="176"/>
      <c r="P163" s="176"/>
      <c r="Q163" s="176"/>
    </row>
    <row r="164" ht="15" customHeight="1">
      <c r="A164" s="176"/>
      <c r="B164" s="225"/>
      <c r="C164" s="225"/>
      <c r="D164" s="225"/>
      <c r="E164" s="225"/>
      <c r="F164" s="226"/>
      <c r="G164" s="227"/>
      <c r="H164" s="242"/>
      <c r="I164" s="242"/>
      <c r="J164" s="225"/>
      <c r="K164" s="226"/>
      <c r="L164" s="179"/>
      <c r="M164" s="178"/>
      <c r="N164" s="176"/>
      <c r="O164" s="176"/>
      <c r="P164" s="176"/>
      <c r="Q164" s="176"/>
    </row>
    <row r="165" ht="15" customHeight="1">
      <c r="A165" s="176"/>
      <c r="B165" s="225"/>
      <c r="C165" s="225"/>
      <c r="D165" s="225"/>
      <c r="E165" s="225"/>
      <c r="F165" s="226"/>
      <c r="G165" s="227"/>
      <c r="H165" s="242"/>
      <c r="I165" s="242"/>
      <c r="J165" s="225"/>
      <c r="K165" s="226"/>
      <c r="L165" s="179"/>
      <c r="M165" s="178"/>
      <c r="N165" s="176"/>
      <c r="O165" s="176"/>
      <c r="P165" s="176"/>
      <c r="Q165" s="176"/>
    </row>
    <row r="166" ht="15" customHeight="1">
      <c r="A166" s="176"/>
      <c r="B166" s="225"/>
      <c r="C166" s="225"/>
      <c r="D166" s="225"/>
      <c r="E166" s="225"/>
      <c r="F166" s="226"/>
      <c r="G166" s="227"/>
      <c r="H166" s="242"/>
      <c r="I166" s="242"/>
      <c r="J166" s="225"/>
      <c r="K166" s="226"/>
      <c r="L166" s="179"/>
      <c r="M166" s="178"/>
      <c r="N166" s="176"/>
      <c r="O166" s="176"/>
      <c r="P166" s="176"/>
      <c r="Q166" s="176"/>
    </row>
    <row r="167" ht="15" customHeight="1">
      <c r="A167" s="176"/>
      <c r="B167" s="225"/>
      <c r="C167" s="225"/>
      <c r="D167" s="225"/>
      <c r="E167" s="225"/>
      <c r="F167" s="226"/>
      <c r="G167" s="227"/>
      <c r="H167" s="242"/>
      <c r="I167" s="242"/>
      <c r="J167" s="225"/>
      <c r="K167" s="226"/>
      <c r="L167" s="179"/>
      <c r="M167" s="178"/>
      <c r="N167" s="176"/>
      <c r="O167" s="176"/>
      <c r="P167" s="176"/>
      <c r="Q167" s="176"/>
    </row>
    <row r="168" ht="15" customHeight="1">
      <c r="A168" s="176"/>
      <c r="B168" s="225"/>
      <c r="C168" s="225"/>
      <c r="D168" s="225"/>
      <c r="E168" s="225"/>
      <c r="F168" s="226"/>
      <c r="G168" s="227"/>
      <c r="H168" s="242"/>
      <c r="I168" s="242"/>
      <c r="J168" s="225"/>
      <c r="K168" s="226"/>
      <c r="L168" s="179"/>
      <c r="M168" s="178"/>
      <c r="N168" s="176"/>
      <c r="O168" s="176"/>
      <c r="P168" s="176"/>
      <c r="Q168" s="176"/>
    </row>
    <row r="169" ht="15" customHeight="1">
      <c r="A169" s="176"/>
      <c r="B169" s="225"/>
      <c r="C169" s="225"/>
      <c r="D169" s="225"/>
      <c r="E169" s="225"/>
      <c r="F169" s="226"/>
      <c r="G169" s="227"/>
      <c r="H169" s="242"/>
      <c r="I169" s="242"/>
      <c r="J169" s="225"/>
      <c r="K169" s="226"/>
      <c r="L169" s="179"/>
      <c r="M169" s="178"/>
      <c r="N169" s="176"/>
      <c r="O169" s="176"/>
      <c r="P169" s="176"/>
      <c r="Q169" s="176"/>
    </row>
    <row r="170" ht="15" customHeight="1">
      <c r="A170" s="176"/>
      <c r="B170" s="225"/>
      <c r="C170" s="225"/>
      <c r="D170" s="225"/>
      <c r="E170" s="225"/>
      <c r="F170" s="226"/>
      <c r="G170" s="227"/>
      <c r="H170" s="242"/>
      <c r="I170" s="242"/>
      <c r="J170" s="225"/>
      <c r="K170" s="226"/>
      <c r="L170" s="179"/>
      <c r="M170" s="178"/>
      <c r="N170" s="176"/>
      <c r="O170" s="176"/>
      <c r="P170" s="176"/>
      <c r="Q170" s="176"/>
    </row>
    <row r="171" ht="15" customHeight="1">
      <c r="A171" s="176"/>
      <c r="B171" s="225"/>
      <c r="C171" s="225"/>
      <c r="D171" s="225"/>
      <c r="E171" s="225"/>
      <c r="F171" s="226"/>
      <c r="G171" s="227"/>
      <c r="H171" s="242"/>
      <c r="I171" s="242"/>
      <c r="J171" s="225"/>
      <c r="K171" s="226"/>
      <c r="L171" s="179"/>
      <c r="M171" s="178"/>
      <c r="N171" s="176"/>
      <c r="O171" s="176"/>
      <c r="P171" s="176"/>
      <c r="Q171" s="176"/>
    </row>
    <row r="172" ht="15" customHeight="1">
      <c r="A172" s="176"/>
      <c r="B172" s="225"/>
      <c r="C172" s="225"/>
      <c r="D172" s="225"/>
      <c r="E172" s="225"/>
      <c r="F172" s="226"/>
      <c r="G172" s="227"/>
      <c r="H172" s="242"/>
      <c r="I172" s="242"/>
      <c r="J172" s="225"/>
      <c r="K172" s="226"/>
      <c r="L172" s="179"/>
      <c r="M172" s="178"/>
      <c r="N172" s="176"/>
      <c r="O172" s="176"/>
      <c r="P172" s="176"/>
      <c r="Q172" s="176"/>
    </row>
    <row r="173" ht="15" customHeight="1">
      <c r="A173" s="176"/>
      <c r="B173" s="225"/>
      <c r="C173" s="225"/>
      <c r="D173" s="225"/>
      <c r="E173" s="225"/>
      <c r="F173" s="226"/>
      <c r="G173" s="227"/>
      <c r="H173" s="242"/>
      <c r="I173" s="242"/>
      <c r="J173" s="225"/>
      <c r="K173" s="226"/>
      <c r="L173" s="179"/>
      <c r="M173" s="178"/>
      <c r="N173" s="176"/>
      <c r="O173" s="176"/>
      <c r="P173" s="176"/>
      <c r="Q173" s="176"/>
    </row>
    <row r="174" ht="15" customHeight="1">
      <c r="A174" s="176"/>
      <c r="B174" s="225"/>
      <c r="C174" s="225"/>
      <c r="D174" s="225"/>
      <c r="E174" s="225"/>
      <c r="F174" s="226"/>
      <c r="G174" s="227"/>
      <c r="H174" s="242"/>
      <c r="I174" s="242"/>
      <c r="J174" s="225"/>
      <c r="K174" s="226"/>
      <c r="L174" s="179"/>
      <c r="M174" s="178"/>
      <c r="N174" s="176"/>
      <c r="O174" s="176"/>
      <c r="P174" s="176"/>
      <c r="Q174" s="176"/>
    </row>
    <row r="175" ht="15" customHeight="1">
      <c r="A175" s="176"/>
      <c r="B175" s="225"/>
      <c r="C175" s="225"/>
      <c r="D175" s="225"/>
      <c r="E175" s="225"/>
      <c r="F175" s="226"/>
      <c r="G175" s="227"/>
      <c r="H175" s="242"/>
      <c r="I175" s="242"/>
      <c r="J175" s="225"/>
      <c r="K175" s="226"/>
      <c r="L175" s="179"/>
      <c r="M175" s="178"/>
      <c r="N175" s="176"/>
      <c r="O175" s="176"/>
      <c r="P175" s="176"/>
      <c r="Q175" s="176"/>
    </row>
    <row r="176" ht="15" customHeight="1">
      <c r="A176" s="176"/>
      <c r="B176" s="225"/>
      <c r="C176" s="225"/>
      <c r="D176" s="225"/>
      <c r="E176" s="225"/>
      <c r="F176" s="226"/>
      <c r="G176" s="227"/>
      <c r="H176" s="242"/>
      <c r="I176" s="242"/>
      <c r="J176" s="225"/>
      <c r="K176" s="226"/>
      <c r="L176" s="179"/>
      <c r="M176" s="178"/>
      <c r="N176" s="176"/>
      <c r="O176" s="176"/>
      <c r="P176" s="176"/>
      <c r="Q176" s="176"/>
    </row>
    <row r="177" ht="15" customHeight="1">
      <c r="A177" s="176"/>
      <c r="B177" s="225"/>
      <c r="C177" s="225"/>
      <c r="D177" s="225"/>
      <c r="E177" s="225"/>
      <c r="F177" s="226"/>
      <c r="G177" s="227"/>
      <c r="H177" s="242"/>
      <c r="I177" s="242"/>
      <c r="J177" s="225"/>
      <c r="K177" s="226"/>
      <c r="L177" s="179"/>
      <c r="M177" s="178"/>
      <c r="N177" s="176"/>
      <c r="O177" s="176"/>
      <c r="P177" s="176"/>
      <c r="Q177" s="176"/>
    </row>
    <row r="178" ht="15" customHeight="1">
      <c r="A178" s="176"/>
      <c r="B178" s="225"/>
      <c r="C178" s="225"/>
      <c r="D178" s="225"/>
      <c r="E178" s="225"/>
      <c r="F178" s="226"/>
      <c r="G178" s="227"/>
      <c r="H178" s="242"/>
      <c r="I178" s="242"/>
      <c r="J178" s="225"/>
      <c r="K178" s="226"/>
      <c r="L178" s="179"/>
      <c r="M178" s="178"/>
      <c r="N178" s="176"/>
      <c r="O178" s="176"/>
      <c r="P178" s="176"/>
      <c r="Q178" s="176"/>
    </row>
    <row r="179" ht="15" customHeight="1">
      <c r="A179" s="176"/>
      <c r="B179" s="225"/>
      <c r="C179" s="225"/>
      <c r="D179" s="225"/>
      <c r="E179" s="225"/>
      <c r="F179" s="226"/>
      <c r="G179" s="227"/>
      <c r="H179" s="242"/>
      <c r="I179" s="242"/>
      <c r="J179" s="225"/>
      <c r="K179" s="226"/>
      <c r="L179" s="179"/>
      <c r="M179" s="178"/>
      <c r="N179" s="176"/>
      <c r="O179" s="176"/>
      <c r="P179" s="176"/>
      <c r="Q179" s="176"/>
    </row>
    <row r="180" ht="15" customHeight="1">
      <c r="A180" s="176"/>
      <c r="B180" s="225"/>
      <c r="C180" s="225"/>
      <c r="D180" s="225"/>
      <c r="E180" s="225"/>
      <c r="F180" s="226"/>
      <c r="G180" s="227"/>
      <c r="H180" s="242"/>
      <c r="I180" s="242"/>
      <c r="J180" s="225"/>
      <c r="K180" s="226"/>
      <c r="L180" s="179"/>
      <c r="M180" s="178"/>
      <c r="N180" s="176"/>
      <c r="O180" s="176"/>
      <c r="P180" s="176"/>
      <c r="Q180" s="176"/>
    </row>
    <row r="181" ht="15" customHeight="1">
      <c r="A181" s="176"/>
      <c r="B181" s="225"/>
      <c r="C181" s="225"/>
      <c r="D181" s="225"/>
      <c r="E181" s="225"/>
      <c r="F181" s="226"/>
      <c r="G181" s="227"/>
      <c r="H181" s="242"/>
      <c r="I181" s="242"/>
      <c r="J181" s="225"/>
      <c r="K181" s="226"/>
      <c r="L181" s="179"/>
      <c r="M181" s="178"/>
      <c r="N181" s="176"/>
      <c r="O181" s="176"/>
      <c r="P181" s="176"/>
      <c r="Q181" s="176"/>
    </row>
    <row r="182" ht="15" customHeight="1">
      <c r="A182" s="176"/>
      <c r="B182" s="225"/>
      <c r="C182" s="225"/>
      <c r="D182" s="225"/>
      <c r="E182" s="225"/>
      <c r="F182" s="226"/>
      <c r="G182" s="227"/>
      <c r="H182" s="242"/>
      <c r="I182" s="242"/>
      <c r="J182" s="225"/>
      <c r="K182" s="226"/>
      <c r="L182" s="179"/>
      <c r="M182" s="178"/>
      <c r="N182" s="176"/>
      <c r="O182" s="176"/>
      <c r="P182" s="176"/>
      <c r="Q182" s="176"/>
    </row>
    <row r="183" ht="15" customHeight="1">
      <c r="A183" s="176"/>
      <c r="B183" s="225"/>
      <c r="C183" s="225"/>
      <c r="D183" s="225"/>
      <c r="E183" s="225"/>
      <c r="F183" s="226"/>
      <c r="G183" s="227"/>
      <c r="H183" s="242"/>
      <c r="I183" s="242"/>
      <c r="J183" s="225"/>
      <c r="K183" s="226"/>
      <c r="L183" s="179"/>
      <c r="M183" s="178"/>
      <c r="N183" s="176"/>
      <c r="O183" s="176"/>
      <c r="P183" s="176"/>
      <c r="Q183" s="176"/>
    </row>
    <row r="184" ht="15" customHeight="1">
      <c r="A184" s="176"/>
      <c r="B184" s="225"/>
      <c r="C184" s="225"/>
      <c r="D184" s="225"/>
      <c r="E184" s="225"/>
      <c r="F184" s="226"/>
      <c r="G184" s="227"/>
      <c r="H184" s="242"/>
      <c r="I184" s="242"/>
      <c r="J184" s="225"/>
      <c r="K184" s="226"/>
      <c r="L184" s="179"/>
      <c r="M184" s="178"/>
      <c r="N184" s="176"/>
      <c r="O184" s="176"/>
      <c r="P184" s="176"/>
      <c r="Q184" s="176"/>
    </row>
    <row r="185" ht="15" customHeight="1">
      <c r="A185" s="176"/>
      <c r="B185" s="225"/>
      <c r="C185" s="225"/>
      <c r="D185" s="225"/>
      <c r="E185" s="225"/>
      <c r="F185" s="226"/>
      <c r="G185" s="227"/>
      <c r="H185" s="242"/>
      <c r="I185" s="242"/>
      <c r="J185" s="225"/>
      <c r="K185" s="226"/>
      <c r="L185" s="179"/>
      <c r="M185" s="178"/>
      <c r="N185" s="176"/>
      <c r="O185" s="176"/>
      <c r="P185" s="176"/>
      <c r="Q185" s="176"/>
    </row>
    <row r="186" ht="15" customHeight="1">
      <c r="A186" s="176"/>
      <c r="B186" s="225"/>
      <c r="C186" s="225"/>
      <c r="D186" s="225"/>
      <c r="E186" s="225"/>
      <c r="F186" s="226"/>
      <c r="G186" s="227"/>
      <c r="H186" s="242"/>
      <c r="I186" s="242"/>
      <c r="J186" s="225"/>
      <c r="K186" s="226"/>
      <c r="L186" s="179"/>
      <c r="M186" s="178"/>
      <c r="N186" s="176"/>
      <c r="O186" s="176"/>
      <c r="P186" s="176"/>
      <c r="Q186" s="176"/>
    </row>
    <row r="187" ht="15" customHeight="1">
      <c r="A187" s="176"/>
      <c r="B187" s="225"/>
      <c r="C187" s="225"/>
      <c r="D187" s="225"/>
      <c r="E187" s="225"/>
      <c r="F187" s="226"/>
      <c r="G187" s="227"/>
      <c r="H187" s="242"/>
      <c r="I187" s="242"/>
      <c r="J187" s="225"/>
      <c r="K187" s="226"/>
      <c r="L187" s="179"/>
      <c r="M187" s="178"/>
      <c r="N187" s="176"/>
      <c r="O187" s="176"/>
      <c r="P187" s="176"/>
      <c r="Q187" s="176"/>
    </row>
    <row r="188" ht="15" customHeight="1">
      <c r="A188" s="176"/>
      <c r="B188" s="225"/>
      <c r="C188" s="225"/>
      <c r="D188" s="225"/>
      <c r="E188" s="225"/>
      <c r="F188" s="226"/>
      <c r="G188" s="227"/>
      <c r="H188" s="242"/>
      <c r="I188" s="242"/>
      <c r="J188" s="225"/>
      <c r="K188" s="226"/>
      <c r="L188" s="179"/>
      <c r="M188" s="178"/>
      <c r="N188" s="176"/>
      <c r="O188" s="176"/>
      <c r="P188" s="176"/>
      <c r="Q188" s="176"/>
    </row>
    <row r="189" ht="15" customHeight="1">
      <c r="A189" s="176"/>
      <c r="B189" s="225"/>
      <c r="C189" s="225"/>
      <c r="D189" s="225"/>
      <c r="E189" s="225"/>
      <c r="F189" s="226"/>
      <c r="G189" s="227"/>
      <c r="H189" s="242"/>
      <c r="I189" s="242"/>
      <c r="J189" s="225"/>
      <c r="K189" s="226"/>
      <c r="L189" s="179"/>
      <c r="M189" s="178"/>
      <c r="N189" s="176"/>
      <c r="O189" s="176"/>
      <c r="P189" s="176"/>
      <c r="Q189" s="176"/>
    </row>
    <row r="190" ht="15" customHeight="1">
      <c r="A190" s="176"/>
      <c r="B190" s="225"/>
      <c r="C190" s="225"/>
      <c r="D190" s="225"/>
      <c r="E190" s="225"/>
      <c r="F190" s="226"/>
      <c r="G190" s="227"/>
      <c r="H190" s="242"/>
      <c r="I190" s="242"/>
      <c r="J190" s="225"/>
      <c r="K190" s="226"/>
      <c r="L190" s="179"/>
      <c r="M190" s="178"/>
      <c r="N190" s="176"/>
      <c r="O190" s="176"/>
      <c r="P190" s="176"/>
      <c r="Q190" s="176"/>
    </row>
    <row r="191" ht="15" customHeight="1">
      <c r="A191" s="176"/>
      <c r="B191" s="225"/>
      <c r="C191" s="225"/>
      <c r="D191" s="225"/>
      <c r="E191" s="225"/>
      <c r="F191" s="226"/>
      <c r="G191" s="227"/>
      <c r="H191" s="242"/>
      <c r="I191" s="242"/>
      <c r="J191" s="225"/>
      <c r="K191" s="226"/>
      <c r="L191" s="179"/>
      <c r="M191" s="178"/>
      <c r="N191" s="176"/>
      <c r="O191" s="176"/>
      <c r="P191" s="176"/>
      <c r="Q191" s="176"/>
    </row>
    <row r="192" ht="15" customHeight="1">
      <c r="A192" s="176"/>
      <c r="B192" s="225"/>
      <c r="C192" s="225"/>
      <c r="D192" s="225"/>
      <c r="E192" s="225"/>
      <c r="F192" s="226"/>
      <c r="G192" s="227"/>
      <c r="H192" s="242"/>
      <c r="I192" s="242"/>
      <c r="J192" s="225"/>
      <c r="K192" s="226"/>
      <c r="L192" s="179"/>
      <c r="M192" s="178"/>
      <c r="N192" s="176"/>
      <c r="O192" s="176"/>
      <c r="P192" s="176"/>
      <c r="Q192" s="176"/>
    </row>
    <row r="193" ht="15" customHeight="1">
      <c r="A193" s="176"/>
      <c r="B193" s="225"/>
      <c r="C193" s="225"/>
      <c r="D193" s="225"/>
      <c r="E193" s="225"/>
      <c r="F193" s="226"/>
      <c r="G193" s="227"/>
      <c r="H193" s="242"/>
      <c r="I193" s="242"/>
      <c r="J193" s="225"/>
      <c r="K193" s="226"/>
      <c r="L193" s="179"/>
      <c r="M193" s="178"/>
      <c r="N193" s="176"/>
      <c r="O193" s="176"/>
      <c r="P193" s="176"/>
      <c r="Q193" s="176"/>
    </row>
    <row r="194" ht="15" customHeight="1">
      <c r="A194" s="176"/>
      <c r="B194" s="225"/>
      <c r="C194" s="225"/>
      <c r="D194" s="225"/>
      <c r="E194" s="225"/>
      <c r="F194" s="226"/>
      <c r="G194" s="227"/>
      <c r="H194" s="242"/>
      <c r="I194" s="242"/>
      <c r="J194" s="225"/>
      <c r="K194" s="226"/>
      <c r="L194" s="179"/>
      <c r="M194" s="178"/>
      <c r="N194" s="176"/>
      <c r="O194" s="176"/>
      <c r="P194" s="176"/>
      <c r="Q194" s="176"/>
    </row>
    <row r="195" ht="15" customHeight="1">
      <c r="A195" s="176"/>
      <c r="B195" s="225"/>
      <c r="C195" s="225"/>
      <c r="D195" s="225"/>
      <c r="E195" s="225"/>
      <c r="F195" s="226"/>
      <c r="G195" s="227"/>
      <c r="H195" s="242"/>
      <c r="I195" s="242"/>
      <c r="J195" s="225"/>
      <c r="K195" s="226"/>
      <c r="L195" s="179"/>
      <c r="M195" s="178"/>
      <c r="N195" s="176"/>
      <c r="O195" s="176"/>
      <c r="P195" s="176"/>
      <c r="Q195" s="176"/>
    </row>
    <row r="196" ht="15" customHeight="1">
      <c r="A196" s="176"/>
      <c r="B196" s="225"/>
      <c r="C196" s="225"/>
      <c r="D196" s="225"/>
      <c r="E196" s="225"/>
      <c r="F196" s="226"/>
      <c r="G196" s="227"/>
      <c r="H196" s="242"/>
      <c r="I196" s="242"/>
      <c r="J196" s="225"/>
      <c r="K196" s="226"/>
      <c r="L196" s="179"/>
      <c r="M196" s="178"/>
      <c r="N196" s="176"/>
      <c r="O196" s="176"/>
      <c r="P196" s="176"/>
      <c r="Q196" s="176"/>
    </row>
    <row r="197" ht="15" customHeight="1">
      <c r="A197" s="176"/>
      <c r="B197" s="225"/>
      <c r="C197" s="225"/>
      <c r="D197" s="225"/>
      <c r="E197" s="225"/>
      <c r="F197" s="226"/>
      <c r="G197" s="227"/>
      <c r="H197" s="242"/>
      <c r="I197" s="242"/>
      <c r="J197" s="225"/>
      <c r="K197" s="226"/>
      <c r="L197" s="179"/>
      <c r="M197" s="178"/>
      <c r="N197" s="176"/>
      <c r="O197" s="176"/>
      <c r="P197" s="176"/>
      <c r="Q197" s="176"/>
    </row>
    <row r="198" ht="15" customHeight="1">
      <c r="A198" s="176"/>
      <c r="B198" s="225"/>
      <c r="C198" s="225"/>
      <c r="D198" s="225"/>
      <c r="E198" s="225"/>
      <c r="F198" s="226"/>
      <c r="G198" s="227"/>
      <c r="H198" s="242"/>
      <c r="I198" s="242"/>
      <c r="J198" s="225"/>
      <c r="K198" s="226"/>
      <c r="L198" s="179"/>
      <c r="M198" s="178"/>
      <c r="N198" s="176"/>
      <c r="O198" s="176"/>
      <c r="P198" s="176"/>
      <c r="Q198" s="176"/>
    </row>
    <row r="199" ht="15" customHeight="1">
      <c r="A199" s="176"/>
      <c r="B199" s="225"/>
      <c r="C199" s="225"/>
      <c r="D199" s="225"/>
      <c r="E199" s="225"/>
      <c r="F199" s="226"/>
      <c r="G199" s="227"/>
      <c r="H199" s="242"/>
      <c r="I199" s="242"/>
      <c r="J199" s="225"/>
      <c r="K199" s="226"/>
      <c r="L199" s="179"/>
      <c r="M199" s="178"/>
      <c r="N199" s="176"/>
      <c r="O199" s="176"/>
      <c r="P199" s="176"/>
      <c r="Q199" s="176"/>
    </row>
    <row r="200" ht="15" customHeight="1">
      <c r="A200" s="176"/>
      <c r="B200" s="225"/>
      <c r="C200" s="225"/>
      <c r="D200" s="225"/>
      <c r="E200" s="225"/>
      <c r="F200" s="226"/>
      <c r="G200" s="227"/>
      <c r="H200" s="242"/>
      <c r="I200" s="242"/>
      <c r="J200" s="225"/>
      <c r="K200" s="226"/>
      <c r="L200" s="179"/>
      <c r="M200" s="178"/>
      <c r="N200" s="176"/>
      <c r="O200" s="176"/>
      <c r="P200" s="176"/>
      <c r="Q200" s="176"/>
    </row>
    <row r="201" ht="15" customHeight="1">
      <c r="A201" s="176"/>
      <c r="B201" s="225"/>
      <c r="C201" s="225"/>
      <c r="D201" s="225"/>
      <c r="E201" s="225"/>
      <c r="F201" s="226"/>
      <c r="G201" s="227"/>
      <c r="H201" s="242"/>
      <c r="I201" s="242"/>
      <c r="J201" s="225"/>
      <c r="K201" s="226"/>
      <c r="L201" s="179"/>
      <c r="M201" s="178"/>
      <c r="N201" s="176"/>
      <c r="O201" s="176"/>
      <c r="P201" s="176"/>
      <c r="Q201" s="176"/>
    </row>
    <row r="202" ht="15" customHeight="1">
      <c r="A202" s="176"/>
      <c r="B202" s="225"/>
      <c r="C202" s="225"/>
      <c r="D202" s="225"/>
      <c r="E202" s="225"/>
      <c r="F202" s="226"/>
      <c r="G202" s="227"/>
      <c r="H202" s="242"/>
      <c r="I202" s="242"/>
      <c r="J202" s="225"/>
      <c r="K202" s="226"/>
      <c r="L202" s="179"/>
      <c r="M202" s="178"/>
      <c r="N202" s="176"/>
      <c r="O202" s="176"/>
      <c r="P202" s="176"/>
      <c r="Q202" s="176"/>
    </row>
    <row r="203" ht="15" customHeight="1">
      <c r="A203" s="176"/>
      <c r="B203" s="225"/>
      <c r="C203" s="225"/>
      <c r="D203" s="225"/>
      <c r="E203" s="225"/>
      <c r="F203" s="226"/>
      <c r="G203" s="227"/>
      <c r="H203" s="242"/>
      <c r="I203" s="242"/>
      <c r="J203" s="225"/>
      <c r="K203" s="226"/>
      <c r="L203" s="179"/>
      <c r="M203" s="178"/>
      <c r="N203" s="176"/>
      <c r="O203" s="176"/>
      <c r="P203" s="176"/>
      <c r="Q203" s="176"/>
    </row>
    <row r="204" ht="15" customHeight="1">
      <c r="A204" s="176"/>
      <c r="B204" s="225"/>
      <c r="C204" s="225"/>
      <c r="D204" s="225"/>
      <c r="E204" s="225"/>
      <c r="F204" s="226"/>
      <c r="G204" s="227"/>
      <c r="H204" s="242"/>
      <c r="I204" s="242"/>
      <c r="J204" s="225"/>
      <c r="K204" s="226"/>
      <c r="L204" s="179"/>
      <c r="M204" s="178"/>
      <c r="N204" s="176"/>
      <c r="O204" s="176"/>
      <c r="P204" s="176"/>
      <c r="Q204" s="176"/>
    </row>
    <row r="205" ht="15" customHeight="1">
      <c r="A205" s="176"/>
      <c r="B205" s="225"/>
      <c r="C205" s="225"/>
      <c r="D205" s="225"/>
      <c r="E205" s="225"/>
      <c r="F205" s="226"/>
      <c r="G205" s="227"/>
      <c r="H205" s="242"/>
      <c r="I205" s="242"/>
      <c r="J205" s="225"/>
      <c r="K205" s="226"/>
      <c r="L205" s="179"/>
      <c r="M205" s="178"/>
      <c r="N205" s="176"/>
      <c r="O205" s="176"/>
      <c r="P205" s="176"/>
      <c r="Q205" s="176"/>
    </row>
    <row r="206" ht="15" customHeight="1">
      <c r="A206" s="176"/>
      <c r="B206" s="225"/>
      <c r="C206" s="225"/>
      <c r="D206" s="225"/>
      <c r="E206" s="225"/>
      <c r="F206" s="226"/>
      <c r="G206" s="227"/>
      <c r="H206" s="242"/>
      <c r="I206" s="242"/>
      <c r="J206" s="225"/>
      <c r="K206" s="226"/>
      <c r="L206" s="179"/>
      <c r="M206" s="178"/>
      <c r="N206" s="176"/>
      <c r="O206" s="176"/>
      <c r="P206" s="176"/>
      <c r="Q206" s="176"/>
    </row>
    <row r="207" ht="15" customHeight="1">
      <c r="A207" s="176"/>
      <c r="B207" s="225"/>
      <c r="C207" s="225"/>
      <c r="D207" s="225"/>
      <c r="E207" s="225"/>
      <c r="F207" s="226"/>
      <c r="G207" s="227"/>
      <c r="H207" s="242"/>
      <c r="I207" s="242"/>
      <c r="J207" s="225"/>
      <c r="K207" s="226"/>
      <c r="L207" s="179"/>
      <c r="M207" s="178"/>
      <c r="N207" s="176"/>
      <c r="O207" s="176"/>
      <c r="P207" s="176"/>
      <c r="Q207" s="176"/>
    </row>
    <row r="208" ht="15" customHeight="1">
      <c r="A208" s="176"/>
      <c r="B208" s="225"/>
      <c r="C208" s="225"/>
      <c r="D208" s="225"/>
      <c r="E208" s="225"/>
      <c r="F208" s="226"/>
      <c r="G208" s="227"/>
      <c r="H208" s="242"/>
      <c r="I208" s="242"/>
      <c r="J208" s="225"/>
      <c r="K208" s="226"/>
      <c r="L208" s="179"/>
      <c r="M208" s="178"/>
      <c r="N208" s="176"/>
      <c r="O208" s="176"/>
      <c r="P208" s="176"/>
      <c r="Q208" s="176"/>
    </row>
    <row r="209" ht="15" customHeight="1">
      <c r="A209" s="176"/>
      <c r="B209" s="225"/>
      <c r="C209" s="225"/>
      <c r="D209" s="225"/>
      <c r="E209" s="225"/>
      <c r="F209" s="226"/>
      <c r="G209" s="227"/>
      <c r="H209" s="242"/>
      <c r="I209" s="242"/>
      <c r="J209" s="225"/>
      <c r="K209" s="226"/>
      <c r="L209" s="179"/>
      <c r="M209" s="178"/>
      <c r="N209" s="176"/>
      <c r="O209" s="176"/>
      <c r="P209" s="176"/>
      <c r="Q209" s="176"/>
    </row>
    <row r="210" ht="15" customHeight="1">
      <c r="A210" s="176"/>
      <c r="B210" s="225"/>
      <c r="C210" s="225"/>
      <c r="D210" s="225"/>
      <c r="E210" s="225"/>
      <c r="F210" s="226"/>
      <c r="G210" s="227"/>
      <c r="H210" s="242"/>
      <c r="I210" s="242"/>
      <c r="J210" s="225"/>
      <c r="K210" s="226"/>
      <c r="L210" s="179"/>
      <c r="M210" s="178"/>
      <c r="N210" s="176"/>
      <c r="O210" s="176"/>
      <c r="P210" s="176"/>
      <c r="Q210" s="176"/>
    </row>
    <row r="211" ht="15" customHeight="1">
      <c r="A211" s="176"/>
      <c r="B211" s="225"/>
      <c r="C211" s="225"/>
      <c r="D211" s="225"/>
      <c r="E211" s="225"/>
      <c r="F211" s="226"/>
      <c r="G211" s="227"/>
      <c r="H211" s="242"/>
      <c r="I211" s="242"/>
      <c r="J211" s="225"/>
      <c r="K211" s="226"/>
      <c r="L211" s="179"/>
      <c r="M211" s="178"/>
      <c r="N211" s="176"/>
      <c r="O211" s="176"/>
      <c r="P211" s="176"/>
      <c r="Q211" s="176"/>
    </row>
    <row r="212" ht="15" customHeight="1">
      <c r="A212" s="176"/>
      <c r="B212" s="225"/>
      <c r="C212" s="225"/>
      <c r="D212" s="225"/>
      <c r="E212" s="225"/>
      <c r="F212" s="226"/>
      <c r="G212" s="227"/>
      <c r="H212" s="242"/>
      <c r="I212" s="242"/>
      <c r="J212" s="225"/>
      <c r="K212" s="226"/>
      <c r="L212" s="179"/>
      <c r="M212" s="178"/>
      <c r="N212" s="176"/>
      <c r="O212" s="176"/>
      <c r="P212" s="176"/>
      <c r="Q212" s="176"/>
    </row>
    <row r="213" ht="15" customHeight="1">
      <c r="A213" s="176"/>
      <c r="B213" s="225"/>
      <c r="C213" s="225"/>
      <c r="D213" s="225"/>
      <c r="E213" s="225"/>
      <c r="F213" s="226"/>
      <c r="G213" s="227"/>
      <c r="H213" s="242"/>
      <c r="I213" s="242"/>
      <c r="J213" s="225"/>
      <c r="K213" s="226"/>
      <c r="L213" s="179"/>
      <c r="M213" s="178"/>
      <c r="N213" s="176"/>
      <c r="O213" s="176"/>
      <c r="P213" s="176"/>
      <c r="Q213" s="176"/>
    </row>
    <row r="214" ht="15" customHeight="1">
      <c r="A214" s="176"/>
      <c r="B214" s="225"/>
      <c r="C214" s="225"/>
      <c r="D214" s="225"/>
      <c r="E214" s="225"/>
      <c r="F214" s="226"/>
      <c r="G214" s="227"/>
      <c r="H214" s="242"/>
      <c r="I214" s="242"/>
      <c r="J214" s="225"/>
      <c r="K214" s="226"/>
      <c r="L214" s="179"/>
      <c r="M214" s="178"/>
      <c r="N214" s="176"/>
      <c r="O214" s="176"/>
      <c r="P214" s="176"/>
      <c r="Q214" s="176"/>
    </row>
    <row r="215" ht="15" customHeight="1">
      <c r="A215" s="176"/>
      <c r="B215" s="225"/>
      <c r="C215" s="225"/>
      <c r="D215" s="225"/>
      <c r="E215" s="225"/>
      <c r="F215" s="226"/>
      <c r="G215" s="227"/>
      <c r="H215" s="242"/>
      <c r="I215" s="242"/>
      <c r="J215" s="225"/>
      <c r="K215" s="226"/>
      <c r="L215" s="179"/>
      <c r="M215" s="178"/>
      <c r="N215" s="176"/>
      <c r="O215" s="176"/>
      <c r="P215" s="176"/>
      <c r="Q215" s="176"/>
    </row>
    <row r="216" ht="15" customHeight="1">
      <c r="A216" s="176"/>
      <c r="B216" s="225"/>
      <c r="C216" s="225"/>
      <c r="D216" s="225"/>
      <c r="E216" s="225"/>
      <c r="F216" s="226"/>
      <c r="G216" s="227"/>
      <c r="H216" s="242"/>
      <c r="I216" s="242"/>
      <c r="J216" s="225"/>
      <c r="K216" s="226"/>
      <c r="L216" s="179"/>
      <c r="M216" s="178"/>
      <c r="N216" s="176"/>
      <c r="O216" s="176"/>
      <c r="P216" s="176"/>
      <c r="Q216" s="176"/>
    </row>
    <row r="217" ht="15" customHeight="1">
      <c r="A217" s="176"/>
      <c r="B217" s="225"/>
      <c r="C217" s="225"/>
      <c r="D217" s="225"/>
      <c r="E217" s="225"/>
      <c r="F217" s="226"/>
      <c r="G217" s="227"/>
      <c r="H217" s="242"/>
      <c r="I217" s="242"/>
      <c r="J217" s="225"/>
      <c r="K217" s="226"/>
      <c r="L217" s="179"/>
      <c r="M217" s="178"/>
      <c r="N217" s="176"/>
      <c r="O217" s="176"/>
      <c r="P217" s="176"/>
      <c r="Q217" s="176"/>
    </row>
    <row r="218" ht="15" customHeight="1">
      <c r="A218" s="176"/>
      <c r="B218" s="225"/>
      <c r="C218" s="225"/>
      <c r="D218" s="225"/>
      <c r="E218" s="225"/>
      <c r="F218" s="226"/>
      <c r="G218" s="227"/>
      <c r="H218" s="242"/>
      <c r="I218" s="242"/>
      <c r="J218" s="225"/>
      <c r="K218" s="226"/>
      <c r="L218" s="179"/>
      <c r="M218" s="178"/>
      <c r="N218" s="176"/>
      <c r="O218" s="176"/>
      <c r="P218" s="176"/>
      <c r="Q218" s="176"/>
    </row>
    <row r="219" ht="15" customHeight="1">
      <c r="A219" s="176"/>
      <c r="B219" s="225"/>
      <c r="C219" s="225"/>
      <c r="D219" s="225"/>
      <c r="E219" s="225"/>
      <c r="F219" s="226"/>
      <c r="G219" s="227"/>
      <c r="H219" s="242"/>
      <c r="I219" s="242"/>
      <c r="J219" s="225"/>
      <c r="K219" s="226"/>
      <c r="L219" s="179"/>
      <c r="M219" s="178"/>
      <c r="N219" s="176"/>
      <c r="O219" s="176"/>
      <c r="P219" s="176"/>
      <c r="Q219" s="176"/>
    </row>
    <row r="220" ht="15" customHeight="1">
      <c r="A220" s="176"/>
      <c r="B220" s="225"/>
      <c r="C220" s="225"/>
      <c r="D220" s="225"/>
      <c r="E220" s="225"/>
      <c r="F220" s="226"/>
      <c r="G220" s="227"/>
      <c r="H220" s="242"/>
      <c r="I220" s="242"/>
      <c r="J220" s="225"/>
      <c r="K220" s="226"/>
      <c r="L220" s="179"/>
      <c r="M220" s="178"/>
      <c r="N220" s="176"/>
      <c r="O220" s="176"/>
      <c r="P220" s="176"/>
      <c r="Q220" s="176"/>
    </row>
    <row r="221" ht="15" customHeight="1">
      <c r="A221" s="176"/>
      <c r="B221" s="225"/>
      <c r="C221" s="225"/>
      <c r="D221" s="225"/>
      <c r="E221" s="225"/>
      <c r="F221" s="226"/>
      <c r="G221" s="227"/>
      <c r="H221" s="242"/>
      <c r="I221" s="242"/>
      <c r="J221" s="225"/>
      <c r="K221" s="226"/>
      <c r="L221" s="179"/>
      <c r="M221" s="178"/>
      <c r="N221" s="176"/>
      <c r="O221" s="176"/>
      <c r="P221" s="176"/>
      <c r="Q221" s="176"/>
    </row>
    <row r="222" ht="15" customHeight="1">
      <c r="A222" s="176"/>
      <c r="B222" s="225"/>
      <c r="C222" s="225"/>
      <c r="D222" s="225"/>
      <c r="E222" s="225"/>
      <c r="F222" s="226"/>
      <c r="G222" s="227"/>
      <c r="H222" s="242"/>
      <c r="I222" s="242"/>
      <c r="J222" s="225"/>
      <c r="K222" s="226"/>
      <c r="L222" s="179"/>
      <c r="M222" s="178"/>
      <c r="N222" s="176"/>
      <c r="O222" s="176"/>
      <c r="P222" s="176"/>
      <c r="Q222" s="176"/>
    </row>
    <row r="223" ht="15" customHeight="1">
      <c r="A223" s="176"/>
      <c r="B223" s="225"/>
      <c r="C223" s="225"/>
      <c r="D223" s="225"/>
      <c r="E223" s="225"/>
      <c r="F223" s="226"/>
      <c r="G223" s="227"/>
      <c r="H223" s="242"/>
      <c r="I223" s="242"/>
      <c r="J223" s="225"/>
      <c r="K223" s="226"/>
      <c r="L223" s="179"/>
      <c r="M223" s="178"/>
      <c r="N223" s="176"/>
      <c r="O223" s="176"/>
      <c r="P223" s="176"/>
      <c r="Q223" s="176"/>
    </row>
    <row r="224" ht="15" customHeight="1">
      <c r="A224" s="176"/>
      <c r="B224" s="225"/>
      <c r="C224" s="225"/>
      <c r="D224" s="225"/>
      <c r="E224" s="225"/>
      <c r="F224" s="226"/>
      <c r="G224" s="227"/>
      <c r="H224" s="242"/>
      <c r="I224" s="242"/>
      <c r="J224" s="225"/>
      <c r="K224" s="226"/>
      <c r="L224" s="179"/>
      <c r="M224" s="178"/>
      <c r="N224" s="176"/>
      <c r="O224" s="176"/>
      <c r="P224" s="176"/>
      <c r="Q224" s="176"/>
    </row>
    <row r="225" ht="15" customHeight="1">
      <c r="A225" s="176"/>
      <c r="B225" s="225"/>
      <c r="C225" s="225"/>
      <c r="D225" s="225"/>
      <c r="E225" s="225"/>
      <c r="F225" s="226"/>
      <c r="G225" s="227"/>
      <c r="H225" s="242"/>
      <c r="I225" s="242"/>
      <c r="J225" s="225"/>
      <c r="K225" s="226"/>
      <c r="L225" s="179"/>
      <c r="M225" s="178"/>
      <c r="N225" s="176"/>
      <c r="O225" s="176"/>
      <c r="P225" s="176"/>
      <c r="Q225" s="176"/>
    </row>
    <row r="226" ht="15" customHeight="1">
      <c r="A226" s="176"/>
      <c r="B226" s="225"/>
      <c r="C226" s="225"/>
      <c r="D226" s="225"/>
      <c r="E226" s="225"/>
      <c r="F226" s="226"/>
      <c r="G226" s="227"/>
      <c r="H226" s="242"/>
      <c r="I226" s="242"/>
      <c r="J226" s="225"/>
      <c r="K226" s="226"/>
      <c r="L226" s="179"/>
      <c r="M226" s="178"/>
      <c r="N226" s="176"/>
      <c r="O226" s="176"/>
      <c r="P226" s="176"/>
      <c r="Q226" s="176"/>
    </row>
    <row r="227" ht="15" customHeight="1">
      <c r="A227" s="176"/>
      <c r="B227" s="225"/>
      <c r="C227" s="225"/>
      <c r="D227" s="225"/>
      <c r="E227" s="225"/>
      <c r="F227" s="226"/>
      <c r="G227" s="227"/>
      <c r="H227" s="242"/>
      <c r="I227" s="242"/>
      <c r="J227" s="225"/>
      <c r="K227" s="226"/>
      <c r="L227" s="179"/>
      <c r="M227" s="178"/>
      <c r="N227" s="176"/>
      <c r="O227" s="176"/>
      <c r="P227" s="176"/>
      <c r="Q227" s="176"/>
    </row>
    <row r="228" ht="15" customHeight="1">
      <c r="A228" s="176"/>
      <c r="B228" s="225"/>
      <c r="C228" s="225"/>
      <c r="D228" s="225"/>
      <c r="E228" s="225"/>
      <c r="F228" s="226"/>
      <c r="G228" s="227"/>
      <c r="H228" s="242"/>
      <c r="I228" s="242"/>
      <c r="J228" s="225"/>
      <c r="K228" s="226"/>
      <c r="L228" s="179"/>
      <c r="M228" s="178"/>
      <c r="N228" s="176"/>
      <c r="O228" s="176"/>
      <c r="P228" s="176"/>
      <c r="Q228" s="176"/>
    </row>
    <row r="229" ht="15" customHeight="1">
      <c r="A229" s="176"/>
      <c r="B229" s="225"/>
      <c r="C229" s="225"/>
      <c r="D229" s="225"/>
      <c r="E229" s="225"/>
      <c r="F229" s="226"/>
      <c r="G229" s="227"/>
      <c r="H229" s="242"/>
      <c r="I229" s="242"/>
      <c r="J229" s="225"/>
      <c r="K229" s="226"/>
      <c r="L229" s="179"/>
      <c r="M229" s="178"/>
      <c r="N229" s="176"/>
      <c r="O229" s="176"/>
      <c r="P229" s="176"/>
      <c r="Q229" s="176"/>
    </row>
    <row r="230" ht="15" customHeight="1">
      <c r="A230" s="176"/>
      <c r="B230" s="243"/>
      <c r="C230" s="243"/>
      <c r="D230" s="243"/>
      <c r="E230" s="243"/>
      <c r="F230" s="244"/>
      <c r="G230" s="245"/>
      <c r="H230" s="242"/>
      <c r="I230" s="242"/>
      <c r="J230" s="225"/>
      <c r="K230" s="226"/>
      <c r="L230" s="179"/>
      <c r="M230" s="178"/>
      <c r="N230" s="176"/>
      <c r="O230" s="176"/>
      <c r="P230" s="176"/>
      <c r="Q230" s="176"/>
    </row>
    <row r="231" ht="15" customHeight="1">
      <c r="A231" s="176"/>
      <c r="B231" s="243"/>
      <c r="C231" s="243"/>
      <c r="D231" s="243"/>
      <c r="E231" s="243"/>
      <c r="F231" s="244"/>
      <c r="G231" s="245"/>
      <c r="H231" s="242"/>
      <c r="I231" s="242"/>
      <c r="J231" s="225"/>
      <c r="K231" s="226"/>
      <c r="L231" s="179"/>
      <c r="M231" s="178"/>
      <c r="N231" s="176"/>
      <c r="O231" s="176"/>
      <c r="P231" s="176"/>
      <c r="Q231" s="176"/>
    </row>
    <row r="232" ht="15" customHeight="1">
      <c r="A232" s="176"/>
      <c r="B232" s="243"/>
      <c r="C232" s="243"/>
      <c r="D232" s="243"/>
      <c r="E232" s="243"/>
      <c r="F232" s="244"/>
      <c r="G232" s="245"/>
      <c r="H232" s="242"/>
      <c r="I232" s="242"/>
      <c r="J232" s="225"/>
      <c r="K232" s="226"/>
      <c r="L232" s="179"/>
      <c r="M232" s="178"/>
      <c r="N232" s="176"/>
      <c r="O232" s="176"/>
      <c r="P232" s="176"/>
      <c r="Q232" s="176"/>
    </row>
    <row r="233" ht="15" customHeight="1">
      <c r="A233" s="176"/>
      <c r="B233" s="243"/>
      <c r="C233" s="243"/>
      <c r="D233" s="243"/>
      <c r="E233" s="243"/>
      <c r="F233" s="244"/>
      <c r="G233" s="245"/>
      <c r="H233" s="242"/>
      <c r="I233" s="242"/>
      <c r="J233" s="225"/>
      <c r="K233" s="226"/>
      <c r="L233" s="179"/>
      <c r="M233" s="178"/>
      <c r="N233" s="176"/>
      <c r="O233" s="176"/>
      <c r="P233" s="176"/>
      <c r="Q233" s="176"/>
    </row>
    <row r="234" ht="15" customHeight="1">
      <c r="A234" s="176"/>
      <c r="B234" s="243"/>
      <c r="C234" s="243"/>
      <c r="D234" s="243"/>
      <c r="E234" s="243"/>
      <c r="F234" s="244"/>
      <c r="G234" s="245"/>
      <c r="H234" s="242"/>
      <c r="I234" s="242"/>
      <c r="J234" s="225"/>
      <c r="K234" s="226"/>
      <c r="L234" s="179"/>
      <c r="M234" s="178"/>
      <c r="N234" s="176"/>
      <c r="O234" s="176"/>
      <c r="P234" s="176"/>
      <c r="Q234" s="176"/>
    </row>
    <row r="235" ht="15" customHeight="1">
      <c r="A235" s="176"/>
      <c r="B235" s="243"/>
      <c r="C235" s="243"/>
      <c r="D235" s="243"/>
      <c r="E235" s="243"/>
      <c r="F235" s="244"/>
      <c r="G235" s="245"/>
      <c r="H235" s="242"/>
      <c r="I235" s="242"/>
      <c r="J235" s="225"/>
      <c r="K235" s="226"/>
      <c r="L235" s="179"/>
      <c r="M235" s="178"/>
      <c r="N235" s="176"/>
      <c r="O235" s="176"/>
      <c r="P235" s="176"/>
      <c r="Q235" s="176"/>
    </row>
    <row r="236" ht="15" customHeight="1">
      <c r="A236" s="176"/>
      <c r="B236" s="243"/>
      <c r="C236" s="243"/>
      <c r="D236" s="243"/>
      <c r="E236" s="243"/>
      <c r="F236" s="244"/>
      <c r="G236" s="245"/>
      <c r="H236" s="242"/>
      <c r="I236" s="242"/>
      <c r="J236" s="225"/>
      <c r="K236" s="226"/>
      <c r="L236" s="179"/>
      <c r="M236" s="178"/>
      <c r="N236" s="176"/>
      <c r="O236" s="176"/>
      <c r="P236" s="176"/>
      <c r="Q236" s="176"/>
    </row>
    <row r="237" ht="15" customHeight="1">
      <c r="A237" s="176"/>
      <c r="B237" s="243"/>
      <c r="C237" s="243"/>
      <c r="D237" s="243"/>
      <c r="E237" s="243"/>
      <c r="F237" s="244"/>
      <c r="G237" s="245"/>
      <c r="H237" s="242"/>
      <c r="I237" s="242"/>
      <c r="J237" s="225"/>
      <c r="K237" s="226"/>
      <c r="L237" s="179"/>
      <c r="M237" s="178"/>
      <c r="N237" s="176"/>
      <c r="O237" s="176"/>
      <c r="P237" s="176"/>
      <c r="Q237" s="176"/>
    </row>
    <row r="238" ht="15" customHeight="1">
      <c r="A238" s="176"/>
      <c r="B238" s="243"/>
      <c r="C238" s="243"/>
      <c r="D238" s="243"/>
      <c r="E238" s="243"/>
      <c r="F238" s="244"/>
      <c r="G238" s="245"/>
      <c r="H238" s="242"/>
      <c r="I238" s="242"/>
      <c r="J238" s="225"/>
      <c r="K238" s="226"/>
      <c r="L238" s="179"/>
      <c r="M238" s="178"/>
      <c r="N238" s="176"/>
      <c r="O238" s="176"/>
      <c r="P238" s="176"/>
      <c r="Q238" s="176"/>
    </row>
    <row r="239" ht="15" customHeight="1">
      <c r="A239" s="176"/>
      <c r="B239" s="243"/>
      <c r="C239" s="243"/>
      <c r="D239" s="243"/>
      <c r="E239" s="243"/>
      <c r="F239" s="244"/>
      <c r="G239" s="245"/>
      <c r="H239" s="242"/>
      <c r="I239" s="242"/>
      <c r="J239" s="225"/>
      <c r="K239" s="226"/>
      <c r="L239" s="179"/>
      <c r="M239" s="178"/>
      <c r="N239" s="176"/>
      <c r="O239" s="176"/>
      <c r="P239" s="176"/>
      <c r="Q239" s="176"/>
    </row>
    <row r="240" ht="15" customHeight="1">
      <c r="A240" s="176"/>
      <c r="B240" s="243"/>
      <c r="C240" s="243"/>
      <c r="D240" s="243"/>
      <c r="E240" s="243"/>
      <c r="F240" s="244"/>
      <c r="G240" s="245"/>
      <c r="H240" s="242"/>
      <c r="I240" s="242"/>
      <c r="J240" s="225"/>
      <c r="K240" s="226"/>
      <c r="L240" s="179"/>
      <c r="M240" s="178"/>
      <c r="N240" s="176"/>
      <c r="O240" s="176"/>
      <c r="P240" s="176"/>
      <c r="Q240" s="176"/>
    </row>
    <row r="241" ht="15" customHeight="1">
      <c r="A241" s="176"/>
      <c r="B241" s="243"/>
      <c r="C241" s="243"/>
      <c r="D241" s="243"/>
      <c r="E241" s="243"/>
      <c r="F241" s="244"/>
      <c r="G241" s="245"/>
      <c r="H241" s="242"/>
      <c r="I241" s="242"/>
      <c r="J241" s="225"/>
      <c r="K241" s="226"/>
      <c r="L241" s="179"/>
      <c r="M241" s="178"/>
      <c r="N241" s="176"/>
      <c r="O241" s="176"/>
      <c r="P241" s="176"/>
      <c r="Q241" s="176"/>
    </row>
    <row r="242" ht="15" customHeight="1">
      <c r="A242" s="176"/>
      <c r="B242" s="243"/>
      <c r="C242" s="243"/>
      <c r="D242" s="243"/>
      <c r="E242" s="243"/>
      <c r="F242" s="244"/>
      <c r="G242" s="245"/>
      <c r="H242" s="242"/>
      <c r="I242" s="242"/>
      <c r="J242" s="225"/>
      <c r="K242" s="226"/>
      <c r="L242" s="179"/>
      <c r="M242" s="178"/>
      <c r="N242" s="176"/>
      <c r="O242" s="176"/>
      <c r="P242" s="176"/>
      <c r="Q242" s="176"/>
    </row>
    <row r="243" ht="15" customHeight="1">
      <c r="A243" s="176"/>
      <c r="B243" s="243"/>
      <c r="C243" s="243"/>
      <c r="D243" s="243"/>
      <c r="E243" s="243"/>
      <c r="F243" s="244"/>
      <c r="G243" s="245"/>
      <c r="H243" s="242"/>
      <c r="I243" s="242"/>
      <c r="J243" s="225"/>
      <c r="K243" s="226"/>
      <c r="L243" s="179"/>
      <c r="M243" s="178"/>
      <c r="N243" s="176"/>
      <c r="O243" s="176"/>
      <c r="P243" s="176"/>
      <c r="Q243" s="176"/>
    </row>
    <row r="244" ht="15" customHeight="1">
      <c r="A244" s="176"/>
      <c r="B244" s="243"/>
      <c r="C244" s="243"/>
      <c r="D244" s="243"/>
      <c r="E244" s="243"/>
      <c r="F244" s="244"/>
      <c r="G244" s="245"/>
      <c r="H244" s="242"/>
      <c r="I244" s="242"/>
      <c r="J244" s="225"/>
      <c r="K244" s="226"/>
      <c r="L244" s="179"/>
      <c r="M244" s="178"/>
      <c r="N244" s="176"/>
      <c r="O244" s="176"/>
      <c r="P244" s="176"/>
      <c r="Q244" s="176"/>
    </row>
    <row r="245" ht="15" customHeight="1">
      <c r="A245" s="176"/>
      <c r="B245" s="243"/>
      <c r="C245" s="243"/>
      <c r="D245" s="243"/>
      <c r="E245" s="243"/>
      <c r="F245" s="244"/>
      <c r="G245" s="245"/>
      <c r="H245" s="242"/>
      <c r="I245" s="242"/>
      <c r="J245" s="225"/>
      <c r="K245" s="226"/>
      <c r="L245" s="179"/>
      <c r="M245" s="178"/>
      <c r="N245" s="176"/>
      <c r="O245" s="176"/>
      <c r="P245" s="176"/>
      <c r="Q245" s="176"/>
    </row>
    <row r="246" ht="15" customHeight="1">
      <c r="A246" s="176"/>
      <c r="B246" s="243"/>
      <c r="C246" s="243"/>
      <c r="D246" s="243"/>
      <c r="E246" s="243"/>
      <c r="F246" s="244"/>
      <c r="G246" s="245"/>
      <c r="H246" s="242"/>
      <c r="I246" s="242"/>
      <c r="J246" s="225"/>
      <c r="K246" s="226"/>
      <c r="L246" s="179"/>
      <c r="M246" s="178"/>
      <c r="N246" s="176"/>
      <c r="O246" s="176"/>
      <c r="P246" s="176"/>
      <c r="Q246" s="176"/>
    </row>
    <row r="247" ht="15" customHeight="1">
      <c r="A247" s="176"/>
      <c r="B247" s="243"/>
      <c r="C247" s="243"/>
      <c r="D247" s="243"/>
      <c r="E247" s="243"/>
      <c r="F247" s="244"/>
      <c r="G247" s="245"/>
      <c r="H247" s="242"/>
      <c r="I247" s="242"/>
      <c r="J247" s="225"/>
      <c r="K247" s="226"/>
      <c r="L247" s="179"/>
      <c r="M247" s="178"/>
      <c r="N247" s="176"/>
      <c r="O247" s="176"/>
      <c r="P247" s="176"/>
      <c r="Q247" s="176"/>
    </row>
    <row r="248" ht="15" customHeight="1">
      <c r="A248" s="176"/>
      <c r="B248" s="243"/>
      <c r="C248" s="243"/>
      <c r="D248" s="243"/>
      <c r="E248" s="243"/>
      <c r="F248" s="244"/>
      <c r="G248" s="245"/>
      <c r="H248" s="242"/>
      <c r="I248" s="242"/>
      <c r="J248" s="225"/>
      <c r="K248" s="226"/>
      <c r="L248" s="179"/>
      <c r="M248" s="178"/>
      <c r="N248" s="176"/>
      <c r="O248" s="176"/>
      <c r="P248" s="176"/>
      <c r="Q248" s="176"/>
    </row>
    <row r="249" ht="15" customHeight="1">
      <c r="A249" s="176"/>
      <c r="B249" s="243"/>
      <c r="C249" s="243"/>
      <c r="D249" s="243"/>
      <c r="E249" s="243"/>
      <c r="F249" s="244"/>
      <c r="G249" s="245"/>
      <c r="H249" s="242"/>
      <c r="I249" s="242"/>
      <c r="J249" s="225"/>
      <c r="K249" s="226"/>
      <c r="L249" s="179"/>
      <c r="M249" s="178"/>
      <c r="N249" s="176"/>
      <c r="O249" s="176"/>
      <c r="P249" s="176"/>
      <c r="Q249" s="176"/>
    </row>
    <row r="250" ht="15" customHeight="1">
      <c r="A250" s="176"/>
      <c r="B250" s="243"/>
      <c r="C250" s="243"/>
      <c r="D250" s="243"/>
      <c r="E250" s="243"/>
      <c r="F250" s="244"/>
      <c r="G250" s="245"/>
      <c r="H250" s="242"/>
      <c r="I250" s="242"/>
      <c r="J250" s="225"/>
      <c r="K250" s="226"/>
      <c r="L250" s="179"/>
      <c r="M250" s="178"/>
      <c r="N250" s="176"/>
      <c r="O250" s="176"/>
      <c r="P250" s="176"/>
      <c r="Q250" s="176"/>
    </row>
    <row r="251" ht="15" customHeight="1">
      <c r="A251" s="176"/>
      <c r="B251" s="243"/>
      <c r="C251" s="243"/>
      <c r="D251" s="243"/>
      <c r="E251" s="243"/>
      <c r="F251" s="244"/>
      <c r="G251" s="245"/>
      <c r="H251" s="242"/>
      <c r="I251" s="242"/>
      <c r="J251" s="225"/>
      <c r="K251" s="226"/>
      <c r="L251" s="179"/>
      <c r="M251" s="178"/>
      <c r="N251" s="176"/>
      <c r="O251" s="176"/>
      <c r="P251" s="176"/>
      <c r="Q251" s="176"/>
    </row>
    <row r="252" ht="15" customHeight="1">
      <c r="A252" s="176"/>
      <c r="B252" s="243"/>
      <c r="C252" s="243"/>
      <c r="D252" s="243"/>
      <c r="E252" s="243"/>
      <c r="F252" s="244"/>
      <c r="G252" s="245"/>
      <c r="H252" s="242"/>
      <c r="I252" s="242"/>
      <c r="J252" s="225"/>
      <c r="K252" s="226"/>
      <c r="L252" s="179"/>
      <c r="M252" s="178"/>
      <c r="N252" s="176"/>
      <c r="O252" s="176"/>
      <c r="P252" s="176"/>
      <c r="Q252" s="176"/>
    </row>
    <row r="253" ht="15" customHeight="1">
      <c r="A253" s="176"/>
      <c r="B253" s="243"/>
      <c r="C253" s="243"/>
      <c r="D253" s="243"/>
      <c r="E253" s="243"/>
      <c r="F253" s="244"/>
      <c r="G253" s="245"/>
      <c r="H253" s="242"/>
      <c r="I253" s="242"/>
      <c r="J253" s="225"/>
      <c r="K253" s="226"/>
      <c r="L253" s="179"/>
      <c r="M253" s="178"/>
      <c r="N253" s="176"/>
      <c r="O253" s="176"/>
      <c r="P253" s="176"/>
      <c r="Q253" s="176"/>
    </row>
    <row r="254" ht="15" customHeight="1">
      <c r="A254" s="176"/>
      <c r="B254" s="243"/>
      <c r="C254" s="243"/>
      <c r="D254" s="243"/>
      <c r="E254" s="243"/>
      <c r="F254" s="244"/>
      <c r="G254" s="245"/>
      <c r="H254" s="242"/>
      <c r="I254" s="242"/>
      <c r="J254" s="225"/>
      <c r="K254" s="226"/>
      <c r="L254" s="179"/>
      <c r="M254" s="178"/>
      <c r="N254" s="176"/>
      <c r="O254" s="176"/>
      <c r="P254" s="176"/>
      <c r="Q254" s="176"/>
    </row>
    <row r="255" ht="15" customHeight="1">
      <c r="A255" s="176"/>
      <c r="B255" s="243"/>
      <c r="C255" s="243"/>
      <c r="D255" s="243"/>
      <c r="E255" s="243"/>
      <c r="F255" s="244"/>
      <c r="G255" s="245"/>
      <c r="H255" s="242"/>
      <c r="I255" s="242"/>
      <c r="J255" s="225"/>
      <c r="K255" s="226"/>
      <c r="L255" s="179"/>
      <c r="M255" s="178"/>
      <c r="N255" s="176"/>
      <c r="O255" s="176"/>
      <c r="P255" s="176"/>
      <c r="Q255" s="176"/>
    </row>
    <row r="256" ht="15" customHeight="1">
      <c r="A256" s="176"/>
      <c r="B256" s="243"/>
      <c r="C256" s="243"/>
      <c r="D256" s="243"/>
      <c r="E256" s="243"/>
      <c r="F256" s="244"/>
      <c r="G256" s="245"/>
      <c r="H256" s="242"/>
      <c r="I256" s="242"/>
      <c r="J256" s="225"/>
      <c r="K256" s="226"/>
      <c r="L256" s="179"/>
      <c r="M256" s="178"/>
      <c r="N256" s="176"/>
      <c r="O256" s="176"/>
      <c r="P256" s="176"/>
      <c r="Q256" s="176"/>
    </row>
    <row r="257" ht="15" customHeight="1">
      <c r="A257" s="176"/>
      <c r="B257" s="243"/>
      <c r="C257" s="243"/>
      <c r="D257" s="243"/>
      <c r="E257" s="243"/>
      <c r="F257" s="244"/>
      <c r="G257" s="245"/>
      <c r="H257" s="242"/>
      <c r="I257" s="242"/>
      <c r="J257" s="225"/>
      <c r="K257" s="226"/>
      <c r="L257" s="179"/>
      <c r="M257" s="178"/>
      <c r="N257" s="176"/>
      <c r="O257" s="176"/>
      <c r="P257" s="176"/>
      <c r="Q257" s="176"/>
    </row>
    <row r="258" ht="15" customHeight="1">
      <c r="A258" s="176"/>
      <c r="B258" s="243"/>
      <c r="C258" s="243"/>
      <c r="D258" s="243"/>
      <c r="E258" s="243"/>
      <c r="F258" s="244"/>
      <c r="G258" s="245"/>
      <c r="H258" s="242"/>
      <c r="I258" s="242"/>
      <c r="J258" s="225"/>
      <c r="K258" s="226"/>
      <c r="L258" s="179"/>
      <c r="M258" s="178"/>
      <c r="N258" s="176"/>
      <c r="O258" s="176"/>
      <c r="P258" s="176"/>
      <c r="Q258" s="176"/>
    </row>
    <row r="259" ht="15" customHeight="1">
      <c r="A259" s="176"/>
      <c r="B259" s="243"/>
      <c r="C259" s="243"/>
      <c r="D259" s="243"/>
      <c r="E259" s="243"/>
      <c r="F259" s="244"/>
      <c r="G259" s="245"/>
      <c r="H259" s="242"/>
      <c r="I259" s="242"/>
      <c r="J259" s="225"/>
      <c r="K259" s="226"/>
      <c r="L259" s="179"/>
      <c r="M259" s="178"/>
      <c r="N259" s="176"/>
      <c r="O259" s="176"/>
      <c r="P259" s="176"/>
      <c r="Q259" s="176"/>
    </row>
    <row r="260" ht="15" customHeight="1">
      <c r="A260" s="176"/>
      <c r="B260" s="243"/>
      <c r="C260" s="243"/>
      <c r="D260" s="243"/>
      <c r="E260" s="243"/>
      <c r="F260" s="244"/>
      <c r="G260" s="245"/>
      <c r="H260" s="242"/>
      <c r="I260" s="242"/>
      <c r="J260" s="225"/>
      <c r="K260" s="226"/>
      <c r="L260" s="179"/>
      <c r="M260" s="178"/>
      <c r="N260" s="176"/>
      <c r="O260" s="176"/>
      <c r="P260" s="176"/>
      <c r="Q260" s="176"/>
    </row>
    <row r="261" ht="15" customHeight="1">
      <c r="A261" s="176"/>
      <c r="B261" s="243"/>
      <c r="C261" s="243"/>
      <c r="D261" s="243"/>
      <c r="E261" s="243"/>
      <c r="F261" s="244"/>
      <c r="G261" s="245"/>
      <c r="H261" s="242"/>
      <c r="I261" s="242"/>
      <c r="J261" s="225"/>
      <c r="K261" s="226"/>
      <c r="L261" s="179"/>
      <c r="M261" s="178"/>
      <c r="N261" s="176"/>
      <c r="O261" s="176"/>
      <c r="P261" s="176"/>
      <c r="Q261" s="176"/>
    </row>
    <row r="262" ht="15" customHeight="1">
      <c r="A262" s="176"/>
      <c r="B262" s="243"/>
      <c r="C262" s="243"/>
      <c r="D262" s="243"/>
      <c r="E262" s="243"/>
      <c r="F262" s="244"/>
      <c r="G262" s="245"/>
      <c r="H262" s="242"/>
      <c r="I262" s="242"/>
      <c r="J262" s="225"/>
      <c r="K262" s="226"/>
      <c r="L262" s="179"/>
      <c r="M262" s="178"/>
      <c r="N262" s="176"/>
      <c r="O262" s="176"/>
      <c r="P262" s="176"/>
      <c r="Q262" s="176"/>
    </row>
    <row r="263" ht="15" customHeight="1">
      <c r="A263" s="176"/>
      <c r="B263" s="243"/>
      <c r="C263" s="243"/>
      <c r="D263" s="243"/>
      <c r="E263" s="243"/>
      <c r="F263" s="244"/>
      <c r="G263" s="245"/>
      <c r="H263" s="242"/>
      <c r="I263" s="242"/>
      <c r="J263" s="225"/>
      <c r="K263" s="226"/>
      <c r="L263" s="179"/>
      <c r="M263" s="178"/>
      <c r="N263" s="176"/>
      <c r="O263" s="176"/>
      <c r="P263" s="176"/>
      <c r="Q263" s="176"/>
    </row>
    <row r="264" ht="15" customHeight="1">
      <c r="A264" s="176"/>
      <c r="B264" s="243"/>
      <c r="C264" s="243"/>
      <c r="D264" s="243"/>
      <c r="E264" s="243"/>
      <c r="F264" s="244"/>
      <c r="G264" s="245"/>
      <c r="H264" s="242"/>
      <c r="I264" s="242"/>
      <c r="J264" s="225"/>
      <c r="K264" s="226"/>
      <c r="L264" s="179"/>
      <c r="M264" s="178"/>
      <c r="N264" s="176"/>
      <c r="O264" s="176"/>
      <c r="P264" s="176"/>
      <c r="Q264" s="176"/>
    </row>
    <row r="265" ht="15" customHeight="1">
      <c r="A265" s="176"/>
      <c r="B265" s="243"/>
      <c r="C265" s="243"/>
      <c r="D265" s="243"/>
      <c r="E265" s="243"/>
      <c r="F265" s="244"/>
      <c r="G265" s="245"/>
      <c r="H265" s="242"/>
      <c r="I265" s="242"/>
      <c r="J265" s="225"/>
      <c r="K265" s="226"/>
      <c r="L265" s="179"/>
      <c r="M265" s="178"/>
      <c r="N265" s="176"/>
      <c r="O265" s="176"/>
      <c r="P265" s="176"/>
      <c r="Q265" s="176"/>
    </row>
    <row r="266" ht="15" customHeight="1">
      <c r="A266" s="176"/>
      <c r="B266" s="243"/>
      <c r="C266" s="243"/>
      <c r="D266" s="243"/>
      <c r="E266" s="243"/>
      <c r="F266" s="244"/>
      <c r="G266" s="245"/>
      <c r="H266" s="242"/>
      <c r="I266" s="242"/>
      <c r="J266" s="225"/>
      <c r="K266" s="226"/>
      <c r="L266" s="179"/>
      <c r="M266" s="178"/>
      <c r="N266" s="176"/>
      <c r="O266" s="176"/>
      <c r="P266" s="176"/>
      <c r="Q266" s="176"/>
    </row>
    <row r="267" ht="15" customHeight="1">
      <c r="A267" s="176"/>
      <c r="B267" s="243"/>
      <c r="C267" s="243"/>
      <c r="D267" s="243"/>
      <c r="E267" s="243"/>
      <c r="F267" s="244"/>
      <c r="G267" s="245"/>
      <c r="H267" s="242"/>
      <c r="I267" s="242"/>
      <c r="J267" s="225"/>
      <c r="K267" s="226"/>
      <c r="L267" s="179"/>
      <c r="M267" s="178"/>
      <c r="N267" s="176"/>
      <c r="O267" s="176"/>
      <c r="P267" s="176"/>
      <c r="Q267" s="176"/>
    </row>
    <row r="268" ht="15" customHeight="1">
      <c r="A268" s="176"/>
      <c r="B268" s="243"/>
      <c r="C268" s="243"/>
      <c r="D268" s="243"/>
      <c r="E268" s="243"/>
      <c r="F268" s="244"/>
      <c r="G268" s="245"/>
      <c r="H268" s="242"/>
      <c r="I268" s="242"/>
      <c r="J268" s="225"/>
      <c r="K268" s="226"/>
      <c r="L268" s="179"/>
      <c r="M268" s="178"/>
      <c r="N268" s="176"/>
      <c r="O268" s="176"/>
      <c r="P268" s="176"/>
      <c r="Q268" s="176"/>
    </row>
    <row r="269" ht="15" customHeight="1">
      <c r="A269" s="176"/>
      <c r="B269" s="243"/>
      <c r="C269" s="243"/>
      <c r="D269" s="243"/>
      <c r="E269" s="243"/>
      <c r="F269" s="244"/>
      <c r="G269" s="245"/>
      <c r="H269" s="242"/>
      <c r="I269" s="242"/>
      <c r="J269" s="225"/>
      <c r="K269" s="226"/>
      <c r="L269" s="179"/>
      <c r="M269" s="178"/>
      <c r="N269" s="176"/>
      <c r="O269" s="176"/>
      <c r="P269" s="176"/>
      <c r="Q269" s="176"/>
    </row>
    <row r="270" ht="15" customHeight="1">
      <c r="A270" s="176"/>
      <c r="B270" s="243"/>
      <c r="C270" s="243"/>
      <c r="D270" s="243"/>
      <c r="E270" s="243"/>
      <c r="F270" s="244"/>
      <c r="G270" s="245"/>
      <c r="H270" s="242"/>
      <c r="I270" s="242"/>
      <c r="J270" s="225"/>
      <c r="K270" s="226"/>
      <c r="L270" s="179"/>
      <c r="M270" s="178"/>
      <c r="N270" s="176"/>
      <c r="O270" s="176"/>
      <c r="P270" s="176"/>
      <c r="Q270" s="176"/>
    </row>
    <row r="271" ht="15" customHeight="1">
      <c r="A271" s="176"/>
      <c r="B271" s="243"/>
      <c r="C271" s="243"/>
      <c r="D271" s="243"/>
      <c r="E271" s="243"/>
      <c r="F271" s="244"/>
      <c r="G271" s="245"/>
      <c r="H271" s="242"/>
      <c r="I271" s="242"/>
      <c r="J271" s="225"/>
      <c r="K271" s="226"/>
      <c r="L271" s="179"/>
      <c r="M271" s="178"/>
      <c r="N271" s="176"/>
      <c r="O271" s="176"/>
      <c r="P271" s="176"/>
      <c r="Q271" s="176"/>
    </row>
    <row r="272" ht="15" customHeight="1">
      <c r="A272" s="176"/>
      <c r="B272" s="243"/>
      <c r="C272" s="243"/>
      <c r="D272" s="243"/>
      <c r="E272" s="243"/>
      <c r="F272" s="244"/>
      <c r="G272" s="245"/>
      <c r="H272" s="242"/>
      <c r="I272" s="242"/>
      <c r="J272" s="225"/>
      <c r="K272" s="226"/>
      <c r="L272" s="179"/>
      <c r="M272" s="178"/>
      <c r="N272" s="176"/>
      <c r="O272" s="176"/>
      <c r="P272" s="176"/>
      <c r="Q272" s="176"/>
    </row>
    <row r="273" ht="15" customHeight="1">
      <c r="A273" s="176"/>
      <c r="B273" s="243"/>
      <c r="C273" s="243"/>
      <c r="D273" s="243"/>
      <c r="E273" s="243"/>
      <c r="F273" s="244"/>
      <c r="G273" s="245"/>
      <c r="H273" s="242"/>
      <c r="I273" s="242"/>
      <c r="J273" s="225"/>
      <c r="K273" s="226"/>
      <c r="L273" s="179"/>
      <c r="M273" s="178"/>
      <c r="N273" s="176"/>
      <c r="O273" s="176"/>
      <c r="P273" s="176"/>
      <c r="Q273" s="176"/>
    </row>
    <row r="274" ht="15" customHeight="1">
      <c r="A274" s="176"/>
      <c r="B274" s="243"/>
      <c r="C274" s="243"/>
      <c r="D274" s="243"/>
      <c r="E274" s="243"/>
      <c r="F274" s="244"/>
      <c r="G274" s="245"/>
      <c r="H274" s="242"/>
      <c r="I274" s="242"/>
      <c r="J274" s="225"/>
      <c r="K274" s="226"/>
      <c r="L274" s="179"/>
      <c r="M274" s="178"/>
      <c r="N274" s="176"/>
      <c r="O274" s="176"/>
      <c r="P274" s="176"/>
      <c r="Q274" s="176"/>
    </row>
    <row r="275" ht="15" customHeight="1">
      <c r="A275" s="176"/>
      <c r="B275" s="243"/>
      <c r="C275" s="243"/>
      <c r="D275" s="243"/>
      <c r="E275" s="243"/>
      <c r="F275" s="244"/>
      <c r="G275" s="245"/>
      <c r="H275" s="242"/>
      <c r="I275" s="242"/>
      <c r="J275" s="225"/>
      <c r="K275" s="226"/>
      <c r="L275" s="179"/>
      <c r="M275" s="178"/>
      <c r="N275" s="176"/>
      <c r="O275" s="176"/>
      <c r="P275" s="176"/>
      <c r="Q275" s="176"/>
    </row>
    <row r="276" ht="15" customHeight="1">
      <c r="A276" s="176"/>
      <c r="B276" s="243"/>
      <c r="C276" s="243"/>
      <c r="D276" s="243"/>
      <c r="E276" s="243"/>
      <c r="F276" s="244"/>
      <c r="G276" s="245"/>
      <c r="H276" s="242"/>
      <c r="I276" s="242"/>
      <c r="J276" s="225"/>
      <c r="K276" s="226"/>
      <c r="L276" s="179"/>
      <c r="M276" s="178"/>
      <c r="N276" s="176"/>
      <c r="O276" s="176"/>
      <c r="P276" s="176"/>
      <c r="Q276" s="176"/>
    </row>
    <row r="277" ht="15" customHeight="1">
      <c r="A277" s="176"/>
      <c r="B277" s="243"/>
      <c r="C277" s="243"/>
      <c r="D277" s="243"/>
      <c r="E277" s="243"/>
      <c r="F277" s="244"/>
      <c r="G277" s="245"/>
      <c r="H277" s="242"/>
      <c r="I277" s="242"/>
      <c r="J277" s="225"/>
      <c r="K277" s="226"/>
      <c r="L277" s="179"/>
      <c r="M277" s="178"/>
      <c r="N277" s="176"/>
      <c r="O277" s="176"/>
      <c r="P277" s="176"/>
      <c r="Q277" s="176"/>
    </row>
    <row r="278" ht="15" customHeight="1">
      <c r="A278" s="176"/>
      <c r="B278" s="243"/>
      <c r="C278" s="243"/>
      <c r="D278" s="243"/>
      <c r="E278" s="243"/>
      <c r="F278" s="244"/>
      <c r="G278" s="245"/>
      <c r="H278" s="242"/>
      <c r="I278" s="242"/>
      <c r="J278" s="225"/>
      <c r="K278" s="226"/>
      <c r="L278" s="179"/>
      <c r="M278" s="178"/>
      <c r="N278" s="176"/>
      <c r="O278" s="176"/>
      <c r="P278" s="176"/>
      <c r="Q278" s="176"/>
    </row>
    <row r="279" ht="15" customHeight="1">
      <c r="A279" s="176"/>
      <c r="B279" s="243"/>
      <c r="C279" s="243"/>
      <c r="D279" s="243"/>
      <c r="E279" s="243"/>
      <c r="F279" s="244"/>
      <c r="G279" s="245"/>
      <c r="H279" s="242"/>
      <c r="I279" s="242"/>
      <c r="J279" s="225"/>
      <c r="K279" s="226"/>
      <c r="L279" s="179"/>
      <c r="M279" s="178"/>
      <c r="N279" s="176"/>
      <c r="O279" s="176"/>
      <c r="P279" s="176"/>
      <c r="Q279" s="176"/>
    </row>
    <row r="280" ht="15" customHeight="1">
      <c r="A280" s="176"/>
      <c r="B280" s="243"/>
      <c r="C280" s="243"/>
      <c r="D280" s="243"/>
      <c r="E280" s="243"/>
      <c r="F280" s="244"/>
      <c r="G280" s="245"/>
      <c r="H280" s="242"/>
      <c r="I280" s="242"/>
      <c r="J280" s="225"/>
      <c r="K280" s="226"/>
      <c r="L280" s="179"/>
      <c r="M280" s="178"/>
      <c r="N280" s="176"/>
      <c r="O280" s="176"/>
      <c r="P280" s="176"/>
      <c r="Q280" s="176"/>
    </row>
    <row r="281" ht="15" customHeight="1">
      <c r="A281" s="176"/>
      <c r="B281" s="243"/>
      <c r="C281" s="243"/>
      <c r="D281" s="243"/>
      <c r="E281" s="243"/>
      <c r="F281" s="244"/>
      <c r="G281" s="245"/>
      <c r="H281" s="242"/>
      <c r="I281" s="242"/>
      <c r="J281" s="225"/>
      <c r="K281" s="226"/>
      <c r="L281" s="179"/>
      <c r="M281" s="178"/>
      <c r="N281" s="176"/>
      <c r="O281" s="176"/>
      <c r="P281" s="176"/>
      <c r="Q281" s="176"/>
    </row>
    <row r="282" ht="15" customHeight="1">
      <c r="A282" s="176"/>
      <c r="B282" s="243"/>
      <c r="C282" s="243"/>
      <c r="D282" s="243"/>
      <c r="E282" s="243"/>
      <c r="F282" s="244"/>
      <c r="G282" s="245"/>
      <c r="H282" s="242"/>
      <c r="I282" s="242"/>
      <c r="J282" s="225"/>
      <c r="K282" s="226"/>
      <c r="L282" s="179"/>
      <c r="M282" s="178"/>
      <c r="N282" s="176"/>
      <c r="O282" s="176"/>
      <c r="P282" s="176"/>
      <c r="Q282" s="176"/>
    </row>
    <row r="283" ht="15" customHeight="1">
      <c r="A283" s="176"/>
      <c r="B283" s="243"/>
      <c r="C283" s="243"/>
      <c r="D283" s="243"/>
      <c r="E283" s="243"/>
      <c r="F283" s="244"/>
      <c r="G283" s="245"/>
      <c r="H283" s="242"/>
      <c r="I283" s="242"/>
      <c r="J283" s="225"/>
      <c r="K283" s="226"/>
      <c r="L283" s="179"/>
      <c r="M283" s="178"/>
      <c r="N283" s="176"/>
      <c r="O283" s="176"/>
      <c r="P283" s="176"/>
      <c r="Q283" s="176"/>
    </row>
    <row r="284" ht="15" customHeight="1">
      <c r="A284" s="176"/>
      <c r="B284" s="243"/>
      <c r="C284" s="243"/>
      <c r="D284" s="243"/>
      <c r="E284" s="243"/>
      <c r="F284" s="244"/>
      <c r="G284" s="245"/>
      <c r="H284" s="242"/>
      <c r="I284" s="242"/>
      <c r="J284" s="225"/>
      <c r="K284" s="226"/>
      <c r="L284" s="179"/>
      <c r="M284" s="178"/>
      <c r="N284" s="176"/>
      <c r="O284" s="176"/>
      <c r="P284" s="176"/>
      <c r="Q284" s="176"/>
    </row>
    <row r="285" ht="15" customHeight="1">
      <c r="A285" s="176"/>
      <c r="B285" s="243"/>
      <c r="C285" s="243"/>
      <c r="D285" s="243"/>
      <c r="E285" s="243"/>
      <c r="F285" s="244"/>
      <c r="G285" s="245"/>
      <c r="H285" s="242"/>
      <c r="I285" s="242"/>
      <c r="J285" s="225"/>
      <c r="K285" s="226"/>
      <c r="L285" s="179"/>
      <c r="M285" s="178"/>
      <c r="N285" s="176"/>
      <c r="O285" s="176"/>
      <c r="P285" s="176"/>
      <c r="Q285" s="176"/>
    </row>
    <row r="286" ht="15" customHeight="1">
      <c r="A286" s="176"/>
      <c r="B286" s="243"/>
      <c r="C286" s="243"/>
      <c r="D286" s="243"/>
      <c r="E286" s="243"/>
      <c r="F286" s="244"/>
      <c r="G286" s="245"/>
      <c r="H286" s="242"/>
      <c r="I286" s="242"/>
      <c r="J286" s="225"/>
      <c r="K286" s="226"/>
      <c r="L286" s="179"/>
      <c r="M286" s="178"/>
      <c r="N286" s="176"/>
      <c r="O286" s="176"/>
      <c r="P286" s="176"/>
      <c r="Q286" s="176"/>
    </row>
    <row r="287" ht="15" customHeight="1">
      <c r="A287" s="176"/>
      <c r="B287" s="243"/>
      <c r="C287" s="243"/>
      <c r="D287" s="243"/>
      <c r="E287" s="243"/>
      <c r="F287" s="244"/>
      <c r="G287" s="245"/>
      <c r="H287" s="242"/>
      <c r="I287" s="242"/>
      <c r="J287" s="225"/>
      <c r="K287" s="226"/>
      <c r="L287" s="179"/>
      <c r="M287" s="178"/>
      <c r="N287" s="176"/>
      <c r="O287" s="176"/>
      <c r="P287" s="176"/>
      <c r="Q287" s="176"/>
    </row>
    <row r="288" ht="15" customHeight="1">
      <c r="A288" s="176"/>
      <c r="B288" s="243"/>
      <c r="C288" s="243"/>
      <c r="D288" s="243"/>
      <c r="E288" s="243"/>
      <c r="F288" s="244"/>
      <c r="G288" s="245"/>
      <c r="H288" s="242"/>
      <c r="I288" s="242"/>
      <c r="J288" s="225"/>
      <c r="K288" s="226"/>
      <c r="L288" s="179"/>
      <c r="M288" s="178"/>
      <c r="N288" s="176"/>
      <c r="O288" s="176"/>
      <c r="P288" s="176"/>
      <c r="Q288" s="176"/>
    </row>
    <row r="289" ht="15" customHeight="1">
      <c r="A289" s="176"/>
      <c r="B289" s="243"/>
      <c r="C289" s="243"/>
      <c r="D289" s="243"/>
      <c r="E289" s="243"/>
      <c r="F289" s="244"/>
      <c r="G289" s="245"/>
      <c r="H289" s="242"/>
      <c r="I289" s="242"/>
      <c r="J289" s="225"/>
      <c r="K289" s="226"/>
      <c r="L289" s="179"/>
      <c r="M289" s="178"/>
      <c r="N289" s="176"/>
      <c r="O289" s="176"/>
      <c r="P289" s="176"/>
      <c r="Q289" s="176"/>
    </row>
    <row r="290" ht="15" customHeight="1">
      <c r="A290" s="176"/>
      <c r="B290" s="243"/>
      <c r="C290" s="243"/>
      <c r="D290" s="243"/>
      <c r="E290" s="243"/>
      <c r="F290" s="244"/>
      <c r="G290" s="245"/>
      <c r="H290" s="242"/>
      <c r="I290" s="242"/>
      <c r="J290" s="225"/>
      <c r="K290" s="226"/>
      <c r="L290" s="179"/>
      <c r="M290" s="178"/>
      <c r="N290" s="176"/>
      <c r="O290" s="176"/>
      <c r="P290" s="176"/>
      <c r="Q290" s="176"/>
    </row>
    <row r="291" ht="15" customHeight="1">
      <c r="A291" s="176"/>
      <c r="B291" s="243"/>
      <c r="C291" s="243"/>
      <c r="D291" s="243"/>
      <c r="E291" s="243"/>
      <c r="F291" s="244"/>
      <c r="G291" s="245"/>
      <c r="H291" s="242"/>
      <c r="I291" s="242"/>
      <c r="J291" s="225"/>
      <c r="K291" s="226"/>
      <c r="L291" s="179"/>
      <c r="M291" s="178"/>
      <c r="N291" s="176"/>
      <c r="O291" s="176"/>
      <c r="P291" s="176"/>
      <c r="Q291" s="176"/>
    </row>
    <row r="292" ht="15" customHeight="1">
      <c r="A292" s="176"/>
      <c r="B292" s="243"/>
      <c r="C292" s="243"/>
      <c r="D292" s="243"/>
      <c r="E292" s="243"/>
      <c r="F292" s="244"/>
      <c r="G292" s="245"/>
      <c r="H292" s="242"/>
      <c r="I292" s="242"/>
      <c r="J292" s="225"/>
      <c r="K292" s="226"/>
      <c r="L292" s="179"/>
      <c r="M292" s="178"/>
      <c r="N292" s="176"/>
      <c r="O292" s="176"/>
      <c r="P292" s="176"/>
      <c r="Q292" s="176"/>
    </row>
    <row r="293" ht="15" customHeight="1">
      <c r="A293" s="176"/>
      <c r="B293" s="243"/>
      <c r="C293" s="243"/>
      <c r="D293" s="243"/>
      <c r="E293" s="243"/>
      <c r="F293" s="244"/>
      <c r="G293" s="245"/>
      <c r="H293" s="242"/>
      <c r="I293" s="242"/>
      <c r="J293" s="225"/>
      <c r="K293" s="226"/>
      <c r="L293" s="179"/>
      <c r="M293" s="178"/>
      <c r="N293" s="176"/>
      <c r="O293" s="176"/>
      <c r="P293" s="176"/>
      <c r="Q293" s="176"/>
    </row>
    <row r="294" ht="15" customHeight="1">
      <c r="A294" s="176"/>
      <c r="B294" s="243"/>
      <c r="C294" s="243"/>
      <c r="D294" s="243"/>
      <c r="E294" s="243"/>
      <c r="F294" s="244"/>
      <c r="G294" s="245"/>
      <c r="H294" s="242"/>
      <c r="I294" s="242"/>
      <c r="J294" s="225"/>
      <c r="K294" s="226"/>
      <c r="L294" s="179"/>
      <c r="M294" s="178"/>
      <c r="N294" s="176"/>
      <c r="O294" s="176"/>
      <c r="P294" s="176"/>
      <c r="Q294" s="176"/>
    </row>
    <row r="295" ht="15" customHeight="1">
      <c r="A295" s="176"/>
      <c r="B295" s="243"/>
      <c r="C295" s="243"/>
      <c r="D295" s="243"/>
      <c r="E295" s="243"/>
      <c r="F295" s="244"/>
      <c r="G295" s="245"/>
      <c r="H295" s="242"/>
      <c r="I295" s="242"/>
      <c r="J295" s="225"/>
      <c r="K295" s="226"/>
      <c r="L295" s="179"/>
      <c r="M295" s="178"/>
      <c r="N295" s="176"/>
      <c r="O295" s="176"/>
      <c r="P295" s="176"/>
      <c r="Q295" s="176"/>
    </row>
    <row r="296" ht="15" customHeight="1">
      <c r="A296" s="176"/>
      <c r="B296" s="243"/>
      <c r="C296" s="243"/>
      <c r="D296" s="243"/>
      <c r="E296" s="243"/>
      <c r="F296" s="244"/>
      <c r="G296" s="245"/>
      <c r="H296" s="242"/>
      <c r="I296" s="242"/>
      <c r="J296" s="225"/>
      <c r="K296" s="226"/>
      <c r="L296" s="179"/>
      <c r="M296" s="178"/>
      <c r="N296" s="176"/>
      <c r="O296" s="176"/>
      <c r="P296" s="176"/>
      <c r="Q296" s="176"/>
    </row>
    <row r="297" ht="15" customHeight="1">
      <c r="A297" s="176"/>
      <c r="B297" s="243"/>
      <c r="C297" s="243"/>
      <c r="D297" s="243"/>
      <c r="E297" s="243"/>
      <c r="F297" s="244"/>
      <c r="G297" s="245"/>
      <c r="H297" s="242"/>
      <c r="I297" s="242"/>
      <c r="J297" s="225"/>
      <c r="K297" s="226"/>
      <c r="L297" s="179"/>
      <c r="M297" s="178"/>
      <c r="N297" s="176"/>
      <c r="O297" s="176"/>
      <c r="P297" s="176"/>
      <c r="Q297" s="176"/>
    </row>
    <row r="298" ht="15" customHeight="1">
      <c r="A298" s="176"/>
      <c r="B298" s="243"/>
      <c r="C298" s="243"/>
      <c r="D298" s="243"/>
      <c r="E298" s="243"/>
      <c r="F298" s="244"/>
      <c r="G298" s="245"/>
      <c r="H298" s="242"/>
      <c r="I298" s="242"/>
      <c r="J298" s="225"/>
      <c r="K298" s="226"/>
      <c r="L298" s="179"/>
      <c r="M298" s="178"/>
      <c r="N298" s="176"/>
      <c r="O298" s="176"/>
      <c r="P298" s="176"/>
      <c r="Q298" s="176"/>
    </row>
    <row r="299" ht="15" customHeight="1">
      <c r="A299" s="176"/>
      <c r="B299" s="243"/>
      <c r="C299" s="243"/>
      <c r="D299" s="243"/>
      <c r="E299" s="243"/>
      <c r="F299" s="244"/>
      <c r="G299" s="245"/>
      <c r="H299" s="242"/>
      <c r="I299" s="242"/>
      <c r="J299" s="225"/>
      <c r="K299" s="226"/>
      <c r="L299" s="179"/>
      <c r="M299" s="178"/>
      <c r="N299" s="176"/>
      <c r="O299" s="176"/>
      <c r="P299" s="176"/>
      <c r="Q299" s="176"/>
    </row>
    <row r="300" ht="15" customHeight="1">
      <c r="A300" s="176"/>
      <c r="B300" s="243"/>
      <c r="C300" s="243"/>
      <c r="D300" s="243"/>
      <c r="E300" s="243"/>
      <c r="F300" s="244"/>
      <c r="G300" s="245"/>
      <c r="H300" s="242"/>
      <c r="I300" s="242"/>
      <c r="J300" s="225"/>
      <c r="K300" s="226"/>
      <c r="L300" s="179"/>
      <c r="M300" s="178"/>
      <c r="N300" s="176"/>
      <c r="O300" s="176"/>
      <c r="P300" s="176"/>
      <c r="Q300" s="176"/>
    </row>
    <row r="301" ht="15" customHeight="1">
      <c r="A301" s="176"/>
      <c r="B301" s="243"/>
      <c r="C301" s="243"/>
      <c r="D301" s="243"/>
      <c r="E301" s="243"/>
      <c r="F301" s="244"/>
      <c r="G301" s="245"/>
      <c r="H301" s="242"/>
      <c r="I301" s="242"/>
      <c r="J301" s="225"/>
      <c r="K301" s="226"/>
      <c r="L301" s="179"/>
      <c r="M301" s="178"/>
      <c r="N301" s="176"/>
      <c r="O301" s="176"/>
      <c r="P301" s="176"/>
      <c r="Q301" s="176"/>
    </row>
    <row r="302" ht="15" customHeight="1">
      <c r="A302" s="176"/>
      <c r="B302" s="243"/>
      <c r="C302" s="243"/>
      <c r="D302" s="243"/>
      <c r="E302" s="243"/>
      <c r="F302" s="244"/>
      <c r="G302" s="245"/>
      <c r="H302" s="242"/>
      <c r="I302" s="242"/>
      <c r="J302" s="225"/>
      <c r="K302" s="226"/>
      <c r="L302" s="179"/>
      <c r="M302" s="178"/>
      <c r="N302" s="176"/>
      <c r="O302" s="176"/>
      <c r="P302" s="176"/>
      <c r="Q302" s="176"/>
    </row>
    <row r="303" ht="15" customHeight="1">
      <c r="A303" s="176"/>
      <c r="B303" s="243"/>
      <c r="C303" s="243"/>
      <c r="D303" s="243"/>
      <c r="E303" s="243"/>
      <c r="F303" s="244"/>
      <c r="G303" s="245"/>
      <c r="H303" s="242"/>
      <c r="I303" s="242"/>
      <c r="J303" s="225"/>
      <c r="K303" s="226"/>
      <c r="L303" s="179"/>
      <c r="M303" s="178"/>
      <c r="N303" s="176"/>
      <c r="O303" s="176"/>
      <c r="P303" s="176"/>
      <c r="Q303" s="176"/>
    </row>
    <row r="304" ht="15" customHeight="1">
      <c r="A304" s="176"/>
      <c r="B304" s="243"/>
      <c r="C304" s="243"/>
      <c r="D304" s="243"/>
      <c r="E304" s="243"/>
      <c r="F304" s="244"/>
      <c r="G304" s="245"/>
      <c r="H304" s="242"/>
      <c r="I304" s="242"/>
      <c r="J304" s="225"/>
      <c r="K304" s="226"/>
      <c r="L304" s="179"/>
      <c r="M304" s="178"/>
      <c r="N304" s="176"/>
      <c r="O304" s="176"/>
      <c r="P304" s="176"/>
      <c r="Q304" s="176"/>
    </row>
    <row r="305" ht="15" customHeight="1">
      <c r="A305" s="176"/>
      <c r="B305" s="243"/>
      <c r="C305" s="243"/>
      <c r="D305" s="243"/>
      <c r="E305" s="243"/>
      <c r="F305" s="244"/>
      <c r="G305" s="245"/>
      <c r="H305" s="242"/>
      <c r="I305" s="242"/>
      <c r="J305" s="225"/>
      <c r="K305" s="226"/>
      <c r="L305" s="179"/>
      <c r="M305" s="178"/>
      <c r="N305" s="176"/>
      <c r="O305" s="176"/>
      <c r="P305" s="176"/>
      <c r="Q305" s="176"/>
    </row>
    <row r="306" ht="15" customHeight="1">
      <c r="A306" s="176"/>
      <c r="B306" s="243"/>
      <c r="C306" s="243"/>
      <c r="D306" s="243"/>
      <c r="E306" s="243"/>
      <c r="F306" s="244"/>
      <c r="G306" s="245"/>
      <c r="H306" s="242"/>
      <c r="I306" s="242"/>
      <c r="J306" s="225"/>
      <c r="K306" s="226"/>
      <c r="L306" s="179"/>
      <c r="M306" s="178"/>
      <c r="N306" s="176"/>
      <c r="O306" s="176"/>
      <c r="P306" s="176"/>
      <c r="Q306" s="176"/>
    </row>
    <row r="307" ht="15" customHeight="1">
      <c r="A307" s="176"/>
      <c r="B307" s="243"/>
      <c r="C307" s="243"/>
      <c r="D307" s="243"/>
      <c r="E307" s="243"/>
      <c r="F307" s="244"/>
      <c r="G307" s="245"/>
      <c r="H307" s="242"/>
      <c r="I307" s="242"/>
      <c r="J307" s="225"/>
      <c r="K307" s="226"/>
      <c r="L307" s="179"/>
      <c r="M307" s="178"/>
      <c r="N307" s="176"/>
      <c r="O307" s="176"/>
      <c r="P307" s="176"/>
      <c r="Q307" s="176"/>
    </row>
    <row r="308" ht="15" customHeight="1">
      <c r="A308" s="176"/>
      <c r="B308" s="243"/>
      <c r="C308" s="243"/>
      <c r="D308" s="243"/>
      <c r="E308" s="243"/>
      <c r="F308" s="244"/>
      <c r="G308" s="245"/>
      <c r="H308" s="242"/>
      <c r="I308" s="242"/>
      <c r="J308" s="225"/>
      <c r="K308" s="226"/>
      <c r="L308" s="179"/>
      <c r="M308" s="178"/>
      <c r="N308" s="176"/>
      <c r="O308" s="176"/>
      <c r="P308" s="176"/>
      <c r="Q308" s="176"/>
    </row>
    <row r="309" ht="15" customHeight="1">
      <c r="A309" s="176"/>
      <c r="B309" s="243"/>
      <c r="C309" s="243"/>
      <c r="D309" s="243"/>
      <c r="E309" s="243"/>
      <c r="F309" s="244"/>
      <c r="G309" s="245"/>
      <c r="H309" s="242"/>
      <c r="I309" s="242"/>
      <c r="J309" s="225"/>
      <c r="K309" s="226"/>
      <c r="L309" s="179"/>
      <c r="M309" s="178"/>
      <c r="N309" s="176"/>
      <c r="O309" s="176"/>
      <c r="P309" s="176"/>
      <c r="Q309" s="176"/>
    </row>
    <row r="310" ht="15" customHeight="1">
      <c r="A310" s="176"/>
      <c r="B310" s="243"/>
      <c r="C310" s="243"/>
      <c r="D310" s="243"/>
      <c r="E310" s="243"/>
      <c r="F310" s="244"/>
      <c r="G310" s="245"/>
      <c r="H310" s="242"/>
      <c r="I310" s="242"/>
      <c r="J310" s="225"/>
      <c r="K310" s="226"/>
      <c r="L310" s="179"/>
      <c r="M310" s="178"/>
      <c r="N310" s="176"/>
      <c r="O310" s="176"/>
      <c r="P310" s="176"/>
      <c r="Q310" s="176"/>
    </row>
    <row r="311" ht="15" customHeight="1">
      <c r="A311" s="176"/>
      <c r="B311" s="243"/>
      <c r="C311" s="243"/>
      <c r="D311" s="243"/>
      <c r="E311" s="243"/>
      <c r="F311" s="244"/>
      <c r="G311" s="245"/>
      <c r="H311" s="242"/>
      <c r="I311" s="242"/>
      <c r="J311" s="225"/>
      <c r="K311" s="226"/>
      <c r="L311" s="179"/>
      <c r="M311" s="178"/>
      <c r="N311" s="176"/>
      <c r="O311" s="176"/>
      <c r="P311" s="176"/>
      <c r="Q311" s="176"/>
    </row>
    <row r="312" ht="15" customHeight="1">
      <c r="A312" s="176"/>
      <c r="B312" s="243"/>
      <c r="C312" s="243"/>
      <c r="D312" s="243"/>
      <c r="E312" s="243"/>
      <c r="F312" s="244"/>
      <c r="G312" s="245"/>
      <c r="H312" s="242"/>
      <c r="I312" s="242"/>
      <c r="J312" s="225"/>
      <c r="K312" s="226"/>
      <c r="L312" s="179"/>
      <c r="M312" s="178"/>
      <c r="N312" s="176"/>
      <c r="O312" s="176"/>
      <c r="P312" s="176"/>
      <c r="Q312" s="176"/>
    </row>
    <row r="313" ht="15" customHeight="1">
      <c r="A313" s="176"/>
      <c r="B313" s="243"/>
      <c r="C313" s="243"/>
      <c r="D313" s="243"/>
      <c r="E313" s="243"/>
      <c r="F313" s="244"/>
      <c r="G313" s="245"/>
      <c r="H313" s="242"/>
      <c r="I313" s="242"/>
      <c r="J313" s="225"/>
      <c r="K313" s="226"/>
      <c r="L313" s="179"/>
      <c r="M313" s="178"/>
      <c r="N313" s="176"/>
      <c r="O313" s="176"/>
      <c r="P313" s="176"/>
      <c r="Q313" s="176"/>
    </row>
    <row r="314" ht="15" customHeight="1">
      <c r="A314" s="176"/>
      <c r="B314" s="243"/>
      <c r="C314" s="243"/>
      <c r="D314" s="243"/>
      <c r="E314" s="243"/>
      <c r="F314" s="244"/>
      <c r="G314" s="245"/>
      <c r="H314" s="242"/>
      <c r="I314" s="242"/>
      <c r="J314" s="225"/>
      <c r="K314" s="226"/>
      <c r="L314" s="179"/>
      <c r="M314" s="178"/>
      <c r="N314" s="176"/>
      <c r="O314" s="176"/>
      <c r="P314" s="176"/>
      <c r="Q314" s="176"/>
    </row>
    <row r="315" ht="15" customHeight="1">
      <c r="A315" s="176"/>
      <c r="B315" s="243"/>
      <c r="C315" s="243"/>
      <c r="D315" s="243"/>
      <c r="E315" s="243"/>
      <c r="F315" s="244"/>
      <c r="G315" s="245"/>
      <c r="H315" s="242"/>
      <c r="I315" s="242"/>
      <c r="J315" s="225"/>
      <c r="K315" s="226"/>
      <c r="L315" s="179"/>
      <c r="M315" s="178"/>
      <c r="N315" s="176"/>
      <c r="O315" s="176"/>
      <c r="P315" s="176"/>
      <c r="Q315" s="176"/>
    </row>
    <row r="316" ht="15" customHeight="1">
      <c r="A316" s="176"/>
      <c r="B316" s="243"/>
      <c r="C316" s="243"/>
      <c r="D316" s="243"/>
      <c r="E316" s="243"/>
      <c r="F316" s="244"/>
      <c r="G316" s="245"/>
      <c r="H316" s="242"/>
      <c r="I316" s="242"/>
      <c r="J316" s="225"/>
      <c r="K316" s="226"/>
      <c r="L316" s="179"/>
      <c r="M316" s="178"/>
      <c r="N316" s="176"/>
      <c r="O316" s="176"/>
      <c r="P316" s="176"/>
      <c r="Q316" s="176"/>
    </row>
    <row r="317" ht="15" customHeight="1">
      <c r="A317" s="176"/>
      <c r="B317" s="243"/>
      <c r="C317" s="243"/>
      <c r="D317" s="243"/>
      <c r="E317" s="243"/>
      <c r="F317" s="244"/>
      <c r="G317" s="245"/>
      <c r="H317" s="242"/>
      <c r="I317" s="242"/>
      <c r="J317" s="225"/>
      <c r="K317" s="226"/>
      <c r="L317" s="179"/>
      <c r="M317" s="178"/>
      <c r="N317" s="176"/>
      <c r="O317" s="176"/>
      <c r="P317" s="176"/>
      <c r="Q317" s="176"/>
    </row>
    <row r="318" ht="15" customHeight="1">
      <c r="A318" s="176"/>
      <c r="B318" s="243"/>
      <c r="C318" s="243"/>
      <c r="D318" s="243"/>
      <c r="E318" s="243"/>
      <c r="F318" s="244"/>
      <c r="G318" s="245"/>
      <c r="H318" s="242"/>
      <c r="I318" s="242"/>
      <c r="J318" s="225"/>
      <c r="K318" s="226"/>
      <c r="L318" s="179"/>
      <c r="M318" s="178"/>
      <c r="N318" s="176"/>
      <c r="O318" s="176"/>
      <c r="P318" s="176"/>
      <c r="Q318" s="176"/>
    </row>
    <row r="319" ht="15" customHeight="1">
      <c r="A319" s="176"/>
      <c r="B319" s="243"/>
      <c r="C319" s="243"/>
      <c r="D319" s="243"/>
      <c r="E319" s="243"/>
      <c r="F319" s="244"/>
      <c r="G319" s="245"/>
      <c r="H319" s="242"/>
      <c r="I319" s="242"/>
      <c r="J319" s="225"/>
      <c r="K319" s="226"/>
      <c r="L319" s="179"/>
      <c r="M319" s="178"/>
      <c r="N319" s="176"/>
      <c r="O319" s="176"/>
      <c r="P319" s="176"/>
      <c r="Q319" s="176"/>
    </row>
    <row r="320" ht="15" customHeight="1">
      <c r="A320" s="176"/>
      <c r="B320" s="243"/>
      <c r="C320" s="243"/>
      <c r="D320" s="243"/>
      <c r="E320" s="243"/>
      <c r="F320" s="244"/>
      <c r="G320" s="245"/>
      <c r="H320" s="242"/>
      <c r="I320" s="242"/>
      <c r="J320" s="225"/>
      <c r="K320" s="226"/>
      <c r="L320" s="179"/>
      <c r="M320" s="178"/>
      <c r="N320" s="176"/>
      <c r="O320" s="176"/>
      <c r="P320" s="176"/>
      <c r="Q320" s="176"/>
    </row>
    <row r="321" ht="15" customHeight="1">
      <c r="A321" s="176"/>
      <c r="B321" s="243"/>
      <c r="C321" s="243"/>
      <c r="D321" s="243"/>
      <c r="E321" s="243"/>
      <c r="F321" s="244"/>
      <c r="G321" s="245"/>
      <c r="H321" s="242"/>
      <c r="I321" s="242"/>
      <c r="J321" s="225"/>
      <c r="K321" s="226"/>
      <c r="L321" s="179"/>
      <c r="M321" s="178"/>
      <c r="N321" s="176"/>
      <c r="O321" s="176"/>
      <c r="P321" s="176"/>
      <c r="Q321" s="176"/>
    </row>
    <row r="322" ht="15" customHeight="1">
      <c r="A322" s="176"/>
      <c r="B322" s="243"/>
      <c r="C322" s="243"/>
      <c r="D322" s="243"/>
      <c r="E322" s="243"/>
      <c r="F322" s="244"/>
      <c r="G322" s="245"/>
      <c r="H322" s="242"/>
      <c r="I322" s="242"/>
      <c r="J322" s="225"/>
      <c r="K322" s="226"/>
      <c r="L322" s="179"/>
      <c r="M322" s="178"/>
      <c r="N322" s="176"/>
      <c r="O322" s="176"/>
      <c r="P322" s="176"/>
      <c r="Q322" s="176"/>
    </row>
    <row r="323" ht="15" customHeight="1">
      <c r="A323" s="176"/>
      <c r="B323" s="243"/>
      <c r="C323" s="243"/>
      <c r="D323" s="243"/>
      <c r="E323" s="243"/>
      <c r="F323" s="244"/>
      <c r="G323" s="245"/>
      <c r="H323" s="242"/>
      <c r="I323" s="242"/>
      <c r="J323" s="225"/>
      <c r="K323" s="226"/>
      <c r="L323" s="179"/>
      <c r="M323" s="178"/>
      <c r="N323" s="176"/>
      <c r="O323" s="176"/>
      <c r="P323" s="176"/>
      <c r="Q323" s="176"/>
    </row>
    <row r="324" ht="15" customHeight="1">
      <c r="A324" s="176"/>
      <c r="B324" s="243"/>
      <c r="C324" s="243"/>
      <c r="D324" s="243"/>
      <c r="E324" s="243"/>
      <c r="F324" s="244"/>
      <c r="G324" s="245"/>
      <c r="H324" s="242"/>
      <c r="I324" s="242"/>
      <c r="J324" s="225"/>
      <c r="K324" s="226"/>
      <c r="L324" s="179"/>
      <c r="M324" s="178"/>
      <c r="N324" s="176"/>
      <c r="O324" s="176"/>
      <c r="P324" s="176"/>
      <c r="Q324" s="176"/>
    </row>
    <row r="325" ht="15" customHeight="1">
      <c r="A325" s="176"/>
      <c r="B325" s="243"/>
      <c r="C325" s="243"/>
      <c r="D325" s="243"/>
      <c r="E325" s="243"/>
      <c r="F325" s="244"/>
      <c r="G325" s="245"/>
      <c r="H325" s="242"/>
      <c r="I325" s="242"/>
      <c r="J325" s="225"/>
      <c r="K325" s="226"/>
      <c r="L325" s="179"/>
      <c r="M325" s="178"/>
      <c r="N325" s="176"/>
      <c r="O325" s="176"/>
      <c r="P325" s="176"/>
      <c r="Q325" s="176"/>
    </row>
    <row r="326" ht="15" customHeight="1">
      <c r="A326" s="176"/>
      <c r="B326" s="243"/>
      <c r="C326" s="243"/>
      <c r="D326" s="243"/>
      <c r="E326" s="243"/>
      <c r="F326" s="244"/>
      <c r="G326" s="245"/>
      <c r="H326" s="242"/>
      <c r="I326" s="242"/>
      <c r="J326" s="225"/>
      <c r="K326" s="226"/>
      <c r="L326" s="179"/>
      <c r="M326" s="178"/>
      <c r="N326" s="176"/>
      <c r="O326" s="176"/>
      <c r="P326" s="176"/>
      <c r="Q326" s="176"/>
    </row>
    <row r="327" ht="15" customHeight="1">
      <c r="A327" s="176"/>
      <c r="B327" s="243"/>
      <c r="C327" s="243"/>
      <c r="D327" s="243"/>
      <c r="E327" s="243"/>
      <c r="F327" s="244"/>
      <c r="G327" s="245"/>
      <c r="H327" s="242"/>
      <c r="I327" s="242"/>
      <c r="J327" s="225"/>
      <c r="K327" s="226"/>
      <c r="L327" s="179"/>
      <c r="M327" s="178"/>
      <c r="N327" s="176"/>
      <c r="O327" s="176"/>
      <c r="P327" s="176"/>
      <c r="Q327" s="176"/>
    </row>
    <row r="328" ht="15" customHeight="1">
      <c r="A328" s="176"/>
      <c r="B328" s="243"/>
      <c r="C328" s="243"/>
      <c r="D328" s="243"/>
      <c r="E328" s="243"/>
      <c r="F328" s="244"/>
      <c r="G328" s="245"/>
      <c r="H328" s="242"/>
      <c r="I328" s="242"/>
      <c r="J328" s="225"/>
      <c r="K328" s="226"/>
      <c r="L328" s="179"/>
      <c r="M328" s="178"/>
      <c r="N328" s="176"/>
      <c r="O328" s="176"/>
      <c r="P328" s="176"/>
      <c r="Q328" s="176"/>
    </row>
    <row r="329" ht="15" customHeight="1">
      <c r="A329" s="176"/>
      <c r="B329" s="243"/>
      <c r="C329" s="243"/>
      <c r="D329" s="243"/>
      <c r="E329" s="243"/>
      <c r="F329" s="244"/>
      <c r="G329" s="245"/>
      <c r="H329" s="242"/>
      <c r="I329" s="242"/>
      <c r="J329" s="225"/>
      <c r="K329" s="226"/>
      <c r="L329" s="179"/>
      <c r="M329" s="178"/>
      <c r="N329" s="176"/>
      <c r="O329" s="176"/>
      <c r="P329" s="176"/>
      <c r="Q329" s="176"/>
    </row>
    <row r="330" ht="15" customHeight="1">
      <c r="A330" s="176"/>
      <c r="B330" s="243"/>
      <c r="C330" s="243"/>
      <c r="D330" s="243"/>
      <c r="E330" s="243"/>
      <c r="F330" s="244"/>
      <c r="G330" s="245"/>
      <c r="H330" s="242"/>
      <c r="I330" s="242"/>
      <c r="J330" s="225"/>
      <c r="K330" s="226"/>
      <c r="L330" s="179"/>
      <c r="M330" s="178"/>
      <c r="N330" s="176"/>
      <c r="O330" s="176"/>
      <c r="P330" s="176"/>
      <c r="Q330" s="176"/>
    </row>
    <row r="331" ht="15" customHeight="1">
      <c r="A331" s="176"/>
      <c r="B331" s="243"/>
      <c r="C331" s="243"/>
      <c r="D331" s="243"/>
      <c r="E331" s="243"/>
      <c r="F331" s="244"/>
      <c r="G331" s="245"/>
      <c r="H331" s="242"/>
      <c r="I331" s="242"/>
      <c r="J331" s="225"/>
      <c r="K331" s="226"/>
      <c r="L331" s="179"/>
      <c r="M331" s="178"/>
      <c r="N331" s="176"/>
      <c r="O331" s="176"/>
      <c r="P331" s="176"/>
      <c r="Q331" s="176"/>
    </row>
    <row r="332" ht="15" customHeight="1">
      <c r="A332" s="176"/>
      <c r="B332" s="243"/>
      <c r="C332" s="243"/>
      <c r="D332" s="243"/>
      <c r="E332" s="243"/>
      <c r="F332" s="244"/>
      <c r="G332" s="245"/>
      <c r="H332" s="242"/>
      <c r="I332" s="242"/>
      <c r="J332" s="225"/>
      <c r="K332" s="226"/>
      <c r="L332" s="179"/>
      <c r="M332" s="178"/>
      <c r="N332" s="176"/>
      <c r="O332" s="176"/>
      <c r="P332" s="176"/>
      <c r="Q332" s="176"/>
    </row>
    <row r="333" ht="15" customHeight="1">
      <c r="A333" s="176"/>
      <c r="B333" s="243"/>
      <c r="C333" s="243"/>
      <c r="D333" s="243"/>
      <c r="E333" s="243"/>
      <c r="F333" s="244"/>
      <c r="G333" s="245"/>
      <c r="H333" s="242"/>
      <c r="I333" s="242"/>
      <c r="J333" s="225"/>
      <c r="K333" s="226"/>
      <c r="L333" s="179"/>
      <c r="M333" s="178"/>
      <c r="N333" s="176"/>
      <c r="O333" s="176"/>
      <c r="P333" s="176"/>
      <c r="Q333" s="176"/>
    </row>
    <row r="334" ht="15" customHeight="1">
      <c r="A334" s="176"/>
      <c r="B334" s="243"/>
      <c r="C334" s="243"/>
      <c r="D334" s="243"/>
      <c r="E334" s="243"/>
      <c r="F334" s="244"/>
      <c r="G334" s="245"/>
      <c r="H334" s="242"/>
      <c r="I334" s="242"/>
      <c r="J334" s="225"/>
      <c r="K334" s="226"/>
      <c r="L334" s="179"/>
      <c r="M334" s="178"/>
      <c r="N334" s="176"/>
      <c r="O334" s="176"/>
      <c r="P334" s="176"/>
      <c r="Q334" s="176"/>
    </row>
    <row r="335" ht="15" customHeight="1">
      <c r="A335" s="176"/>
      <c r="B335" s="243"/>
      <c r="C335" s="243"/>
      <c r="D335" s="243"/>
      <c r="E335" s="243"/>
      <c r="F335" s="244"/>
      <c r="G335" s="245"/>
      <c r="H335" s="242"/>
      <c r="I335" s="242"/>
      <c r="J335" s="225"/>
      <c r="K335" s="226"/>
      <c r="L335" s="179"/>
      <c r="M335" s="178"/>
      <c r="N335" s="176"/>
      <c r="O335" s="176"/>
      <c r="P335" s="176"/>
      <c r="Q335" s="176"/>
    </row>
    <row r="336" ht="15" customHeight="1">
      <c r="A336" s="176"/>
      <c r="B336" s="243"/>
      <c r="C336" s="243"/>
      <c r="D336" s="243"/>
      <c r="E336" s="243"/>
      <c r="F336" s="244"/>
      <c r="G336" s="245"/>
      <c r="H336" s="242"/>
      <c r="I336" s="242"/>
      <c r="J336" s="225"/>
      <c r="K336" s="226"/>
      <c r="L336" s="179"/>
      <c r="M336" s="178"/>
      <c r="N336" s="176"/>
      <c r="O336" s="176"/>
      <c r="P336" s="176"/>
      <c r="Q336" s="176"/>
    </row>
    <row r="337" ht="15" customHeight="1">
      <c r="A337" s="176"/>
      <c r="B337" s="243"/>
      <c r="C337" s="243"/>
      <c r="D337" s="243"/>
      <c r="E337" s="243"/>
      <c r="F337" s="244"/>
      <c r="G337" s="245"/>
      <c r="H337" s="242"/>
      <c r="I337" s="242"/>
      <c r="J337" s="225"/>
      <c r="K337" s="226"/>
      <c r="L337" s="179"/>
      <c r="M337" s="178"/>
      <c r="N337" s="176"/>
      <c r="O337" s="176"/>
      <c r="P337" s="176"/>
      <c r="Q337" s="176"/>
    </row>
    <row r="338" ht="15" customHeight="1">
      <c r="A338" s="176"/>
      <c r="B338" s="243"/>
      <c r="C338" s="243"/>
      <c r="D338" s="243"/>
      <c r="E338" s="243"/>
      <c r="F338" s="244"/>
      <c r="G338" s="245"/>
      <c r="H338" s="242"/>
      <c r="I338" s="242"/>
      <c r="J338" s="225"/>
      <c r="K338" s="226"/>
      <c r="L338" s="179"/>
      <c r="M338" s="178"/>
      <c r="N338" s="176"/>
      <c r="O338" s="176"/>
      <c r="P338" s="176"/>
      <c r="Q338" s="176"/>
    </row>
    <row r="339" ht="15" customHeight="1">
      <c r="A339" s="176"/>
      <c r="B339" s="243"/>
      <c r="C339" s="243"/>
      <c r="D339" s="243"/>
      <c r="E339" s="243"/>
      <c r="F339" s="244"/>
      <c r="G339" s="245"/>
      <c r="H339" s="242"/>
      <c r="I339" s="242"/>
      <c r="J339" s="225"/>
      <c r="K339" s="226"/>
      <c r="L339" s="179"/>
      <c r="M339" s="178"/>
      <c r="N339" s="176"/>
      <c r="O339" s="176"/>
      <c r="P339" s="176"/>
      <c r="Q339" s="176"/>
    </row>
    <row r="340" ht="15" customHeight="1">
      <c r="A340" s="176"/>
      <c r="B340" s="243"/>
      <c r="C340" s="243"/>
      <c r="D340" s="243"/>
      <c r="E340" s="243"/>
      <c r="F340" s="244"/>
      <c r="G340" s="245"/>
      <c r="H340" s="242"/>
      <c r="I340" s="242"/>
      <c r="J340" s="225"/>
      <c r="K340" s="226"/>
      <c r="L340" s="179"/>
      <c r="M340" s="178"/>
      <c r="N340" s="176"/>
      <c r="O340" s="176"/>
      <c r="P340" s="176"/>
      <c r="Q340" s="176"/>
    </row>
    <row r="341" ht="15" customHeight="1">
      <c r="A341" s="176"/>
      <c r="B341" s="243"/>
      <c r="C341" s="243"/>
      <c r="D341" s="243"/>
      <c r="E341" s="243"/>
      <c r="F341" s="244"/>
      <c r="G341" s="245"/>
      <c r="H341" s="246"/>
      <c r="I341" s="246"/>
      <c r="J341" s="225"/>
      <c r="K341" s="226"/>
      <c r="L341" s="179"/>
      <c r="M341" s="178"/>
      <c r="N341" s="176"/>
      <c r="O341" s="176"/>
      <c r="P341" s="176"/>
      <c r="Q341" s="176"/>
    </row>
    <row r="342" ht="15" customHeight="1">
      <c r="A342" s="176"/>
      <c r="B342" s="243"/>
      <c r="C342" s="243"/>
      <c r="D342" s="243"/>
      <c r="E342" s="243"/>
      <c r="F342" s="244"/>
      <c r="G342" s="245"/>
      <c r="H342" s="246"/>
      <c r="I342" s="246"/>
      <c r="J342" s="225"/>
      <c r="K342" s="226"/>
      <c r="L342" s="179"/>
      <c r="M342" s="178"/>
      <c r="N342" s="176"/>
      <c r="O342" s="176"/>
      <c r="P342" s="176"/>
      <c r="Q342" s="176"/>
    </row>
    <row r="343" ht="15" customHeight="1">
      <c r="A343" s="176"/>
      <c r="B343" s="243"/>
      <c r="C343" s="243"/>
      <c r="D343" s="243"/>
      <c r="E343" s="243"/>
      <c r="F343" s="244"/>
      <c r="G343" s="245"/>
      <c r="H343" s="246"/>
      <c r="I343" s="246"/>
      <c r="J343" s="225"/>
      <c r="K343" s="226"/>
      <c r="L343" s="179"/>
      <c r="M343" s="178"/>
      <c r="N343" s="176"/>
      <c r="O343" s="176"/>
      <c r="P343" s="176"/>
      <c r="Q343" s="176"/>
    </row>
    <row r="344" ht="15" customHeight="1">
      <c r="A344" s="176"/>
      <c r="B344" s="243"/>
      <c r="C344" s="243"/>
      <c r="D344" s="243"/>
      <c r="E344" s="243"/>
      <c r="F344" s="244"/>
      <c r="G344" s="245"/>
      <c r="H344" s="246"/>
      <c r="I344" s="246"/>
      <c r="J344" s="225"/>
      <c r="K344" s="226"/>
      <c r="L344" s="179"/>
      <c r="M344" s="178"/>
      <c r="N344" s="176"/>
      <c r="O344" s="176"/>
      <c r="P344" s="176"/>
      <c r="Q344" s="176"/>
    </row>
    <row r="345" ht="15" customHeight="1">
      <c r="A345" s="176"/>
      <c r="B345" s="243"/>
      <c r="C345" s="243"/>
      <c r="D345" s="243"/>
      <c r="E345" s="243"/>
      <c r="F345" s="244"/>
      <c r="G345" s="245"/>
      <c r="H345" s="246"/>
      <c r="I345" s="246"/>
      <c r="J345" s="225"/>
      <c r="K345" s="226"/>
      <c r="L345" s="179"/>
      <c r="M345" s="178"/>
      <c r="N345" s="176"/>
      <c r="O345" s="176"/>
      <c r="P345" s="176"/>
      <c r="Q345" s="176"/>
    </row>
    <row r="346" ht="15" customHeight="1">
      <c r="A346" s="176"/>
      <c r="B346" s="243"/>
      <c r="C346" s="243"/>
      <c r="D346" s="243"/>
      <c r="E346" s="243"/>
      <c r="F346" s="244"/>
      <c r="G346" s="245"/>
      <c r="H346" s="246"/>
      <c r="I346" s="246"/>
      <c r="J346" s="225"/>
      <c r="K346" s="226"/>
      <c r="L346" s="179"/>
      <c r="M346" s="178"/>
      <c r="N346" s="176"/>
      <c r="O346" s="176"/>
      <c r="P346" s="176"/>
      <c r="Q346" s="176"/>
    </row>
    <row r="347" ht="15" customHeight="1">
      <c r="A347" s="176"/>
      <c r="B347" s="243"/>
      <c r="C347" s="243"/>
      <c r="D347" s="243"/>
      <c r="E347" s="243"/>
      <c r="F347" s="244"/>
      <c r="G347" s="245"/>
      <c r="H347" s="246"/>
      <c r="I347" s="246"/>
      <c r="J347" s="225"/>
      <c r="K347" s="226"/>
      <c r="L347" s="179"/>
      <c r="M347" s="178"/>
      <c r="N347" s="176"/>
      <c r="O347" s="176"/>
      <c r="P347" s="176"/>
      <c r="Q347" s="176"/>
    </row>
    <row r="348" ht="15" customHeight="1">
      <c r="A348" s="176"/>
      <c r="B348" s="243"/>
      <c r="C348" s="243"/>
      <c r="D348" s="243"/>
      <c r="E348" s="243"/>
      <c r="F348" s="244"/>
      <c r="G348" s="245"/>
      <c r="H348" s="246"/>
      <c r="I348" s="246"/>
      <c r="J348" s="225"/>
      <c r="K348" s="226"/>
      <c r="L348" s="179"/>
      <c r="M348" s="178"/>
      <c r="N348" s="176"/>
      <c r="O348" s="176"/>
      <c r="P348" s="176"/>
      <c r="Q348" s="176"/>
    </row>
    <row r="349" ht="15" customHeight="1">
      <c r="A349" s="176"/>
      <c r="B349" s="243"/>
      <c r="C349" s="243"/>
      <c r="D349" s="243"/>
      <c r="E349" s="243"/>
      <c r="F349" s="244"/>
      <c r="G349" s="245"/>
      <c r="H349" s="246"/>
      <c r="I349" s="246"/>
      <c r="J349" s="225"/>
      <c r="K349" s="226"/>
      <c r="L349" s="179"/>
      <c r="M349" s="178"/>
      <c r="N349" s="176"/>
      <c r="O349" s="176"/>
      <c r="P349" s="176"/>
      <c r="Q349" s="176"/>
    </row>
    <row r="350" ht="15" customHeight="1">
      <c r="A350" s="176"/>
      <c r="B350" s="243"/>
      <c r="C350" s="243"/>
      <c r="D350" s="243"/>
      <c r="E350" s="243"/>
      <c r="F350" s="244"/>
      <c r="G350" s="245"/>
      <c r="H350" s="246"/>
      <c r="I350" s="246"/>
      <c r="J350" s="225"/>
      <c r="K350" s="226"/>
      <c r="L350" s="179"/>
      <c r="M350" s="178"/>
      <c r="N350" s="176"/>
      <c r="O350" s="176"/>
      <c r="P350" s="176"/>
      <c r="Q350" s="176"/>
    </row>
    <row r="351" ht="15" customHeight="1">
      <c r="A351" s="176"/>
      <c r="B351" s="243"/>
      <c r="C351" s="243"/>
      <c r="D351" s="243"/>
      <c r="E351" s="243"/>
      <c r="F351" s="244"/>
      <c r="G351" s="245"/>
      <c r="H351" s="246"/>
      <c r="I351" s="246"/>
      <c r="J351" s="225"/>
      <c r="K351" s="226"/>
      <c r="L351" s="179"/>
      <c r="M351" s="178"/>
      <c r="N351" s="176"/>
      <c r="O351" s="176"/>
      <c r="P351" s="176"/>
      <c r="Q351" s="176"/>
    </row>
    <row r="352" ht="15" customHeight="1">
      <c r="A352" s="176"/>
      <c r="B352" s="243"/>
      <c r="C352" s="243"/>
      <c r="D352" s="243"/>
      <c r="E352" s="243"/>
      <c r="F352" s="244"/>
      <c r="G352" s="245"/>
      <c r="H352" s="246"/>
      <c r="I352" s="246"/>
      <c r="J352" s="225"/>
      <c r="K352" s="226"/>
      <c r="L352" s="179"/>
      <c r="M352" s="178"/>
      <c r="N352" s="176"/>
      <c r="O352" s="176"/>
      <c r="P352" s="176"/>
      <c r="Q352" s="176"/>
    </row>
    <row r="353" ht="15" customHeight="1">
      <c r="A353" s="176"/>
      <c r="B353" s="243"/>
      <c r="C353" s="243"/>
      <c r="D353" s="243"/>
      <c r="E353" s="243"/>
      <c r="F353" s="244"/>
      <c r="G353" s="245"/>
      <c r="H353" s="246"/>
      <c r="I353" s="246"/>
      <c r="J353" s="225"/>
      <c r="K353" s="226"/>
      <c r="L353" s="179"/>
      <c r="M353" s="178"/>
      <c r="N353" s="176"/>
      <c r="O353" s="176"/>
      <c r="P353" s="176"/>
      <c r="Q353" s="176"/>
    </row>
    <row r="354" ht="15" customHeight="1">
      <c r="A354" s="176"/>
      <c r="B354" s="243"/>
      <c r="C354" s="243"/>
      <c r="D354" s="243"/>
      <c r="E354" s="243"/>
      <c r="F354" s="244"/>
      <c r="G354" s="245"/>
      <c r="H354" s="246"/>
      <c r="I354" s="246"/>
      <c r="J354" s="225"/>
      <c r="K354" s="226"/>
      <c r="L354" s="179"/>
      <c r="M354" s="178"/>
      <c r="N354" s="176"/>
      <c r="O354" s="176"/>
      <c r="P354" s="176"/>
      <c r="Q354" s="176"/>
    </row>
    <row r="355" ht="15" customHeight="1">
      <c r="A355" s="176"/>
      <c r="B355" s="243"/>
      <c r="C355" s="243"/>
      <c r="D355" s="243"/>
      <c r="E355" s="243"/>
      <c r="F355" s="244"/>
      <c r="G355" s="245"/>
      <c r="H355" s="246"/>
      <c r="I355" s="246"/>
      <c r="J355" s="225"/>
      <c r="K355" s="226"/>
      <c r="L355" s="179"/>
      <c r="M355" s="178"/>
      <c r="N355" s="176"/>
      <c r="O355" s="176"/>
      <c r="P355" s="176"/>
      <c r="Q355" s="176"/>
    </row>
    <row r="356" ht="15" customHeight="1">
      <c r="A356" s="176"/>
      <c r="B356" s="243"/>
      <c r="C356" s="243"/>
      <c r="D356" s="243"/>
      <c r="E356" s="243"/>
      <c r="F356" s="244"/>
      <c r="G356" s="245"/>
      <c r="H356" s="246"/>
      <c r="I356" s="246"/>
      <c r="J356" s="225"/>
      <c r="K356" s="226"/>
      <c r="L356" s="179"/>
      <c r="M356" s="178"/>
      <c r="N356" s="176"/>
      <c r="O356" s="176"/>
      <c r="P356" s="176"/>
      <c r="Q356" s="176"/>
    </row>
    <row r="357" ht="15" customHeight="1">
      <c r="A357" s="176"/>
      <c r="B357" s="243"/>
      <c r="C357" s="243"/>
      <c r="D357" s="243"/>
      <c r="E357" s="243"/>
      <c r="F357" s="244"/>
      <c r="G357" s="245"/>
      <c r="H357" s="246"/>
      <c r="I357" s="246"/>
      <c r="J357" s="225"/>
      <c r="K357" s="226"/>
      <c r="L357" s="179"/>
      <c r="M357" s="178"/>
      <c r="N357" s="176"/>
      <c r="O357" s="176"/>
      <c r="P357" s="176"/>
      <c r="Q357" s="176"/>
    </row>
    <row r="358" ht="15" customHeight="1">
      <c r="A358" s="176"/>
      <c r="B358" s="243"/>
      <c r="C358" s="243"/>
      <c r="D358" s="243"/>
      <c r="E358" s="243"/>
      <c r="F358" s="244"/>
      <c r="G358" s="245"/>
      <c r="H358" s="246"/>
      <c r="I358" s="246"/>
      <c r="J358" s="225"/>
      <c r="K358" s="226"/>
      <c r="L358" s="179"/>
      <c r="M358" s="178"/>
      <c r="N358" s="176"/>
      <c r="O358" s="176"/>
      <c r="P358" s="176"/>
      <c r="Q358" s="176"/>
    </row>
    <row r="359" ht="15" customHeight="1">
      <c r="A359" s="176"/>
      <c r="B359" s="243"/>
      <c r="C359" s="243"/>
      <c r="D359" s="243"/>
      <c r="E359" s="243"/>
      <c r="F359" s="244"/>
      <c r="G359" s="245"/>
      <c r="H359" s="246"/>
      <c r="I359" s="246"/>
      <c r="J359" s="225"/>
      <c r="K359" s="226"/>
      <c r="L359" s="179"/>
      <c r="M359" s="178"/>
      <c r="N359" s="176"/>
      <c r="O359" s="176"/>
      <c r="P359" s="176"/>
      <c r="Q359" s="176"/>
    </row>
    <row r="360" ht="15" customHeight="1">
      <c r="A360" s="176"/>
      <c r="B360" s="243"/>
      <c r="C360" s="243"/>
      <c r="D360" s="243"/>
      <c r="E360" s="243"/>
      <c r="F360" s="244"/>
      <c r="G360" s="245"/>
      <c r="H360" s="246"/>
      <c r="I360" s="246"/>
      <c r="J360" s="225"/>
      <c r="K360" s="226"/>
      <c r="L360" s="179"/>
      <c r="M360" s="178"/>
      <c r="N360" s="176"/>
      <c r="O360" s="176"/>
      <c r="P360" s="176"/>
      <c r="Q360" s="176"/>
    </row>
    <row r="361" ht="15" customHeight="1">
      <c r="A361" s="176"/>
      <c r="B361" s="243"/>
      <c r="C361" s="243"/>
      <c r="D361" s="243"/>
      <c r="E361" s="243"/>
      <c r="F361" s="244"/>
      <c r="G361" s="245"/>
      <c r="H361" s="246"/>
      <c r="I361" s="246"/>
      <c r="J361" s="225"/>
      <c r="K361" s="226"/>
      <c r="L361" s="179"/>
      <c r="M361" s="178"/>
      <c r="N361" s="176"/>
      <c r="O361" s="176"/>
      <c r="P361" s="176"/>
      <c r="Q361" s="176"/>
    </row>
    <row r="362" ht="15" customHeight="1">
      <c r="A362" s="176"/>
      <c r="B362" s="243"/>
      <c r="C362" s="243"/>
      <c r="D362" s="243"/>
      <c r="E362" s="243"/>
      <c r="F362" s="244"/>
      <c r="G362" s="245"/>
      <c r="H362" s="246"/>
      <c r="I362" s="246"/>
      <c r="J362" s="225"/>
      <c r="K362" s="226"/>
      <c r="L362" s="179"/>
      <c r="M362" s="178"/>
      <c r="N362" s="176"/>
      <c r="O362" s="176"/>
      <c r="P362" s="176"/>
      <c r="Q362" s="176"/>
    </row>
    <row r="363" ht="15" customHeight="1">
      <c r="A363" s="176"/>
      <c r="B363" s="243"/>
      <c r="C363" s="243"/>
      <c r="D363" s="243"/>
      <c r="E363" s="243"/>
      <c r="F363" s="244"/>
      <c r="G363" s="245"/>
      <c r="H363" s="246"/>
      <c r="I363" s="246"/>
      <c r="J363" s="225"/>
      <c r="K363" s="226"/>
      <c r="L363" s="179"/>
      <c r="M363" s="178"/>
      <c r="N363" s="176"/>
      <c r="O363" s="176"/>
      <c r="P363" s="176"/>
      <c r="Q363" s="176"/>
    </row>
    <row r="364" ht="15" customHeight="1">
      <c r="A364" s="176"/>
      <c r="B364" s="243"/>
      <c r="C364" s="243"/>
      <c r="D364" s="243"/>
      <c r="E364" s="243"/>
      <c r="F364" s="244"/>
      <c r="G364" s="245"/>
      <c r="H364" s="246"/>
      <c r="I364" s="246"/>
      <c r="J364" s="225"/>
      <c r="K364" s="226"/>
      <c r="L364" s="179"/>
      <c r="M364" s="178"/>
      <c r="N364" s="176"/>
      <c r="O364" s="176"/>
      <c r="P364" s="176"/>
      <c r="Q364" s="176"/>
    </row>
    <row r="365" ht="15" customHeight="1">
      <c r="A365" s="176"/>
      <c r="B365" s="243"/>
      <c r="C365" s="243"/>
      <c r="D365" s="243"/>
      <c r="E365" s="243"/>
      <c r="F365" s="244"/>
      <c r="G365" s="245"/>
      <c r="H365" s="246"/>
      <c r="I365" s="246"/>
      <c r="J365" s="225"/>
      <c r="K365" s="226"/>
      <c r="L365" s="179"/>
      <c r="M365" s="178"/>
      <c r="N365" s="176"/>
      <c r="O365" s="176"/>
      <c r="P365" s="176"/>
      <c r="Q365" s="176"/>
    </row>
    <row r="366" ht="15" customHeight="1">
      <c r="A366" s="176"/>
      <c r="B366" s="243"/>
      <c r="C366" s="243"/>
      <c r="D366" s="243"/>
      <c r="E366" s="243"/>
      <c r="F366" s="244"/>
      <c r="G366" s="245"/>
      <c r="H366" s="246"/>
      <c r="I366" s="246"/>
      <c r="J366" s="225"/>
      <c r="K366" s="226"/>
      <c r="L366" s="179"/>
      <c r="M366" s="178"/>
      <c r="N366" s="176"/>
      <c r="O366" s="176"/>
      <c r="P366" s="176"/>
      <c r="Q366" s="176"/>
    </row>
    <row r="367" ht="15" customHeight="1">
      <c r="A367" s="176"/>
      <c r="B367" s="243"/>
      <c r="C367" s="243"/>
      <c r="D367" s="243"/>
      <c r="E367" s="243"/>
      <c r="F367" s="244"/>
      <c r="G367" s="245"/>
      <c r="H367" s="246"/>
      <c r="I367" s="246"/>
      <c r="J367" s="225"/>
      <c r="K367" s="226"/>
      <c r="L367" s="179"/>
      <c r="M367" s="178"/>
      <c r="N367" s="176"/>
      <c r="O367" s="176"/>
      <c r="P367" s="176"/>
      <c r="Q367" s="176"/>
    </row>
    <row r="368" ht="15" customHeight="1">
      <c r="A368" s="176"/>
      <c r="B368" s="243"/>
      <c r="C368" s="243"/>
      <c r="D368" s="243"/>
      <c r="E368" s="243"/>
      <c r="F368" s="244"/>
      <c r="G368" s="245"/>
      <c r="H368" s="246"/>
      <c r="I368" s="246"/>
      <c r="J368" s="237"/>
      <c r="K368" s="247"/>
      <c r="L368" s="179"/>
      <c r="M368" s="178"/>
      <c r="N368" s="176"/>
      <c r="O368" s="176"/>
      <c r="P368" s="176"/>
      <c r="Q368" s="176"/>
    </row>
    <row r="369" ht="15" customHeight="1">
      <c r="A369" s="176"/>
      <c r="B369" s="176"/>
      <c r="C369" s="176"/>
      <c r="D369" s="176"/>
      <c r="E369" s="176"/>
      <c r="F369" s="177"/>
      <c r="G369" s="178"/>
      <c r="H369" s="246"/>
      <c r="I369" s="246"/>
      <c r="J369" s="237"/>
      <c r="K369" s="247"/>
      <c r="L369" s="179"/>
      <c r="M369" s="178"/>
      <c r="N369" s="176"/>
      <c r="O369" s="176"/>
      <c r="P369" s="176"/>
      <c r="Q369" s="176"/>
    </row>
    <row r="370" ht="15" customHeight="1">
      <c r="A370" s="176"/>
      <c r="B370" s="176"/>
      <c r="C370" s="176"/>
      <c r="D370" s="176"/>
      <c r="E370" s="176"/>
      <c r="F370" s="177"/>
      <c r="G370" s="178"/>
      <c r="H370" s="246"/>
      <c r="I370" s="246"/>
      <c r="J370" s="237"/>
      <c r="K370" s="247"/>
      <c r="L370" s="179"/>
      <c r="M370" s="178"/>
      <c r="N370" s="176"/>
      <c r="O370" s="176"/>
      <c r="P370" s="176"/>
      <c r="Q370" s="176"/>
    </row>
    <row r="371" ht="15" customHeight="1">
      <c r="A371" s="176"/>
      <c r="B371" s="176"/>
      <c r="C371" s="176"/>
      <c r="D371" s="176"/>
      <c r="E371" s="176"/>
      <c r="F371" s="177"/>
      <c r="G371" s="178"/>
      <c r="H371" s="246"/>
      <c r="I371" s="246"/>
      <c r="J371" s="237"/>
      <c r="K371" s="247"/>
      <c r="L371" s="179"/>
      <c r="M371" s="178"/>
      <c r="N371" s="176"/>
      <c r="O371" s="176"/>
      <c r="P371" s="176"/>
      <c r="Q371" s="176"/>
    </row>
    <row r="372" ht="15" customHeight="1">
      <c r="A372" s="176"/>
      <c r="B372" s="176"/>
      <c r="C372" s="176"/>
      <c r="D372" s="176"/>
      <c r="E372" s="176"/>
      <c r="F372" s="177"/>
      <c r="G372" s="178"/>
      <c r="H372" s="246"/>
      <c r="I372" s="246"/>
      <c r="J372" s="237"/>
      <c r="K372" s="247"/>
      <c r="L372" s="179"/>
      <c r="M372" s="178"/>
      <c r="N372" s="176"/>
      <c r="O372" s="176"/>
      <c r="P372" s="176"/>
      <c r="Q372" s="176"/>
    </row>
    <row r="373" ht="15" customHeight="1">
      <c r="A373" s="176"/>
      <c r="B373" s="176"/>
      <c r="C373" s="176"/>
      <c r="D373" s="176"/>
      <c r="E373" s="176"/>
      <c r="F373" s="177"/>
      <c r="G373" s="178"/>
      <c r="H373" s="246"/>
      <c r="I373" s="246"/>
      <c r="J373" s="237"/>
      <c r="K373" s="247"/>
      <c r="L373" s="179"/>
      <c r="M373" s="178"/>
      <c r="N373" s="176"/>
      <c r="O373" s="176"/>
      <c r="P373" s="176"/>
      <c r="Q373" s="176"/>
    </row>
    <row r="374" ht="15" customHeight="1">
      <c r="A374" s="176"/>
      <c r="B374" s="176"/>
      <c r="C374" s="176"/>
      <c r="D374" s="176"/>
      <c r="E374" s="176"/>
      <c r="F374" s="177"/>
      <c r="G374" s="178"/>
      <c r="H374" s="246"/>
      <c r="I374" s="246"/>
      <c r="J374" s="237"/>
      <c r="K374" s="247"/>
      <c r="L374" s="179"/>
      <c r="M374" s="178"/>
      <c r="N374" s="176"/>
      <c r="O374" s="176"/>
      <c r="P374" s="176"/>
      <c r="Q374" s="176"/>
    </row>
    <row r="375" ht="15" customHeight="1">
      <c r="A375" s="176"/>
      <c r="B375" s="176"/>
      <c r="C375" s="176"/>
      <c r="D375" s="176"/>
      <c r="E375" s="176"/>
      <c r="F375" s="177"/>
      <c r="G375" s="178"/>
      <c r="H375" s="246"/>
      <c r="I375" s="246"/>
      <c r="J375" s="237"/>
      <c r="K375" s="247"/>
      <c r="L375" s="179"/>
      <c r="M375" s="178"/>
      <c r="N375" s="176"/>
      <c r="O375" s="176"/>
      <c r="P375" s="176"/>
      <c r="Q375" s="176"/>
    </row>
    <row r="376" ht="15" customHeight="1">
      <c r="A376" s="176"/>
      <c r="B376" s="176"/>
      <c r="C376" s="176"/>
      <c r="D376" s="176"/>
      <c r="E376" s="176"/>
      <c r="F376" s="177"/>
      <c r="G376" s="178"/>
      <c r="H376" s="246"/>
      <c r="I376" s="246"/>
      <c r="J376" s="237"/>
      <c r="K376" s="247"/>
      <c r="L376" s="179"/>
      <c r="M376" s="178"/>
      <c r="N376" s="176"/>
      <c r="O376" s="176"/>
      <c r="P376" s="176"/>
      <c r="Q376" s="176"/>
    </row>
    <row r="377" ht="15" customHeight="1">
      <c r="A377" s="176"/>
      <c r="B377" s="176"/>
      <c r="C377" s="176"/>
      <c r="D377" s="176"/>
      <c r="E377" s="176"/>
      <c r="F377" s="177"/>
      <c r="G377" s="178"/>
      <c r="H377" s="246"/>
      <c r="I377" s="246"/>
      <c r="J377" s="237"/>
      <c r="K377" s="247"/>
      <c r="L377" s="179"/>
      <c r="M377" s="178"/>
      <c r="N377" s="176"/>
      <c r="O377" s="176"/>
      <c r="P377" s="176"/>
      <c r="Q377" s="176"/>
    </row>
    <row r="378" ht="15" customHeight="1">
      <c r="A378" s="176"/>
      <c r="B378" s="176"/>
      <c r="C378" s="176"/>
      <c r="D378" s="176"/>
      <c r="E378" s="176"/>
      <c r="F378" s="177"/>
      <c r="G378" s="178"/>
      <c r="H378" s="246"/>
      <c r="I378" s="246"/>
      <c r="J378" s="237"/>
      <c r="K378" s="247"/>
      <c r="L378" s="179"/>
      <c r="M378" s="178"/>
      <c r="N378" s="176"/>
      <c r="O378" s="176"/>
      <c r="P378" s="176"/>
      <c r="Q378" s="176"/>
    </row>
    <row r="379" ht="15" customHeight="1">
      <c r="A379" s="176"/>
      <c r="B379" s="176"/>
      <c r="C379" s="176"/>
      <c r="D379" s="176"/>
      <c r="E379" s="176"/>
      <c r="F379" s="177"/>
      <c r="G379" s="178"/>
      <c r="H379" s="246"/>
      <c r="I379" s="246"/>
      <c r="J379" s="237"/>
      <c r="K379" s="247"/>
      <c r="L379" s="179"/>
      <c r="M379" s="178"/>
      <c r="N379" s="176"/>
      <c r="O379" s="176"/>
      <c r="P379" s="176"/>
      <c r="Q379" s="176"/>
    </row>
    <row r="380" ht="15" customHeight="1">
      <c r="A380" s="176"/>
      <c r="B380" s="176"/>
      <c r="C380" s="176"/>
      <c r="D380" s="176"/>
      <c r="E380" s="176"/>
      <c r="F380" s="177"/>
      <c r="G380" s="178"/>
      <c r="H380" s="246"/>
      <c r="I380" s="246"/>
      <c r="J380" s="237"/>
      <c r="K380" s="247"/>
      <c r="L380" s="179"/>
      <c r="M380" s="178"/>
      <c r="N380" s="176"/>
      <c r="O380" s="176"/>
      <c r="P380" s="176"/>
      <c r="Q380" s="176"/>
    </row>
    <row r="381" ht="15" customHeight="1">
      <c r="A381" s="176"/>
      <c r="B381" s="176"/>
      <c r="C381" s="176"/>
      <c r="D381" s="176"/>
      <c r="E381" s="176"/>
      <c r="F381" s="177"/>
      <c r="G381" s="178"/>
      <c r="H381" s="246"/>
      <c r="I381" s="246"/>
      <c r="J381" s="237"/>
      <c r="K381" s="247"/>
      <c r="L381" s="179"/>
      <c r="M381" s="178"/>
      <c r="N381" s="176"/>
      <c r="O381" s="176"/>
      <c r="P381" s="176"/>
      <c r="Q381" s="176"/>
    </row>
    <row r="382" ht="15" customHeight="1">
      <c r="A382" s="176"/>
      <c r="B382" s="176"/>
      <c r="C382" s="176"/>
      <c r="D382" s="176"/>
      <c r="E382" s="176"/>
      <c r="F382" s="177"/>
      <c r="G382" s="178"/>
      <c r="H382" s="246"/>
      <c r="I382" s="246"/>
      <c r="J382" s="237"/>
      <c r="K382" s="247"/>
      <c r="L382" s="179"/>
      <c r="M382" s="178"/>
      <c r="N382" s="176"/>
      <c r="O382" s="176"/>
      <c r="P382" s="176"/>
      <c r="Q382" s="176"/>
    </row>
    <row r="383" ht="15" customHeight="1">
      <c r="A383" s="176"/>
      <c r="B383" s="176"/>
      <c r="C383" s="176"/>
      <c r="D383" s="176"/>
      <c r="E383" s="176"/>
      <c r="F383" s="177"/>
      <c r="G383" s="178"/>
      <c r="H383" s="246"/>
      <c r="I383" s="246"/>
      <c r="J383" s="237"/>
      <c r="K383" s="247"/>
      <c r="L383" s="179"/>
      <c r="M383" s="178"/>
      <c r="N383" s="176"/>
      <c r="O383" s="176"/>
      <c r="P383" s="176"/>
      <c r="Q383" s="176"/>
    </row>
    <row r="384" ht="15" customHeight="1">
      <c r="A384" s="176"/>
      <c r="B384" s="176"/>
      <c r="C384" s="176"/>
      <c r="D384" s="176"/>
      <c r="E384" s="176"/>
      <c r="F384" s="177"/>
      <c r="G384" s="178"/>
      <c r="H384" s="246"/>
      <c r="I384" s="246"/>
      <c r="J384" s="237"/>
      <c r="K384" s="247"/>
      <c r="L384" s="179"/>
      <c r="M384" s="178"/>
      <c r="N384" s="176"/>
      <c r="O384" s="176"/>
      <c r="P384" s="176"/>
      <c r="Q384" s="176"/>
    </row>
    <row r="385" ht="15" customHeight="1">
      <c r="A385" s="176"/>
      <c r="B385" s="176"/>
      <c r="C385" s="176"/>
      <c r="D385" s="176"/>
      <c r="E385" s="176"/>
      <c r="F385" s="177"/>
      <c r="G385" s="178"/>
      <c r="H385" s="246"/>
      <c r="I385" s="246"/>
      <c r="J385" s="237"/>
      <c r="K385" s="247"/>
      <c r="L385" s="179"/>
      <c r="M385" s="178"/>
      <c r="N385" s="176"/>
      <c r="O385" s="176"/>
      <c r="P385" s="176"/>
      <c r="Q385" s="176"/>
    </row>
    <row r="386" ht="15" customHeight="1">
      <c r="A386" s="176"/>
      <c r="B386" s="176"/>
      <c r="C386" s="176"/>
      <c r="D386" s="176"/>
      <c r="E386" s="176"/>
      <c r="F386" s="177"/>
      <c r="G386" s="178"/>
      <c r="H386" s="246"/>
      <c r="I386" s="246"/>
      <c r="J386" s="237"/>
      <c r="K386" s="247"/>
      <c r="L386" s="179"/>
      <c r="M386" s="178"/>
      <c r="N386" s="176"/>
      <c r="O386" s="176"/>
      <c r="P386" s="176"/>
      <c r="Q386" s="176"/>
    </row>
    <row r="387" ht="15" customHeight="1">
      <c r="A387" s="176"/>
      <c r="B387" s="176"/>
      <c r="C387" s="176"/>
      <c r="D387" s="176"/>
      <c r="E387" s="176"/>
      <c r="F387" s="177"/>
      <c r="G387" s="178"/>
      <c r="H387" s="246"/>
      <c r="I387" s="246"/>
      <c r="J387" s="237"/>
      <c r="K387" s="247"/>
      <c r="L387" s="179"/>
      <c r="M387" s="178"/>
      <c r="N387" s="176"/>
      <c r="O387" s="176"/>
      <c r="P387" s="176"/>
      <c r="Q387" s="176"/>
    </row>
    <row r="388" ht="15" customHeight="1">
      <c r="A388" s="176"/>
      <c r="B388" s="176"/>
      <c r="C388" s="176"/>
      <c r="D388" s="176"/>
      <c r="E388" s="176"/>
      <c r="F388" s="177"/>
      <c r="G388" s="178"/>
      <c r="H388" s="246"/>
      <c r="I388" s="246"/>
      <c r="J388" s="237"/>
      <c r="K388" s="247"/>
      <c r="L388" s="179"/>
      <c r="M388" s="178"/>
      <c r="N388" s="176"/>
      <c r="O388" s="176"/>
      <c r="P388" s="176"/>
      <c r="Q388" s="176"/>
    </row>
    <row r="389" ht="15" customHeight="1">
      <c r="A389" s="176"/>
      <c r="B389" s="176"/>
      <c r="C389" s="176"/>
      <c r="D389" s="176"/>
      <c r="E389" s="176"/>
      <c r="F389" s="177"/>
      <c r="G389" s="178"/>
      <c r="H389" s="246"/>
      <c r="I389" s="246"/>
      <c r="J389" s="237"/>
      <c r="K389" s="247"/>
      <c r="L389" s="179"/>
      <c r="M389" s="178"/>
      <c r="N389" s="176"/>
      <c r="O389" s="176"/>
      <c r="P389" s="176"/>
      <c r="Q389" s="176"/>
    </row>
    <row r="390" ht="15" customHeight="1">
      <c r="A390" s="176"/>
      <c r="B390" s="176"/>
      <c r="C390" s="176"/>
      <c r="D390" s="176"/>
      <c r="E390" s="176"/>
      <c r="F390" s="177"/>
      <c r="G390" s="178"/>
      <c r="H390" s="246"/>
      <c r="I390" s="246"/>
      <c r="J390" s="237"/>
      <c r="K390" s="247"/>
      <c r="L390" s="179"/>
      <c r="M390" s="178"/>
      <c r="N390" s="176"/>
      <c r="O390" s="176"/>
      <c r="P390" s="176"/>
      <c r="Q390" s="176"/>
    </row>
    <row r="391" ht="15" customHeight="1">
      <c r="A391" s="176"/>
      <c r="B391" s="176"/>
      <c r="C391" s="176"/>
      <c r="D391" s="176"/>
      <c r="E391" s="176"/>
      <c r="F391" s="177"/>
      <c r="G391" s="178"/>
      <c r="H391" s="246"/>
      <c r="I391" s="246"/>
      <c r="J391" s="237"/>
      <c r="K391" s="247"/>
      <c r="L391" s="179"/>
      <c r="M391" s="178"/>
      <c r="N391" s="176"/>
      <c r="O391" s="176"/>
      <c r="P391" s="176"/>
      <c r="Q391" s="176"/>
    </row>
    <row r="392" ht="15" customHeight="1">
      <c r="A392" s="176"/>
      <c r="B392" s="176"/>
      <c r="C392" s="176"/>
      <c r="D392" s="176"/>
      <c r="E392" s="176"/>
      <c r="F392" s="177"/>
      <c r="G392" s="178"/>
      <c r="H392" s="246"/>
      <c r="I392" s="246"/>
      <c r="J392" s="237"/>
      <c r="K392" s="247"/>
      <c r="L392" s="179"/>
      <c r="M392" s="178"/>
      <c r="N392" s="176"/>
      <c r="O392" s="176"/>
      <c r="P392" s="176"/>
      <c r="Q392" s="176"/>
    </row>
    <row r="393" ht="15" customHeight="1">
      <c r="A393" s="176"/>
      <c r="B393" s="176"/>
      <c r="C393" s="176"/>
      <c r="D393" s="176"/>
      <c r="E393" s="176"/>
      <c r="F393" s="177"/>
      <c r="G393" s="178"/>
      <c r="H393" s="246"/>
      <c r="I393" s="246"/>
      <c r="J393" s="237"/>
      <c r="K393" s="247"/>
      <c r="L393" s="179"/>
      <c r="M393" s="178"/>
      <c r="N393" s="176"/>
      <c r="O393" s="176"/>
      <c r="P393" s="176"/>
      <c r="Q393" s="176"/>
    </row>
    <row r="394" ht="15" customHeight="1">
      <c r="A394" s="176"/>
      <c r="B394" s="176"/>
      <c r="C394" s="176"/>
      <c r="D394" s="176"/>
      <c r="E394" s="176"/>
      <c r="F394" s="177"/>
      <c r="G394" s="178"/>
      <c r="H394" s="246"/>
      <c r="I394" s="246"/>
      <c r="J394" s="237"/>
      <c r="K394" s="247"/>
      <c r="L394" s="179"/>
      <c r="M394" s="178"/>
      <c r="N394" s="176"/>
      <c r="O394" s="176"/>
      <c r="P394" s="176"/>
      <c r="Q394" s="176"/>
    </row>
    <row r="395" ht="15" customHeight="1">
      <c r="A395" s="176"/>
      <c r="B395" s="176"/>
      <c r="C395" s="176"/>
      <c r="D395" s="176"/>
      <c r="E395" s="176"/>
      <c r="F395" s="177"/>
      <c r="G395" s="178"/>
      <c r="H395" s="246"/>
      <c r="I395" s="246"/>
      <c r="J395" s="237"/>
      <c r="K395" s="247"/>
      <c r="L395" s="179"/>
      <c r="M395" s="178"/>
      <c r="N395" s="176"/>
      <c r="O395" s="176"/>
      <c r="P395" s="176"/>
      <c r="Q395" s="176"/>
    </row>
    <row r="396" ht="15" customHeight="1">
      <c r="A396" s="176"/>
      <c r="B396" s="176"/>
      <c r="C396" s="176"/>
      <c r="D396" s="176"/>
      <c r="E396" s="176"/>
      <c r="F396" s="177"/>
      <c r="G396" s="178"/>
      <c r="H396" s="246"/>
      <c r="I396" s="246"/>
      <c r="J396" s="237"/>
      <c r="K396" s="247"/>
      <c r="L396" s="179"/>
      <c r="M396" s="178"/>
      <c r="N396" s="176"/>
      <c r="O396" s="176"/>
      <c r="P396" s="176"/>
      <c r="Q396" s="176"/>
    </row>
    <row r="397" ht="15" customHeight="1">
      <c r="A397" s="176"/>
      <c r="B397" s="176"/>
      <c r="C397" s="176"/>
      <c r="D397" s="176"/>
      <c r="E397" s="176"/>
      <c r="F397" s="177"/>
      <c r="G397" s="178"/>
      <c r="H397" s="246"/>
      <c r="I397" s="246"/>
      <c r="J397" s="237"/>
      <c r="K397" s="247"/>
      <c r="L397" s="179"/>
      <c r="M397" s="178"/>
      <c r="N397" s="176"/>
      <c r="O397" s="176"/>
      <c r="P397" s="176"/>
      <c r="Q397" s="176"/>
    </row>
    <row r="398" ht="15" customHeight="1">
      <c r="A398" s="176"/>
      <c r="B398" s="176"/>
      <c r="C398" s="176"/>
      <c r="D398" s="176"/>
      <c r="E398" s="176"/>
      <c r="F398" s="177"/>
      <c r="G398" s="178"/>
      <c r="H398" s="246"/>
      <c r="I398" s="246"/>
      <c r="J398" s="237"/>
      <c r="K398" s="247"/>
      <c r="L398" s="179"/>
      <c r="M398" s="178"/>
      <c r="N398" s="176"/>
      <c r="O398" s="176"/>
      <c r="P398" s="176"/>
      <c r="Q398" s="176"/>
    </row>
    <row r="399" ht="15" customHeight="1">
      <c r="A399" s="176"/>
      <c r="B399" s="176"/>
      <c r="C399" s="176"/>
      <c r="D399" s="176"/>
      <c r="E399" s="176"/>
      <c r="F399" s="177"/>
      <c r="G399" s="178"/>
      <c r="H399" s="246"/>
      <c r="I399" s="246"/>
      <c r="J399" s="237"/>
      <c r="K399" s="247"/>
      <c r="L399" s="179"/>
      <c r="M399" s="178"/>
      <c r="N399" s="176"/>
      <c r="O399" s="176"/>
      <c r="P399" s="176"/>
      <c r="Q399" s="176"/>
    </row>
    <row r="400" ht="15" customHeight="1">
      <c r="A400" s="176"/>
      <c r="B400" s="176"/>
      <c r="C400" s="176"/>
      <c r="D400" s="176"/>
      <c r="E400" s="176"/>
      <c r="F400" s="177"/>
      <c r="G400" s="178"/>
      <c r="H400" s="246"/>
      <c r="I400" s="246"/>
      <c r="J400" s="237"/>
      <c r="K400" s="247"/>
      <c r="L400" s="179"/>
      <c r="M400" s="178"/>
      <c r="N400" s="176"/>
      <c r="O400" s="176"/>
      <c r="P400" s="176"/>
      <c r="Q400" s="176"/>
    </row>
    <row r="401" ht="15" customHeight="1">
      <c r="A401" s="176"/>
      <c r="B401" s="176"/>
      <c r="C401" s="176"/>
      <c r="D401" s="176"/>
      <c r="E401" s="176"/>
      <c r="F401" s="177"/>
      <c r="G401" s="178"/>
      <c r="H401" s="246"/>
      <c r="I401" s="246"/>
      <c r="J401" s="237"/>
      <c r="K401" s="247"/>
      <c r="L401" s="179"/>
      <c r="M401" s="178"/>
      <c r="N401" s="176"/>
      <c r="O401" s="176"/>
      <c r="P401" s="176"/>
      <c r="Q401" s="176"/>
    </row>
    <row r="402" ht="15" customHeight="1">
      <c r="A402" s="176"/>
      <c r="B402" s="176"/>
      <c r="C402" s="176"/>
      <c r="D402" s="176"/>
      <c r="E402" s="176"/>
      <c r="F402" s="177"/>
      <c r="G402" s="178"/>
      <c r="H402" s="246"/>
      <c r="I402" s="246"/>
      <c r="J402" s="237"/>
      <c r="K402" s="247"/>
      <c r="L402" s="179"/>
      <c r="M402" s="178"/>
      <c r="N402" s="176"/>
      <c r="O402" s="176"/>
      <c r="P402" s="176"/>
      <c r="Q402" s="176"/>
    </row>
    <row r="403" ht="15" customHeight="1">
      <c r="A403" s="176"/>
      <c r="B403" s="176"/>
      <c r="C403" s="176"/>
      <c r="D403" s="176"/>
      <c r="E403" s="176"/>
      <c r="F403" s="177"/>
      <c r="G403" s="178"/>
      <c r="H403" s="246"/>
      <c r="I403" s="246"/>
      <c r="J403" s="237"/>
      <c r="K403" s="247"/>
      <c r="L403" s="179"/>
      <c r="M403" s="178"/>
      <c r="N403" s="176"/>
      <c r="O403" s="176"/>
      <c r="P403" s="176"/>
      <c r="Q403" s="176"/>
    </row>
    <row r="404" ht="15" customHeight="1">
      <c r="A404" s="176"/>
      <c r="B404" s="176"/>
      <c r="C404" s="176"/>
      <c r="D404" s="176"/>
      <c r="E404" s="176"/>
      <c r="F404" s="177"/>
      <c r="G404" s="178"/>
      <c r="H404" s="246"/>
      <c r="I404" s="246"/>
      <c r="J404" s="237"/>
      <c r="K404" s="247"/>
      <c r="L404" s="179"/>
      <c r="M404" s="178"/>
      <c r="N404" s="176"/>
      <c r="O404" s="176"/>
      <c r="P404" s="176"/>
      <c r="Q404" s="176"/>
    </row>
    <row r="405" ht="15" customHeight="1">
      <c r="A405" s="176"/>
      <c r="B405" s="176"/>
      <c r="C405" s="176"/>
      <c r="D405" s="176"/>
      <c r="E405" s="176"/>
      <c r="F405" s="177"/>
      <c r="G405" s="178"/>
      <c r="H405" s="246"/>
      <c r="I405" s="246"/>
      <c r="J405" s="237"/>
      <c r="K405" s="247"/>
      <c r="L405" s="179"/>
      <c r="M405" s="178"/>
      <c r="N405" s="176"/>
      <c r="O405" s="176"/>
      <c r="P405" s="176"/>
      <c r="Q405" s="176"/>
    </row>
    <row r="406" ht="15" customHeight="1">
      <c r="A406" s="176"/>
      <c r="B406" s="176"/>
      <c r="C406" s="176"/>
      <c r="D406" s="176"/>
      <c r="E406" s="176"/>
      <c r="F406" s="177"/>
      <c r="G406" s="178"/>
      <c r="H406" s="246"/>
      <c r="I406" s="246"/>
      <c r="J406" s="237"/>
      <c r="K406" s="247"/>
      <c r="L406" s="179"/>
      <c r="M406" s="178"/>
      <c r="N406" s="176"/>
      <c r="O406" s="176"/>
      <c r="P406" s="176"/>
      <c r="Q406" s="176"/>
    </row>
    <row r="407" ht="15" customHeight="1">
      <c r="A407" s="176"/>
      <c r="B407" s="176"/>
      <c r="C407" s="176"/>
      <c r="D407" s="176"/>
      <c r="E407" s="176"/>
      <c r="F407" s="177"/>
      <c r="G407" s="178"/>
      <c r="H407" s="246"/>
      <c r="I407" s="246"/>
      <c r="J407" s="237"/>
      <c r="K407" s="247"/>
      <c r="L407" s="179"/>
      <c r="M407" s="178"/>
      <c r="N407" s="176"/>
      <c r="O407" s="176"/>
      <c r="P407" s="176"/>
      <c r="Q407" s="176"/>
    </row>
    <row r="408" ht="15" customHeight="1">
      <c r="A408" s="176"/>
      <c r="B408" s="176"/>
      <c r="C408" s="176"/>
      <c r="D408" s="176"/>
      <c r="E408" s="176"/>
      <c r="F408" s="177"/>
      <c r="G408" s="178"/>
      <c r="H408" s="246"/>
      <c r="I408" s="246"/>
      <c r="J408" s="237"/>
      <c r="K408" s="247"/>
      <c r="L408" s="179"/>
      <c r="M408" s="178"/>
      <c r="N408" s="176"/>
      <c r="O408" s="176"/>
      <c r="P408" s="176"/>
      <c r="Q408" s="176"/>
    </row>
    <row r="409" ht="15" customHeight="1">
      <c r="A409" s="176"/>
      <c r="B409" s="176"/>
      <c r="C409" s="176"/>
      <c r="D409" s="176"/>
      <c r="E409" s="176"/>
      <c r="F409" s="177"/>
      <c r="G409" s="178"/>
      <c r="H409" s="246"/>
      <c r="I409" s="246"/>
      <c r="J409" s="237"/>
      <c r="K409" s="247"/>
      <c r="L409" s="179"/>
      <c r="M409" s="178"/>
      <c r="N409" s="176"/>
      <c r="O409" s="176"/>
      <c r="P409" s="176"/>
      <c r="Q409" s="176"/>
    </row>
    <row r="410" ht="15" customHeight="1">
      <c r="A410" s="176"/>
      <c r="B410" s="176"/>
      <c r="C410" s="176"/>
      <c r="D410" s="176"/>
      <c r="E410" s="176"/>
      <c r="F410" s="177"/>
      <c r="G410" s="178"/>
      <c r="H410" s="246"/>
      <c r="I410" s="246"/>
      <c r="J410" s="237"/>
      <c r="K410" s="247"/>
      <c r="L410" s="179"/>
      <c r="M410" s="178"/>
      <c r="N410" s="176"/>
      <c r="O410" s="176"/>
      <c r="P410" s="176"/>
      <c r="Q410" s="176"/>
    </row>
    <row r="411" ht="15" customHeight="1">
      <c r="A411" s="176"/>
      <c r="B411" s="176"/>
      <c r="C411" s="176"/>
      <c r="D411" s="176"/>
      <c r="E411" s="176"/>
      <c r="F411" s="177"/>
      <c r="G411" s="178"/>
      <c r="H411" s="246"/>
      <c r="I411" s="246"/>
      <c r="J411" s="237"/>
      <c r="K411" s="247"/>
      <c r="L411" s="179"/>
      <c r="M411" s="178"/>
      <c r="N411" s="176"/>
      <c r="O411" s="176"/>
      <c r="P411" s="176"/>
      <c r="Q411" s="176"/>
    </row>
    <row r="412" ht="15" customHeight="1">
      <c r="A412" s="176"/>
      <c r="B412" s="176"/>
      <c r="C412" s="176"/>
      <c r="D412" s="176"/>
      <c r="E412" s="176"/>
      <c r="F412" s="177"/>
      <c r="G412" s="178"/>
      <c r="H412" s="246"/>
      <c r="I412" s="246"/>
      <c r="J412" s="237"/>
      <c r="K412" s="247"/>
      <c r="L412" s="179"/>
      <c r="M412" s="178"/>
      <c r="N412" s="176"/>
      <c r="O412" s="176"/>
      <c r="P412" s="176"/>
      <c r="Q412" s="176"/>
    </row>
    <row r="413" ht="15" customHeight="1">
      <c r="A413" s="176"/>
      <c r="B413" s="176"/>
      <c r="C413" s="176"/>
      <c r="D413" s="176"/>
      <c r="E413" s="176"/>
      <c r="F413" s="177"/>
      <c r="G413" s="178"/>
      <c r="H413" s="246"/>
      <c r="I413" s="246"/>
      <c r="J413" s="237"/>
      <c r="K413" s="247"/>
      <c r="L413" s="179"/>
      <c r="M413" s="178"/>
      <c r="N413" s="176"/>
      <c r="O413" s="176"/>
      <c r="P413" s="176"/>
      <c r="Q413" s="176"/>
    </row>
    <row r="414" ht="15" customHeight="1">
      <c r="A414" s="176"/>
      <c r="B414" s="176"/>
      <c r="C414" s="176"/>
      <c r="D414" s="176"/>
      <c r="E414" s="176"/>
      <c r="F414" s="177"/>
      <c r="G414" s="178"/>
      <c r="H414" s="246"/>
      <c r="I414" s="246"/>
      <c r="J414" s="237"/>
      <c r="K414" s="247"/>
      <c r="L414" s="179"/>
      <c r="M414" s="178"/>
      <c r="N414" s="176"/>
      <c r="O414" s="176"/>
      <c r="P414" s="176"/>
      <c r="Q414" s="176"/>
    </row>
    <row r="415" ht="15" customHeight="1">
      <c r="A415" s="176"/>
      <c r="B415" s="176"/>
      <c r="C415" s="176"/>
      <c r="D415" s="176"/>
      <c r="E415" s="176"/>
      <c r="F415" s="177"/>
      <c r="G415" s="178"/>
      <c r="H415" s="246"/>
      <c r="I415" s="246"/>
      <c r="J415" s="237"/>
      <c r="K415" s="247"/>
      <c r="L415" s="179"/>
      <c r="M415" s="178"/>
      <c r="N415" s="176"/>
      <c r="O415" s="176"/>
      <c r="P415" s="176"/>
      <c r="Q415" s="176"/>
    </row>
    <row r="416" ht="15" customHeight="1">
      <c r="A416" s="176"/>
      <c r="B416" s="176"/>
      <c r="C416" s="176"/>
      <c r="D416" s="176"/>
      <c r="E416" s="176"/>
      <c r="F416" s="177"/>
      <c r="G416" s="178"/>
      <c r="H416" s="246"/>
      <c r="I416" s="246"/>
      <c r="J416" s="237"/>
      <c r="K416" s="247"/>
      <c r="L416" s="179"/>
      <c r="M416" s="178"/>
      <c r="N416" s="176"/>
      <c r="O416" s="176"/>
      <c r="P416" s="176"/>
      <c r="Q416" s="176"/>
    </row>
    <row r="417" ht="15" customHeight="1">
      <c r="A417" s="176"/>
      <c r="B417" s="176"/>
      <c r="C417" s="176"/>
      <c r="D417" s="176"/>
      <c r="E417" s="176"/>
      <c r="F417" s="177"/>
      <c r="G417" s="178"/>
      <c r="H417" s="246"/>
      <c r="I417" s="246"/>
      <c r="J417" s="237"/>
      <c r="K417" s="247"/>
      <c r="L417" s="179"/>
      <c r="M417" s="178"/>
      <c r="N417" s="176"/>
      <c r="O417" s="176"/>
      <c r="P417" s="176"/>
      <c r="Q417" s="176"/>
    </row>
    <row r="418" ht="15" customHeight="1">
      <c r="A418" s="176"/>
      <c r="B418" s="176"/>
      <c r="C418" s="176"/>
      <c r="D418" s="176"/>
      <c r="E418" s="176"/>
      <c r="F418" s="177"/>
      <c r="G418" s="178"/>
      <c r="H418" s="246"/>
      <c r="I418" s="246"/>
      <c r="J418" s="237"/>
      <c r="K418" s="247"/>
      <c r="L418" s="179"/>
      <c r="M418" s="178"/>
      <c r="N418" s="176"/>
      <c r="O418" s="176"/>
      <c r="P418" s="176"/>
      <c r="Q418" s="176"/>
    </row>
    <row r="419" ht="15" customHeight="1">
      <c r="A419" s="176"/>
      <c r="B419" s="176"/>
      <c r="C419" s="176"/>
      <c r="D419" s="176"/>
      <c r="E419" s="176"/>
      <c r="F419" s="177"/>
      <c r="G419" s="178"/>
      <c r="H419" s="246"/>
      <c r="I419" s="246"/>
      <c r="J419" s="237"/>
      <c r="K419" s="247"/>
      <c r="L419" s="179"/>
      <c r="M419" s="178"/>
      <c r="N419" s="176"/>
      <c r="O419" s="176"/>
      <c r="P419" s="176"/>
      <c r="Q419" s="176"/>
    </row>
    <row r="420" ht="15" customHeight="1">
      <c r="A420" s="176"/>
      <c r="B420" s="176"/>
      <c r="C420" s="176"/>
      <c r="D420" s="176"/>
      <c r="E420" s="176"/>
      <c r="F420" s="177"/>
      <c r="G420" s="178"/>
      <c r="H420" s="246"/>
      <c r="I420" s="246"/>
      <c r="J420" s="237"/>
      <c r="K420" s="247"/>
      <c r="L420" s="179"/>
      <c r="M420" s="178"/>
      <c r="N420" s="176"/>
      <c r="O420" s="176"/>
      <c r="P420" s="176"/>
      <c r="Q420" s="176"/>
    </row>
    <row r="421" ht="15" customHeight="1">
      <c r="A421" s="176"/>
      <c r="B421" s="176"/>
      <c r="C421" s="176"/>
      <c r="D421" s="176"/>
      <c r="E421" s="176"/>
      <c r="F421" s="177"/>
      <c r="G421" s="178"/>
      <c r="H421" s="246"/>
      <c r="I421" s="246"/>
      <c r="J421" s="237"/>
      <c r="K421" s="247"/>
      <c r="L421" s="179"/>
      <c r="M421" s="178"/>
      <c r="N421" s="176"/>
      <c r="O421" s="176"/>
      <c r="P421" s="176"/>
      <c r="Q421" s="176"/>
    </row>
    <row r="422" ht="15" customHeight="1">
      <c r="A422" s="176"/>
      <c r="B422" s="176"/>
      <c r="C422" s="176"/>
      <c r="D422" s="176"/>
      <c r="E422" s="176"/>
      <c r="F422" s="177"/>
      <c r="G422" s="178"/>
      <c r="H422" s="246"/>
      <c r="I422" s="246"/>
      <c r="J422" s="237"/>
      <c r="K422" s="247"/>
      <c r="L422" s="179"/>
      <c r="M422" s="178"/>
      <c r="N422" s="176"/>
      <c r="O422" s="176"/>
      <c r="P422" s="176"/>
      <c r="Q422" s="176"/>
    </row>
    <row r="423" ht="15" customHeight="1">
      <c r="A423" s="176"/>
      <c r="B423" s="176"/>
      <c r="C423" s="176"/>
      <c r="D423" s="176"/>
      <c r="E423" s="176"/>
      <c r="F423" s="177"/>
      <c r="G423" s="178"/>
      <c r="H423" s="246"/>
      <c r="I423" s="246"/>
      <c r="J423" s="237"/>
      <c r="K423" s="247"/>
      <c r="L423" s="179"/>
      <c r="M423" s="178"/>
      <c r="N423" s="176"/>
      <c r="O423" s="176"/>
      <c r="P423" s="176"/>
      <c r="Q423" s="176"/>
    </row>
    <row r="424" ht="15" customHeight="1">
      <c r="A424" s="176"/>
      <c r="B424" s="176"/>
      <c r="C424" s="176"/>
      <c r="D424" s="176"/>
      <c r="E424" s="176"/>
      <c r="F424" s="177"/>
      <c r="G424" s="178"/>
      <c r="H424" s="246"/>
      <c r="I424" s="246"/>
      <c r="J424" s="237"/>
      <c r="K424" s="247"/>
      <c r="L424" s="179"/>
      <c r="M424" s="178"/>
      <c r="N424" s="176"/>
      <c r="O424" s="176"/>
      <c r="P424" s="176"/>
      <c r="Q424" s="176"/>
    </row>
    <row r="425" ht="15" customHeight="1">
      <c r="A425" s="176"/>
      <c r="B425" s="176"/>
      <c r="C425" s="176"/>
      <c r="D425" s="176"/>
      <c r="E425" s="176"/>
      <c r="F425" s="177"/>
      <c r="G425" s="178"/>
      <c r="H425" s="246"/>
      <c r="I425" s="246"/>
      <c r="J425" s="237"/>
      <c r="K425" s="247"/>
      <c r="L425" s="179"/>
      <c r="M425" s="178"/>
      <c r="N425" s="176"/>
      <c r="O425" s="176"/>
      <c r="P425" s="176"/>
      <c r="Q425" s="176"/>
    </row>
    <row r="426" ht="15" customHeight="1">
      <c r="A426" s="176"/>
      <c r="B426" s="176"/>
      <c r="C426" s="176"/>
      <c r="D426" s="176"/>
      <c r="E426" s="176"/>
      <c r="F426" s="177"/>
      <c r="G426" s="178"/>
      <c r="H426" s="246"/>
      <c r="I426" s="246"/>
      <c r="J426" s="237"/>
      <c r="K426" s="247"/>
      <c r="L426" s="179"/>
      <c r="M426" s="178"/>
      <c r="N426" s="176"/>
      <c r="O426" s="176"/>
      <c r="P426" s="176"/>
      <c r="Q426" s="176"/>
    </row>
    <row r="427" ht="15" customHeight="1">
      <c r="A427" s="176"/>
      <c r="B427" s="176"/>
      <c r="C427" s="176"/>
      <c r="D427" s="176"/>
      <c r="E427" s="176"/>
      <c r="F427" s="177"/>
      <c r="G427" s="178"/>
      <c r="H427" s="246"/>
      <c r="I427" s="246"/>
      <c r="J427" s="237"/>
      <c r="K427" s="247"/>
      <c r="L427" s="179"/>
      <c r="M427" s="178"/>
      <c r="N427" s="176"/>
      <c r="O427" s="176"/>
      <c r="P427" s="176"/>
      <c r="Q427" s="176"/>
    </row>
    <row r="428" ht="15" customHeight="1">
      <c r="A428" s="176"/>
      <c r="B428" s="176"/>
      <c r="C428" s="176"/>
      <c r="D428" s="176"/>
      <c r="E428" s="176"/>
      <c r="F428" s="177"/>
      <c r="G428" s="178"/>
      <c r="H428" s="246"/>
      <c r="I428" s="246"/>
      <c r="J428" s="237"/>
      <c r="K428" s="247"/>
      <c r="L428" s="179"/>
      <c r="M428" s="178"/>
      <c r="N428" s="176"/>
      <c r="O428" s="176"/>
      <c r="P428" s="176"/>
      <c r="Q428" s="176"/>
    </row>
    <row r="429" ht="15" customHeight="1">
      <c r="A429" s="176"/>
      <c r="B429" s="176"/>
      <c r="C429" s="176"/>
      <c r="D429" s="176"/>
      <c r="E429" s="176"/>
      <c r="F429" s="177"/>
      <c r="G429" s="178"/>
      <c r="H429" s="246"/>
      <c r="I429" s="246"/>
      <c r="J429" s="237"/>
      <c r="K429" s="247"/>
      <c r="L429" s="179"/>
      <c r="M429" s="178"/>
      <c r="N429" s="176"/>
      <c r="O429" s="176"/>
      <c r="P429" s="176"/>
      <c r="Q429" s="176"/>
    </row>
    <row r="430" ht="15" customHeight="1">
      <c r="A430" s="176"/>
      <c r="B430" s="176"/>
      <c r="C430" s="176"/>
      <c r="D430" s="176"/>
      <c r="E430" s="176"/>
      <c r="F430" s="177"/>
      <c r="G430" s="178"/>
      <c r="H430" s="246"/>
      <c r="I430" s="246"/>
      <c r="J430" s="237"/>
      <c r="K430" s="247"/>
      <c r="L430" s="179"/>
      <c r="M430" s="178"/>
      <c r="N430" s="176"/>
      <c r="O430" s="176"/>
      <c r="P430" s="176"/>
      <c r="Q430" s="176"/>
    </row>
    <row r="431" ht="15" customHeight="1">
      <c r="A431" s="176"/>
      <c r="B431" s="176"/>
      <c r="C431" s="176"/>
      <c r="D431" s="176"/>
      <c r="E431" s="176"/>
      <c r="F431" s="177"/>
      <c r="G431" s="178"/>
      <c r="H431" s="246"/>
      <c r="I431" s="246"/>
      <c r="J431" s="237"/>
      <c r="K431" s="247"/>
      <c r="L431" s="179"/>
      <c r="M431" s="178"/>
      <c r="N431" s="176"/>
      <c r="O431" s="176"/>
      <c r="P431" s="176"/>
      <c r="Q431" s="176"/>
    </row>
    <row r="432" ht="15" customHeight="1">
      <c r="A432" s="176"/>
      <c r="B432" s="176"/>
      <c r="C432" s="176"/>
      <c r="D432" s="176"/>
      <c r="E432" s="176"/>
      <c r="F432" s="177"/>
      <c r="G432" s="178"/>
      <c r="H432" s="246"/>
      <c r="I432" s="246"/>
      <c r="J432" s="237"/>
      <c r="K432" s="247"/>
      <c r="L432" s="179"/>
      <c r="M432" s="178"/>
      <c r="N432" s="176"/>
      <c r="O432" s="176"/>
      <c r="P432" s="176"/>
      <c r="Q432" s="176"/>
    </row>
    <row r="433" ht="15" customHeight="1">
      <c r="A433" s="176"/>
      <c r="B433" s="176"/>
      <c r="C433" s="176"/>
      <c r="D433" s="176"/>
      <c r="E433" s="176"/>
      <c r="F433" s="177"/>
      <c r="G433" s="178"/>
      <c r="H433" s="246"/>
      <c r="I433" s="246"/>
      <c r="J433" s="237"/>
      <c r="K433" s="247"/>
      <c r="L433" s="179"/>
      <c r="M433" s="178"/>
      <c r="N433" s="176"/>
      <c r="O433" s="176"/>
      <c r="P433" s="176"/>
      <c r="Q433" s="176"/>
    </row>
    <row r="434" ht="15" customHeight="1">
      <c r="A434" s="176"/>
      <c r="B434" s="176"/>
      <c r="C434" s="176"/>
      <c r="D434" s="176"/>
      <c r="E434" s="176"/>
      <c r="F434" s="177"/>
      <c r="G434" s="178"/>
      <c r="H434" s="246"/>
      <c r="I434" s="246"/>
      <c r="J434" s="237"/>
      <c r="K434" s="247"/>
      <c r="L434" s="179"/>
      <c r="M434" s="178"/>
      <c r="N434" s="176"/>
      <c r="O434" s="176"/>
      <c r="P434" s="176"/>
      <c r="Q434" s="176"/>
    </row>
    <row r="435" ht="15" customHeight="1">
      <c r="A435" s="176"/>
      <c r="B435" s="176"/>
      <c r="C435" s="176"/>
      <c r="D435" s="176"/>
      <c r="E435" s="176"/>
      <c r="F435" s="177"/>
      <c r="G435" s="178"/>
      <c r="H435" s="246"/>
      <c r="I435" s="246"/>
      <c r="J435" s="237"/>
      <c r="K435" s="247"/>
      <c r="L435" s="179"/>
      <c r="M435" s="178"/>
      <c r="N435" s="176"/>
      <c r="O435" s="176"/>
      <c r="P435" s="176"/>
      <c r="Q435" s="176"/>
    </row>
    <row r="436" ht="15" customHeight="1">
      <c r="A436" s="176"/>
      <c r="B436" s="176"/>
      <c r="C436" s="176"/>
      <c r="D436" s="176"/>
      <c r="E436" s="176"/>
      <c r="F436" s="177"/>
      <c r="G436" s="178"/>
      <c r="H436" s="246"/>
      <c r="I436" s="246"/>
      <c r="J436" s="237"/>
      <c r="K436" s="247"/>
      <c r="L436" s="179"/>
      <c r="M436" s="178"/>
      <c r="N436" s="176"/>
      <c r="O436" s="176"/>
      <c r="P436" s="176"/>
      <c r="Q436" s="176"/>
    </row>
    <row r="437" ht="15" customHeight="1">
      <c r="A437" s="176"/>
      <c r="B437" s="176"/>
      <c r="C437" s="176"/>
      <c r="D437" s="176"/>
      <c r="E437" s="176"/>
      <c r="F437" s="177"/>
      <c r="G437" s="178"/>
      <c r="H437" s="176"/>
      <c r="I437" s="176"/>
      <c r="J437" s="237"/>
      <c r="K437" s="247"/>
      <c r="L437" s="179"/>
      <c r="M437" s="178"/>
      <c r="N437" s="176"/>
      <c r="O437" s="176"/>
      <c r="P437" s="176"/>
      <c r="Q437" s="176"/>
    </row>
    <row r="438" ht="15" customHeight="1">
      <c r="A438" s="176"/>
      <c r="B438" s="176"/>
      <c r="C438" s="176"/>
      <c r="D438" s="176"/>
      <c r="E438" s="176"/>
      <c r="F438" s="177"/>
      <c r="G438" s="178"/>
      <c r="H438" s="176"/>
      <c r="I438" s="176"/>
      <c r="J438" s="237"/>
      <c r="K438" s="247"/>
      <c r="L438" s="179"/>
      <c r="M438" s="178"/>
      <c r="N438" s="176"/>
      <c r="O438" s="176"/>
      <c r="P438" s="176"/>
      <c r="Q438" s="176"/>
    </row>
    <row r="439" ht="15" customHeight="1">
      <c r="A439" s="176"/>
      <c r="B439" s="176"/>
      <c r="C439" s="176"/>
      <c r="D439" s="176"/>
      <c r="E439" s="176"/>
      <c r="F439" s="177"/>
      <c r="G439" s="178"/>
      <c r="H439" s="176"/>
      <c r="I439" s="176"/>
      <c r="J439" s="237"/>
      <c r="K439" s="247"/>
      <c r="L439" s="179"/>
      <c r="M439" s="178"/>
      <c r="N439" s="176"/>
      <c r="O439" s="176"/>
      <c r="P439" s="176"/>
      <c r="Q439" s="176"/>
    </row>
    <row r="440" ht="15" customHeight="1">
      <c r="A440" s="176"/>
      <c r="B440" s="176"/>
      <c r="C440" s="176"/>
      <c r="D440" s="176"/>
      <c r="E440" s="176"/>
      <c r="F440" s="177"/>
      <c r="G440" s="178"/>
      <c r="H440" s="176"/>
      <c r="I440" s="176"/>
      <c r="J440" s="237"/>
      <c r="K440" s="247"/>
      <c r="L440" s="179"/>
      <c r="M440" s="178"/>
      <c r="N440" s="176"/>
      <c r="O440" s="176"/>
      <c r="P440" s="176"/>
      <c r="Q440" s="176"/>
    </row>
    <row r="441" ht="15" customHeight="1">
      <c r="A441" s="176"/>
      <c r="B441" s="176"/>
      <c r="C441" s="176"/>
      <c r="D441" s="176"/>
      <c r="E441" s="176"/>
      <c r="F441" s="177"/>
      <c r="G441" s="178"/>
      <c r="H441" s="176"/>
      <c r="I441" s="176"/>
      <c r="J441" s="237"/>
      <c r="K441" s="247"/>
      <c r="L441" s="179"/>
      <c r="M441" s="178"/>
      <c r="N441" s="176"/>
      <c r="O441" s="176"/>
      <c r="P441" s="176"/>
      <c r="Q441" s="176"/>
    </row>
    <row r="442" ht="15" customHeight="1">
      <c r="A442" s="176"/>
      <c r="B442" s="176"/>
      <c r="C442" s="176"/>
      <c r="D442" s="176"/>
      <c r="E442" s="176"/>
      <c r="F442" s="177"/>
      <c r="G442" s="178"/>
      <c r="H442" s="176"/>
      <c r="I442" s="176"/>
      <c r="J442" s="237"/>
      <c r="K442" s="247"/>
      <c r="L442" s="179"/>
      <c r="M442" s="178"/>
      <c r="N442" s="176"/>
      <c r="O442" s="176"/>
      <c r="P442" s="176"/>
      <c r="Q442" s="176"/>
    </row>
    <row r="443" ht="15" customHeight="1">
      <c r="A443" s="176"/>
      <c r="B443" s="176"/>
      <c r="C443" s="176"/>
      <c r="D443" s="176"/>
      <c r="E443" s="176"/>
      <c r="F443" s="177"/>
      <c r="G443" s="178"/>
      <c r="H443" s="176"/>
      <c r="I443" s="176"/>
      <c r="J443" s="237"/>
      <c r="K443" s="247"/>
      <c r="L443" s="179"/>
      <c r="M443" s="178"/>
      <c r="N443" s="176"/>
      <c r="O443" s="176"/>
      <c r="P443" s="176"/>
      <c r="Q443" s="176"/>
    </row>
    <row r="444" ht="15" customHeight="1">
      <c r="A444" s="176"/>
      <c r="B444" s="176"/>
      <c r="C444" s="176"/>
      <c r="D444" s="176"/>
      <c r="E444" s="176"/>
      <c r="F444" s="177"/>
      <c r="G444" s="178"/>
      <c r="H444" s="176"/>
      <c r="I444" s="176"/>
      <c r="J444" s="237"/>
      <c r="K444" s="247"/>
      <c r="L444" s="179"/>
      <c r="M444" s="178"/>
      <c r="N444" s="176"/>
      <c r="O444" s="176"/>
      <c r="P444" s="176"/>
      <c r="Q444" s="176"/>
    </row>
    <row r="445" ht="15" customHeight="1">
      <c r="A445" s="176"/>
      <c r="B445" s="176"/>
      <c r="C445" s="176"/>
      <c r="D445" s="176"/>
      <c r="E445" s="176"/>
      <c r="F445" s="177"/>
      <c r="G445" s="178"/>
      <c r="H445" s="176"/>
      <c r="I445" s="176"/>
      <c r="J445" s="237"/>
      <c r="K445" s="247"/>
      <c r="L445" s="179"/>
      <c r="M445" s="178"/>
      <c r="N445" s="176"/>
      <c r="O445" s="176"/>
      <c r="P445" s="176"/>
      <c r="Q445" s="176"/>
    </row>
    <row r="446" ht="15" customHeight="1">
      <c r="A446" s="176"/>
      <c r="B446" s="176"/>
      <c r="C446" s="176"/>
      <c r="D446" s="176"/>
      <c r="E446" s="176"/>
      <c r="F446" s="177"/>
      <c r="G446" s="178"/>
      <c r="H446" s="176"/>
      <c r="I446" s="176"/>
      <c r="J446" s="237"/>
      <c r="K446" s="247"/>
      <c r="L446" s="179"/>
      <c r="M446" s="178"/>
      <c r="N446" s="176"/>
      <c r="O446" s="176"/>
      <c r="P446" s="176"/>
      <c r="Q446" s="176"/>
    </row>
  </sheetData>
  <conditionalFormatting sqref="H2:J2 H11:J11">
    <cfRule type="cellIs" dxfId="0" priority="1" operator="lessThan" stopIfTrue="1">
      <formula>0</formula>
    </cfRule>
  </conditionalFormatting>
  <pageMargins left="0.748031" right="0.748031" top="0.984252" bottom="0.984252" header="0.511811" footer="0.511811"/>
  <pageSetup firstPageNumber="1" fitToHeight="1" fitToWidth="1" scale="85" useFirstPageNumber="0" orientation="landscape" pageOrder="downThenOver"/>
  <headerFooter>
    <oddFooter>&amp;C&amp;"Helvetica,Regular"&amp;12&amp;K000000&amp;P</oddFooter>
  </headerFooter>
</worksheet>
</file>

<file path=xl/worksheets/sheet5.xml><?xml version="1.0" encoding="utf-8"?>
<worksheet xmlns:r="http://schemas.openxmlformats.org/officeDocument/2006/relationships" xmlns="http://schemas.openxmlformats.org/spreadsheetml/2006/main">
  <sheetPr>
    <pageSetUpPr fitToPage="1"/>
  </sheetPr>
  <dimension ref="A1:R449"/>
  <sheetViews>
    <sheetView workbookViewId="0" showGridLines="0" defaultGridColor="1"/>
  </sheetViews>
  <sheetFormatPr defaultColWidth="8.83333" defaultRowHeight="12.75" customHeight="1" outlineLevelRow="0" outlineLevelCol="0"/>
  <cols>
    <col min="1" max="1" width="14" style="248" customWidth="1"/>
    <col min="2" max="2" width="12.1719" style="248" customWidth="1"/>
    <col min="3" max="3" width="9.17188" style="248" customWidth="1"/>
    <col min="4" max="4" width="9.17188" style="248" customWidth="1"/>
    <col min="5" max="5" width="9.17188" style="248" customWidth="1"/>
    <col min="6" max="6" width="11.1719" style="248" customWidth="1"/>
    <col min="7" max="7" width="9.5" style="248" customWidth="1"/>
    <col min="8" max="8" width="9.5" style="248" customWidth="1"/>
    <col min="9" max="9" width="11.5" style="248" customWidth="1"/>
    <col min="10" max="10" width="9.17188" style="248" customWidth="1"/>
    <col min="11" max="11" width="10.6719" style="248" customWidth="1"/>
    <col min="12" max="12" width="10.1719" style="248" customWidth="1"/>
    <col min="13" max="13" width="9.17188" style="248" customWidth="1"/>
    <col min="14" max="14" width="9.17188" style="248" customWidth="1"/>
    <col min="15" max="15" width="9.17188" style="248" customWidth="1"/>
    <col min="16" max="16" width="9.17188" style="248" customWidth="1"/>
    <col min="17" max="17" width="9.17188" style="248" customWidth="1"/>
    <col min="18" max="18" width="9.17188" style="248" customWidth="1"/>
    <col min="19" max="256" width="8.85156" style="248" customWidth="1"/>
  </cols>
  <sheetData>
    <row r="1" ht="37" customHeight="1">
      <c r="A1" t="s" s="175">
        <v>42</v>
      </c>
      <c r="B1" t="s" s="249">
        <v>135</v>
      </c>
      <c r="C1" s="176"/>
      <c r="D1" s="176"/>
      <c r="E1" s="176"/>
      <c r="F1" s="176"/>
      <c r="G1" s="176"/>
      <c r="H1" s="176"/>
      <c r="I1" s="176"/>
      <c r="J1" s="176"/>
      <c r="K1" s="176"/>
      <c r="L1" s="177"/>
      <c r="M1" s="179"/>
      <c r="N1" s="178"/>
      <c r="O1" s="176"/>
      <c r="P1" s="176"/>
      <c r="Q1" s="176"/>
      <c r="R1" s="176"/>
    </row>
    <row r="2" ht="15" customHeight="1">
      <c r="A2" t="s" s="180">
        <v>54</v>
      </c>
      <c r="B2" s="181"/>
      <c r="C2" s="182"/>
      <c r="D2" s="182"/>
      <c r="E2" s="182"/>
      <c r="F2" s="182"/>
      <c r="G2" s="182"/>
      <c r="H2" s="182"/>
      <c r="I2" s="185"/>
      <c r="J2" s="185"/>
      <c r="K2" s="185"/>
      <c r="L2" s="183"/>
      <c r="M2" t="s" s="186">
        <v>55</v>
      </c>
      <c r="N2" s="178"/>
      <c r="O2" s="176"/>
      <c r="P2" s="176"/>
      <c r="Q2" s="176"/>
      <c r="R2" s="176"/>
    </row>
    <row r="3" ht="15" customHeight="1">
      <c r="A3" s="187"/>
      <c r="B3" s="182"/>
      <c r="C3" s="188"/>
      <c r="D3" s="188"/>
      <c r="E3" s="189"/>
      <c r="F3" s="190"/>
      <c r="G3" s="189"/>
      <c r="H3" s="189"/>
      <c r="I3" s="189"/>
      <c r="J3" s="189"/>
      <c r="K3" s="189"/>
      <c r="L3" s="191"/>
      <c r="M3" s="193"/>
      <c r="N3" s="178"/>
      <c r="O3" s="176"/>
      <c r="P3" s="176"/>
      <c r="Q3" s="176"/>
      <c r="R3" s="176"/>
    </row>
    <row r="4" ht="15" customHeight="1">
      <c r="A4" s="194"/>
      <c r="B4" s="182"/>
      <c r="C4" s="190"/>
      <c r="D4" s="190"/>
      <c r="E4" s="190"/>
      <c r="F4" s="190"/>
      <c r="G4" s="189"/>
      <c r="H4" s="189"/>
      <c r="I4" s="189"/>
      <c r="J4" s="189"/>
      <c r="K4" s="189"/>
      <c r="L4" s="191"/>
      <c r="M4" s="193"/>
      <c r="N4" s="178"/>
      <c r="O4" s="176"/>
      <c r="P4" s="176"/>
      <c r="Q4" s="176"/>
      <c r="R4" s="176"/>
    </row>
    <row r="5" ht="15" customHeight="1">
      <c r="A5" s="194"/>
      <c r="B5" s="182"/>
      <c r="C5" s="190"/>
      <c r="D5" s="190"/>
      <c r="E5" s="190"/>
      <c r="F5" s="190"/>
      <c r="G5" s="189"/>
      <c r="H5" s="189"/>
      <c r="I5" s="189"/>
      <c r="J5" s="189"/>
      <c r="K5" s="189"/>
      <c r="L5" s="191"/>
      <c r="M5" s="193"/>
      <c r="N5" s="178"/>
      <c r="O5" s="176"/>
      <c r="P5" s="176"/>
      <c r="Q5" s="176"/>
      <c r="R5" s="176"/>
    </row>
    <row r="6" ht="15" customHeight="1">
      <c r="A6" s="194"/>
      <c r="B6" s="182"/>
      <c r="C6" s="195"/>
      <c r="D6" s="250"/>
      <c r="E6" t="s" s="195">
        <v>56</v>
      </c>
      <c r="F6" s="195"/>
      <c r="G6" s="198"/>
      <c r="H6" s="198"/>
      <c r="I6" s="198"/>
      <c r="J6" t="s" s="195">
        <v>57</v>
      </c>
      <c r="K6" s="198"/>
      <c r="L6" s="196"/>
      <c r="M6" s="199"/>
      <c r="N6" s="178"/>
      <c r="O6" s="176"/>
      <c r="P6" s="176"/>
      <c r="Q6" s="176"/>
      <c r="R6" s="176"/>
    </row>
    <row r="7" ht="15" customHeight="1">
      <c r="A7" s="194"/>
      <c r="B7" s="182"/>
      <c r="C7" t="s" s="200">
        <v>58</v>
      </c>
      <c r="D7" t="s" s="200">
        <v>59</v>
      </c>
      <c r="E7" t="s" s="200">
        <v>58</v>
      </c>
      <c r="F7" t="s" s="200">
        <v>60</v>
      </c>
      <c r="G7" t="s" s="201">
        <v>61</v>
      </c>
      <c r="H7" t="s" s="202">
        <v>62</v>
      </c>
      <c r="I7" t="s" s="200">
        <v>63</v>
      </c>
      <c r="J7" t="s" s="200">
        <v>62</v>
      </c>
      <c r="K7" t="s" s="200">
        <v>63</v>
      </c>
      <c r="L7" t="s" s="201">
        <v>61</v>
      </c>
      <c r="M7" t="s" s="203">
        <v>64</v>
      </c>
      <c r="N7" s="178"/>
      <c r="O7" s="176"/>
      <c r="P7" s="176"/>
      <c r="Q7" s="176"/>
      <c r="R7" s="176"/>
    </row>
    <row r="8" ht="15" customHeight="1">
      <c r="A8" s="194"/>
      <c r="B8" s="182"/>
      <c r="C8" t="s" s="190">
        <v>129</v>
      </c>
      <c r="D8" t="s" s="190">
        <v>130</v>
      </c>
      <c r="E8" t="s" s="204">
        <v>131</v>
      </c>
      <c r="F8" t="s" s="190">
        <v>132</v>
      </c>
      <c r="G8" t="s" s="205">
        <v>56</v>
      </c>
      <c r="H8" t="s" s="206">
        <v>129</v>
      </c>
      <c r="I8" t="s" s="190">
        <v>130</v>
      </c>
      <c r="J8" t="s" s="190">
        <v>131</v>
      </c>
      <c r="K8" t="s" s="190">
        <v>71</v>
      </c>
      <c r="L8" t="s" s="205">
        <v>57</v>
      </c>
      <c r="M8" t="s" s="207">
        <v>56</v>
      </c>
      <c r="N8" s="178"/>
      <c r="O8" s="176"/>
      <c r="P8" s="176"/>
      <c r="Q8" s="176"/>
      <c r="R8" s="176"/>
    </row>
    <row r="9" ht="15" customHeight="1">
      <c r="A9" s="194"/>
      <c r="B9" s="182"/>
      <c r="C9" s="190"/>
      <c r="D9" s="190"/>
      <c r="E9" s="208"/>
      <c r="F9" s="190"/>
      <c r="G9" s="209"/>
      <c r="H9" s="206"/>
      <c r="I9" s="190"/>
      <c r="J9" s="190"/>
      <c r="K9" t="s" s="190">
        <v>73</v>
      </c>
      <c r="L9" s="205"/>
      <c r="M9" s="179"/>
      <c r="N9" s="178"/>
      <c r="O9" s="176"/>
      <c r="P9" s="176"/>
      <c r="Q9" s="176"/>
      <c r="R9" s="176"/>
    </row>
    <row r="10" ht="15" customHeight="1">
      <c r="A10" s="194"/>
      <c r="B10" s="182"/>
      <c r="C10" s="182"/>
      <c r="D10" s="182"/>
      <c r="E10" s="190"/>
      <c r="F10" s="182"/>
      <c r="G10" s="205"/>
      <c r="H10" s="206"/>
      <c r="I10" s="190"/>
      <c r="J10" s="190"/>
      <c r="K10" s="190"/>
      <c r="L10" s="205"/>
      <c r="M10" s="179"/>
      <c r="N10" s="178"/>
      <c r="O10" s="176"/>
      <c r="P10" s="176"/>
      <c r="Q10" s="176"/>
      <c r="R10" s="176"/>
    </row>
    <row r="11" ht="15" customHeight="1">
      <c r="A11" t="s" s="211">
        <v>133</v>
      </c>
      <c r="B11" t="s" s="251">
        <v>136</v>
      </c>
      <c r="C11" s="212"/>
      <c r="D11" s="212"/>
      <c r="E11" s="213"/>
      <c r="F11" s="213"/>
      <c r="G11" s="214"/>
      <c r="H11" s="215"/>
      <c r="I11" s="216"/>
      <c r="J11" s="216"/>
      <c r="K11" s="217"/>
      <c r="L11" s="218"/>
      <c r="M11" s="219"/>
      <c r="N11" s="178"/>
      <c r="O11" s="182"/>
      <c r="P11" s="182"/>
      <c r="Q11" s="182"/>
      <c r="R11" s="182"/>
    </row>
    <row r="12" ht="15" customHeight="1">
      <c r="A12" s="194">
        <v>2000</v>
      </c>
      <c r="B12" t="s" s="229">
        <v>137</v>
      </c>
      <c r="C12" s="220">
        <f>SUM('Month (GWh)'!C12:C14)</f>
        <v>0</v>
      </c>
      <c r="D12" s="220">
        <f>SUM('Month (GWh)'!D12:D14)</f>
        <v>0</v>
      </c>
      <c r="E12" s="220">
        <f>SUM('Month (GWh)'!E12:E14)</f>
        <v>3074</v>
      </c>
      <c r="F12" s="220">
        <f>SUM('Month (GWh)'!F12:F14)</f>
        <v>0</v>
      </c>
      <c r="G12" s="221">
        <f>SUM('Month (GWh)'!G12:G14)</f>
        <v>3074</v>
      </c>
      <c r="H12" s="222">
        <f>SUM('Month (GWh)'!H12:H14)</f>
        <v>21214</v>
      </c>
      <c r="I12" s="220">
        <f>SUM('Month (GWh)'!I12:I14)</f>
        <v>2728</v>
      </c>
      <c r="J12" s="220">
        <f>SUM('Month (GWh)'!J12:J14)</f>
        <v>0</v>
      </c>
      <c r="K12" s="220">
        <f>SUM('Month (GWh)'!K12:K14)</f>
        <v>8735</v>
      </c>
      <c r="L12" s="221">
        <f>SUM('Month (GWh)'!L12:L14)</f>
        <v>32677</v>
      </c>
      <c r="M12" s="223">
        <f>SUM('Month (GWh)'!M12:M14)</f>
        <v>-29603</v>
      </c>
      <c r="N12" s="178"/>
      <c r="O12" s="252"/>
      <c r="P12" s="252"/>
      <c r="Q12" s="252"/>
      <c r="R12" s="252"/>
    </row>
    <row r="13" ht="15" customHeight="1">
      <c r="A13" s="194">
        <v>2000</v>
      </c>
      <c r="B13" t="s" s="229">
        <v>138</v>
      </c>
      <c r="C13" s="225">
        <f>SUM('Month (GWh)'!C15:C17)</f>
        <v>0</v>
      </c>
      <c r="D13" s="225">
        <f>SUM('Month (GWh)'!D15:D17)</f>
        <v>0</v>
      </c>
      <c r="E13" s="225">
        <f>SUM('Month (GWh)'!E15:E17)</f>
        <v>2429</v>
      </c>
      <c r="F13" s="225">
        <f>SUM('Month (GWh)'!F15:F17)</f>
        <v>0</v>
      </c>
      <c r="G13" s="226">
        <f>SUM('Month (GWh)'!G15:G17)</f>
        <v>2429</v>
      </c>
      <c r="H13" s="227">
        <f>SUM('Month (GWh)'!H15:H17)</f>
        <v>34401</v>
      </c>
      <c r="I13" s="225">
        <f>SUM('Month (GWh)'!I15:I17)</f>
        <v>2154</v>
      </c>
      <c r="J13" s="225">
        <f>SUM('Month (GWh)'!J15:J17)</f>
        <v>0</v>
      </c>
      <c r="K13" s="225">
        <f>SUM('Month (GWh)'!K15:K17)</f>
        <v>8168</v>
      </c>
      <c r="L13" s="226">
        <f>SUM('Month (GWh)'!L15:L17)</f>
        <v>44723</v>
      </c>
      <c r="M13" s="228">
        <f>SUM('Month (GWh)'!M15:M17)</f>
        <v>-42294</v>
      </c>
      <c r="N13" s="178"/>
      <c r="O13" s="252"/>
      <c r="P13" s="252"/>
      <c r="Q13" s="252"/>
      <c r="R13" s="252"/>
    </row>
    <row r="14" ht="15" customHeight="1">
      <c r="A14" s="194">
        <v>2000</v>
      </c>
      <c r="B14" t="s" s="229">
        <v>139</v>
      </c>
      <c r="C14" s="225">
        <f>SUM('Month (GWh)'!C18:C20)</f>
        <v>0</v>
      </c>
      <c r="D14" s="225">
        <f>SUM('Month (GWh)'!D18:D20)</f>
        <v>0</v>
      </c>
      <c r="E14" s="225">
        <f>SUM('Month (GWh)'!E18:E20)</f>
        <v>2462</v>
      </c>
      <c r="F14" s="225">
        <f>SUM('Month (GWh)'!F18:F20)</f>
        <v>0</v>
      </c>
      <c r="G14" s="226">
        <f>SUM('Month (GWh)'!G18:G20)</f>
        <v>2462</v>
      </c>
      <c r="H14" s="227">
        <f>SUM('Month (GWh)'!H18:H20)</f>
        <v>32397</v>
      </c>
      <c r="I14" s="225">
        <f>SUM('Month (GWh)'!I18:I20)</f>
        <v>1204</v>
      </c>
      <c r="J14" s="225">
        <f>SUM('Month (GWh)'!J18:J20)</f>
        <v>0</v>
      </c>
      <c r="K14" s="225">
        <f>SUM('Month (GWh)'!K18:K20)</f>
        <v>6663</v>
      </c>
      <c r="L14" s="226">
        <f>SUM('Month (GWh)'!L18:L20)</f>
        <v>40264</v>
      </c>
      <c r="M14" s="228">
        <f>SUM('Month (GWh)'!M18:M20)</f>
        <v>-37802</v>
      </c>
      <c r="N14" s="178"/>
      <c r="O14" s="252"/>
      <c r="P14" s="252"/>
      <c r="Q14" s="252"/>
      <c r="R14" s="252"/>
    </row>
    <row r="15" ht="15" customHeight="1">
      <c r="A15" s="253">
        <v>2000</v>
      </c>
      <c r="B15" t="s" s="254">
        <v>140</v>
      </c>
      <c r="C15" s="255">
        <f>SUM('Month (GWh)'!C21:C23)</f>
        <v>2955</v>
      </c>
      <c r="D15" s="255">
        <f>SUM('Month (GWh)'!D21:D23)</f>
        <v>0</v>
      </c>
      <c r="E15" s="255">
        <f>SUM('Month (GWh)'!E21:E23)</f>
        <v>3314</v>
      </c>
      <c r="F15" s="255">
        <f>SUM('Month (GWh)'!F21:F23)</f>
        <v>0</v>
      </c>
      <c r="G15" s="256">
        <f>SUM('Month (GWh)'!G21:G23)</f>
        <v>6269</v>
      </c>
      <c r="H15" s="257">
        <f>SUM('Month (GWh)'!H21:H23)</f>
        <v>6562</v>
      </c>
      <c r="I15" s="255">
        <f>SUM('Month (GWh)'!I21:I23)</f>
        <v>1637</v>
      </c>
      <c r="J15" s="255">
        <f>SUM('Month (GWh)'!J21:J23)</f>
        <v>0</v>
      </c>
      <c r="K15" s="255">
        <f>SUM('Month (GWh)'!K21:K23)</f>
        <v>8682</v>
      </c>
      <c r="L15" s="256">
        <f>SUM('Month (GWh)'!L21:L23)</f>
        <v>16881</v>
      </c>
      <c r="M15" s="258">
        <f>SUM('Month (GWh)'!M21:M23)</f>
        <v>-10612</v>
      </c>
      <c r="N15" s="178"/>
      <c r="O15" s="252"/>
      <c r="P15" s="252"/>
      <c r="Q15" s="252"/>
      <c r="R15" s="252"/>
    </row>
    <row r="16" ht="15" customHeight="1">
      <c r="A16" s="259">
        <v>2001</v>
      </c>
      <c r="B16" t="s" s="260">
        <v>137</v>
      </c>
      <c r="C16" s="220">
        <f>SUM('Month (GWh)'!C24:C26)</f>
        <v>3080</v>
      </c>
      <c r="D16" s="220">
        <f>SUM('Month (GWh)'!D24:D26)</f>
        <v>0</v>
      </c>
      <c r="E16" s="220">
        <f>SUM('Month (GWh)'!E24:E26)</f>
        <v>2873</v>
      </c>
      <c r="F16" s="220">
        <f>SUM('Month (GWh)'!F24:F26)</f>
        <v>0</v>
      </c>
      <c r="G16" s="221">
        <f>SUM('Month (GWh)'!G24:G26)</f>
        <v>5953</v>
      </c>
      <c r="H16" s="222">
        <f>SUM('Month (GWh)'!H24:H26)</f>
        <v>2332</v>
      </c>
      <c r="I16" s="220">
        <f>SUM('Month (GWh)'!I24:I26)</f>
        <v>1522</v>
      </c>
      <c r="J16" s="220">
        <f>SUM('Month (GWh)'!J24:J26)</f>
        <v>0</v>
      </c>
      <c r="K16" s="220">
        <f>SUM('Month (GWh)'!K24:K26)</f>
        <v>10504</v>
      </c>
      <c r="L16" s="221">
        <f>SUM('Month (GWh)'!L24:L26)</f>
        <v>14358</v>
      </c>
      <c r="M16" s="223">
        <f>SUM('Month (GWh)'!M24:M26)</f>
        <v>-8405</v>
      </c>
      <c r="N16" s="178"/>
      <c r="O16" s="252"/>
      <c r="P16" s="252"/>
      <c r="Q16" s="252"/>
      <c r="R16" s="252"/>
    </row>
    <row r="17" ht="15" customHeight="1">
      <c r="A17" s="194">
        <v>2001</v>
      </c>
      <c r="B17" t="s" s="229">
        <v>138</v>
      </c>
      <c r="C17" s="225">
        <f>SUM('Month (GWh)'!C27:C29)</f>
        <v>0</v>
      </c>
      <c r="D17" s="225">
        <f>SUM('Month (GWh)'!D27:D29)</f>
        <v>0</v>
      </c>
      <c r="E17" s="225">
        <f>SUM('Month (GWh)'!E27:E29)</f>
        <v>2096</v>
      </c>
      <c r="F17" s="225">
        <f>SUM('Month (GWh)'!F27:F29)</f>
        <v>0</v>
      </c>
      <c r="G17" s="226">
        <f>SUM('Month (GWh)'!G27:G29)</f>
        <v>2096</v>
      </c>
      <c r="H17" s="227">
        <f>SUM('Month (GWh)'!H27:H29)</f>
        <v>26846</v>
      </c>
      <c r="I17" s="225">
        <f>SUM('Month (GWh)'!I27:I29)</f>
        <v>1049</v>
      </c>
      <c r="J17" s="225">
        <f>SUM('Month (GWh)'!J27:J29)</f>
        <v>0</v>
      </c>
      <c r="K17" s="225">
        <f>SUM('Month (GWh)'!K27:K29)</f>
        <v>9426</v>
      </c>
      <c r="L17" s="226">
        <f>SUM('Month (GWh)'!L27:L29)</f>
        <v>37321</v>
      </c>
      <c r="M17" s="228">
        <f>SUM('Month (GWh)'!M27:M29)</f>
        <v>-35225</v>
      </c>
      <c r="N17" s="178"/>
      <c r="O17" s="252"/>
      <c r="P17" s="252"/>
      <c r="Q17" s="252"/>
      <c r="R17" s="252"/>
    </row>
    <row r="18" ht="15" customHeight="1">
      <c r="A18" s="194">
        <v>2001</v>
      </c>
      <c r="B18" t="s" s="229">
        <v>139</v>
      </c>
      <c r="C18" s="225">
        <f>SUM('Month (GWh)'!C30:C32)</f>
        <v>0</v>
      </c>
      <c r="D18" s="225">
        <f>SUM('Month (GWh)'!D30:D32)</f>
        <v>0</v>
      </c>
      <c r="E18" s="225">
        <f>SUM('Month (GWh)'!E30:E32)</f>
        <v>1420</v>
      </c>
      <c r="F18" s="225">
        <f>SUM('Month (GWh)'!F30:F32)</f>
        <v>0</v>
      </c>
      <c r="G18" s="226">
        <f>SUM('Month (GWh)'!G30:G32)</f>
        <v>1420</v>
      </c>
      <c r="H18" s="227">
        <f>SUM('Month (GWh)'!H30:H32)</f>
        <v>35329</v>
      </c>
      <c r="I18" s="225">
        <f>SUM('Month (GWh)'!I30:I32)</f>
        <v>1359</v>
      </c>
      <c r="J18" s="225">
        <f>SUM('Month (GWh)'!J30:J32)</f>
        <v>0</v>
      </c>
      <c r="K18" s="225">
        <f>SUM('Month (GWh)'!K30:K32)</f>
        <v>9098</v>
      </c>
      <c r="L18" s="226">
        <f>SUM('Month (GWh)'!L30:L32)</f>
        <v>45786</v>
      </c>
      <c r="M18" s="228">
        <f>SUM('Month (GWh)'!M30:M32)</f>
        <v>-44366</v>
      </c>
      <c r="N18" s="178"/>
      <c r="O18" s="252"/>
      <c r="P18" s="252"/>
      <c r="Q18" s="252"/>
      <c r="R18" s="252"/>
    </row>
    <row r="19" ht="15" customHeight="1">
      <c r="A19" s="253">
        <v>2001</v>
      </c>
      <c r="B19" t="s" s="254">
        <v>140</v>
      </c>
      <c r="C19" s="255">
        <f>SUM('Month (GWh)'!C33:C35)</f>
        <v>935</v>
      </c>
      <c r="D19" s="255">
        <f>SUM('Month (GWh)'!D33:D35)</f>
        <v>0</v>
      </c>
      <c r="E19" s="255">
        <f>SUM('Month (GWh)'!E33:E35)</f>
        <v>6345</v>
      </c>
      <c r="F19" s="255">
        <f>SUM('Month (GWh)'!F33:F35)</f>
        <v>0</v>
      </c>
      <c r="G19" s="256">
        <f>SUM('Month (GWh)'!G33:G35)</f>
        <v>7280</v>
      </c>
      <c r="H19" s="257">
        <f>SUM('Month (GWh)'!H33:H35)</f>
        <v>16339</v>
      </c>
      <c r="I19" s="255">
        <f>SUM('Month (GWh)'!I33:I35)</f>
        <v>1710</v>
      </c>
      <c r="J19" s="255">
        <f>SUM('Month (GWh)'!J33:J35)</f>
        <v>0</v>
      </c>
      <c r="K19" s="255">
        <f>SUM('Month (GWh)'!K33:K35)</f>
        <v>9100</v>
      </c>
      <c r="L19" s="256">
        <f>SUM('Month (GWh)'!L33:L35)</f>
        <v>27149</v>
      </c>
      <c r="M19" s="258">
        <f>SUM('Month (GWh)'!M33:M35)</f>
        <v>-19869</v>
      </c>
      <c r="N19" s="178"/>
      <c r="O19" s="252"/>
      <c r="P19" s="252"/>
      <c r="Q19" s="252"/>
      <c r="R19" s="252"/>
    </row>
    <row r="20" ht="15" customHeight="1">
      <c r="A20" s="259">
        <v>2002</v>
      </c>
      <c r="B20" t="s" s="260">
        <v>137</v>
      </c>
      <c r="C20" s="220">
        <f>SUM('Month (GWh)'!C36:C38)</f>
        <v>5548</v>
      </c>
      <c r="D20" s="220">
        <f>SUM('Month (GWh)'!D36:D38)</f>
        <v>0</v>
      </c>
      <c r="E20" s="220">
        <f>SUM('Month (GWh)'!E36:E38)</f>
        <v>11939</v>
      </c>
      <c r="F20" s="220">
        <f>SUM('Month (GWh)'!F36:F38)</f>
        <v>0</v>
      </c>
      <c r="G20" s="221">
        <f>SUM('Month (GWh)'!G36:G38)</f>
        <v>17487</v>
      </c>
      <c r="H20" s="222">
        <f>SUM('Month (GWh)'!H36:H38)</f>
        <v>5527</v>
      </c>
      <c r="I20" s="220">
        <f>SUM('Month (GWh)'!I36:I38)</f>
        <v>1429</v>
      </c>
      <c r="J20" s="220">
        <f>SUM('Month (GWh)'!J36:J38)</f>
        <v>0</v>
      </c>
      <c r="K20" s="220">
        <f>SUM('Month (GWh)'!K36:K38)</f>
        <v>9201</v>
      </c>
      <c r="L20" s="221">
        <f>SUM('Month (GWh)'!L36:L38)</f>
        <v>16157</v>
      </c>
      <c r="M20" s="223">
        <f>SUM('Month (GWh)'!M36:M38)</f>
        <v>1330</v>
      </c>
      <c r="N20" s="178"/>
      <c r="O20" s="252"/>
      <c r="P20" s="252"/>
      <c r="Q20" s="252"/>
      <c r="R20" s="252"/>
    </row>
    <row r="21" ht="15" customHeight="1">
      <c r="A21" s="194">
        <v>2002</v>
      </c>
      <c r="B21" t="s" s="229">
        <v>138</v>
      </c>
      <c r="C21" s="225">
        <f>SUM('Month (GWh)'!C39:C41)</f>
        <v>0</v>
      </c>
      <c r="D21" s="225">
        <f>SUM('Month (GWh)'!D39:D41)</f>
        <v>0</v>
      </c>
      <c r="E21" s="225">
        <f>SUM('Month (GWh)'!E39:E41)</f>
        <v>4449</v>
      </c>
      <c r="F21" s="225">
        <f>SUM('Month (GWh)'!F39:F41)</f>
        <v>0</v>
      </c>
      <c r="G21" s="226">
        <f>SUM('Month (GWh)'!G39:G41)</f>
        <v>4449</v>
      </c>
      <c r="H21" s="227">
        <f>SUM('Month (GWh)'!H39:H41)</f>
        <v>38565</v>
      </c>
      <c r="I21" s="225">
        <f>SUM('Month (GWh)'!I39:I41)</f>
        <v>1363</v>
      </c>
      <c r="J21" s="225">
        <f>SUM('Month (GWh)'!J39:J41)</f>
        <v>0</v>
      </c>
      <c r="K21" s="225">
        <f>SUM('Month (GWh)'!K39:K41)</f>
        <v>10072</v>
      </c>
      <c r="L21" s="226">
        <f>SUM('Month (GWh)'!L39:L41)</f>
        <v>50000</v>
      </c>
      <c r="M21" s="228">
        <f>SUM('Month (GWh)'!M39:M41)</f>
        <v>-45551</v>
      </c>
      <c r="N21" s="178"/>
      <c r="O21" s="252"/>
      <c r="P21" s="252"/>
      <c r="Q21" s="252"/>
      <c r="R21" s="252"/>
    </row>
    <row r="22" ht="15" customHeight="1">
      <c r="A22" s="194">
        <v>2002</v>
      </c>
      <c r="B22" t="s" s="229">
        <v>139</v>
      </c>
      <c r="C22" s="225">
        <f>SUM('Month (GWh)'!C42:C44)</f>
        <v>775</v>
      </c>
      <c r="D22" s="225">
        <f>SUM('Month (GWh)'!D42:D44)</f>
        <v>0</v>
      </c>
      <c r="E22" s="225">
        <f>SUM('Month (GWh)'!E42:E44)</f>
        <v>5087</v>
      </c>
      <c r="F22" s="225">
        <f>SUM('Month (GWh)'!F42:F44)</f>
        <v>0</v>
      </c>
      <c r="G22" s="226">
        <f>SUM('Month (GWh)'!G42:G44)</f>
        <v>5862</v>
      </c>
      <c r="H22" s="227">
        <f>SUM('Month (GWh)'!H42:H44)</f>
        <v>23154</v>
      </c>
      <c r="I22" s="225">
        <f>SUM('Month (GWh)'!I42:I44)</f>
        <v>1021</v>
      </c>
      <c r="J22" s="225">
        <f>SUM('Month (GWh)'!J42:J44)</f>
        <v>0</v>
      </c>
      <c r="K22" s="225">
        <f>SUM('Month (GWh)'!K42:K44)</f>
        <v>9202</v>
      </c>
      <c r="L22" s="226">
        <f>SUM('Month (GWh)'!L42:L44)</f>
        <v>33377</v>
      </c>
      <c r="M22" s="228">
        <f>SUM('Month (GWh)'!M42:M44)</f>
        <v>-27515</v>
      </c>
      <c r="N22" s="178"/>
      <c r="O22" s="252"/>
      <c r="P22" s="252"/>
      <c r="Q22" s="252"/>
      <c r="R22" s="252"/>
    </row>
    <row r="23" ht="15" customHeight="1">
      <c r="A23" s="253">
        <v>2002</v>
      </c>
      <c r="B23" t="s" s="254">
        <v>140</v>
      </c>
      <c r="C23" s="255">
        <f>SUM('Month (GWh)'!C45:C47)</f>
        <v>322</v>
      </c>
      <c r="D23" s="255">
        <f>SUM('Month (GWh)'!D45:D47)</f>
        <v>0</v>
      </c>
      <c r="E23" s="255">
        <f>SUM('Month (GWh)'!E45:E47)</f>
        <v>16408</v>
      </c>
      <c r="F23" s="255">
        <f>SUM('Month (GWh)'!F45:F47)</f>
        <v>0</v>
      </c>
      <c r="G23" s="256">
        <f>SUM('Month (GWh)'!G45:G47)</f>
        <v>16730</v>
      </c>
      <c r="H23" s="257">
        <f>SUM('Month (GWh)'!H45:H47)</f>
        <v>23943</v>
      </c>
      <c r="I23" s="255">
        <f>SUM('Month (GWh)'!I45:I47)</f>
        <v>1024</v>
      </c>
      <c r="J23" s="255">
        <f>SUM('Month (GWh)'!J45:J47)</f>
        <v>0</v>
      </c>
      <c r="K23" s="255">
        <f>SUM('Month (GWh)'!K45:K47)</f>
        <v>10265</v>
      </c>
      <c r="L23" s="256">
        <f>SUM('Month (GWh)'!L45:L47)</f>
        <v>35232</v>
      </c>
      <c r="M23" s="258">
        <f>SUM('Month (GWh)'!M45:M47)</f>
        <v>-18502</v>
      </c>
      <c r="N23" s="178"/>
      <c r="O23" s="252"/>
      <c r="P23" s="252"/>
      <c r="Q23" s="252"/>
      <c r="R23" s="252"/>
    </row>
    <row r="24" ht="15" customHeight="1">
      <c r="A24" s="259">
        <v>2003</v>
      </c>
      <c r="B24" t="s" s="260">
        <v>137</v>
      </c>
      <c r="C24" s="261">
        <f>SUM('Month (GWh)'!C48:C50)</f>
        <v>0</v>
      </c>
      <c r="D24" s="261">
        <f>SUM('Month (GWh)'!D48:D50)</f>
        <v>0</v>
      </c>
      <c r="E24" s="261">
        <f>SUM('Month (GWh)'!E48:E50)</f>
        <v>19642</v>
      </c>
      <c r="F24" s="261">
        <f>SUM('Month (GWh)'!F48:F50)</f>
        <v>0</v>
      </c>
      <c r="G24" s="262">
        <f>SUM('Month (GWh)'!G48:G50)</f>
        <v>19642</v>
      </c>
      <c r="H24" s="263">
        <f>SUM('Month (GWh)'!H48:H50)</f>
        <v>21610</v>
      </c>
      <c r="I24" s="261">
        <f>SUM('Month (GWh)'!I48:I50)</f>
        <v>1023</v>
      </c>
      <c r="J24" s="261">
        <f>SUM('Month (GWh)'!J48:J50)</f>
        <v>0</v>
      </c>
      <c r="K24" s="261">
        <f>SUM('Month (GWh)'!K48:K50)</f>
        <v>11232</v>
      </c>
      <c r="L24" s="262">
        <f>SUM('Month (GWh)'!L48:L50)</f>
        <v>33865</v>
      </c>
      <c r="M24" s="264">
        <f>SUM('Month (GWh)'!M48:M50)</f>
        <v>-14223</v>
      </c>
      <c r="N24" s="178"/>
      <c r="O24" s="252"/>
      <c r="P24" s="252"/>
      <c r="Q24" s="252"/>
      <c r="R24" s="252"/>
    </row>
    <row r="25" ht="15" customHeight="1">
      <c r="A25" s="194">
        <v>2003</v>
      </c>
      <c r="B25" t="s" s="229">
        <v>138</v>
      </c>
      <c r="C25" s="230">
        <f>SUM('Month (GWh)'!C51:C53)</f>
        <v>0</v>
      </c>
      <c r="D25" s="230">
        <f>SUM('Month (GWh)'!D51:D53)</f>
        <v>0</v>
      </c>
      <c r="E25" s="230">
        <f>SUM('Month (GWh)'!E51:E53)</f>
        <v>13370</v>
      </c>
      <c r="F25" s="230">
        <f>SUM('Month (GWh)'!F51:F53)</f>
        <v>0</v>
      </c>
      <c r="G25" s="231">
        <f>SUM('Month (GWh)'!G51:G53)</f>
        <v>13370</v>
      </c>
      <c r="H25" s="234">
        <f>SUM('Month (GWh)'!H51:H53)</f>
        <v>52715</v>
      </c>
      <c r="I25" s="230">
        <f>SUM('Month (GWh)'!I51:I53)</f>
        <v>721</v>
      </c>
      <c r="J25" s="230">
        <f>SUM('Month (GWh)'!J51:J53)</f>
        <v>0</v>
      </c>
      <c r="K25" s="230">
        <f>SUM('Month (GWh)'!K51:K53)</f>
        <v>9992</v>
      </c>
      <c r="L25" s="231">
        <f>SUM('Month (GWh)'!L51:L53)</f>
        <v>63428</v>
      </c>
      <c r="M25" s="265">
        <f>SUM('Month (GWh)'!M51:M53)</f>
        <v>-50058</v>
      </c>
      <c r="N25" s="178"/>
      <c r="O25" s="252"/>
      <c r="P25" s="252"/>
      <c r="Q25" s="252"/>
      <c r="R25" s="252"/>
    </row>
    <row r="26" ht="15" customHeight="1">
      <c r="A26" s="194">
        <v>2003</v>
      </c>
      <c r="B26" t="s" s="229">
        <v>139</v>
      </c>
      <c r="C26" s="230">
        <f>SUM('Month (GWh)'!C54:C56)</f>
        <v>0</v>
      </c>
      <c r="D26" s="230">
        <f>SUM('Month (GWh)'!D54:D56)</f>
        <v>0</v>
      </c>
      <c r="E26" s="230">
        <f>SUM('Month (GWh)'!E54:E56)</f>
        <v>10549</v>
      </c>
      <c r="F26" s="230">
        <f>SUM('Month (GWh)'!F54:F56)</f>
        <v>0</v>
      </c>
      <c r="G26" s="231">
        <f>SUM('Month (GWh)'!G54:G56)</f>
        <v>10549</v>
      </c>
      <c r="H26" s="234">
        <f>SUM('Month (GWh)'!H54:H56)</f>
        <v>40698</v>
      </c>
      <c r="I26" s="230">
        <f>SUM('Month (GWh)'!I54:I56)</f>
        <v>875</v>
      </c>
      <c r="J26" s="230">
        <f>SUM('Month (GWh)'!J54:J56)</f>
        <v>0</v>
      </c>
      <c r="K26" s="230">
        <f>SUM('Month (GWh)'!K54:K56)</f>
        <v>9205</v>
      </c>
      <c r="L26" s="231">
        <f>SUM('Month (GWh)'!L54:L56)</f>
        <v>50778</v>
      </c>
      <c r="M26" s="265">
        <f>SUM('Month (GWh)'!M54:M56)</f>
        <v>-40229</v>
      </c>
      <c r="N26" s="178"/>
      <c r="O26" s="252"/>
      <c r="P26" s="252"/>
      <c r="Q26" s="252"/>
      <c r="R26" s="252"/>
    </row>
    <row r="27" ht="15" customHeight="1">
      <c r="A27" s="253">
        <v>2003</v>
      </c>
      <c r="B27" t="s" s="254">
        <v>140</v>
      </c>
      <c r="C27" s="266">
        <f>SUM('Month (GWh)'!C57:C59)</f>
        <v>4387</v>
      </c>
      <c r="D27" s="266">
        <f>SUM('Month (GWh)'!D57:D59)</f>
        <v>0</v>
      </c>
      <c r="E27" s="266">
        <f>SUM('Month (GWh)'!E57:E59)</f>
        <v>28194</v>
      </c>
      <c r="F27" s="266">
        <f>SUM('Month (GWh)'!F57:F59)</f>
        <v>0</v>
      </c>
      <c r="G27" s="267">
        <f>SUM('Month (GWh)'!G57:G59)</f>
        <v>32581</v>
      </c>
      <c r="H27" s="268">
        <f>SUM('Month (GWh)'!H57:H59)</f>
        <v>7628</v>
      </c>
      <c r="I27" s="266">
        <f>SUM('Month (GWh)'!I57:I59)</f>
        <v>805</v>
      </c>
      <c r="J27" s="266">
        <f>SUM('Month (GWh)'!J57:J59)</f>
        <v>0</v>
      </c>
      <c r="K27" s="266">
        <f>SUM('Month (GWh)'!K57:K59)</f>
        <v>10377</v>
      </c>
      <c r="L27" s="267">
        <f>SUM('Month (GWh)'!L57:L59)</f>
        <v>18810</v>
      </c>
      <c r="M27" s="269">
        <f>SUM('Month (GWh)'!M57:M59)</f>
        <v>13771</v>
      </c>
      <c r="N27" s="236"/>
      <c r="O27" s="252"/>
      <c r="P27" s="252"/>
      <c r="Q27" s="252"/>
      <c r="R27" s="252"/>
    </row>
    <row r="28" ht="15" customHeight="1">
      <c r="A28" s="259">
        <v>2004</v>
      </c>
      <c r="B28" t="s" s="260">
        <v>137</v>
      </c>
      <c r="C28" s="261">
        <f>SUM('Month (GWh)'!C60:C62)</f>
        <v>14475</v>
      </c>
      <c r="D28" s="261">
        <f>SUM('Month (GWh)'!D60:D62)</f>
        <v>0</v>
      </c>
      <c r="E28" s="261">
        <f>SUM('Month (GWh)'!E60:E62)</f>
        <v>30147</v>
      </c>
      <c r="F28" s="261">
        <f>SUM('Month (GWh)'!F60:F62)</f>
        <v>0</v>
      </c>
      <c r="G28" s="262">
        <f>SUM('Month (GWh)'!G60:G62)</f>
        <v>44622</v>
      </c>
      <c r="H28" s="263">
        <f>SUM('Month (GWh)'!H60:H62)</f>
        <v>1045</v>
      </c>
      <c r="I28" s="261">
        <f>SUM('Month (GWh)'!I60:I62)</f>
        <v>815</v>
      </c>
      <c r="J28" s="261">
        <f>SUM('Month (GWh)'!J60:J62)</f>
        <v>0</v>
      </c>
      <c r="K28" s="261">
        <f>SUM('Month (GWh)'!K60:K62)</f>
        <v>9918</v>
      </c>
      <c r="L28" s="262">
        <f>SUM('Month (GWh)'!L60:L62)</f>
        <v>11778</v>
      </c>
      <c r="M28" s="264">
        <f>SUM('Month (GWh)'!M60:M62)</f>
        <v>32844</v>
      </c>
      <c r="N28" s="178"/>
      <c r="O28" s="252"/>
      <c r="P28" s="252"/>
      <c r="Q28" s="252"/>
      <c r="R28" s="252"/>
    </row>
    <row r="29" ht="15" customHeight="1">
      <c r="A29" s="194">
        <v>2004</v>
      </c>
      <c r="B29" t="s" s="229">
        <v>138</v>
      </c>
      <c r="C29" s="230">
        <f>SUM('Month (GWh)'!C63:C65)</f>
        <v>0</v>
      </c>
      <c r="D29" s="230">
        <f>SUM('Month (GWh)'!D63:D65)</f>
        <v>0</v>
      </c>
      <c r="E29" s="230">
        <f>SUM('Month (GWh)'!E63:E65)</f>
        <v>15054</v>
      </c>
      <c r="F29" s="230">
        <f>SUM('Month (GWh)'!F63:F65)</f>
        <v>0</v>
      </c>
      <c r="G29" s="231">
        <f>SUM('Month (GWh)'!G63:G65)</f>
        <v>15054</v>
      </c>
      <c r="H29" s="234">
        <f>SUM('Month (GWh)'!H63:H65)</f>
        <v>33681</v>
      </c>
      <c r="I29" s="230">
        <f>SUM('Month (GWh)'!I63:I65)</f>
        <v>784</v>
      </c>
      <c r="J29" s="230">
        <f>SUM('Month (GWh)'!J63:J65)</f>
        <v>0</v>
      </c>
      <c r="K29" s="230">
        <f>SUM('Month (GWh)'!K63:K65)</f>
        <v>9605</v>
      </c>
      <c r="L29" s="231">
        <f>SUM('Month (GWh)'!L63:L65)</f>
        <v>44070</v>
      </c>
      <c r="M29" s="265">
        <f>SUM('Month (GWh)'!M63:M65)</f>
        <v>-29016</v>
      </c>
      <c r="N29" s="178"/>
      <c r="O29" s="252"/>
      <c r="P29" s="252"/>
      <c r="Q29" s="252"/>
      <c r="R29" s="252"/>
    </row>
    <row r="30" ht="15" customHeight="1">
      <c r="A30" s="194">
        <v>2004</v>
      </c>
      <c r="B30" t="s" s="229">
        <v>139</v>
      </c>
      <c r="C30" s="230">
        <f>SUM('Month (GWh)'!C66:C68)</f>
        <v>224</v>
      </c>
      <c r="D30" s="230">
        <f>SUM('Month (GWh)'!D66:D68)</f>
        <v>0</v>
      </c>
      <c r="E30" s="230">
        <f>SUM('Month (GWh)'!E66:E68)</f>
        <v>15991</v>
      </c>
      <c r="F30" s="230">
        <f>SUM('Month (GWh)'!F66:F68)</f>
        <v>0</v>
      </c>
      <c r="G30" s="231">
        <f>SUM('Month (GWh)'!G66:G68)</f>
        <v>16215</v>
      </c>
      <c r="H30" s="234">
        <f>SUM('Month (GWh)'!H66:H68)</f>
        <v>25334</v>
      </c>
      <c r="I30" s="230">
        <f>SUM('Month (GWh)'!I66:I68)</f>
        <v>618</v>
      </c>
      <c r="J30" s="230">
        <f>SUM('Month (GWh)'!J66:J68)</f>
        <v>0</v>
      </c>
      <c r="K30" s="230">
        <f>SUM('Month (GWh)'!K66:K68)</f>
        <v>9157</v>
      </c>
      <c r="L30" s="231">
        <f>SUM('Month (GWh)'!L66:L68)</f>
        <v>35109</v>
      </c>
      <c r="M30" s="265">
        <f>SUM('Month (GWh)'!M66:M68)</f>
        <v>-18894</v>
      </c>
      <c r="N30" s="178"/>
      <c r="O30" s="252"/>
      <c r="P30" s="252"/>
      <c r="Q30" s="252"/>
      <c r="R30" s="252"/>
    </row>
    <row r="31" ht="15" customHeight="1">
      <c r="A31" s="253">
        <v>2004</v>
      </c>
      <c r="B31" t="s" s="254">
        <v>140</v>
      </c>
      <c r="C31" s="266">
        <f>SUM('Month (GWh)'!C69:C71)</f>
        <v>10893</v>
      </c>
      <c r="D31" s="266">
        <f>SUM('Month (GWh)'!D69:D71)</f>
        <v>0</v>
      </c>
      <c r="E31" s="266">
        <f>SUM('Month (GWh)'!E69:E71)</f>
        <v>34171</v>
      </c>
      <c r="F31" s="266">
        <f>SUM('Month (GWh)'!F69:F71)</f>
        <v>0</v>
      </c>
      <c r="G31" s="267">
        <f>SUM('Month (GWh)'!G69:G71)</f>
        <v>45064</v>
      </c>
      <c r="H31" s="268">
        <f>SUM('Month (GWh)'!H69:H71)</f>
        <v>0</v>
      </c>
      <c r="I31" s="266">
        <f>SUM('Month (GWh)'!I69:I71)</f>
        <v>670</v>
      </c>
      <c r="J31" s="266">
        <f>SUM('Month (GWh)'!J69:J71)</f>
        <v>0</v>
      </c>
      <c r="K31" s="266">
        <f>SUM('Month (GWh)'!K69:K71)</f>
        <v>10404</v>
      </c>
      <c r="L31" s="267">
        <f>SUM('Month (GWh)'!L69:L71)</f>
        <v>11074</v>
      </c>
      <c r="M31" s="269">
        <f>SUM('Month (GWh)'!M69:M71)</f>
        <v>33990</v>
      </c>
      <c r="N31" s="178"/>
      <c r="O31" s="252"/>
      <c r="P31" s="252"/>
      <c r="Q31" s="252"/>
      <c r="R31" s="252"/>
    </row>
    <row r="32" ht="15" customHeight="1">
      <c r="A32" s="259">
        <v>2005</v>
      </c>
      <c r="B32" t="s" s="260">
        <v>137</v>
      </c>
      <c r="C32" s="261">
        <f>SUM('Month (GWh)'!C72:C74)</f>
        <v>9924</v>
      </c>
      <c r="D32" s="261">
        <f>SUM('Month (GWh)'!D72:D74)</f>
        <v>0</v>
      </c>
      <c r="E32" s="261">
        <f>SUM('Month (GWh)'!E72:E74)</f>
        <v>38222</v>
      </c>
      <c r="F32" s="261">
        <f>SUM('Month (GWh)'!F72:F74)</f>
        <v>0</v>
      </c>
      <c r="G32" s="262">
        <f>SUM('Month (GWh)'!G72:G74)</f>
        <v>48146</v>
      </c>
      <c r="H32" s="263">
        <f>SUM('Month (GWh)'!H72:H74)</f>
        <v>1919</v>
      </c>
      <c r="I32" s="261">
        <f>SUM('Month (GWh)'!I72:I74)</f>
        <v>878</v>
      </c>
      <c r="J32" s="261">
        <f>SUM('Month (GWh)'!J72:J74)</f>
        <v>0</v>
      </c>
      <c r="K32" s="261">
        <f>SUM('Month (GWh)'!K72:K74)</f>
        <v>9478</v>
      </c>
      <c r="L32" s="262">
        <f>SUM('Month (GWh)'!L72:L74)</f>
        <v>12275</v>
      </c>
      <c r="M32" s="264">
        <f>SUM('Month (GWh)'!M72:M74)</f>
        <v>35871</v>
      </c>
      <c r="N32" s="178"/>
      <c r="O32" s="252"/>
      <c r="P32" s="252"/>
      <c r="Q32" s="252"/>
      <c r="R32" s="252"/>
    </row>
    <row r="33" ht="15" customHeight="1">
      <c r="A33" s="194">
        <v>2005</v>
      </c>
      <c r="B33" t="s" s="229">
        <v>138</v>
      </c>
      <c r="C33" s="230">
        <f>SUM('Month (GWh)'!C75:C77)</f>
        <v>0</v>
      </c>
      <c r="D33" s="230">
        <f>SUM('Month (GWh)'!D75:D77)</f>
        <v>0</v>
      </c>
      <c r="E33" s="230">
        <f>SUM('Month (GWh)'!E75:E77)</f>
        <v>24566</v>
      </c>
      <c r="F33" s="230">
        <f>SUM('Month (GWh)'!F75:F77)</f>
        <v>0</v>
      </c>
      <c r="G33" s="231">
        <f>SUM('Month (GWh)'!G75:G77)</f>
        <v>24566</v>
      </c>
      <c r="H33" s="234">
        <f>SUM('Month (GWh)'!H75:H77)</f>
        <v>19880</v>
      </c>
      <c r="I33" s="230">
        <f>SUM('Month (GWh)'!I75:I77)</f>
        <v>1240</v>
      </c>
      <c r="J33" s="230">
        <f>SUM('Month (GWh)'!J75:J77)</f>
        <v>0</v>
      </c>
      <c r="K33" s="230">
        <f>SUM('Month (GWh)'!K75:K77)</f>
        <v>10010</v>
      </c>
      <c r="L33" s="231">
        <f>SUM('Month (GWh)'!L75:L77)</f>
        <v>31130</v>
      </c>
      <c r="M33" s="265">
        <f>SUM('Month (GWh)'!M75:M77)</f>
        <v>-6564</v>
      </c>
      <c r="N33" s="178"/>
      <c r="O33" s="252"/>
      <c r="P33" s="252"/>
      <c r="Q33" s="252"/>
      <c r="R33" s="252"/>
    </row>
    <row r="34" ht="15" customHeight="1">
      <c r="A34" s="194">
        <v>2005</v>
      </c>
      <c r="B34" t="s" s="229">
        <v>139</v>
      </c>
      <c r="C34" s="230">
        <f>SUM('Month (GWh)'!C78:C80)</f>
        <v>1271</v>
      </c>
      <c r="D34" s="230">
        <f>SUM('Month (GWh)'!D78:D80)</f>
        <v>0</v>
      </c>
      <c r="E34" s="230">
        <f>SUM('Month (GWh)'!E78:E80)</f>
        <v>29573</v>
      </c>
      <c r="F34" s="230">
        <f>SUM('Month (GWh)'!F78:F80)</f>
        <v>1224</v>
      </c>
      <c r="G34" s="231">
        <f>SUM('Month (GWh)'!G78:G80)</f>
        <v>32068</v>
      </c>
      <c r="H34" s="234">
        <f>SUM('Month (GWh)'!H78:H80)</f>
        <v>12278</v>
      </c>
      <c r="I34" s="230">
        <f>SUM('Month (GWh)'!I78:I80)</f>
        <v>951</v>
      </c>
      <c r="J34" s="230">
        <f>SUM('Month (GWh)'!J78:J80)</f>
        <v>0</v>
      </c>
      <c r="K34" s="230">
        <f>SUM('Month (GWh)'!K78:K80)</f>
        <v>9571</v>
      </c>
      <c r="L34" s="231">
        <f>SUM('Month (GWh)'!L78:L80)</f>
        <v>22800</v>
      </c>
      <c r="M34" s="265">
        <f>SUM('Month (GWh)'!M78:M80)</f>
        <v>9268</v>
      </c>
      <c r="N34" s="178"/>
      <c r="O34" s="252"/>
      <c r="P34" s="252"/>
      <c r="Q34" s="252"/>
      <c r="R34" s="252"/>
    </row>
    <row r="35" ht="15" customHeight="1">
      <c r="A35" s="253">
        <v>2005</v>
      </c>
      <c r="B35" t="s" s="254">
        <v>140</v>
      </c>
      <c r="C35" s="266">
        <f>SUM('Month (GWh)'!C81:C83)</f>
        <v>12913</v>
      </c>
      <c r="D35" s="266">
        <f>SUM('Month (GWh)'!D81:D83)</f>
        <v>0</v>
      </c>
      <c r="E35" s="266">
        <f>SUM('Month (GWh)'!E81:E83)</f>
        <v>35533</v>
      </c>
      <c r="F35" s="266">
        <f>SUM('Month (GWh)'!F81:F83)</f>
        <v>4229</v>
      </c>
      <c r="G35" s="267">
        <f>SUM('Month (GWh)'!G81:G83)</f>
        <v>52675</v>
      </c>
      <c r="H35" s="268">
        <f>SUM('Month (GWh)'!H81:H83)</f>
        <v>2563</v>
      </c>
      <c r="I35" s="266">
        <f>SUM('Month (GWh)'!I81:I83)</f>
        <v>1192</v>
      </c>
      <c r="J35" s="266">
        <f>SUM('Month (GWh)'!J81:J83)</f>
        <v>0</v>
      </c>
      <c r="K35" s="266">
        <f>SUM('Month (GWh)'!K81:K83)</f>
        <v>10348</v>
      </c>
      <c r="L35" s="267">
        <f>SUM('Month (GWh)'!L81:L83)</f>
        <v>14103</v>
      </c>
      <c r="M35" s="269">
        <f>SUM('Month (GWh)'!M81:M83)</f>
        <v>38572</v>
      </c>
      <c r="N35" s="178"/>
      <c r="O35" s="252"/>
      <c r="P35" s="252"/>
      <c r="Q35" s="252"/>
      <c r="R35" s="252"/>
    </row>
    <row r="36" ht="15" customHeight="1">
      <c r="A36" s="259">
        <v>2006</v>
      </c>
      <c r="B36" t="s" s="260">
        <v>137</v>
      </c>
      <c r="C36" s="261">
        <f>SUM('Month (GWh)'!C84:C86)</f>
        <v>26660</v>
      </c>
      <c r="D36" s="261">
        <f>SUM('Month (GWh)'!D84:D86)</f>
        <v>0</v>
      </c>
      <c r="E36" s="261">
        <f>SUM('Month (GWh)'!E84:E86)</f>
        <v>34476</v>
      </c>
      <c r="F36" s="261">
        <f>SUM('Month (GWh)'!F84:F86)</f>
        <v>10845</v>
      </c>
      <c r="G36" s="262">
        <f>SUM('Month (GWh)'!G84:G86)</f>
        <v>71981</v>
      </c>
      <c r="H36" s="263">
        <f>SUM('Month (GWh)'!H84:H86)</f>
        <v>0</v>
      </c>
      <c r="I36" s="261">
        <f>SUM('Month (GWh)'!I84:I86)</f>
        <v>1093</v>
      </c>
      <c r="J36" s="261">
        <f>SUM('Month (GWh)'!J84:J86)</f>
        <v>0</v>
      </c>
      <c r="K36" s="261">
        <f>SUM('Month (GWh)'!K84:K86)</f>
        <v>11065</v>
      </c>
      <c r="L36" s="262">
        <f>SUM('Month (GWh)'!L84:L86)</f>
        <v>12158</v>
      </c>
      <c r="M36" s="264">
        <f>SUM('Month (GWh)'!M84:M86)</f>
        <v>59823</v>
      </c>
      <c r="N36" s="178"/>
      <c r="O36" s="252"/>
      <c r="P36" s="252"/>
      <c r="Q36" s="252"/>
      <c r="R36" s="252"/>
    </row>
    <row r="37" ht="15" customHeight="1">
      <c r="A37" s="194">
        <v>2006</v>
      </c>
      <c r="B37" t="s" s="229">
        <v>138</v>
      </c>
      <c r="C37" s="230">
        <f>SUM('Month (GWh)'!C87:C89)</f>
        <v>998</v>
      </c>
      <c r="D37" s="230">
        <f>SUM('Month (GWh)'!D87:D89)</f>
        <v>0</v>
      </c>
      <c r="E37" s="230">
        <f>SUM('Month (GWh)'!E87:E89)</f>
        <v>24929</v>
      </c>
      <c r="F37" s="230">
        <f>SUM('Month (GWh)'!F87:F89)</f>
        <v>7424</v>
      </c>
      <c r="G37" s="231">
        <f>SUM('Month (GWh)'!G87:G89)</f>
        <v>33351</v>
      </c>
      <c r="H37" s="234">
        <f>SUM('Month (GWh)'!H87:H89)</f>
        <v>20487</v>
      </c>
      <c r="I37" s="230">
        <f>SUM('Month (GWh)'!I87:I89)</f>
        <v>845</v>
      </c>
      <c r="J37" s="230">
        <f>SUM('Month (GWh)'!J87:J89)</f>
        <v>0</v>
      </c>
      <c r="K37" s="230">
        <f>SUM('Month (GWh)'!K87:K89)</f>
        <v>12490</v>
      </c>
      <c r="L37" s="231">
        <f>SUM('Month (GWh)'!L87:L89)</f>
        <v>33822</v>
      </c>
      <c r="M37" s="265">
        <f>SUM('Month (GWh)'!M87:M89)</f>
        <v>-471</v>
      </c>
      <c r="N37" s="178"/>
      <c r="O37" s="252"/>
      <c r="P37" s="252"/>
      <c r="Q37" s="252"/>
      <c r="R37" s="252"/>
    </row>
    <row r="38" ht="15" customHeight="1">
      <c r="A38" s="194">
        <v>2006</v>
      </c>
      <c r="B38" t="s" s="229">
        <v>139</v>
      </c>
      <c r="C38" s="230">
        <f>SUM('Month (GWh)'!C90:C92)</f>
        <v>771</v>
      </c>
      <c r="D38" s="230">
        <f>SUM('Month (GWh)'!D90:D92)</f>
        <v>0</v>
      </c>
      <c r="E38" s="230">
        <f>SUM('Month (GWh)'!E90:E92)</f>
        <v>30569</v>
      </c>
      <c r="F38" s="230">
        <f>SUM('Month (GWh)'!F90:F92)</f>
        <v>7048</v>
      </c>
      <c r="G38" s="231">
        <f>SUM('Month (GWh)'!G90:G92)</f>
        <v>38388</v>
      </c>
      <c r="H38" s="234">
        <f>SUM('Month (GWh)'!H90:H92)</f>
        <v>28252</v>
      </c>
      <c r="I38" s="230">
        <f>SUM('Month (GWh)'!I90:I92)</f>
        <v>524</v>
      </c>
      <c r="J38" s="230">
        <f>SUM('Month (GWh)'!J90:J92)</f>
        <v>0</v>
      </c>
      <c r="K38" s="230">
        <f>SUM('Month (GWh)'!K90:K92)</f>
        <v>11467</v>
      </c>
      <c r="L38" s="231">
        <f>SUM('Month (GWh)'!L90:L92)</f>
        <v>40243</v>
      </c>
      <c r="M38" s="265">
        <f>SUM('Month (GWh)'!M90:M92)</f>
        <v>-1855</v>
      </c>
      <c r="N38" s="178"/>
      <c r="O38" s="252"/>
      <c r="P38" s="252"/>
      <c r="Q38" s="252"/>
      <c r="R38" s="252"/>
    </row>
    <row r="39" ht="15" customHeight="1">
      <c r="A39" s="253">
        <v>2006</v>
      </c>
      <c r="B39" t="s" s="254">
        <v>140</v>
      </c>
      <c r="C39" s="266">
        <f>SUM('Month (GWh)'!C93:C95)</f>
        <v>2076</v>
      </c>
      <c r="D39" s="266">
        <f>SUM('Month (GWh)'!D93:D95)</f>
        <v>9135</v>
      </c>
      <c r="E39" s="266">
        <f>SUM('Month (GWh)'!E93:E95)</f>
        <v>67062</v>
      </c>
      <c r="F39" s="266">
        <f>SUM('Month (GWh)'!F93:F95)</f>
        <v>12259</v>
      </c>
      <c r="G39" s="267">
        <f>SUM('Month (GWh)'!G93:G95)</f>
        <v>90532</v>
      </c>
      <c r="H39" s="268">
        <f>SUM('Month (GWh)'!H93:H95)</f>
        <v>11455</v>
      </c>
      <c r="I39" s="266">
        <f>SUM('Month (GWh)'!I93:I95)</f>
        <v>909</v>
      </c>
      <c r="J39" s="266">
        <f>SUM('Month (GWh)'!J93:J95)</f>
        <v>0</v>
      </c>
      <c r="K39" s="266">
        <f>SUM('Month (GWh)'!K93:K95)</f>
        <v>12225</v>
      </c>
      <c r="L39" s="267">
        <f>SUM('Month (GWh)'!L93:L95)</f>
        <v>24589</v>
      </c>
      <c r="M39" s="269">
        <f>SUM('Month (GWh)'!M93:M95)</f>
        <v>65943</v>
      </c>
      <c r="N39" s="178"/>
      <c r="O39" s="252"/>
      <c r="P39" s="252"/>
      <c r="Q39" s="252"/>
      <c r="R39" s="252"/>
    </row>
    <row r="40" ht="15" customHeight="1">
      <c r="A40" s="259">
        <v>2007</v>
      </c>
      <c r="B40" t="s" s="260">
        <v>137</v>
      </c>
      <c r="C40" s="261">
        <f>SUM('Month (GWh)'!C96:C98)</f>
        <v>3480</v>
      </c>
      <c r="D40" s="261">
        <f>SUM('Month (GWh)'!D96:D98)</f>
        <v>23417.014701</v>
      </c>
      <c r="E40" s="261">
        <f>SUM('Month (GWh)'!E96:E98)</f>
        <v>76742.855365691590</v>
      </c>
      <c r="F40" s="261">
        <f>SUM('Month (GWh)'!F96:F98)</f>
        <v>8144.232832769610</v>
      </c>
      <c r="G40" s="262">
        <f>SUM('Month (GWh)'!G96:G98)</f>
        <v>111784.1028994612</v>
      </c>
      <c r="H40" s="263">
        <f>SUM('Month (GWh)'!H96:H98)</f>
        <v>6136</v>
      </c>
      <c r="I40" s="261">
        <f>SUM('Month (GWh)'!I96:I98)</f>
        <v>848.347670072555</v>
      </c>
      <c r="J40" s="261">
        <f>SUM('Month (GWh)'!J96:J98)</f>
        <v>0</v>
      </c>
      <c r="K40" s="261">
        <f>SUM('Month (GWh)'!K96:K98)</f>
        <v>13627.2995987</v>
      </c>
      <c r="L40" s="262">
        <f>SUM('Month (GWh)'!L96:L98)</f>
        <v>20611.647268772555</v>
      </c>
      <c r="M40" s="264">
        <f>SUM('Month (GWh)'!M96:M98)</f>
        <v>91172.455630688637</v>
      </c>
      <c r="N40" s="178"/>
      <c r="O40" s="252"/>
      <c r="P40" s="252"/>
      <c r="Q40" s="252"/>
      <c r="R40" s="252"/>
    </row>
    <row r="41" ht="15" customHeight="1">
      <c r="A41" s="194">
        <v>2007</v>
      </c>
      <c r="B41" t="s" s="229">
        <v>138</v>
      </c>
      <c r="C41" s="230">
        <f>SUM('Month (GWh)'!C99:C101)</f>
        <v>477</v>
      </c>
      <c r="D41" s="230">
        <f>SUM('Month (GWh)'!D99:D101)</f>
        <v>14927.25953</v>
      </c>
      <c r="E41" s="230">
        <f>SUM('Month (GWh)'!E99:E101)</f>
        <v>45203.176597912236</v>
      </c>
      <c r="F41" s="230">
        <f>SUM('Month (GWh)'!F99:F101)</f>
        <v>765.9395414988057</v>
      </c>
      <c r="G41" s="231">
        <f>SUM('Month (GWh)'!G99:G101)</f>
        <v>61373.375669411034</v>
      </c>
      <c r="H41" s="234">
        <f>SUM('Month (GWh)'!H99:H101)</f>
        <v>24168</v>
      </c>
      <c r="I41" s="230">
        <f>SUM('Month (GWh)'!I99:I101)</f>
        <v>1002.103016601553</v>
      </c>
      <c r="J41" s="230">
        <f>SUM('Month (GWh)'!J99:J101)</f>
        <v>0</v>
      </c>
      <c r="K41" s="230">
        <f>SUM('Month (GWh)'!K99:K101)</f>
        <v>11315.4573093</v>
      </c>
      <c r="L41" s="231">
        <f>SUM('Month (GWh)'!L99:L101)</f>
        <v>36485.560325901555</v>
      </c>
      <c r="M41" s="265">
        <f>SUM('Month (GWh)'!M99:M101)</f>
        <v>24887.815343509479</v>
      </c>
      <c r="N41" s="178"/>
      <c r="O41" s="252"/>
      <c r="P41" s="252"/>
      <c r="Q41" s="252"/>
      <c r="R41" s="252"/>
    </row>
    <row r="42" ht="15" customHeight="1">
      <c r="A42" s="194">
        <v>2007</v>
      </c>
      <c r="B42" t="s" s="229">
        <v>139</v>
      </c>
      <c r="C42" s="230">
        <f>SUM('Month (GWh)'!C102:C104)</f>
        <v>68</v>
      </c>
      <c r="D42" s="230">
        <f>SUM('Month (GWh)'!D102:D104)</f>
        <v>10811.303477</v>
      </c>
      <c r="E42" s="230">
        <f>SUM('Month (GWh)'!E102:E104)</f>
        <v>37100.887191152811</v>
      </c>
      <c r="F42" s="230">
        <f>SUM('Month (GWh)'!F102:F104)</f>
        <v>796.6148479109623</v>
      </c>
      <c r="G42" s="231">
        <f>SUM('Month (GWh)'!G102:G104)</f>
        <v>48776.805516063774</v>
      </c>
      <c r="H42" s="234">
        <f>SUM('Month (GWh)'!H102:H104)</f>
        <v>13039</v>
      </c>
      <c r="I42" s="230">
        <f>SUM('Month (GWh)'!I102:I104)</f>
        <v>1754.564251474129</v>
      </c>
      <c r="J42" s="230">
        <f>SUM('Month (GWh)'!J102:J104)</f>
        <v>24.20021119405531</v>
      </c>
      <c r="K42" s="230">
        <f>SUM('Month (GWh)'!K102:K104)</f>
        <v>12332.2825339</v>
      </c>
      <c r="L42" s="231">
        <f>SUM('Month (GWh)'!L102:L104)</f>
        <v>27150.046996568184</v>
      </c>
      <c r="M42" s="265">
        <f>SUM('Month (GWh)'!M102:M104)</f>
        <v>21626.758519495586</v>
      </c>
      <c r="N42" s="178"/>
      <c r="O42" s="252"/>
      <c r="P42" s="252"/>
      <c r="Q42" s="252"/>
      <c r="R42" s="252"/>
    </row>
    <row r="43" ht="15" customHeight="1">
      <c r="A43" s="253">
        <v>2007</v>
      </c>
      <c r="B43" t="s" s="254">
        <v>140</v>
      </c>
      <c r="C43" s="266">
        <f>SUM('Month (GWh)'!C105:C107)</f>
        <v>2446.162103</v>
      </c>
      <c r="D43" s="266">
        <f>SUM('Month (GWh)'!D105:D107)</f>
        <v>27446.845418</v>
      </c>
      <c r="E43" s="266">
        <f>SUM('Month (GWh)'!E105:E107)</f>
        <v>66717.083301427541</v>
      </c>
      <c r="F43" s="266">
        <f>SUM('Month (GWh)'!F105:F107)</f>
        <v>5196.366437375083</v>
      </c>
      <c r="G43" s="267">
        <f>SUM('Month (GWh)'!G105:G107)</f>
        <v>101806.4572598026</v>
      </c>
      <c r="H43" s="268">
        <f>SUM('Month (GWh)'!H105:H107)</f>
        <v>8046.868333</v>
      </c>
      <c r="I43" s="266">
        <f>SUM('Month (GWh)'!I105:I107)</f>
        <v>2752.556244159225</v>
      </c>
      <c r="J43" s="266">
        <f>SUM('Month (GWh)'!J105:J107)</f>
        <v>128.3397151805584</v>
      </c>
      <c r="K43" s="266">
        <f>SUM('Month (GWh)'!K105:K107)</f>
        <v>13696.7903564</v>
      </c>
      <c r="L43" s="267">
        <f>SUM('Month (GWh)'!L105:L107)</f>
        <v>24624.554648739781</v>
      </c>
      <c r="M43" s="269">
        <f>SUM('Month (GWh)'!M105:M107)</f>
        <v>77181.902611062862</v>
      </c>
      <c r="N43" s="178"/>
      <c r="O43" s="252"/>
      <c r="P43" s="252"/>
      <c r="Q43" s="252"/>
      <c r="R43" s="252"/>
    </row>
    <row r="44" ht="15" customHeight="1">
      <c r="A44" s="259">
        <v>2008</v>
      </c>
      <c r="B44" t="s" s="260">
        <v>137</v>
      </c>
      <c r="C44" s="261">
        <f>SUM('Month (GWh)'!C108:C110)</f>
        <v>8528.951669</v>
      </c>
      <c r="D44" s="261">
        <f>SUM('Month (GWh)'!D108:D110)</f>
        <v>33762.929322</v>
      </c>
      <c r="E44" s="261">
        <f>SUM('Month (GWh)'!E108:E110)</f>
        <v>82485.710247021634</v>
      </c>
      <c r="F44" s="261">
        <f>SUM('Month (GWh)'!F108:F110)</f>
        <v>2094.146123469585</v>
      </c>
      <c r="G44" s="262">
        <f>SUM('Month (GWh)'!G108:G110)</f>
        <v>126871.7373614912</v>
      </c>
      <c r="H44" s="263">
        <f>SUM('Month (GWh)'!H108:H110)</f>
        <v>719.611943</v>
      </c>
      <c r="I44" s="261">
        <f>SUM('Month (GWh)'!I108:I110)</f>
        <v>2428.859564012966</v>
      </c>
      <c r="J44" s="261">
        <f>SUM('Month (GWh)'!J108:J110)</f>
        <v>114.0096807574925</v>
      </c>
      <c r="K44" s="261">
        <f>SUM('Month (GWh)'!K108:K110)</f>
        <v>14390.6831622</v>
      </c>
      <c r="L44" s="262">
        <f>SUM('Month (GWh)'!L108:L110)</f>
        <v>17653.164349970459</v>
      </c>
      <c r="M44" s="264">
        <f>SUM('Month (GWh)'!M108:M110)</f>
        <v>109218.5730115208</v>
      </c>
      <c r="N44" s="178"/>
      <c r="O44" s="252"/>
      <c r="P44" s="252"/>
      <c r="Q44" s="252"/>
      <c r="R44" s="252"/>
    </row>
    <row r="45" ht="15" customHeight="1">
      <c r="A45" s="194">
        <v>2008</v>
      </c>
      <c r="B45" t="s" s="229">
        <v>138</v>
      </c>
      <c r="C45" s="230">
        <f>SUM('Month (GWh)'!C111:C113)</f>
        <v>3292.55139</v>
      </c>
      <c r="D45" s="230">
        <f>SUM('Month (GWh)'!D111:D113)</f>
        <v>20789.107453</v>
      </c>
      <c r="E45" s="230">
        <f>SUM('Month (GWh)'!E111:E113)</f>
        <v>52574.584879733848</v>
      </c>
      <c r="F45" s="230">
        <f>SUM('Month (GWh)'!F111:F113)</f>
        <v>961.2049999999999</v>
      </c>
      <c r="G45" s="231">
        <f>SUM('Month (GWh)'!G111:G113)</f>
        <v>77617.448722733840</v>
      </c>
      <c r="H45" s="234">
        <f>SUM('Month (GWh)'!H111:H113)</f>
        <v>11075.858889</v>
      </c>
      <c r="I45" s="230">
        <f>SUM('Month (GWh)'!I111:I113)</f>
        <v>3274.915659842260</v>
      </c>
      <c r="J45" s="230">
        <f>SUM('Month (GWh)'!J111:J113)</f>
        <v>82.19663877618333</v>
      </c>
      <c r="K45" s="230">
        <f>SUM('Month (GWh)'!K111:K113)</f>
        <v>13146.8542807</v>
      </c>
      <c r="L45" s="231">
        <f>SUM('Month (GWh)'!L111:L113)</f>
        <v>27579.825468318442</v>
      </c>
      <c r="M45" s="265">
        <f>SUM('Month (GWh)'!M111:M113)</f>
        <v>50037.6232544154</v>
      </c>
      <c r="N45" s="178"/>
      <c r="O45" s="252"/>
      <c r="P45" s="252"/>
      <c r="Q45" s="252"/>
      <c r="R45" s="252"/>
    </row>
    <row r="46" ht="15" customHeight="1">
      <c r="A46" s="194">
        <v>2008</v>
      </c>
      <c r="B46" t="s" s="229">
        <v>139</v>
      </c>
      <c r="C46" s="230">
        <f>SUM('Month (GWh)'!C114:C116)</f>
        <v>8.860277999999999</v>
      </c>
      <c r="D46" s="230">
        <f>SUM('Month (GWh)'!D114:D116)</f>
        <v>14235.83906</v>
      </c>
      <c r="E46" s="230">
        <f>SUM('Month (GWh)'!E114:E116)</f>
        <v>52865.982650964826</v>
      </c>
      <c r="F46" s="230">
        <f>SUM('Month (GWh)'!F114:F116)</f>
        <v>796.5812408497154</v>
      </c>
      <c r="G46" s="231">
        <f>SUM('Month (GWh)'!G114:G116)</f>
        <v>67907.263229814533</v>
      </c>
      <c r="H46" s="234">
        <f>SUM('Month (GWh)'!H114:H116)</f>
        <v>16445.737218</v>
      </c>
      <c r="I46" s="230">
        <f>SUM('Month (GWh)'!I114:I116)</f>
        <v>2148.592573335280</v>
      </c>
      <c r="J46" s="230">
        <f>SUM('Month (GWh)'!J114:J116)</f>
        <v>107.5757877512179</v>
      </c>
      <c r="K46" s="230">
        <f>SUM('Month (GWh)'!K114:K116)</f>
        <v>12470.3725374</v>
      </c>
      <c r="L46" s="231">
        <f>SUM('Month (GWh)'!L114:L116)</f>
        <v>31172.2781164865</v>
      </c>
      <c r="M46" s="265">
        <f>SUM('Month (GWh)'!M114:M116)</f>
        <v>36734.985113328032</v>
      </c>
      <c r="N46" s="178"/>
      <c r="O46" s="252"/>
      <c r="P46" s="252"/>
      <c r="Q46" s="252"/>
      <c r="R46" s="252"/>
    </row>
    <row r="47" ht="15" customHeight="1">
      <c r="A47" s="253">
        <v>2008</v>
      </c>
      <c r="B47" t="s" s="254">
        <v>140</v>
      </c>
      <c r="C47" s="266">
        <f>SUM('Month (GWh)'!C117:C119)</f>
        <v>343.763612</v>
      </c>
      <c r="D47" s="266">
        <f>SUM('Month (GWh)'!D117:D119)</f>
        <v>21775.207729</v>
      </c>
      <c r="E47" s="266">
        <f>SUM('Month (GWh)'!E117:E119)</f>
        <v>95795.389369308614</v>
      </c>
      <c r="F47" s="266">
        <f>SUM('Month (GWh)'!F117:F119)</f>
        <v>5193.540321031596</v>
      </c>
      <c r="G47" s="267">
        <f>SUM('Month (GWh)'!G117:G119)</f>
        <v>123107.9010313402</v>
      </c>
      <c r="H47" s="268">
        <f>SUM('Month (GWh)'!H117:H119)</f>
        <v>17708.16889</v>
      </c>
      <c r="I47" s="266">
        <f>SUM('Month (GWh)'!I117:I119)</f>
        <v>2536.329403117871</v>
      </c>
      <c r="J47" s="266">
        <f>SUM('Month (GWh)'!J117:J119)</f>
        <v>85.31015795272306</v>
      </c>
      <c r="K47" s="266">
        <f>SUM('Month (GWh)'!K117:K119)</f>
        <v>14252.2349857</v>
      </c>
      <c r="L47" s="267">
        <f>SUM('Month (GWh)'!L117:L119)</f>
        <v>34582.043436770589</v>
      </c>
      <c r="M47" s="269">
        <f>SUM('Month (GWh)'!M117:M119)</f>
        <v>88525.857594569621</v>
      </c>
      <c r="N47" s="178"/>
      <c r="O47" s="252"/>
      <c r="P47" s="252"/>
      <c r="Q47" s="252"/>
      <c r="R47" s="252"/>
    </row>
    <row r="48" ht="15" customHeight="1">
      <c r="A48" s="259">
        <v>2009</v>
      </c>
      <c r="B48" t="s" s="260">
        <v>137</v>
      </c>
      <c r="C48" s="261">
        <f>SUM('Month (GWh)'!C120:C122)</f>
        <v>1464.268333</v>
      </c>
      <c r="D48" s="261">
        <f>SUM('Month (GWh)'!D120:D122)</f>
        <v>25423.365432</v>
      </c>
      <c r="E48" s="261">
        <f>SUM('Month (GWh)'!E120:E122)</f>
        <v>98996.367348121</v>
      </c>
      <c r="F48" s="261">
        <f>SUM('Month (GWh)'!F120:F122)</f>
        <v>13422.794652890356</v>
      </c>
      <c r="G48" s="262">
        <f>SUM('Month (GWh)'!G120:G122)</f>
        <v>139306.7957660113</v>
      </c>
      <c r="H48" s="263">
        <f>SUM('Month (GWh)'!H120:H122)</f>
        <v>15334.419165</v>
      </c>
      <c r="I48" s="261">
        <f>SUM('Month (GWh)'!I120:I122)</f>
        <v>3527.402746272752</v>
      </c>
      <c r="J48" s="261">
        <f>SUM('Month (GWh)'!J120:J122)</f>
        <v>84.23531620950467</v>
      </c>
      <c r="K48" s="261">
        <f>SUM('Month (GWh)'!K120:K122)</f>
        <v>14233.050587017809</v>
      </c>
      <c r="L48" s="262">
        <f>SUM('Month (GWh)'!L120:L122)</f>
        <v>33179.107814500065</v>
      </c>
      <c r="M48" s="264">
        <f>SUM('Month (GWh)'!M120:M122)</f>
        <v>106127.6879515113</v>
      </c>
      <c r="N48" s="178"/>
      <c r="O48" s="252"/>
      <c r="P48" s="252"/>
      <c r="Q48" s="252"/>
      <c r="R48" s="252"/>
    </row>
    <row r="49" ht="15" customHeight="1">
      <c r="A49" s="194">
        <v>2009</v>
      </c>
      <c r="B49" t="s" s="229">
        <v>138</v>
      </c>
      <c r="C49" s="230">
        <f>SUM('Month (GWh)'!C123:C125)</f>
        <v>0</v>
      </c>
      <c r="D49" s="230">
        <f>SUM('Month (GWh)'!D123:D125)</f>
        <v>13979.235455</v>
      </c>
      <c r="E49" s="230">
        <f>SUM('Month (GWh)'!E123:E125)</f>
        <v>48981.635396664606</v>
      </c>
      <c r="F49" s="230">
        <f>SUM('Month (GWh)'!F123:F125)</f>
        <v>19025.240343750505</v>
      </c>
      <c r="G49" s="231">
        <f>SUM('Month (GWh)'!G123:G125)</f>
        <v>81986.111195415113</v>
      </c>
      <c r="H49" s="234">
        <f>SUM('Month (GWh)'!H123:H125)</f>
        <v>26229.379165</v>
      </c>
      <c r="I49" s="230">
        <f>SUM('Month (GWh)'!I123:I125)</f>
        <v>4033.132704849440</v>
      </c>
      <c r="J49" s="230">
        <f>SUM('Month (GWh)'!J123:J125)</f>
        <v>65.12132212386025</v>
      </c>
      <c r="K49" s="230">
        <f>SUM('Month (GWh)'!K123:K125)</f>
        <v>13655.6193462469</v>
      </c>
      <c r="L49" s="231">
        <f>SUM('Month (GWh)'!L123:L125)</f>
        <v>43983.2525382202</v>
      </c>
      <c r="M49" s="265">
        <f>SUM('Month (GWh)'!M123:M125)</f>
        <v>38002.858657194913</v>
      </c>
      <c r="N49" s="178"/>
      <c r="O49" s="252"/>
      <c r="P49" s="252"/>
      <c r="Q49" s="252"/>
      <c r="R49" s="252"/>
    </row>
    <row r="50" ht="15" customHeight="1">
      <c r="A50" s="194">
        <v>2009</v>
      </c>
      <c r="B50" t="s" s="229">
        <v>139</v>
      </c>
      <c r="C50" s="230">
        <f>SUM('Month (GWh)'!C126:C128)</f>
        <v>58.981944</v>
      </c>
      <c r="D50" s="230">
        <f>SUM('Month (GWh)'!D126:D128)</f>
        <v>7277.340797000001</v>
      </c>
      <c r="E50" s="230">
        <f>SUM('Month (GWh)'!E126:E128)</f>
        <v>40468.069751769974</v>
      </c>
      <c r="F50" s="230">
        <f>SUM('Month (GWh)'!F126:F128)</f>
        <v>30321.505358994713</v>
      </c>
      <c r="G50" s="231">
        <f>SUM('Month (GWh)'!G126:G128)</f>
        <v>78125.897851764690</v>
      </c>
      <c r="H50" s="234">
        <f>SUM('Month (GWh)'!H126:H128)</f>
        <v>12444.044148</v>
      </c>
      <c r="I50" s="230">
        <f>SUM('Month (GWh)'!I126:I128)</f>
        <v>2040.959265278828</v>
      </c>
      <c r="J50" s="230">
        <f>SUM('Month (GWh)'!J126:J128)</f>
        <v>62.89228491270638</v>
      </c>
      <c r="K50" s="230">
        <f>SUM('Month (GWh)'!K126:K128)</f>
        <v>11958.360171338576</v>
      </c>
      <c r="L50" s="231">
        <f>SUM('Month (GWh)'!L126:L128)</f>
        <v>26506.255869530112</v>
      </c>
      <c r="M50" s="265">
        <f>SUM('Month (GWh)'!M126:M128)</f>
        <v>51619.641982234578</v>
      </c>
      <c r="N50" s="178"/>
      <c r="O50" s="252"/>
      <c r="P50" s="252"/>
      <c r="Q50" s="252"/>
      <c r="R50" s="252"/>
    </row>
    <row r="51" ht="15" customHeight="1">
      <c r="A51" s="253">
        <v>2009</v>
      </c>
      <c r="B51" t="s" s="254">
        <v>140</v>
      </c>
      <c r="C51" s="266">
        <f>SUM('Month (GWh)'!C129:C131)</f>
        <v>6421.978889</v>
      </c>
      <c r="D51" s="266">
        <f>SUM('Month (GWh)'!D129:D131)</f>
        <v>22848.625583</v>
      </c>
      <c r="E51" s="266">
        <f>SUM('Month (GWh)'!E129:E131)</f>
        <v>71991.4354149604</v>
      </c>
      <c r="F51" s="266">
        <f>SUM('Month (GWh)'!F129:F131)</f>
        <v>49467.998614778815</v>
      </c>
      <c r="G51" s="267">
        <f>SUM('Month (GWh)'!G129:G131)</f>
        <v>150730.0385017392</v>
      </c>
      <c r="H51" s="268">
        <f>SUM('Month (GWh)'!H129:H131)</f>
        <v>8076.3225</v>
      </c>
      <c r="I51" s="266">
        <f>SUM('Month (GWh)'!I129:I131)</f>
        <v>3492.622228846682</v>
      </c>
      <c r="J51" s="266">
        <f>SUM('Month (GWh)'!J129:J131)</f>
        <v>55.67020434856786</v>
      </c>
      <c r="K51" s="266">
        <f>SUM('Month (GWh)'!K129:K131)</f>
        <v>14510.109337674628</v>
      </c>
      <c r="L51" s="267">
        <f>SUM('Month (GWh)'!L129:L131)</f>
        <v>26134.724270869883</v>
      </c>
      <c r="M51" s="269">
        <f>SUM('Month (GWh)'!M129:M131)</f>
        <v>124595.3142308693</v>
      </c>
      <c r="N51" s="178"/>
      <c r="O51" s="252"/>
      <c r="P51" s="252"/>
      <c r="Q51" s="252"/>
      <c r="R51" s="252"/>
    </row>
    <row r="52" ht="15" customHeight="1">
      <c r="A52" s="259">
        <v>2010</v>
      </c>
      <c r="B52" t="s" s="260">
        <v>137</v>
      </c>
      <c r="C52" s="261">
        <f>SUM('Month (GWh)'!C132:C134)</f>
        <v>5759.023611000001</v>
      </c>
      <c r="D52" s="261">
        <f>SUM('Month (GWh)'!D132:D134)</f>
        <v>30035.425736</v>
      </c>
      <c r="E52" s="261">
        <f>SUM('Month (GWh)'!E132:E134)</f>
        <v>94337.488531263589</v>
      </c>
      <c r="F52" s="261">
        <f>SUM('Month (GWh)'!F132:F134)</f>
        <v>48753.688409856870</v>
      </c>
      <c r="G52" s="262">
        <f>SUM('Month (GWh)'!G132:G134)</f>
        <v>178885.6262881205</v>
      </c>
      <c r="H52" s="263">
        <f>SUM('Month (GWh)'!H132:H134)</f>
        <v>4121.815554999999</v>
      </c>
      <c r="I52" s="261">
        <f>SUM('Month (GWh)'!I132:I134)</f>
        <v>4436.682826977219</v>
      </c>
      <c r="J52" s="261">
        <f>SUM('Month (GWh)'!J132:J134)</f>
        <v>42.63999999999999</v>
      </c>
      <c r="K52" s="261">
        <f>SUM('Month (GWh)'!K132:K134)</f>
        <v>14110.6990921</v>
      </c>
      <c r="L52" s="262">
        <f>SUM('Month (GWh)'!L132:L134)</f>
        <v>22711.837474077216</v>
      </c>
      <c r="M52" s="264">
        <f>SUM('Month (GWh)'!M132:M134)</f>
        <v>156173.7888140432</v>
      </c>
      <c r="N52" s="178"/>
      <c r="O52" s="252"/>
      <c r="P52" s="252"/>
      <c r="Q52" s="252"/>
      <c r="R52" s="252"/>
    </row>
    <row r="53" ht="15" customHeight="1">
      <c r="A53" s="194">
        <v>2010</v>
      </c>
      <c r="B53" t="s" s="229">
        <v>138</v>
      </c>
      <c r="C53" s="230">
        <f>SUM('Month (GWh)'!C135:C137)</f>
        <v>0</v>
      </c>
      <c r="D53" s="230">
        <f>SUM('Month (GWh)'!D135:D137)</f>
        <v>17958.50289</v>
      </c>
      <c r="E53" s="230">
        <f>SUM('Month (GWh)'!E135:E137)</f>
        <v>61257.501814675539</v>
      </c>
      <c r="F53" s="230">
        <f>SUM('Month (GWh)'!F135:F137)</f>
        <v>49206.119971766529</v>
      </c>
      <c r="G53" s="231">
        <f>SUM('Month (GWh)'!G135:G137)</f>
        <v>128422.1246764421</v>
      </c>
      <c r="H53" s="234">
        <f>SUM('Month (GWh)'!H135:H137)</f>
        <v>38726.626387</v>
      </c>
      <c r="I53" s="230">
        <f>SUM('Month (GWh)'!I135:I137)</f>
        <v>4688.046209775674</v>
      </c>
      <c r="J53" s="230">
        <f>SUM('Month (GWh)'!J135:J137)</f>
        <v>30.03022222222222</v>
      </c>
      <c r="K53" s="230">
        <f>SUM('Month (GWh)'!K135:K137)</f>
        <v>13630.6070173</v>
      </c>
      <c r="L53" s="231">
        <f>SUM('Month (GWh)'!L135:L137)</f>
        <v>57075.309836297907</v>
      </c>
      <c r="M53" s="265">
        <f>SUM('Month (GWh)'!M135:M137)</f>
        <v>71346.814840144172</v>
      </c>
      <c r="N53" s="178"/>
      <c r="O53" s="252"/>
      <c r="P53" s="252"/>
      <c r="Q53" s="252"/>
      <c r="R53" s="252"/>
    </row>
    <row r="54" ht="15" customHeight="1">
      <c r="A54" s="194">
        <v>2010</v>
      </c>
      <c r="B54" t="s" s="229">
        <v>139</v>
      </c>
      <c r="C54" s="230">
        <f>SUM('Month (GWh)'!C138:C140)</f>
        <v>0</v>
      </c>
      <c r="D54" s="230">
        <f>SUM('Month (GWh)'!D138:D140)</f>
        <v>13713.259545</v>
      </c>
      <c r="E54" s="230">
        <f>SUM('Month (GWh)'!E138:E140)</f>
        <v>33106.445923318992</v>
      </c>
      <c r="F54" s="230">
        <f>SUM('Month (GWh)'!F138:F140)</f>
        <v>44496.0821508031</v>
      </c>
      <c r="G54" s="231">
        <f>SUM('Month (GWh)'!G138:G140)</f>
        <v>91315.7876191221</v>
      </c>
      <c r="H54" s="234">
        <f>SUM('Month (GWh)'!H138:H140)</f>
        <v>32841.223612</v>
      </c>
      <c r="I54" s="230">
        <f>SUM('Month (GWh)'!I138:I140)</f>
        <v>2423.761149891565</v>
      </c>
      <c r="J54" s="230">
        <f>SUM('Month (GWh)'!J138:J140)</f>
        <v>38.07533333333333</v>
      </c>
      <c r="K54" s="230">
        <f>SUM('Month (GWh)'!K138:K140)</f>
        <v>13584.7850704</v>
      </c>
      <c r="L54" s="231">
        <f>SUM('Month (GWh)'!L138:L140)</f>
        <v>48887.845165624894</v>
      </c>
      <c r="M54" s="265">
        <f>SUM('Month (GWh)'!M138:M140)</f>
        <v>42427.942453497206</v>
      </c>
      <c r="N54" s="178"/>
      <c r="O54" s="252"/>
      <c r="P54" s="252"/>
      <c r="Q54" s="252"/>
      <c r="R54" s="252"/>
    </row>
    <row r="55" ht="15" customHeight="1">
      <c r="A55" s="253">
        <v>2010</v>
      </c>
      <c r="B55" t="s" s="254">
        <v>140</v>
      </c>
      <c r="C55" s="266">
        <f>SUM('Month (GWh)'!C141:C143)</f>
        <v>7809.176667</v>
      </c>
      <c r="D55" s="266">
        <f>SUM('Month (GWh)'!D141:D143)</f>
        <v>25412.769288</v>
      </c>
      <c r="E55" s="266">
        <f>SUM('Month (GWh)'!E141:E143)</f>
        <v>88105.218095592834</v>
      </c>
      <c r="F55" s="266">
        <f>SUM('Month (GWh)'!F141:F143)</f>
        <v>64390.100594601834</v>
      </c>
      <c r="G55" s="267">
        <f>SUM('Month (GWh)'!G141:G143)</f>
        <v>185717.2646451947</v>
      </c>
      <c r="H55" s="268">
        <f>SUM('Month (GWh)'!H141:H143)</f>
        <v>20242.67639</v>
      </c>
      <c r="I55" s="266">
        <f>SUM('Month (GWh)'!I141:I143)</f>
        <v>4281.933968471205</v>
      </c>
      <c r="J55" s="266">
        <f>SUM('Month (GWh)'!J141:J143)</f>
        <v>46.77644444444444</v>
      </c>
      <c r="K55" s="266">
        <f>SUM('Month (GWh)'!K141:K143)</f>
        <v>14939.6167184</v>
      </c>
      <c r="L55" s="267">
        <f>SUM('Month (GWh)'!L141:L143)</f>
        <v>39511.003521315644</v>
      </c>
      <c r="M55" s="269">
        <f>SUM('Month (GWh)'!M141:M143)</f>
        <v>146206.2611238791</v>
      </c>
      <c r="N55" s="178"/>
      <c r="O55" s="252"/>
      <c r="P55" s="252"/>
      <c r="Q55" s="252"/>
      <c r="R55" s="252"/>
    </row>
    <row r="56" ht="15" customHeight="1">
      <c r="A56" s="259">
        <v>2011</v>
      </c>
      <c r="B56" t="s" s="260">
        <v>137</v>
      </c>
      <c r="C56" s="220">
        <f>SUM('Month (GWh)'!C144:C146)</f>
        <v>3967.528048</v>
      </c>
      <c r="D56" s="220">
        <f>SUM('Month (GWh)'!D144:D146)</f>
        <v>18378.690598</v>
      </c>
      <c r="E56" s="220">
        <f>SUM('Month (GWh)'!E144:E146)</f>
        <v>76877.058348357707</v>
      </c>
      <c r="F56" s="220">
        <f>SUM('Month (GWh)'!F144:F146)</f>
        <v>79545.139449729380</v>
      </c>
      <c r="G56" s="221">
        <f>SUM('Month (GWh)'!G144:G146)</f>
        <v>178768.4164440871</v>
      </c>
      <c r="H56" s="222">
        <f>SUM('Month (GWh)'!H144:H146)</f>
        <v>2402.210607</v>
      </c>
      <c r="I56" s="220">
        <f>SUM('Month (GWh)'!I144:I146)</f>
        <v>5058.871246468902</v>
      </c>
      <c r="J56" s="220">
        <f>SUM('Month (GWh)'!J144:J146)</f>
        <v>44.08866666666666</v>
      </c>
      <c r="K56" s="220">
        <f>SUM('Month (GWh)'!K144:K146)</f>
        <v>13942.9445767</v>
      </c>
      <c r="L56" s="221">
        <f>SUM('Month (GWh)'!L144:L146)</f>
        <v>21448.115096835572</v>
      </c>
      <c r="M56" s="264">
        <f>SUM('Month (GWh)'!M144:M146)</f>
        <v>157320.3013472515</v>
      </c>
      <c r="N56" s="178"/>
      <c r="O56" s="252"/>
      <c r="P56" s="252"/>
      <c r="Q56" s="252"/>
      <c r="R56" s="252"/>
    </row>
    <row r="57" ht="15" customHeight="1">
      <c r="A57" s="194">
        <v>2011</v>
      </c>
      <c r="B57" t="s" s="229">
        <v>138</v>
      </c>
      <c r="C57" s="225">
        <f>SUM('Month (GWh)'!C147:C149)</f>
        <v>0</v>
      </c>
      <c r="D57" s="225">
        <f>SUM('Month (GWh)'!D147:D149)</f>
        <v>15087.974384</v>
      </c>
      <c r="E57" s="225">
        <f>SUM('Month (GWh)'!E147:E149)</f>
        <v>30745.827103057054</v>
      </c>
      <c r="F57" s="225">
        <f>SUM('Month (GWh)'!F147:F149)</f>
        <v>82736.405593042145</v>
      </c>
      <c r="G57" s="226">
        <f>SUM('Month (GWh)'!G147:G149)</f>
        <v>128570.2070800992</v>
      </c>
      <c r="H57" s="227">
        <f>SUM('Month (GWh)'!H147:H149)</f>
        <v>35474.91168</v>
      </c>
      <c r="I57" s="225">
        <f>SUM('Month (GWh)'!I147:I149)</f>
        <v>4325.833590809005</v>
      </c>
      <c r="J57" s="225">
        <f>SUM('Month (GWh)'!J147:J149)</f>
        <v>30.46755555555555</v>
      </c>
      <c r="K57" s="225">
        <f>SUM('Month (GWh)'!K147:K149)</f>
        <v>13344.4729687</v>
      </c>
      <c r="L57" s="226">
        <f>SUM('Month (GWh)'!L147:L149)</f>
        <v>53175.685795064557</v>
      </c>
      <c r="M57" s="265">
        <f>SUM('Month (GWh)'!M147:M149)</f>
        <v>75394.521285034658</v>
      </c>
      <c r="N57" s="178"/>
      <c r="O57" s="252"/>
      <c r="P57" s="252"/>
      <c r="Q57" s="252"/>
      <c r="R57" s="252"/>
    </row>
    <row r="58" ht="15" customHeight="1">
      <c r="A58" s="194">
        <v>2011</v>
      </c>
      <c r="B58" t="s" s="229">
        <v>139</v>
      </c>
      <c r="C58" s="225">
        <f>SUM('Month (GWh)'!C150:C152)</f>
        <v>0</v>
      </c>
      <c r="D58" s="225">
        <f>SUM('Month (GWh)'!D150:D152)</f>
        <v>13610.635932</v>
      </c>
      <c r="E58" s="225">
        <f>SUM('Month (GWh)'!E150:E152)</f>
        <v>47771.930668902307</v>
      </c>
      <c r="F58" s="225">
        <f>SUM('Month (GWh)'!F150:F152)</f>
        <v>60813.756199115553</v>
      </c>
      <c r="G58" s="226">
        <f>SUM('Month (GWh)'!G150:G152)</f>
        <v>122196.3228000179</v>
      </c>
      <c r="H58" s="227">
        <f>SUM('Month (GWh)'!H150:H152)</f>
        <v>33033.056400184287</v>
      </c>
      <c r="I58" s="225">
        <f>SUM('Month (GWh)'!I150:I152)</f>
        <v>3685.930544223837</v>
      </c>
      <c r="J58" s="225">
        <f>SUM('Month (GWh)'!J150:J152)</f>
        <v>24.48155555555555</v>
      </c>
      <c r="K58" s="225">
        <f>SUM('Month (GWh)'!K150:K152)</f>
        <v>14853.2700687</v>
      </c>
      <c r="L58" s="226">
        <f>SUM('Month (GWh)'!L150:L152)</f>
        <v>51596.738568663677</v>
      </c>
      <c r="M58" s="265">
        <f>SUM('Month (GWh)'!M150:M152)</f>
        <v>70599.584231354194</v>
      </c>
      <c r="N58" s="178"/>
      <c r="O58" s="252"/>
      <c r="P58" s="252"/>
      <c r="Q58" s="252"/>
      <c r="R58" s="252"/>
    </row>
    <row r="59" ht="15" customHeight="1">
      <c r="A59" s="253">
        <v>2011</v>
      </c>
      <c r="B59" t="s" s="254">
        <v>140</v>
      </c>
      <c r="C59" s="255">
        <f>SUM('Month (GWh)'!C153:C155)</f>
        <v>64.06806</v>
      </c>
      <c r="D59" s="255">
        <f>SUM('Month (GWh)'!D153:D155)</f>
        <v>21923.793413</v>
      </c>
      <c r="E59" s="255">
        <f>SUM('Month (GWh)'!E153:E155)</f>
        <v>78798.842460794229</v>
      </c>
      <c r="F59" s="255">
        <f>SUM('Month (GWh)'!F153:F155)</f>
        <v>51698.933641867436</v>
      </c>
      <c r="G59" s="256">
        <f>SUM('Month (GWh)'!G153:G155)</f>
        <v>152485.6375756616</v>
      </c>
      <c r="H59" s="257">
        <f>SUM('Month (GWh)'!H153:H155)</f>
        <v>30616.07604</v>
      </c>
      <c r="I59" s="255">
        <f>SUM('Month (GWh)'!I153:I155)</f>
        <v>4473.045884478684</v>
      </c>
      <c r="J59" s="255">
        <f>SUM('Month (GWh)'!J153:J155)</f>
        <v>21.00111111111111</v>
      </c>
      <c r="K59" s="255">
        <f>SUM('Month (GWh)'!K153:K155)</f>
        <v>15900.7907392</v>
      </c>
      <c r="L59" s="256">
        <f>SUM('Month (GWh)'!L153:L155)</f>
        <v>51010.9137747898</v>
      </c>
      <c r="M59" s="269">
        <f>SUM('Month (GWh)'!M153:M155)</f>
        <v>101474.7238008718</v>
      </c>
      <c r="N59" s="178"/>
      <c r="O59" s="252"/>
      <c r="P59" s="252"/>
      <c r="Q59" s="252"/>
      <c r="R59" s="252"/>
    </row>
    <row r="60" ht="15" customHeight="1">
      <c r="A60" s="259">
        <v>2012</v>
      </c>
      <c r="B60" t="s" s="260">
        <v>137</v>
      </c>
      <c r="C60" s="220">
        <f>SUM('Month (GWh)'!C156:C158)</f>
        <v>340.9050099999999</v>
      </c>
      <c r="D60" s="220">
        <f>SUM('Month (GWh)'!D156:D158)</f>
        <v>26970.111862</v>
      </c>
      <c r="E60" s="220">
        <f>SUM('Month (GWh)'!E156:E158)</f>
        <v>96749.464543256152</v>
      </c>
      <c r="F60" s="220">
        <f>SUM('Month (GWh)'!F156:F158)</f>
        <v>39224.448382823735</v>
      </c>
      <c r="G60" s="221">
        <f>SUM('Month (GWh)'!G156:G158)</f>
        <v>163284.9297980799</v>
      </c>
      <c r="H60" s="222">
        <f>SUM('Month (GWh)'!H156:H158)</f>
        <v>9920.16029</v>
      </c>
      <c r="I60" s="220">
        <f>SUM('Month (GWh)'!I156:I158)</f>
        <v>6409.210591918654</v>
      </c>
      <c r="J60" s="220">
        <f>SUM('Month (GWh)'!J156:J158)</f>
        <v>19.77111111111111</v>
      </c>
      <c r="K60" s="220">
        <f>SUM('Month (GWh)'!K156:K158)</f>
        <v>13698.6281945</v>
      </c>
      <c r="L60" s="221">
        <f>SUM('Month (GWh)'!L156:L158)</f>
        <v>30047.770187529764</v>
      </c>
      <c r="M60" s="264">
        <f>SUM('Month (GWh)'!M156:M158)</f>
        <v>133237.1596105501</v>
      </c>
      <c r="N60" s="178"/>
      <c r="O60" s="252"/>
      <c r="P60" s="252"/>
      <c r="Q60" s="252"/>
      <c r="R60" s="252"/>
    </row>
    <row r="61" ht="15" customHeight="1">
      <c r="A61" s="194">
        <v>2012</v>
      </c>
      <c r="B61" t="s" s="229">
        <v>138</v>
      </c>
      <c r="C61" s="225">
        <f>SUM('Month (GWh)'!C159:C161)</f>
        <v>121.52779</v>
      </c>
      <c r="D61" s="225">
        <f>SUM('Month (GWh)'!D159:D161)</f>
        <v>17604.461438</v>
      </c>
      <c r="E61" s="225">
        <f>SUM('Month (GWh)'!E159:E161)</f>
        <v>53746.947124252125</v>
      </c>
      <c r="F61" s="225">
        <f>SUM('Month (GWh)'!F159:F161)</f>
        <v>48076.309365435227</v>
      </c>
      <c r="G61" s="226">
        <f>SUM('Month (GWh)'!G159:G161)</f>
        <v>119549.2457176874</v>
      </c>
      <c r="H61" s="227">
        <f>SUM('Month (GWh)'!H159:H161)</f>
        <v>15399.82364</v>
      </c>
      <c r="I61" s="225">
        <f>SUM('Month (GWh)'!I159:I161)</f>
        <v>6680.275992162613</v>
      </c>
      <c r="J61" s="225">
        <f>SUM('Month (GWh)'!J159:J161)</f>
        <v>14.24066666666667</v>
      </c>
      <c r="K61" s="225">
        <f>SUM('Month (GWh)'!K159:K161)</f>
        <v>15219.8111905</v>
      </c>
      <c r="L61" s="226">
        <f>SUM('Month (GWh)'!L159:L161)</f>
        <v>37314.151489329284</v>
      </c>
      <c r="M61" s="265">
        <f>SUM('Month (GWh)'!M159:M161)</f>
        <v>82235.094228358066</v>
      </c>
      <c r="N61" s="178"/>
      <c r="O61" s="252"/>
      <c r="P61" s="252"/>
      <c r="Q61" s="252"/>
      <c r="R61" s="252"/>
    </row>
    <row r="62" ht="15" customHeight="1">
      <c r="A62" s="194">
        <v>2012</v>
      </c>
      <c r="B62" t="s" s="229">
        <v>139</v>
      </c>
      <c r="C62" s="225">
        <f>SUM('Month (GWh)'!C162:C164)</f>
        <v>66</v>
      </c>
      <c r="D62" s="225">
        <f>SUM('Month (GWh)'!D162:D164)</f>
        <v>10317.382891</v>
      </c>
      <c r="E62" s="225">
        <f>SUM('Month (GWh)'!E162:E164)</f>
        <v>47325.968469530992</v>
      </c>
      <c r="F62" s="225">
        <f>SUM('Month (GWh)'!F162:F164)</f>
        <v>35223.420693525455</v>
      </c>
      <c r="G62" s="226">
        <f>SUM('Month (GWh)'!G162:G164)</f>
        <v>92932.772054056448</v>
      </c>
      <c r="H62" s="227">
        <f>SUM('Month (GWh)'!H162:H164)</f>
        <v>24101.735834</v>
      </c>
      <c r="I62" s="225">
        <f>SUM('Month (GWh)'!I162:I164)</f>
        <v>5008.068518513252</v>
      </c>
      <c r="J62" s="225">
        <f>SUM('Month (GWh)'!J162:J164)</f>
        <v>8.446</v>
      </c>
      <c r="K62" s="225">
        <f>SUM('Month (GWh)'!K162:K164)</f>
        <v>15016.9260885</v>
      </c>
      <c r="L62" s="226">
        <f>SUM('Month (GWh)'!L162:L164)</f>
        <v>44135.176441013245</v>
      </c>
      <c r="M62" s="265">
        <f>SUM('Month (GWh)'!M162:M164)</f>
        <v>48797.595613043188</v>
      </c>
      <c r="N62" s="178"/>
      <c r="O62" s="252"/>
      <c r="P62" s="252"/>
      <c r="Q62" s="252"/>
      <c r="R62" s="252"/>
    </row>
    <row r="63" ht="15" customHeight="1">
      <c r="A63" s="253">
        <v>2012</v>
      </c>
      <c r="B63" t="s" s="254">
        <v>140</v>
      </c>
      <c r="C63" s="255">
        <f>SUM('Month (GWh)'!C165:C167)</f>
        <v>13735.187497</v>
      </c>
      <c r="D63" s="255">
        <f>SUM('Month (GWh)'!D165:D167)</f>
        <v>23366.503988</v>
      </c>
      <c r="E63" s="255">
        <f>SUM('Month (GWh)'!E165:E167)</f>
        <v>96763.433745853661</v>
      </c>
      <c r="F63" s="255">
        <f>SUM('Month (GWh)'!F165:F167)</f>
        <v>27573.496817340663</v>
      </c>
      <c r="G63" s="256">
        <f>SUM('Month (GWh)'!G165:G167)</f>
        <v>161438.6220481943</v>
      </c>
      <c r="H63" s="257">
        <f>SUM('Month (GWh)'!H165:H167)</f>
        <v>921.403333</v>
      </c>
      <c r="I63" s="255">
        <f>SUM('Month (GWh)'!I165:I167)</f>
        <v>5630.979576822790</v>
      </c>
      <c r="J63" s="255">
        <f>SUM('Month (GWh)'!J165:J167)</f>
        <v>6.860666666666665</v>
      </c>
      <c r="K63" s="255">
        <f>SUM('Month (GWh)'!K165:K167)</f>
        <v>13654.276282</v>
      </c>
      <c r="L63" s="256">
        <f>SUM('Month (GWh)'!L165:L167)</f>
        <v>20213.519858489457</v>
      </c>
      <c r="M63" s="269">
        <f>SUM('Month (GWh)'!M165:M167)</f>
        <v>141225.1021897049</v>
      </c>
      <c r="N63" s="178"/>
      <c r="O63" s="252"/>
      <c r="P63" s="252"/>
      <c r="Q63" s="252"/>
      <c r="R63" s="252"/>
    </row>
    <row r="64" ht="15" customHeight="1">
      <c r="A64" s="259">
        <v>2013</v>
      </c>
      <c r="B64" t="s" s="260">
        <v>137</v>
      </c>
      <c r="C64" s="220">
        <f>SUM('Month (GWh)'!C168:C170)</f>
        <v>27914.942224000006</v>
      </c>
      <c r="D64" s="220">
        <f>SUM('Month (GWh)'!D168:D170)</f>
        <v>30713.401044</v>
      </c>
      <c r="E64" s="220">
        <f>SUM('Month (GWh)'!E168:E170)</f>
        <v>104824.2273219366</v>
      </c>
      <c r="F64" s="220">
        <f>SUM('Month (GWh)'!F168:F170)</f>
        <v>16226.1505378099</v>
      </c>
      <c r="G64" s="221">
        <f>SUM('Month (GWh)'!G168:G170)</f>
        <v>179678.7211277465</v>
      </c>
      <c r="H64" s="222">
        <f>SUM('Month (GWh)'!H168:H170)</f>
        <v>356.246666</v>
      </c>
      <c r="I64" s="220">
        <f>SUM('Month (GWh)'!I168:I170)</f>
        <v>5265.598483160287</v>
      </c>
      <c r="J64" s="220">
        <f>SUM('Month (GWh)'!J168:J170)</f>
        <v>4.619333333333334</v>
      </c>
      <c r="K64" s="220">
        <f>SUM('Month (GWh)'!K168:K170)</f>
        <v>13772.8914119</v>
      </c>
      <c r="L64" s="221">
        <f>SUM('Month (GWh)'!L168:L170)</f>
        <v>19399.355894393622</v>
      </c>
      <c r="M64" s="264">
        <f>SUM('Month (GWh)'!M168:M170)</f>
        <v>160279.3652333529</v>
      </c>
      <c r="N64" s="178"/>
      <c r="O64" s="252"/>
      <c r="P64" s="252"/>
      <c r="Q64" s="252"/>
      <c r="R64" s="252"/>
    </row>
    <row r="65" ht="15" customHeight="1">
      <c r="A65" s="194">
        <v>2013</v>
      </c>
      <c r="B65" t="s" s="229">
        <v>138</v>
      </c>
      <c r="C65" s="225">
        <f>SUM('Month (GWh)'!C171:C173)</f>
        <v>1578.616388</v>
      </c>
      <c r="D65" s="225">
        <f>SUM('Month (GWh)'!D171:D173)</f>
        <v>15902.137074</v>
      </c>
      <c r="E65" s="225">
        <f>SUM('Month (GWh)'!E171:E173)</f>
        <v>65969.693635441465</v>
      </c>
      <c r="F65" s="225">
        <f>SUM('Month (GWh)'!F171:F173)</f>
        <v>44195.738812830969</v>
      </c>
      <c r="G65" s="226">
        <f>SUM('Month (GWh)'!G171:G173)</f>
        <v>127646.1859102724</v>
      </c>
      <c r="H65" s="227">
        <f>SUM('Month (GWh)'!H171:H173)</f>
        <v>14314.584168</v>
      </c>
      <c r="I65" s="225">
        <f>SUM('Month (GWh)'!I171:I173)</f>
        <v>4234.940441648436</v>
      </c>
      <c r="J65" s="225">
        <f>SUM('Month (GWh)'!J171:J173)</f>
        <v>1.202666666666667</v>
      </c>
      <c r="K65" s="225">
        <f>SUM('Month (GWh)'!K171:K173)</f>
        <v>14451.0238195</v>
      </c>
      <c r="L65" s="226">
        <f>SUM('Month (GWh)'!L171:L173)</f>
        <v>33001.7510958151</v>
      </c>
      <c r="M65" s="265">
        <f>SUM('Month (GWh)'!M171:M173)</f>
        <v>94644.434814457345</v>
      </c>
      <c r="N65" s="178"/>
      <c r="O65" s="252"/>
      <c r="P65" s="252"/>
      <c r="Q65" s="252"/>
      <c r="R65" s="252"/>
    </row>
    <row r="66" ht="15" customHeight="1">
      <c r="A66" s="194">
        <v>2013</v>
      </c>
      <c r="B66" t="s" s="229">
        <v>139</v>
      </c>
      <c r="C66" s="225">
        <f>SUM('Month (GWh)'!C174:C176)</f>
        <v>275.3922219999999</v>
      </c>
      <c r="D66" s="225">
        <f>SUM('Month (GWh)'!D174:D176)</f>
        <v>10513.351504555556</v>
      </c>
      <c r="E66" s="225">
        <f>SUM('Month (GWh)'!E174:E176)</f>
        <v>45843.641913610380</v>
      </c>
      <c r="F66" s="225">
        <f>SUM('Month (GWh)'!F174:F176)</f>
        <v>19427.600845149478</v>
      </c>
      <c r="G66" s="226">
        <f>SUM('Month (GWh)'!G174:G176)</f>
        <v>76059.986485315414</v>
      </c>
      <c r="H66" s="227">
        <f>SUM('Month (GWh)'!H174:H176)</f>
        <v>10915.26528</v>
      </c>
      <c r="I66" s="225">
        <f>SUM('Month (GWh)'!I174:I176)</f>
        <v>4927.027630237087</v>
      </c>
      <c r="J66" s="225">
        <f>SUM('Month (GWh)'!J174:J176)</f>
        <v>1.002222222222222</v>
      </c>
      <c r="K66" s="225">
        <f>SUM('Month (GWh)'!K174:K176)</f>
        <v>12777.1018133934</v>
      </c>
      <c r="L66" s="226">
        <f>SUM('Month (GWh)'!L174:L176)</f>
        <v>28620.396945852706</v>
      </c>
      <c r="M66" s="265">
        <f>SUM('Month (GWh)'!M174:M176)</f>
        <v>47439.5895394627</v>
      </c>
      <c r="N66" s="178"/>
      <c r="O66" s="252"/>
      <c r="P66" s="252"/>
      <c r="Q66" s="252"/>
      <c r="R66" s="252"/>
    </row>
    <row r="67" ht="15" customHeight="1">
      <c r="A67" s="253">
        <v>2013</v>
      </c>
      <c r="B67" t="s" s="254">
        <v>140</v>
      </c>
      <c r="C67" s="255">
        <f>SUM('Month (GWh)'!C177:C179)</f>
        <v>5597.898614000001</v>
      </c>
      <c r="D67" s="255">
        <f>SUM('Month (GWh)'!D177:D179)</f>
        <v>24390.530846</v>
      </c>
      <c r="E67" s="255">
        <f>SUM('Month (GWh)'!E177:E179)</f>
        <v>88878.224777929776</v>
      </c>
      <c r="F67" s="255">
        <f>SUM('Month (GWh)'!F177:F179)</f>
        <v>22770.847583053011</v>
      </c>
      <c r="G67" s="256">
        <f>SUM('Month (GWh)'!G177:G179)</f>
        <v>141637.5018209828</v>
      </c>
      <c r="H67" s="257">
        <f>SUM('Month (GWh)'!H177:H179)</f>
        <v>1871.727499</v>
      </c>
      <c r="I67" s="255">
        <f>SUM('Month (GWh)'!I177:I179)</f>
        <v>4169.478119182977</v>
      </c>
      <c r="J67" s="255">
        <f>SUM('Month (GWh)'!J177:J179)</f>
        <v>12.72822222222222</v>
      </c>
      <c r="K67" s="255">
        <f>SUM('Month (GWh)'!K177:K179)</f>
        <v>12506.5684493</v>
      </c>
      <c r="L67" s="256">
        <f>SUM('Month (GWh)'!L177:L179)</f>
        <v>18560.5022897052</v>
      </c>
      <c r="M67" s="269">
        <f>SUM('Month (GWh)'!M177:M179)</f>
        <v>123076.9995312776</v>
      </c>
      <c r="N67" s="178"/>
      <c r="O67" s="252"/>
      <c r="P67" s="252"/>
      <c r="Q67" s="252"/>
      <c r="R67" s="252"/>
    </row>
    <row r="68" ht="15" customHeight="1">
      <c r="A68" s="259">
        <v>2014</v>
      </c>
      <c r="B68" t="s" s="260">
        <v>137</v>
      </c>
      <c r="C68" s="220">
        <f>SUM('Month (GWh)'!C180:C182)</f>
        <v>3218.457776000001</v>
      </c>
      <c r="D68" s="220">
        <f>SUM('Month (GWh)'!D180:D182)</f>
        <v>29789.778217</v>
      </c>
      <c r="E68" s="220">
        <f>SUM('Month (GWh)'!E180:E182)</f>
        <v>93679.816431700950</v>
      </c>
      <c r="F68" s="220">
        <f>SUM('Month (GWh)'!F180:F182)</f>
        <v>12911.182450341024</v>
      </c>
      <c r="G68" s="221">
        <f>SUM('Month (GWh)'!G180:G182)</f>
        <v>139599.234875042</v>
      </c>
      <c r="H68" s="222">
        <f>SUM('Month (GWh)'!H180:H182)</f>
        <v>585.506944</v>
      </c>
      <c r="I68" s="220">
        <f>SUM('Month (GWh)'!I180:I182)</f>
        <v>5792.544407603440</v>
      </c>
      <c r="J68" s="220">
        <f>SUM('Month (GWh)'!J180:J182)</f>
        <v>4.956444444444444</v>
      </c>
      <c r="K68" s="220">
        <f>SUM('Month (GWh)'!K180:K182)</f>
        <v>12865.8953742</v>
      </c>
      <c r="L68" s="221">
        <f>SUM('Month (GWh)'!L180:L182)</f>
        <v>19248.903170247886</v>
      </c>
      <c r="M68" s="264">
        <f>SUM('Month (GWh)'!M180:M182)</f>
        <v>120350.3317047941</v>
      </c>
      <c r="N68" s="178"/>
      <c r="O68" s="252"/>
      <c r="P68" s="252"/>
      <c r="Q68" s="252"/>
      <c r="R68" s="252"/>
    </row>
    <row r="69" ht="15" customHeight="1">
      <c r="A69" s="194">
        <v>2014</v>
      </c>
      <c r="B69" t="s" s="229">
        <v>138</v>
      </c>
      <c r="C69" s="225">
        <f>SUM('Month (GWh)'!C183:C185)</f>
        <v>0</v>
      </c>
      <c r="D69" s="225">
        <f>SUM('Month (GWh)'!D183:D185)</f>
        <v>14671.096221</v>
      </c>
      <c r="E69" s="225">
        <f>SUM('Month (GWh)'!E183:E185)</f>
        <v>42970.900083576547</v>
      </c>
      <c r="F69" s="225">
        <f>SUM('Month (GWh)'!F183:F185)</f>
        <v>43973.470540005481</v>
      </c>
      <c r="G69" s="226">
        <f>SUM('Month (GWh)'!G183:G185)</f>
        <v>101615.466844582</v>
      </c>
      <c r="H69" s="227">
        <f>SUM('Month (GWh)'!H183:H185)</f>
        <v>19107.99139</v>
      </c>
      <c r="I69" s="225">
        <f>SUM('Month (GWh)'!I183:I185)</f>
        <v>5514.9393039072</v>
      </c>
      <c r="J69" s="225">
        <f>SUM('Month (GWh)'!J183:J185)</f>
        <v>2.059111111111111</v>
      </c>
      <c r="K69" s="225">
        <f>SUM('Month (GWh)'!K183:K185)</f>
        <v>12974.9529003</v>
      </c>
      <c r="L69" s="226">
        <f>SUM('Month (GWh)'!L183:L185)</f>
        <v>37599.9427053183</v>
      </c>
      <c r="M69" s="265">
        <f>SUM('Month (GWh)'!M183:M185)</f>
        <v>64015.524139263725</v>
      </c>
      <c r="N69" s="178"/>
      <c r="O69" s="176"/>
      <c r="P69" s="176"/>
      <c r="Q69" s="176"/>
      <c r="R69" s="176"/>
    </row>
    <row r="70" ht="15" customHeight="1">
      <c r="A70" s="194">
        <v>2014</v>
      </c>
      <c r="B70" t="s" s="229">
        <v>139</v>
      </c>
      <c r="C70" s="225">
        <f>SUM('Month (GWh)'!C186:C188)</f>
        <v>0</v>
      </c>
      <c r="D70" s="225">
        <f>SUM('Month (GWh)'!D186:D188)</f>
        <v>9130.261285</v>
      </c>
      <c r="E70" s="225">
        <f>SUM('Month (GWh)'!E186:E188)</f>
        <v>37743.793208256931</v>
      </c>
      <c r="F70" s="225">
        <f>SUM('Month (GWh)'!F186:F188)</f>
        <v>40150.915639153973</v>
      </c>
      <c r="G70" s="226">
        <f>SUM('Month (GWh)'!G186:G188)</f>
        <v>87024.9701324109</v>
      </c>
      <c r="H70" s="227">
        <f>SUM('Month (GWh)'!H186:H188)</f>
        <v>21743.882503</v>
      </c>
      <c r="I70" s="225">
        <f>SUM('Month (GWh)'!I186:I188)</f>
        <v>3760.630712970523</v>
      </c>
      <c r="J70" s="225">
        <f>SUM('Month (GWh)'!J186:J188)</f>
        <v>1.876888888888889</v>
      </c>
      <c r="K70" s="225">
        <f>SUM('Month (GWh)'!K186:K188)</f>
        <v>12215.8427356</v>
      </c>
      <c r="L70" s="226">
        <f>SUM('Month (GWh)'!L186:L188)</f>
        <v>37722.232840459408</v>
      </c>
      <c r="M70" s="265">
        <f>SUM('Month (GWh)'!M186:M188)</f>
        <v>49302.737291951489</v>
      </c>
      <c r="N70" s="178"/>
      <c r="O70" s="176"/>
      <c r="P70" s="176"/>
      <c r="Q70" s="176"/>
      <c r="R70" s="176"/>
    </row>
    <row r="71" ht="13.5" customHeight="1">
      <c r="A71" s="253">
        <v>2014</v>
      </c>
      <c r="B71" t="s" s="254">
        <v>140</v>
      </c>
      <c r="C71" s="255">
        <f>SUM('Month (GWh)'!C189:C191)</f>
        <v>730.1183349999999</v>
      </c>
      <c r="D71" s="255">
        <f>SUM('Month (GWh)'!D189:D191)</f>
        <v>16701.478814</v>
      </c>
      <c r="E71" s="255">
        <f>SUM('Month (GWh)'!E189:E191)</f>
        <v>92647.4391357463</v>
      </c>
      <c r="F71" s="255">
        <f>SUM('Month (GWh)'!F189:F191)</f>
        <v>26876.818514345076</v>
      </c>
      <c r="G71" s="256">
        <f>SUM('Month (GWh)'!G189:G191)</f>
        <v>136955.8547990914</v>
      </c>
      <c r="H71" s="257">
        <f>SUM('Month (GWh)'!H189:H191)</f>
        <v>6636.383053999999</v>
      </c>
      <c r="I71" s="255">
        <f>SUM('Month (GWh)'!I189:I191)</f>
        <v>3783.585622930489</v>
      </c>
      <c r="J71" s="255">
        <f>SUM('Month (GWh)'!J189:J191)</f>
        <v>0</v>
      </c>
      <c r="K71" s="255">
        <f>SUM('Month (GWh)'!K189:K191)</f>
        <v>10947.442540796566</v>
      </c>
      <c r="L71" s="256">
        <f>SUM('Month (GWh)'!L189:L191)</f>
        <v>21367.411217727054</v>
      </c>
      <c r="M71" s="269">
        <f>SUM('Month (GWh)'!M189:M191)</f>
        <v>115588.4435813643</v>
      </c>
      <c r="N71" s="270"/>
      <c r="O71" s="271"/>
      <c r="P71" s="271"/>
      <c r="Q71" s="271"/>
      <c r="R71" s="271"/>
    </row>
    <row r="72" ht="15" customHeight="1">
      <c r="A72" s="259">
        <v>2015</v>
      </c>
      <c r="B72" t="s" s="260">
        <v>137</v>
      </c>
      <c r="C72" s="220">
        <f>SUM('Month (GWh)'!C192:C194)</f>
        <v>2114.199999</v>
      </c>
      <c r="D72" s="220">
        <f>SUM('Month (GWh)'!D192:D194)</f>
        <v>22596.413407</v>
      </c>
      <c r="E72" s="220">
        <f>SUM('Month (GWh)'!E192:E194)</f>
        <v>94314.499456583435</v>
      </c>
      <c r="F72" s="220">
        <f>SUM('Month (GWh)'!F192:F194)</f>
        <v>34556.016428010727</v>
      </c>
      <c r="G72" s="221">
        <f>SUM('Month (GWh)'!G192:G194)</f>
        <v>153581.1292905942</v>
      </c>
      <c r="H72" s="222">
        <f>SUM('Month (GWh)'!H192:H194)</f>
        <v>5894.301387999999</v>
      </c>
      <c r="I72" s="220">
        <f>SUM('Month (GWh)'!I192:I194)</f>
        <v>6188.968554106438</v>
      </c>
      <c r="J72" s="220">
        <f>SUM('Month (GWh)'!J192:J194)</f>
        <v>1.138888888888889</v>
      </c>
      <c r="K72" s="220">
        <f>SUM('Month (GWh)'!K192:K194)</f>
        <v>12912.5232206</v>
      </c>
      <c r="L72" s="221">
        <f>SUM('Month (GWh)'!L192:L194)</f>
        <v>24996.932051595330</v>
      </c>
      <c r="M72" s="264">
        <f>SUM('Month (GWh)'!M192:M194)</f>
        <v>128584.1972389988</v>
      </c>
      <c r="N72" s="272"/>
      <c r="O72" s="273"/>
      <c r="P72" s="273"/>
      <c r="Q72" s="273"/>
      <c r="R72" s="273"/>
    </row>
    <row r="73" ht="15" customHeight="1">
      <c r="A73" s="194">
        <v>2015</v>
      </c>
      <c r="B73" t="s" s="229">
        <v>138</v>
      </c>
      <c r="C73" s="225">
        <f>SUM('Month (GWh)'!C195:C197)</f>
        <v>2.001944</v>
      </c>
      <c r="D73" s="225">
        <f>SUM('Month (GWh)'!D195:D197)</f>
        <v>3296.122991</v>
      </c>
      <c r="E73" s="225">
        <f>SUM('Month (GWh)'!E195:E197)</f>
        <v>52211.178723456847</v>
      </c>
      <c r="F73" s="225">
        <f>SUM('Month (GWh)'!F195:F197)</f>
        <v>35517.532655620947</v>
      </c>
      <c r="G73" s="226">
        <f>SUM('Month (GWh)'!G195:G197)</f>
        <v>91026.836314077780</v>
      </c>
      <c r="H73" s="227">
        <f>SUM('Month (GWh)'!H195:H197)</f>
        <v>20436.777391</v>
      </c>
      <c r="I73" s="225">
        <f>SUM('Month (GWh)'!I195:I197)</f>
        <v>4820.987955059712</v>
      </c>
      <c r="J73" s="225">
        <f>SUM('Month (GWh)'!J195:J197)</f>
        <v>0.6377777777777778</v>
      </c>
      <c r="K73" s="225">
        <f>SUM('Month (GWh)'!K195:K197)</f>
        <v>12727.189154</v>
      </c>
      <c r="L73" s="226">
        <f>SUM('Month (GWh)'!L195:L197)</f>
        <v>37985.5922778375</v>
      </c>
      <c r="M73" s="274">
        <f>SUM('Month (GWh)'!M195:M197)</f>
        <v>53041.2440362403</v>
      </c>
      <c r="N73" s="178"/>
      <c r="O73" s="176"/>
      <c r="P73" s="176"/>
      <c r="Q73" s="176"/>
      <c r="R73" s="176"/>
    </row>
    <row r="74" ht="15" customHeight="1">
      <c r="A74" s="194">
        <v>2015</v>
      </c>
      <c r="B74" t="s" s="229">
        <v>139</v>
      </c>
      <c r="C74" s="225">
        <f>SUM('Month (GWh)'!C198:C200)</f>
        <v>0</v>
      </c>
      <c r="D74" s="225">
        <f>SUM('Month (GWh)'!D198:D200)</f>
        <v>264.416329</v>
      </c>
      <c r="E74" s="225">
        <f>SUM('Month (GWh)'!E198:E200)</f>
        <v>62721.185372761116</v>
      </c>
      <c r="F74" s="225">
        <f>SUM('Month (GWh)'!F198:F200)</f>
        <v>38302.593985215673</v>
      </c>
      <c r="G74" s="226">
        <f>SUM('Month (GWh)'!G198:G200)</f>
        <v>101288.1956869768</v>
      </c>
      <c r="H74" s="227">
        <f>SUM('Month (GWh)'!H198:H200)</f>
        <v>34252.043739</v>
      </c>
      <c r="I74" s="225">
        <f>SUM('Month (GWh)'!I198:I200)</f>
        <v>4995.119060116770</v>
      </c>
      <c r="J74" s="225">
        <f>SUM('Month (GWh)'!J198:J200)</f>
        <v>1.102444444444444</v>
      </c>
      <c r="K74" s="225">
        <f>SUM('Month (GWh)'!K198:K200)</f>
        <v>12291.0269185</v>
      </c>
      <c r="L74" s="226">
        <f>SUM('Month (GWh)'!L198:L200)</f>
        <v>51539.292162061218</v>
      </c>
      <c r="M74" s="274">
        <f>SUM('Month (GWh)'!M198:M200)</f>
        <v>49748.903524915564</v>
      </c>
      <c r="N74" s="178"/>
      <c r="O74" s="176"/>
      <c r="P74" s="176"/>
      <c r="Q74" s="176"/>
      <c r="R74" s="176"/>
    </row>
    <row r="75" ht="15" customHeight="1">
      <c r="A75" s="194">
        <v>2015</v>
      </c>
      <c r="B75" t="s" s="275">
        <v>140</v>
      </c>
      <c r="C75" s="225">
        <f>SUM('Month (GWh)'!C201:C203)</f>
        <v>0</v>
      </c>
      <c r="D75" s="225">
        <f>SUM('Month (GWh)'!D201:D203)</f>
        <v>9775.910489</v>
      </c>
      <c r="E75" s="225">
        <f>SUM('Month (GWh)'!E201:E203)</f>
        <v>89525.923439352191</v>
      </c>
      <c r="F75" s="225">
        <f>SUM('Month (GWh)'!F201:F203)</f>
        <v>40988.0201109042</v>
      </c>
      <c r="G75" s="226">
        <f>SUM('Month (GWh)'!G201:G203)</f>
        <v>140289.8540392564</v>
      </c>
      <c r="H75" s="227">
        <f>SUM('Month (GWh)'!H201:H203)</f>
        <v>23881.948008</v>
      </c>
      <c r="I75" s="225">
        <f>SUM('Month (GWh)'!I201:I203)</f>
        <v>4784.173744327524</v>
      </c>
      <c r="J75" s="225">
        <f>SUM('Month (GWh)'!J201:J203)</f>
        <v>0.4464444444444444</v>
      </c>
      <c r="K75" s="225">
        <f>SUM('Month (GWh)'!K201:K203)</f>
        <v>12190.017311722222</v>
      </c>
      <c r="L75" s="226">
        <f>SUM('Month (GWh)'!L201:L203)</f>
        <v>40856.585508494187</v>
      </c>
      <c r="M75" s="274">
        <f>SUM('Month (GWh)'!M201:M203)</f>
        <v>99433.2685307622</v>
      </c>
      <c r="N75" s="178"/>
      <c r="O75" s="176"/>
      <c r="P75" s="176"/>
      <c r="Q75" s="176"/>
      <c r="R75" s="176"/>
    </row>
    <row r="76" ht="15" customHeight="1">
      <c r="A76" s="194"/>
      <c r="B76" s="232"/>
      <c r="C76" s="225"/>
      <c r="D76" s="225"/>
      <c r="E76" s="225"/>
      <c r="F76" s="225"/>
      <c r="G76" s="226"/>
      <c r="H76" s="227"/>
      <c r="I76" s="225"/>
      <c r="J76" s="225"/>
      <c r="K76" s="225"/>
      <c r="L76" s="226"/>
      <c r="M76" s="274"/>
      <c r="N76" s="178"/>
      <c r="O76" s="176"/>
      <c r="P76" s="176"/>
      <c r="Q76" s="176"/>
      <c r="R76" s="176"/>
    </row>
    <row r="77" ht="15" customHeight="1">
      <c r="A77" s="276"/>
      <c r="B77" s="232"/>
      <c r="C77" s="225"/>
      <c r="D77" s="225"/>
      <c r="E77" s="225"/>
      <c r="F77" s="225"/>
      <c r="G77" s="226"/>
      <c r="H77" s="227"/>
      <c r="I77" s="225"/>
      <c r="J77" s="225"/>
      <c r="K77" s="225"/>
      <c r="L77" s="277"/>
      <c r="M77" s="274"/>
      <c r="N77" s="178"/>
      <c r="O77" s="176"/>
      <c r="P77" s="176"/>
      <c r="Q77" s="176"/>
      <c r="R77" s="176"/>
    </row>
    <row r="78" ht="15" customHeight="1">
      <c r="A78" t="s" s="163">
        <v>53</v>
      </c>
      <c r="B78" s="278"/>
      <c r="C78" s="225"/>
      <c r="D78" s="225"/>
      <c r="E78" s="225"/>
      <c r="F78" s="279"/>
      <c r="G78" s="226"/>
      <c r="H78" s="280"/>
      <c r="I78" s="281"/>
      <c r="J78" s="225"/>
      <c r="K78" s="225"/>
      <c r="L78" s="226"/>
      <c r="M78" s="241"/>
      <c r="N78" s="178"/>
      <c r="O78" s="176"/>
      <c r="P78" s="176"/>
      <c r="Q78" s="176"/>
      <c r="R78" s="176"/>
    </row>
    <row r="79" ht="15" customHeight="1">
      <c r="A79" s="239"/>
      <c r="B79" s="176"/>
      <c r="C79" s="225"/>
      <c r="D79" s="225"/>
      <c r="E79" s="225"/>
      <c r="F79" s="225"/>
      <c r="G79" s="226"/>
      <c r="H79" s="227"/>
      <c r="I79" s="225"/>
      <c r="J79" s="225"/>
      <c r="K79" s="225"/>
      <c r="L79" s="226"/>
      <c r="M79" s="241"/>
      <c r="N79" s="178"/>
      <c r="O79" s="176"/>
      <c r="P79" s="176"/>
      <c r="Q79" s="176"/>
      <c r="R79" s="176"/>
    </row>
    <row r="80" ht="15" customHeight="1">
      <c r="A80" s="176"/>
      <c r="B80" s="176"/>
      <c r="C80" s="282"/>
      <c r="D80" s="225"/>
      <c r="E80" s="225"/>
      <c r="F80" s="225"/>
      <c r="G80" s="226"/>
      <c r="H80" s="227"/>
      <c r="I80" s="225"/>
      <c r="J80" s="225"/>
      <c r="K80" s="225"/>
      <c r="L80" s="226"/>
      <c r="M80" s="241"/>
      <c r="N80" s="178"/>
      <c r="O80" s="176"/>
      <c r="P80" s="176"/>
      <c r="Q80" s="176"/>
      <c r="R80" s="176"/>
    </row>
    <row r="81" ht="15" customHeight="1">
      <c r="A81" s="176"/>
      <c r="B81" s="176"/>
      <c r="C81" s="225"/>
      <c r="D81" s="225"/>
      <c r="E81" s="225"/>
      <c r="F81" s="225"/>
      <c r="G81" s="226"/>
      <c r="H81" s="227"/>
      <c r="I81" s="242"/>
      <c r="J81" s="242"/>
      <c r="K81" s="225"/>
      <c r="L81" s="226"/>
      <c r="M81" s="179"/>
      <c r="N81" s="178"/>
      <c r="O81" s="176"/>
      <c r="P81" s="176"/>
      <c r="Q81" s="176"/>
      <c r="R81" s="176"/>
    </row>
    <row r="82" ht="15" customHeight="1">
      <c r="A82" s="176"/>
      <c r="B82" s="176"/>
      <c r="C82" s="225"/>
      <c r="D82" s="225"/>
      <c r="E82" s="225"/>
      <c r="F82" s="225"/>
      <c r="G82" s="226"/>
      <c r="H82" s="227"/>
      <c r="I82" s="242"/>
      <c r="J82" s="242"/>
      <c r="K82" s="225"/>
      <c r="L82" s="226"/>
      <c r="M82" s="179"/>
      <c r="N82" s="178"/>
      <c r="O82" s="176"/>
      <c r="P82" s="176"/>
      <c r="Q82" s="176"/>
      <c r="R82" s="176"/>
    </row>
    <row r="83" ht="15" customHeight="1">
      <c r="A83" s="176"/>
      <c r="B83" s="176"/>
      <c r="C83" s="225"/>
      <c r="D83" s="225"/>
      <c r="E83" s="225"/>
      <c r="F83" s="225"/>
      <c r="G83" s="226"/>
      <c r="H83" s="227"/>
      <c r="I83" s="242"/>
      <c r="J83" s="242"/>
      <c r="K83" s="225"/>
      <c r="L83" s="226"/>
      <c r="M83" s="179"/>
      <c r="N83" s="178"/>
      <c r="O83" s="176"/>
      <c r="P83" s="176"/>
      <c r="Q83" s="176"/>
      <c r="R83" s="176"/>
    </row>
    <row r="84" ht="15" customHeight="1">
      <c r="A84" s="176"/>
      <c r="B84" s="176"/>
      <c r="C84" s="225"/>
      <c r="D84" s="225"/>
      <c r="E84" s="225"/>
      <c r="F84" s="225"/>
      <c r="G84" s="226"/>
      <c r="H84" s="227"/>
      <c r="I84" s="242"/>
      <c r="J84" s="242"/>
      <c r="K84" s="225"/>
      <c r="L84" s="226"/>
      <c r="M84" s="179"/>
      <c r="N84" s="178"/>
      <c r="O84" s="176"/>
      <c r="P84" s="176"/>
      <c r="Q84" s="176"/>
      <c r="R84" s="176"/>
    </row>
    <row r="85" ht="15" customHeight="1">
      <c r="A85" s="176"/>
      <c r="B85" s="176"/>
      <c r="C85" s="225"/>
      <c r="D85" s="225"/>
      <c r="E85" s="225"/>
      <c r="F85" s="225"/>
      <c r="G85" s="226"/>
      <c r="H85" s="227"/>
      <c r="I85" s="242"/>
      <c r="J85" s="242"/>
      <c r="K85" s="225"/>
      <c r="L85" s="226"/>
      <c r="M85" s="179"/>
      <c r="N85" s="178"/>
      <c r="O85" s="176"/>
      <c r="P85" s="176"/>
      <c r="Q85" s="176"/>
      <c r="R85" s="176"/>
    </row>
    <row r="86" ht="15" customHeight="1">
      <c r="A86" s="176"/>
      <c r="B86" s="176"/>
      <c r="C86" s="225"/>
      <c r="D86" s="225"/>
      <c r="E86" s="225"/>
      <c r="F86" s="225"/>
      <c r="G86" s="226"/>
      <c r="H86" s="227"/>
      <c r="I86" s="242"/>
      <c r="J86" s="242"/>
      <c r="K86" s="225"/>
      <c r="L86" s="226"/>
      <c r="M86" s="179"/>
      <c r="N86" s="178"/>
      <c r="O86" s="176"/>
      <c r="P86" s="176"/>
      <c r="Q86" s="176"/>
      <c r="R86" s="176"/>
    </row>
    <row r="87" ht="15" customHeight="1">
      <c r="A87" s="176"/>
      <c r="B87" s="176"/>
      <c r="C87" s="225"/>
      <c r="D87" s="225"/>
      <c r="E87" s="225"/>
      <c r="F87" s="225"/>
      <c r="G87" s="226"/>
      <c r="H87" s="227"/>
      <c r="I87" s="242"/>
      <c r="J87" s="242"/>
      <c r="K87" s="225"/>
      <c r="L87" s="226"/>
      <c r="M87" s="179"/>
      <c r="N87" s="178"/>
      <c r="O87" s="176"/>
      <c r="P87" s="176"/>
      <c r="Q87" s="176"/>
      <c r="R87" s="176"/>
    </row>
    <row r="88" ht="15" customHeight="1">
      <c r="A88" s="176"/>
      <c r="B88" s="176"/>
      <c r="C88" s="225"/>
      <c r="D88" s="225"/>
      <c r="E88" s="225"/>
      <c r="F88" s="225"/>
      <c r="G88" s="226"/>
      <c r="H88" s="227"/>
      <c r="I88" s="242"/>
      <c r="J88" s="242"/>
      <c r="K88" s="225"/>
      <c r="L88" s="226"/>
      <c r="M88" s="179"/>
      <c r="N88" s="178"/>
      <c r="O88" s="176"/>
      <c r="P88" s="176"/>
      <c r="Q88" s="176"/>
      <c r="R88" s="176"/>
    </row>
    <row r="89" ht="15" customHeight="1">
      <c r="A89" s="176"/>
      <c r="B89" s="176"/>
      <c r="C89" s="225"/>
      <c r="D89" s="225"/>
      <c r="E89" s="225"/>
      <c r="F89" s="225"/>
      <c r="G89" s="226"/>
      <c r="H89" s="227"/>
      <c r="I89" s="242"/>
      <c r="J89" s="242"/>
      <c r="K89" s="225"/>
      <c r="L89" s="226"/>
      <c r="M89" s="179"/>
      <c r="N89" s="178"/>
      <c r="O89" s="176"/>
      <c r="P89" s="176"/>
      <c r="Q89" s="176"/>
      <c r="R89" s="176"/>
    </row>
    <row r="90" ht="15" customHeight="1">
      <c r="A90" s="176"/>
      <c r="B90" s="176"/>
      <c r="C90" s="225"/>
      <c r="D90" s="225"/>
      <c r="E90" s="225"/>
      <c r="F90" s="225"/>
      <c r="G90" s="226"/>
      <c r="H90" s="227"/>
      <c r="I90" s="242"/>
      <c r="J90" s="242"/>
      <c r="K90" s="225"/>
      <c r="L90" s="226"/>
      <c r="M90" s="179"/>
      <c r="N90" s="178"/>
      <c r="O90" s="176"/>
      <c r="P90" s="176"/>
      <c r="Q90" s="176"/>
      <c r="R90" s="176"/>
    </row>
    <row r="91" ht="15" customHeight="1">
      <c r="A91" s="176"/>
      <c r="B91" s="176"/>
      <c r="C91" s="225"/>
      <c r="D91" s="225"/>
      <c r="E91" s="225"/>
      <c r="F91" s="225"/>
      <c r="G91" s="226"/>
      <c r="H91" s="227"/>
      <c r="I91" s="242"/>
      <c r="J91" s="242"/>
      <c r="K91" s="225"/>
      <c r="L91" s="226"/>
      <c r="M91" s="179"/>
      <c r="N91" s="178"/>
      <c r="O91" s="176"/>
      <c r="P91" s="176"/>
      <c r="Q91" s="176"/>
      <c r="R91" s="176"/>
    </row>
    <row r="92" ht="15" customHeight="1">
      <c r="A92" s="176"/>
      <c r="B92" s="176"/>
      <c r="C92" s="225"/>
      <c r="D92" s="225"/>
      <c r="E92" s="225"/>
      <c r="F92" s="225"/>
      <c r="G92" s="226"/>
      <c r="H92" s="227"/>
      <c r="I92" s="242"/>
      <c r="J92" s="242"/>
      <c r="K92" s="225"/>
      <c r="L92" s="226"/>
      <c r="M92" s="179"/>
      <c r="N92" s="178"/>
      <c r="O92" s="176"/>
      <c r="P92" s="176"/>
      <c r="Q92" s="176"/>
      <c r="R92" s="176"/>
    </row>
    <row r="93" ht="15" customHeight="1">
      <c r="A93" s="176"/>
      <c r="B93" s="176"/>
      <c r="C93" s="225"/>
      <c r="D93" s="225"/>
      <c r="E93" s="225"/>
      <c r="F93" s="225"/>
      <c r="G93" s="226"/>
      <c r="H93" s="227"/>
      <c r="I93" s="242"/>
      <c r="J93" s="242"/>
      <c r="K93" s="225"/>
      <c r="L93" s="226"/>
      <c r="M93" s="179"/>
      <c r="N93" s="178"/>
      <c r="O93" s="176"/>
      <c r="P93" s="176"/>
      <c r="Q93" s="176"/>
      <c r="R93" s="176"/>
    </row>
    <row r="94" ht="15" customHeight="1">
      <c r="A94" s="176"/>
      <c r="B94" s="176"/>
      <c r="C94" s="225"/>
      <c r="D94" s="225"/>
      <c r="E94" s="225"/>
      <c r="F94" s="225"/>
      <c r="G94" s="226"/>
      <c r="H94" s="227"/>
      <c r="I94" s="242"/>
      <c r="J94" s="242"/>
      <c r="K94" s="225"/>
      <c r="L94" s="226"/>
      <c r="M94" s="179"/>
      <c r="N94" s="178"/>
      <c r="O94" s="176"/>
      <c r="P94" s="176"/>
      <c r="Q94" s="176"/>
      <c r="R94" s="176"/>
    </row>
    <row r="95" ht="15" customHeight="1">
      <c r="A95" s="176"/>
      <c r="B95" s="176"/>
      <c r="C95" s="225"/>
      <c r="D95" s="225"/>
      <c r="E95" s="225"/>
      <c r="F95" s="225"/>
      <c r="G95" s="226"/>
      <c r="H95" s="227"/>
      <c r="I95" s="242"/>
      <c r="J95" s="242"/>
      <c r="K95" s="225"/>
      <c r="L95" s="226"/>
      <c r="M95" s="179"/>
      <c r="N95" s="178"/>
      <c r="O95" s="176"/>
      <c r="P95" s="176"/>
      <c r="Q95" s="176"/>
      <c r="R95" s="176"/>
    </row>
    <row r="96" ht="15" customHeight="1">
      <c r="A96" s="176"/>
      <c r="B96" s="176"/>
      <c r="C96" s="225"/>
      <c r="D96" s="225"/>
      <c r="E96" s="225"/>
      <c r="F96" s="225"/>
      <c r="G96" s="226"/>
      <c r="H96" s="227"/>
      <c r="I96" s="242"/>
      <c r="J96" s="242"/>
      <c r="K96" s="225"/>
      <c r="L96" s="226"/>
      <c r="M96" s="179"/>
      <c r="N96" s="178"/>
      <c r="O96" s="176"/>
      <c r="P96" s="176"/>
      <c r="Q96" s="176"/>
      <c r="R96" s="176"/>
    </row>
    <row r="97" ht="15" customHeight="1">
      <c r="A97" s="176"/>
      <c r="B97" s="176"/>
      <c r="C97" s="225"/>
      <c r="D97" s="225"/>
      <c r="E97" s="225"/>
      <c r="F97" s="225"/>
      <c r="G97" s="226"/>
      <c r="H97" s="227"/>
      <c r="I97" s="242"/>
      <c r="J97" s="242"/>
      <c r="K97" s="225"/>
      <c r="L97" s="226"/>
      <c r="M97" s="179"/>
      <c r="N97" s="178"/>
      <c r="O97" s="176"/>
      <c r="P97" s="176"/>
      <c r="Q97" s="176"/>
      <c r="R97" s="176"/>
    </row>
    <row r="98" ht="15" customHeight="1">
      <c r="A98" s="176"/>
      <c r="B98" s="176"/>
      <c r="C98" s="225"/>
      <c r="D98" s="225"/>
      <c r="E98" s="225"/>
      <c r="F98" s="225"/>
      <c r="G98" s="226"/>
      <c r="H98" s="227"/>
      <c r="I98" s="242"/>
      <c r="J98" s="242"/>
      <c r="K98" s="225"/>
      <c r="L98" s="226"/>
      <c r="M98" s="179"/>
      <c r="N98" s="178"/>
      <c r="O98" s="176"/>
      <c r="P98" s="176"/>
      <c r="Q98" s="176"/>
      <c r="R98" s="176"/>
    </row>
    <row r="99" ht="15" customHeight="1">
      <c r="A99" s="176"/>
      <c r="B99" s="176"/>
      <c r="C99" s="225"/>
      <c r="D99" s="225"/>
      <c r="E99" s="225"/>
      <c r="F99" s="225"/>
      <c r="G99" s="226"/>
      <c r="H99" s="227"/>
      <c r="I99" s="242"/>
      <c r="J99" s="242"/>
      <c r="K99" s="225"/>
      <c r="L99" s="226"/>
      <c r="M99" s="179"/>
      <c r="N99" s="178"/>
      <c r="O99" s="176"/>
      <c r="P99" s="176"/>
      <c r="Q99" s="176"/>
      <c r="R99" s="176"/>
    </row>
    <row r="100" ht="15" customHeight="1">
      <c r="A100" s="176"/>
      <c r="B100" s="176"/>
      <c r="C100" s="225"/>
      <c r="D100" s="225"/>
      <c r="E100" s="225"/>
      <c r="F100" s="225"/>
      <c r="G100" s="226"/>
      <c r="H100" s="227"/>
      <c r="I100" s="242"/>
      <c r="J100" s="242"/>
      <c r="K100" s="225"/>
      <c r="L100" s="226"/>
      <c r="M100" s="179"/>
      <c r="N100" s="178"/>
      <c r="O100" s="176"/>
      <c r="P100" s="176"/>
      <c r="Q100" s="176"/>
      <c r="R100" s="176"/>
    </row>
    <row r="101" ht="15" customHeight="1">
      <c r="A101" s="176"/>
      <c r="B101" s="176"/>
      <c r="C101" s="225"/>
      <c r="D101" s="225"/>
      <c r="E101" s="225"/>
      <c r="F101" s="225"/>
      <c r="G101" s="226"/>
      <c r="H101" s="227"/>
      <c r="I101" s="242"/>
      <c r="J101" s="242"/>
      <c r="K101" s="225"/>
      <c r="L101" s="226"/>
      <c r="M101" s="179"/>
      <c r="N101" s="178"/>
      <c r="O101" s="176"/>
      <c r="P101" s="176"/>
      <c r="Q101" s="176"/>
      <c r="R101" s="176"/>
    </row>
    <row r="102" ht="15" customHeight="1">
      <c r="A102" s="176"/>
      <c r="B102" s="176"/>
      <c r="C102" s="225"/>
      <c r="D102" s="225"/>
      <c r="E102" s="225"/>
      <c r="F102" s="225"/>
      <c r="G102" s="226"/>
      <c r="H102" s="227"/>
      <c r="I102" s="242"/>
      <c r="J102" s="242"/>
      <c r="K102" s="225"/>
      <c r="L102" s="226"/>
      <c r="M102" s="179"/>
      <c r="N102" s="178"/>
      <c r="O102" s="176"/>
      <c r="P102" s="176"/>
      <c r="Q102" s="176"/>
      <c r="R102" s="176"/>
    </row>
    <row r="103" ht="15" customHeight="1">
      <c r="A103" s="176"/>
      <c r="B103" s="176"/>
      <c r="C103" s="225"/>
      <c r="D103" s="225"/>
      <c r="E103" s="225"/>
      <c r="F103" s="225"/>
      <c r="G103" s="226"/>
      <c r="H103" s="227"/>
      <c r="I103" s="242"/>
      <c r="J103" s="242"/>
      <c r="K103" s="225"/>
      <c r="L103" s="226"/>
      <c r="M103" s="179"/>
      <c r="N103" s="178"/>
      <c r="O103" s="176"/>
      <c r="P103" s="176"/>
      <c r="Q103" s="176"/>
      <c r="R103" s="176"/>
    </row>
    <row r="104" ht="15" customHeight="1">
      <c r="A104" s="176"/>
      <c r="B104" s="176"/>
      <c r="C104" s="225"/>
      <c r="D104" s="225"/>
      <c r="E104" s="225"/>
      <c r="F104" s="225"/>
      <c r="G104" s="226"/>
      <c r="H104" s="227"/>
      <c r="I104" s="242"/>
      <c r="J104" s="242"/>
      <c r="K104" s="225"/>
      <c r="L104" s="226"/>
      <c r="M104" s="179"/>
      <c r="N104" s="178"/>
      <c r="O104" s="176"/>
      <c r="P104" s="176"/>
      <c r="Q104" s="176"/>
      <c r="R104" s="176"/>
    </row>
    <row r="105" ht="15" customHeight="1">
      <c r="A105" s="176"/>
      <c r="B105" s="176"/>
      <c r="C105" s="225"/>
      <c r="D105" s="225"/>
      <c r="E105" s="225"/>
      <c r="F105" s="225"/>
      <c r="G105" s="226"/>
      <c r="H105" s="227"/>
      <c r="I105" s="242"/>
      <c r="J105" s="242"/>
      <c r="K105" s="225"/>
      <c r="L105" s="226"/>
      <c r="M105" s="179"/>
      <c r="N105" s="178"/>
      <c r="O105" s="176"/>
      <c r="P105" s="176"/>
      <c r="Q105" s="176"/>
      <c r="R105" s="176"/>
    </row>
    <row r="106" ht="15" customHeight="1">
      <c r="A106" s="176"/>
      <c r="B106" s="176"/>
      <c r="C106" s="225"/>
      <c r="D106" s="225"/>
      <c r="E106" s="225"/>
      <c r="F106" s="225"/>
      <c r="G106" s="226"/>
      <c r="H106" s="227"/>
      <c r="I106" s="242"/>
      <c r="J106" s="242"/>
      <c r="K106" s="225"/>
      <c r="L106" s="226"/>
      <c r="M106" s="179"/>
      <c r="N106" s="178"/>
      <c r="O106" s="176"/>
      <c r="P106" s="176"/>
      <c r="Q106" s="176"/>
      <c r="R106" s="176"/>
    </row>
    <row r="107" ht="15" customHeight="1">
      <c r="A107" s="176"/>
      <c r="B107" s="176"/>
      <c r="C107" s="225"/>
      <c r="D107" s="225"/>
      <c r="E107" s="225"/>
      <c r="F107" s="225"/>
      <c r="G107" s="226"/>
      <c r="H107" s="227"/>
      <c r="I107" s="242"/>
      <c r="J107" s="242"/>
      <c r="K107" s="225"/>
      <c r="L107" s="226"/>
      <c r="M107" s="179"/>
      <c r="N107" s="178"/>
      <c r="O107" s="176"/>
      <c r="P107" s="176"/>
      <c r="Q107" s="176"/>
      <c r="R107" s="176"/>
    </row>
    <row r="108" ht="15" customHeight="1">
      <c r="A108" s="176"/>
      <c r="B108" s="176"/>
      <c r="C108" s="225"/>
      <c r="D108" s="225"/>
      <c r="E108" s="225"/>
      <c r="F108" s="225"/>
      <c r="G108" s="226"/>
      <c r="H108" s="227"/>
      <c r="I108" s="242"/>
      <c r="J108" s="242"/>
      <c r="K108" s="225"/>
      <c r="L108" s="226"/>
      <c r="M108" s="179"/>
      <c r="N108" s="178"/>
      <c r="O108" s="176"/>
      <c r="P108" s="176"/>
      <c r="Q108" s="176"/>
      <c r="R108" s="176"/>
    </row>
    <row r="109" ht="15" customHeight="1">
      <c r="A109" s="176"/>
      <c r="B109" s="176"/>
      <c r="C109" s="225"/>
      <c r="D109" s="225"/>
      <c r="E109" s="225"/>
      <c r="F109" s="225"/>
      <c r="G109" s="226"/>
      <c r="H109" s="227"/>
      <c r="I109" s="242"/>
      <c r="J109" s="242"/>
      <c r="K109" s="225"/>
      <c r="L109" s="226"/>
      <c r="M109" s="179"/>
      <c r="N109" s="178"/>
      <c r="O109" s="176"/>
      <c r="P109" s="176"/>
      <c r="Q109" s="176"/>
      <c r="R109" s="176"/>
    </row>
    <row r="110" ht="15" customHeight="1">
      <c r="A110" s="176"/>
      <c r="B110" s="176"/>
      <c r="C110" s="225"/>
      <c r="D110" s="225"/>
      <c r="E110" s="225"/>
      <c r="F110" s="225"/>
      <c r="G110" s="226"/>
      <c r="H110" s="227"/>
      <c r="I110" s="242"/>
      <c r="J110" s="242"/>
      <c r="K110" s="225"/>
      <c r="L110" s="226"/>
      <c r="M110" s="179"/>
      <c r="N110" s="178"/>
      <c r="O110" s="176"/>
      <c r="P110" s="176"/>
      <c r="Q110" s="176"/>
      <c r="R110" s="176"/>
    </row>
    <row r="111" ht="15" customHeight="1">
      <c r="A111" s="176"/>
      <c r="B111" s="176"/>
      <c r="C111" s="225"/>
      <c r="D111" s="225"/>
      <c r="E111" s="225"/>
      <c r="F111" s="225"/>
      <c r="G111" s="226"/>
      <c r="H111" s="227"/>
      <c r="I111" s="242"/>
      <c r="J111" s="242"/>
      <c r="K111" s="225"/>
      <c r="L111" s="226"/>
      <c r="M111" s="179"/>
      <c r="N111" s="178"/>
      <c r="O111" s="176"/>
      <c r="P111" s="176"/>
      <c r="Q111" s="176"/>
      <c r="R111" s="176"/>
    </row>
    <row r="112" ht="15" customHeight="1">
      <c r="A112" s="176"/>
      <c r="B112" s="176"/>
      <c r="C112" s="225"/>
      <c r="D112" s="225"/>
      <c r="E112" s="225"/>
      <c r="F112" s="225"/>
      <c r="G112" s="226"/>
      <c r="H112" s="227"/>
      <c r="I112" s="242"/>
      <c r="J112" s="242"/>
      <c r="K112" s="225"/>
      <c r="L112" s="226"/>
      <c r="M112" s="179"/>
      <c r="N112" s="178"/>
      <c r="O112" s="176"/>
      <c r="P112" s="176"/>
      <c r="Q112" s="176"/>
      <c r="R112" s="176"/>
    </row>
    <row r="113" ht="15" customHeight="1">
      <c r="A113" s="176"/>
      <c r="B113" s="176"/>
      <c r="C113" s="225"/>
      <c r="D113" s="225"/>
      <c r="E113" s="225"/>
      <c r="F113" s="225"/>
      <c r="G113" s="226"/>
      <c r="H113" s="227"/>
      <c r="I113" s="242"/>
      <c r="J113" s="242"/>
      <c r="K113" s="225"/>
      <c r="L113" s="226"/>
      <c r="M113" s="179"/>
      <c r="N113" s="178"/>
      <c r="O113" s="176"/>
      <c r="P113" s="176"/>
      <c r="Q113" s="176"/>
      <c r="R113" s="176"/>
    </row>
    <row r="114" ht="15" customHeight="1">
      <c r="A114" s="176"/>
      <c r="B114" s="176"/>
      <c r="C114" s="225"/>
      <c r="D114" s="225"/>
      <c r="E114" s="225"/>
      <c r="F114" s="225"/>
      <c r="G114" s="226"/>
      <c r="H114" s="227"/>
      <c r="I114" s="242"/>
      <c r="J114" s="242"/>
      <c r="K114" s="225"/>
      <c r="L114" s="226"/>
      <c r="M114" s="179"/>
      <c r="N114" s="178"/>
      <c r="O114" s="176"/>
      <c r="P114" s="176"/>
      <c r="Q114" s="176"/>
      <c r="R114" s="176"/>
    </row>
    <row r="115" ht="15" customHeight="1">
      <c r="A115" s="176"/>
      <c r="B115" s="176"/>
      <c r="C115" s="225"/>
      <c r="D115" s="225"/>
      <c r="E115" s="225"/>
      <c r="F115" s="225"/>
      <c r="G115" s="226"/>
      <c r="H115" s="227"/>
      <c r="I115" s="242"/>
      <c r="J115" s="242"/>
      <c r="K115" s="225"/>
      <c r="L115" s="226"/>
      <c r="M115" s="179"/>
      <c r="N115" s="178"/>
      <c r="O115" s="176"/>
      <c r="P115" s="176"/>
      <c r="Q115" s="176"/>
      <c r="R115" s="176"/>
    </row>
    <row r="116" ht="15" customHeight="1">
      <c r="A116" s="176"/>
      <c r="B116" s="176"/>
      <c r="C116" s="225"/>
      <c r="D116" s="225"/>
      <c r="E116" s="225"/>
      <c r="F116" s="225"/>
      <c r="G116" s="226"/>
      <c r="H116" s="227"/>
      <c r="I116" s="242"/>
      <c r="J116" s="242"/>
      <c r="K116" s="225"/>
      <c r="L116" s="226"/>
      <c r="M116" s="179"/>
      <c r="N116" s="178"/>
      <c r="O116" s="176"/>
      <c r="P116" s="176"/>
      <c r="Q116" s="176"/>
      <c r="R116" s="176"/>
    </row>
    <row r="117" ht="15" customHeight="1">
      <c r="A117" s="176"/>
      <c r="B117" s="176"/>
      <c r="C117" s="225"/>
      <c r="D117" s="225"/>
      <c r="E117" s="225"/>
      <c r="F117" s="225"/>
      <c r="G117" s="226"/>
      <c r="H117" s="227"/>
      <c r="I117" s="242"/>
      <c r="J117" s="242"/>
      <c r="K117" s="225"/>
      <c r="L117" s="226"/>
      <c r="M117" s="179"/>
      <c r="N117" s="178"/>
      <c r="O117" s="176"/>
      <c r="P117" s="176"/>
      <c r="Q117" s="176"/>
      <c r="R117" s="176"/>
    </row>
    <row r="118" ht="15" customHeight="1">
      <c r="A118" s="176"/>
      <c r="B118" s="176"/>
      <c r="C118" s="225"/>
      <c r="D118" s="225"/>
      <c r="E118" s="225"/>
      <c r="F118" s="225"/>
      <c r="G118" s="226"/>
      <c r="H118" s="227"/>
      <c r="I118" s="242"/>
      <c r="J118" s="242"/>
      <c r="K118" s="225"/>
      <c r="L118" s="226"/>
      <c r="M118" s="179"/>
      <c r="N118" s="178"/>
      <c r="O118" s="176"/>
      <c r="P118" s="176"/>
      <c r="Q118" s="176"/>
      <c r="R118" s="176"/>
    </row>
    <row r="119" ht="15" customHeight="1">
      <c r="A119" s="176"/>
      <c r="B119" s="176"/>
      <c r="C119" s="225"/>
      <c r="D119" s="225"/>
      <c r="E119" s="225"/>
      <c r="F119" s="225"/>
      <c r="G119" s="226"/>
      <c r="H119" s="227"/>
      <c r="I119" s="242"/>
      <c r="J119" s="242"/>
      <c r="K119" s="225"/>
      <c r="L119" s="226"/>
      <c r="M119" s="179"/>
      <c r="N119" s="178"/>
      <c r="O119" s="176"/>
      <c r="P119" s="176"/>
      <c r="Q119" s="176"/>
      <c r="R119" s="176"/>
    </row>
    <row r="120" ht="15" customHeight="1">
      <c r="A120" s="176"/>
      <c r="B120" s="176"/>
      <c r="C120" s="225"/>
      <c r="D120" s="225"/>
      <c r="E120" s="225"/>
      <c r="F120" s="225"/>
      <c r="G120" s="226"/>
      <c r="H120" s="227"/>
      <c r="I120" s="242"/>
      <c r="J120" s="242"/>
      <c r="K120" s="225"/>
      <c r="L120" s="226"/>
      <c r="M120" s="179"/>
      <c r="N120" s="178"/>
      <c r="O120" s="176"/>
      <c r="P120" s="176"/>
      <c r="Q120" s="176"/>
      <c r="R120" s="176"/>
    </row>
    <row r="121" ht="15" customHeight="1">
      <c r="A121" s="176"/>
      <c r="B121" s="176"/>
      <c r="C121" s="225"/>
      <c r="D121" s="225"/>
      <c r="E121" s="225"/>
      <c r="F121" s="225"/>
      <c r="G121" s="226"/>
      <c r="H121" s="227"/>
      <c r="I121" s="242"/>
      <c r="J121" s="242"/>
      <c r="K121" s="225"/>
      <c r="L121" s="226"/>
      <c r="M121" s="179"/>
      <c r="N121" s="178"/>
      <c r="O121" s="176"/>
      <c r="P121" s="176"/>
      <c r="Q121" s="176"/>
      <c r="R121" s="176"/>
    </row>
    <row r="122" ht="15" customHeight="1">
      <c r="A122" s="176"/>
      <c r="B122" s="176"/>
      <c r="C122" s="225"/>
      <c r="D122" s="225"/>
      <c r="E122" s="225"/>
      <c r="F122" s="225"/>
      <c r="G122" s="226"/>
      <c r="H122" s="227"/>
      <c r="I122" s="242"/>
      <c r="J122" s="242"/>
      <c r="K122" s="225"/>
      <c r="L122" s="226"/>
      <c r="M122" s="179"/>
      <c r="N122" s="178"/>
      <c r="O122" s="176"/>
      <c r="P122" s="176"/>
      <c r="Q122" s="176"/>
      <c r="R122" s="176"/>
    </row>
    <row r="123" ht="15" customHeight="1">
      <c r="A123" s="176"/>
      <c r="B123" s="176"/>
      <c r="C123" s="225"/>
      <c r="D123" s="225"/>
      <c r="E123" s="225"/>
      <c r="F123" s="225"/>
      <c r="G123" s="226"/>
      <c r="H123" s="227"/>
      <c r="I123" s="242"/>
      <c r="J123" s="242"/>
      <c r="K123" s="225"/>
      <c r="L123" s="226"/>
      <c r="M123" s="179"/>
      <c r="N123" s="178"/>
      <c r="O123" s="176"/>
      <c r="P123" s="176"/>
      <c r="Q123" s="176"/>
      <c r="R123" s="176"/>
    </row>
    <row r="124" ht="15" customHeight="1">
      <c r="A124" s="176"/>
      <c r="B124" s="176"/>
      <c r="C124" s="225"/>
      <c r="D124" s="225"/>
      <c r="E124" s="225"/>
      <c r="F124" s="225"/>
      <c r="G124" s="226"/>
      <c r="H124" s="227"/>
      <c r="I124" s="242"/>
      <c r="J124" s="242"/>
      <c r="K124" s="225"/>
      <c r="L124" s="226"/>
      <c r="M124" s="179"/>
      <c r="N124" s="178"/>
      <c r="O124" s="176"/>
      <c r="P124" s="176"/>
      <c r="Q124" s="176"/>
      <c r="R124" s="176"/>
    </row>
    <row r="125" ht="15" customHeight="1">
      <c r="A125" s="176"/>
      <c r="B125" s="176"/>
      <c r="C125" s="225"/>
      <c r="D125" s="225"/>
      <c r="E125" s="225"/>
      <c r="F125" s="225"/>
      <c r="G125" s="226"/>
      <c r="H125" s="227"/>
      <c r="I125" s="242"/>
      <c r="J125" s="242"/>
      <c r="K125" s="225"/>
      <c r="L125" s="226"/>
      <c r="M125" s="179"/>
      <c r="N125" s="178"/>
      <c r="O125" s="176"/>
      <c r="P125" s="176"/>
      <c r="Q125" s="176"/>
      <c r="R125" s="176"/>
    </row>
    <row r="126" ht="15" customHeight="1">
      <c r="A126" s="176"/>
      <c r="B126" s="176"/>
      <c r="C126" s="225"/>
      <c r="D126" s="225"/>
      <c r="E126" s="225"/>
      <c r="F126" s="225"/>
      <c r="G126" s="226"/>
      <c r="H126" s="227"/>
      <c r="I126" s="242"/>
      <c r="J126" s="242"/>
      <c r="K126" s="225"/>
      <c r="L126" s="226"/>
      <c r="M126" s="179"/>
      <c r="N126" s="178"/>
      <c r="O126" s="176"/>
      <c r="P126" s="176"/>
      <c r="Q126" s="176"/>
      <c r="R126" s="176"/>
    </row>
    <row r="127" ht="15" customHeight="1">
      <c r="A127" s="176"/>
      <c r="B127" s="176"/>
      <c r="C127" s="225"/>
      <c r="D127" s="225"/>
      <c r="E127" s="225"/>
      <c r="F127" s="225"/>
      <c r="G127" s="226"/>
      <c r="H127" s="227"/>
      <c r="I127" s="242"/>
      <c r="J127" s="242"/>
      <c r="K127" s="225"/>
      <c r="L127" s="226"/>
      <c r="M127" s="179"/>
      <c r="N127" s="178"/>
      <c r="O127" s="176"/>
      <c r="P127" s="176"/>
      <c r="Q127" s="176"/>
      <c r="R127" s="176"/>
    </row>
    <row r="128" ht="15" customHeight="1">
      <c r="A128" s="176"/>
      <c r="B128" s="176"/>
      <c r="C128" s="225"/>
      <c r="D128" s="225"/>
      <c r="E128" s="225"/>
      <c r="F128" s="225"/>
      <c r="G128" s="226"/>
      <c r="H128" s="227"/>
      <c r="I128" s="242"/>
      <c r="J128" s="242"/>
      <c r="K128" s="225"/>
      <c r="L128" s="226"/>
      <c r="M128" s="179"/>
      <c r="N128" s="178"/>
      <c r="O128" s="176"/>
      <c r="P128" s="176"/>
      <c r="Q128" s="176"/>
      <c r="R128" s="176"/>
    </row>
    <row r="129" ht="15" customHeight="1">
      <c r="A129" s="176"/>
      <c r="B129" s="176"/>
      <c r="C129" s="225"/>
      <c r="D129" s="225"/>
      <c r="E129" s="225"/>
      <c r="F129" s="225"/>
      <c r="G129" s="226"/>
      <c r="H129" s="227"/>
      <c r="I129" s="242"/>
      <c r="J129" s="242"/>
      <c r="K129" s="225"/>
      <c r="L129" s="226"/>
      <c r="M129" s="179"/>
      <c r="N129" s="178"/>
      <c r="O129" s="176"/>
      <c r="P129" s="176"/>
      <c r="Q129" s="176"/>
      <c r="R129" s="176"/>
    </row>
    <row r="130" ht="15" customHeight="1">
      <c r="A130" s="176"/>
      <c r="B130" s="176"/>
      <c r="C130" s="225"/>
      <c r="D130" s="225"/>
      <c r="E130" s="225"/>
      <c r="F130" s="225"/>
      <c r="G130" s="226"/>
      <c r="H130" s="227"/>
      <c r="I130" s="242"/>
      <c r="J130" s="242"/>
      <c r="K130" s="225"/>
      <c r="L130" s="226"/>
      <c r="M130" s="179"/>
      <c r="N130" s="178"/>
      <c r="O130" s="176"/>
      <c r="P130" s="176"/>
      <c r="Q130" s="176"/>
      <c r="R130" s="176"/>
    </row>
    <row r="131" ht="15" customHeight="1">
      <c r="A131" s="176"/>
      <c r="B131" s="176"/>
      <c r="C131" s="225"/>
      <c r="D131" s="225"/>
      <c r="E131" s="225"/>
      <c r="F131" s="225"/>
      <c r="G131" s="226"/>
      <c r="H131" s="227"/>
      <c r="I131" s="242"/>
      <c r="J131" s="242"/>
      <c r="K131" s="225"/>
      <c r="L131" s="226"/>
      <c r="M131" s="179"/>
      <c r="N131" s="178"/>
      <c r="O131" s="176"/>
      <c r="P131" s="176"/>
      <c r="Q131" s="176"/>
      <c r="R131" s="176"/>
    </row>
    <row r="132" ht="15" customHeight="1">
      <c r="A132" s="176"/>
      <c r="B132" s="176"/>
      <c r="C132" s="225"/>
      <c r="D132" s="225"/>
      <c r="E132" s="225"/>
      <c r="F132" s="225"/>
      <c r="G132" s="226"/>
      <c r="H132" s="227"/>
      <c r="I132" s="242"/>
      <c r="J132" s="242"/>
      <c r="K132" s="225"/>
      <c r="L132" s="226"/>
      <c r="M132" s="179"/>
      <c r="N132" s="178"/>
      <c r="O132" s="176"/>
      <c r="P132" s="176"/>
      <c r="Q132" s="176"/>
      <c r="R132" s="176"/>
    </row>
    <row r="133" ht="15" customHeight="1">
      <c r="A133" s="176"/>
      <c r="B133" s="176"/>
      <c r="C133" s="225"/>
      <c r="D133" s="225"/>
      <c r="E133" s="225"/>
      <c r="F133" s="225"/>
      <c r="G133" s="226"/>
      <c r="H133" s="227"/>
      <c r="I133" s="242"/>
      <c r="J133" s="242"/>
      <c r="K133" s="225"/>
      <c r="L133" s="226"/>
      <c r="M133" s="179"/>
      <c r="N133" s="178"/>
      <c r="O133" s="176"/>
      <c r="P133" s="176"/>
      <c r="Q133" s="176"/>
      <c r="R133" s="176"/>
    </row>
    <row r="134" ht="15" customHeight="1">
      <c r="A134" s="176"/>
      <c r="B134" s="176"/>
      <c r="C134" s="225"/>
      <c r="D134" s="225"/>
      <c r="E134" s="225"/>
      <c r="F134" s="225"/>
      <c r="G134" s="226"/>
      <c r="H134" s="227"/>
      <c r="I134" s="242"/>
      <c r="J134" s="242"/>
      <c r="K134" s="225"/>
      <c r="L134" s="226"/>
      <c r="M134" s="179"/>
      <c r="N134" s="178"/>
      <c r="O134" s="176"/>
      <c r="P134" s="176"/>
      <c r="Q134" s="176"/>
      <c r="R134" s="176"/>
    </row>
    <row r="135" ht="15" customHeight="1">
      <c r="A135" s="176"/>
      <c r="B135" s="176"/>
      <c r="C135" s="225"/>
      <c r="D135" s="225"/>
      <c r="E135" s="225"/>
      <c r="F135" s="225"/>
      <c r="G135" s="226"/>
      <c r="H135" s="227"/>
      <c r="I135" s="242"/>
      <c r="J135" s="242"/>
      <c r="K135" s="225"/>
      <c r="L135" s="226"/>
      <c r="M135" s="179"/>
      <c r="N135" s="178"/>
      <c r="O135" s="176"/>
      <c r="P135" s="176"/>
      <c r="Q135" s="176"/>
      <c r="R135" s="176"/>
    </row>
    <row r="136" ht="15" customHeight="1">
      <c r="A136" s="176"/>
      <c r="B136" s="176"/>
      <c r="C136" s="225"/>
      <c r="D136" s="225"/>
      <c r="E136" s="225"/>
      <c r="F136" s="225"/>
      <c r="G136" s="226"/>
      <c r="H136" s="227"/>
      <c r="I136" s="242"/>
      <c r="J136" s="242"/>
      <c r="K136" s="225"/>
      <c r="L136" s="226"/>
      <c r="M136" s="179"/>
      <c r="N136" s="178"/>
      <c r="O136" s="176"/>
      <c r="P136" s="176"/>
      <c r="Q136" s="176"/>
      <c r="R136" s="176"/>
    </row>
    <row r="137" ht="15" customHeight="1">
      <c r="A137" s="176"/>
      <c r="B137" s="176"/>
      <c r="C137" s="225"/>
      <c r="D137" s="225"/>
      <c r="E137" s="225"/>
      <c r="F137" s="225"/>
      <c r="G137" s="226"/>
      <c r="H137" s="227"/>
      <c r="I137" s="242"/>
      <c r="J137" s="242"/>
      <c r="K137" s="225"/>
      <c r="L137" s="226"/>
      <c r="M137" s="179"/>
      <c r="N137" s="178"/>
      <c r="O137" s="176"/>
      <c r="P137" s="176"/>
      <c r="Q137" s="176"/>
      <c r="R137" s="176"/>
    </row>
    <row r="138" ht="15" customHeight="1">
      <c r="A138" s="176"/>
      <c r="B138" s="176"/>
      <c r="C138" s="225"/>
      <c r="D138" s="225"/>
      <c r="E138" s="225"/>
      <c r="F138" s="225"/>
      <c r="G138" s="226"/>
      <c r="H138" s="227"/>
      <c r="I138" s="242"/>
      <c r="J138" s="242"/>
      <c r="K138" s="225"/>
      <c r="L138" s="226"/>
      <c r="M138" s="179"/>
      <c r="N138" s="178"/>
      <c r="O138" s="176"/>
      <c r="P138" s="176"/>
      <c r="Q138" s="176"/>
      <c r="R138" s="176"/>
    </row>
    <row r="139" ht="15" customHeight="1">
      <c r="A139" s="176"/>
      <c r="B139" s="176"/>
      <c r="C139" s="225"/>
      <c r="D139" s="225"/>
      <c r="E139" s="225"/>
      <c r="F139" s="225"/>
      <c r="G139" s="226"/>
      <c r="H139" s="227"/>
      <c r="I139" s="242"/>
      <c r="J139" s="242"/>
      <c r="K139" s="225"/>
      <c r="L139" s="226"/>
      <c r="M139" s="179"/>
      <c r="N139" s="178"/>
      <c r="O139" s="176"/>
      <c r="P139" s="176"/>
      <c r="Q139" s="176"/>
      <c r="R139" s="176"/>
    </row>
    <row r="140" ht="15" customHeight="1">
      <c r="A140" s="176"/>
      <c r="B140" s="176"/>
      <c r="C140" s="225"/>
      <c r="D140" s="225"/>
      <c r="E140" s="225"/>
      <c r="F140" s="225"/>
      <c r="G140" s="226"/>
      <c r="H140" s="227"/>
      <c r="I140" s="242"/>
      <c r="J140" s="242"/>
      <c r="K140" s="225"/>
      <c r="L140" s="226"/>
      <c r="M140" s="179"/>
      <c r="N140" s="178"/>
      <c r="O140" s="176"/>
      <c r="P140" s="176"/>
      <c r="Q140" s="176"/>
      <c r="R140" s="176"/>
    </row>
    <row r="141" ht="15" customHeight="1">
      <c r="A141" s="176"/>
      <c r="B141" s="176"/>
      <c r="C141" s="225"/>
      <c r="D141" s="225"/>
      <c r="E141" s="225"/>
      <c r="F141" s="225"/>
      <c r="G141" s="226"/>
      <c r="H141" s="227"/>
      <c r="I141" s="242"/>
      <c r="J141" s="242"/>
      <c r="K141" s="225"/>
      <c r="L141" s="226"/>
      <c r="M141" s="179"/>
      <c r="N141" s="178"/>
      <c r="O141" s="176"/>
      <c r="P141" s="176"/>
      <c r="Q141" s="176"/>
      <c r="R141" s="176"/>
    </row>
    <row r="142" ht="15" customHeight="1">
      <c r="A142" s="176"/>
      <c r="B142" s="176"/>
      <c r="C142" s="225"/>
      <c r="D142" s="225"/>
      <c r="E142" s="225"/>
      <c r="F142" s="225"/>
      <c r="G142" s="226"/>
      <c r="H142" s="227"/>
      <c r="I142" s="242"/>
      <c r="J142" s="242"/>
      <c r="K142" s="225"/>
      <c r="L142" s="226"/>
      <c r="M142" s="179"/>
      <c r="N142" s="178"/>
      <c r="O142" s="176"/>
      <c r="P142" s="176"/>
      <c r="Q142" s="176"/>
      <c r="R142" s="176"/>
    </row>
    <row r="143" ht="15" customHeight="1">
      <c r="A143" s="176"/>
      <c r="B143" s="176"/>
      <c r="C143" s="225"/>
      <c r="D143" s="225"/>
      <c r="E143" s="225"/>
      <c r="F143" s="225"/>
      <c r="G143" s="226"/>
      <c r="H143" s="227"/>
      <c r="I143" s="242"/>
      <c r="J143" s="242"/>
      <c r="K143" s="225"/>
      <c r="L143" s="226"/>
      <c r="M143" s="179"/>
      <c r="N143" s="178"/>
      <c r="O143" s="176"/>
      <c r="P143" s="176"/>
      <c r="Q143" s="176"/>
      <c r="R143" s="176"/>
    </row>
    <row r="144" ht="15" customHeight="1">
      <c r="A144" s="176"/>
      <c r="B144" s="176"/>
      <c r="C144" s="225"/>
      <c r="D144" s="225"/>
      <c r="E144" s="225"/>
      <c r="F144" s="225"/>
      <c r="G144" s="226"/>
      <c r="H144" s="227"/>
      <c r="I144" s="242"/>
      <c r="J144" s="242"/>
      <c r="K144" s="225"/>
      <c r="L144" s="226"/>
      <c r="M144" s="179"/>
      <c r="N144" s="178"/>
      <c r="O144" s="176"/>
      <c r="P144" s="176"/>
      <c r="Q144" s="176"/>
      <c r="R144" s="176"/>
    </row>
    <row r="145" ht="15" customHeight="1">
      <c r="A145" s="176"/>
      <c r="B145" s="176"/>
      <c r="C145" s="225"/>
      <c r="D145" s="225"/>
      <c r="E145" s="225"/>
      <c r="F145" s="225"/>
      <c r="G145" s="226"/>
      <c r="H145" s="227"/>
      <c r="I145" s="242"/>
      <c r="J145" s="242"/>
      <c r="K145" s="225"/>
      <c r="L145" s="226"/>
      <c r="M145" s="179"/>
      <c r="N145" s="178"/>
      <c r="O145" s="176"/>
      <c r="P145" s="176"/>
      <c r="Q145" s="176"/>
      <c r="R145" s="176"/>
    </row>
    <row r="146" ht="15" customHeight="1">
      <c r="A146" s="176"/>
      <c r="B146" s="176"/>
      <c r="C146" s="225"/>
      <c r="D146" s="225"/>
      <c r="E146" s="225"/>
      <c r="F146" s="225"/>
      <c r="G146" s="226"/>
      <c r="H146" s="227"/>
      <c r="I146" s="242"/>
      <c r="J146" s="242"/>
      <c r="K146" s="225"/>
      <c r="L146" s="226"/>
      <c r="M146" s="179"/>
      <c r="N146" s="178"/>
      <c r="O146" s="176"/>
      <c r="P146" s="176"/>
      <c r="Q146" s="176"/>
      <c r="R146" s="176"/>
    </row>
    <row r="147" ht="15" customHeight="1">
      <c r="A147" s="176"/>
      <c r="B147" s="176"/>
      <c r="C147" s="225"/>
      <c r="D147" s="225"/>
      <c r="E147" s="225"/>
      <c r="F147" s="225"/>
      <c r="G147" s="226"/>
      <c r="H147" s="227"/>
      <c r="I147" s="242"/>
      <c r="J147" s="242"/>
      <c r="K147" s="225"/>
      <c r="L147" s="226"/>
      <c r="M147" s="179"/>
      <c r="N147" s="178"/>
      <c r="O147" s="176"/>
      <c r="P147" s="176"/>
      <c r="Q147" s="176"/>
      <c r="R147" s="176"/>
    </row>
    <row r="148" ht="15" customHeight="1">
      <c r="A148" s="176"/>
      <c r="B148" s="176"/>
      <c r="C148" s="225"/>
      <c r="D148" s="225"/>
      <c r="E148" s="225"/>
      <c r="F148" s="225"/>
      <c r="G148" s="226"/>
      <c r="H148" s="227"/>
      <c r="I148" s="242"/>
      <c r="J148" s="242"/>
      <c r="K148" s="225"/>
      <c r="L148" s="226"/>
      <c r="M148" s="179"/>
      <c r="N148" s="178"/>
      <c r="O148" s="176"/>
      <c r="P148" s="176"/>
      <c r="Q148" s="176"/>
      <c r="R148" s="176"/>
    </row>
    <row r="149" ht="15" customHeight="1">
      <c r="A149" s="176"/>
      <c r="B149" s="176"/>
      <c r="C149" s="225"/>
      <c r="D149" s="225"/>
      <c r="E149" s="225"/>
      <c r="F149" s="225"/>
      <c r="G149" s="226"/>
      <c r="H149" s="227"/>
      <c r="I149" s="242"/>
      <c r="J149" s="242"/>
      <c r="K149" s="225"/>
      <c r="L149" s="226"/>
      <c r="M149" s="179"/>
      <c r="N149" s="178"/>
      <c r="O149" s="176"/>
      <c r="P149" s="176"/>
      <c r="Q149" s="176"/>
      <c r="R149" s="176"/>
    </row>
    <row r="150" ht="15" customHeight="1">
      <c r="A150" s="176"/>
      <c r="B150" s="176"/>
      <c r="C150" s="225"/>
      <c r="D150" s="225"/>
      <c r="E150" s="225"/>
      <c r="F150" s="225"/>
      <c r="G150" s="226"/>
      <c r="H150" s="227"/>
      <c r="I150" s="242"/>
      <c r="J150" s="242"/>
      <c r="K150" s="225"/>
      <c r="L150" s="226"/>
      <c r="M150" s="179"/>
      <c r="N150" s="178"/>
      <c r="O150" s="176"/>
      <c r="P150" s="176"/>
      <c r="Q150" s="176"/>
      <c r="R150" s="176"/>
    </row>
    <row r="151" ht="15" customHeight="1">
      <c r="A151" s="176"/>
      <c r="B151" s="176"/>
      <c r="C151" s="225"/>
      <c r="D151" s="225"/>
      <c r="E151" s="225"/>
      <c r="F151" s="225"/>
      <c r="G151" s="226"/>
      <c r="H151" s="227"/>
      <c r="I151" s="242"/>
      <c r="J151" s="242"/>
      <c r="K151" s="225"/>
      <c r="L151" s="226"/>
      <c r="M151" s="179"/>
      <c r="N151" s="178"/>
      <c r="O151" s="176"/>
      <c r="P151" s="176"/>
      <c r="Q151" s="176"/>
      <c r="R151" s="176"/>
    </row>
    <row r="152" ht="15" customHeight="1">
      <c r="A152" s="176"/>
      <c r="B152" s="176"/>
      <c r="C152" s="225"/>
      <c r="D152" s="225"/>
      <c r="E152" s="225"/>
      <c r="F152" s="225"/>
      <c r="G152" s="226"/>
      <c r="H152" s="227"/>
      <c r="I152" s="242"/>
      <c r="J152" s="242"/>
      <c r="K152" s="225"/>
      <c r="L152" s="226"/>
      <c r="M152" s="179"/>
      <c r="N152" s="178"/>
      <c r="O152" s="176"/>
      <c r="P152" s="176"/>
      <c r="Q152" s="176"/>
      <c r="R152" s="176"/>
    </row>
    <row r="153" ht="15" customHeight="1">
      <c r="A153" s="176"/>
      <c r="B153" s="176"/>
      <c r="C153" s="225"/>
      <c r="D153" s="225"/>
      <c r="E153" s="225"/>
      <c r="F153" s="225"/>
      <c r="G153" s="226"/>
      <c r="H153" s="227"/>
      <c r="I153" s="242"/>
      <c r="J153" s="242"/>
      <c r="K153" s="225"/>
      <c r="L153" s="226"/>
      <c r="M153" s="179"/>
      <c r="N153" s="178"/>
      <c r="O153" s="176"/>
      <c r="P153" s="176"/>
      <c r="Q153" s="176"/>
      <c r="R153" s="176"/>
    </row>
    <row r="154" ht="15" customHeight="1">
      <c r="A154" s="176"/>
      <c r="B154" s="176"/>
      <c r="C154" s="225"/>
      <c r="D154" s="225"/>
      <c r="E154" s="225"/>
      <c r="F154" s="225"/>
      <c r="G154" s="226"/>
      <c r="H154" s="227"/>
      <c r="I154" s="242"/>
      <c r="J154" s="242"/>
      <c r="K154" s="225"/>
      <c r="L154" s="226"/>
      <c r="M154" s="179"/>
      <c r="N154" s="178"/>
      <c r="O154" s="176"/>
      <c r="P154" s="176"/>
      <c r="Q154" s="176"/>
      <c r="R154" s="176"/>
    </row>
    <row r="155" ht="15" customHeight="1">
      <c r="A155" s="176"/>
      <c r="B155" s="176"/>
      <c r="C155" s="225"/>
      <c r="D155" s="225"/>
      <c r="E155" s="225"/>
      <c r="F155" s="225"/>
      <c r="G155" s="225"/>
      <c r="H155" s="225"/>
      <c r="I155" s="242"/>
      <c r="J155" s="242"/>
      <c r="K155" s="225"/>
      <c r="L155" s="226"/>
      <c r="M155" s="179"/>
      <c r="N155" s="178"/>
      <c r="O155" s="176"/>
      <c r="P155" s="176"/>
      <c r="Q155" s="176"/>
      <c r="R155" s="176"/>
    </row>
    <row r="156" ht="15" customHeight="1">
      <c r="A156" s="176"/>
      <c r="B156" s="176"/>
      <c r="C156" s="225"/>
      <c r="D156" s="225"/>
      <c r="E156" s="225"/>
      <c r="F156" s="225"/>
      <c r="G156" s="225"/>
      <c r="H156" s="225"/>
      <c r="I156" s="242"/>
      <c r="J156" s="242"/>
      <c r="K156" s="225"/>
      <c r="L156" s="226"/>
      <c r="M156" s="179"/>
      <c r="N156" s="178"/>
      <c r="O156" s="176"/>
      <c r="P156" s="176"/>
      <c r="Q156" s="176"/>
      <c r="R156" s="176"/>
    </row>
    <row r="157" ht="15" customHeight="1">
      <c r="A157" s="176"/>
      <c r="B157" s="176"/>
      <c r="C157" s="225"/>
      <c r="D157" s="225"/>
      <c r="E157" s="225"/>
      <c r="F157" s="225"/>
      <c r="G157" s="225"/>
      <c r="H157" s="225"/>
      <c r="I157" s="242"/>
      <c r="J157" s="242"/>
      <c r="K157" s="225"/>
      <c r="L157" s="226"/>
      <c r="M157" s="179"/>
      <c r="N157" s="178"/>
      <c r="O157" s="176"/>
      <c r="P157" s="176"/>
      <c r="Q157" s="176"/>
      <c r="R157" s="176"/>
    </row>
    <row r="158" ht="15" customHeight="1">
      <c r="A158" s="176"/>
      <c r="B158" s="176"/>
      <c r="C158" s="225"/>
      <c r="D158" s="225"/>
      <c r="E158" s="225"/>
      <c r="F158" s="225"/>
      <c r="G158" s="225"/>
      <c r="H158" s="225"/>
      <c r="I158" s="242"/>
      <c r="J158" s="242"/>
      <c r="K158" s="225"/>
      <c r="L158" s="226"/>
      <c r="M158" s="179"/>
      <c r="N158" s="178"/>
      <c r="O158" s="176"/>
      <c r="P158" s="176"/>
      <c r="Q158" s="176"/>
      <c r="R158" s="176"/>
    </row>
    <row r="159" ht="15" customHeight="1">
      <c r="A159" s="176"/>
      <c r="B159" s="176"/>
      <c r="C159" s="225"/>
      <c r="D159" s="225"/>
      <c r="E159" s="225"/>
      <c r="F159" s="225"/>
      <c r="G159" s="225"/>
      <c r="H159" s="225"/>
      <c r="I159" s="242"/>
      <c r="J159" s="242"/>
      <c r="K159" s="225"/>
      <c r="L159" s="226"/>
      <c r="M159" s="179"/>
      <c r="N159" s="178"/>
      <c r="O159" s="176"/>
      <c r="P159" s="176"/>
      <c r="Q159" s="176"/>
      <c r="R159" s="176"/>
    </row>
    <row r="160" ht="15" customHeight="1">
      <c r="A160" s="176"/>
      <c r="B160" s="176"/>
      <c r="C160" s="225"/>
      <c r="D160" s="225"/>
      <c r="E160" s="225"/>
      <c r="F160" s="225"/>
      <c r="G160" s="225"/>
      <c r="H160" s="225"/>
      <c r="I160" s="242"/>
      <c r="J160" s="242"/>
      <c r="K160" s="225"/>
      <c r="L160" s="226"/>
      <c r="M160" s="179"/>
      <c r="N160" s="178"/>
      <c r="O160" s="176"/>
      <c r="P160" s="176"/>
      <c r="Q160" s="176"/>
      <c r="R160" s="176"/>
    </row>
    <row r="161" ht="15" customHeight="1">
      <c r="A161" s="176"/>
      <c r="B161" s="176"/>
      <c r="C161" s="225"/>
      <c r="D161" s="225"/>
      <c r="E161" s="225"/>
      <c r="F161" s="225"/>
      <c r="G161" s="225"/>
      <c r="H161" s="225"/>
      <c r="I161" s="242"/>
      <c r="J161" s="242"/>
      <c r="K161" s="225"/>
      <c r="L161" s="226"/>
      <c r="M161" s="179"/>
      <c r="N161" s="178"/>
      <c r="O161" s="176"/>
      <c r="P161" s="176"/>
      <c r="Q161" s="176"/>
      <c r="R161" s="176"/>
    </row>
    <row r="162" ht="15" customHeight="1">
      <c r="A162" s="176"/>
      <c r="B162" s="176"/>
      <c r="C162" s="225"/>
      <c r="D162" s="225"/>
      <c r="E162" s="225"/>
      <c r="F162" s="225"/>
      <c r="G162" s="225"/>
      <c r="H162" s="225"/>
      <c r="I162" s="242"/>
      <c r="J162" s="242"/>
      <c r="K162" s="225"/>
      <c r="L162" s="226"/>
      <c r="M162" s="179"/>
      <c r="N162" s="178"/>
      <c r="O162" s="176"/>
      <c r="P162" s="176"/>
      <c r="Q162" s="176"/>
      <c r="R162" s="176"/>
    </row>
    <row r="163" ht="15" customHeight="1">
      <c r="A163" s="176"/>
      <c r="B163" s="176"/>
      <c r="C163" s="225"/>
      <c r="D163" s="225"/>
      <c r="E163" s="225"/>
      <c r="F163" s="225"/>
      <c r="G163" s="225"/>
      <c r="H163" s="225"/>
      <c r="I163" s="242"/>
      <c r="J163" s="242"/>
      <c r="K163" s="225"/>
      <c r="L163" s="226"/>
      <c r="M163" s="179"/>
      <c r="N163" s="178"/>
      <c r="O163" s="176"/>
      <c r="P163" s="176"/>
      <c r="Q163" s="176"/>
      <c r="R163" s="176"/>
    </row>
    <row r="164" ht="15" customHeight="1">
      <c r="A164" s="176"/>
      <c r="B164" s="176"/>
      <c r="C164" s="225"/>
      <c r="D164" s="225"/>
      <c r="E164" s="225"/>
      <c r="F164" s="225"/>
      <c r="G164" s="225"/>
      <c r="H164" s="225"/>
      <c r="I164" s="242"/>
      <c r="J164" s="242"/>
      <c r="K164" s="225"/>
      <c r="L164" s="226"/>
      <c r="M164" s="179"/>
      <c r="N164" s="178"/>
      <c r="O164" s="176"/>
      <c r="P164" s="176"/>
      <c r="Q164" s="176"/>
      <c r="R164" s="176"/>
    </row>
    <row r="165" ht="15" customHeight="1">
      <c r="A165" s="176"/>
      <c r="B165" s="176"/>
      <c r="C165" s="225"/>
      <c r="D165" s="225"/>
      <c r="E165" s="225"/>
      <c r="F165" s="225"/>
      <c r="G165" s="225"/>
      <c r="H165" s="225"/>
      <c r="I165" s="242"/>
      <c r="J165" s="242"/>
      <c r="K165" s="225"/>
      <c r="L165" s="226"/>
      <c r="M165" s="179"/>
      <c r="N165" s="178"/>
      <c r="O165" s="176"/>
      <c r="P165" s="176"/>
      <c r="Q165" s="176"/>
      <c r="R165" s="176"/>
    </row>
    <row r="166" ht="15" customHeight="1">
      <c r="A166" s="176"/>
      <c r="B166" s="176"/>
      <c r="C166" s="225"/>
      <c r="D166" s="225"/>
      <c r="E166" s="225"/>
      <c r="F166" s="225"/>
      <c r="G166" s="225"/>
      <c r="H166" s="225"/>
      <c r="I166" s="242"/>
      <c r="J166" s="242"/>
      <c r="K166" s="225"/>
      <c r="L166" s="226"/>
      <c r="M166" s="179"/>
      <c r="N166" s="178"/>
      <c r="O166" s="176"/>
      <c r="P166" s="176"/>
      <c r="Q166" s="176"/>
      <c r="R166" s="176"/>
    </row>
    <row r="167" ht="15" customHeight="1">
      <c r="A167" s="176"/>
      <c r="B167" s="176"/>
      <c r="C167" s="225"/>
      <c r="D167" s="225"/>
      <c r="E167" s="225"/>
      <c r="F167" s="225"/>
      <c r="G167" s="225"/>
      <c r="H167" s="225"/>
      <c r="I167" s="242"/>
      <c r="J167" s="242"/>
      <c r="K167" s="225"/>
      <c r="L167" s="226"/>
      <c r="M167" s="179"/>
      <c r="N167" s="178"/>
      <c r="O167" s="176"/>
      <c r="P167" s="176"/>
      <c r="Q167" s="176"/>
      <c r="R167" s="176"/>
    </row>
    <row r="168" ht="15" customHeight="1">
      <c r="A168" s="176"/>
      <c r="B168" s="176"/>
      <c r="C168" s="225"/>
      <c r="D168" s="225"/>
      <c r="E168" s="225"/>
      <c r="F168" s="225"/>
      <c r="G168" s="225"/>
      <c r="H168" s="225"/>
      <c r="I168" s="242"/>
      <c r="J168" s="242"/>
      <c r="K168" s="225"/>
      <c r="L168" s="226"/>
      <c r="M168" s="179"/>
      <c r="N168" s="178"/>
      <c r="O168" s="176"/>
      <c r="P168" s="176"/>
      <c r="Q168" s="176"/>
      <c r="R168" s="176"/>
    </row>
    <row r="169" ht="15" customHeight="1">
      <c r="A169" s="176"/>
      <c r="B169" s="176"/>
      <c r="C169" s="225"/>
      <c r="D169" s="225"/>
      <c r="E169" s="225"/>
      <c r="F169" s="225"/>
      <c r="G169" s="225"/>
      <c r="H169" s="225"/>
      <c r="I169" s="242"/>
      <c r="J169" s="242"/>
      <c r="K169" s="225"/>
      <c r="L169" s="226"/>
      <c r="M169" s="179"/>
      <c r="N169" s="178"/>
      <c r="O169" s="176"/>
      <c r="P169" s="176"/>
      <c r="Q169" s="176"/>
      <c r="R169" s="176"/>
    </row>
    <row r="170" ht="15" customHeight="1">
      <c r="A170" s="176"/>
      <c r="B170" s="176"/>
      <c r="C170" s="225"/>
      <c r="D170" s="225"/>
      <c r="E170" s="225"/>
      <c r="F170" s="225"/>
      <c r="G170" s="225"/>
      <c r="H170" s="225"/>
      <c r="I170" s="242"/>
      <c r="J170" s="242"/>
      <c r="K170" s="225"/>
      <c r="L170" s="226"/>
      <c r="M170" s="179"/>
      <c r="N170" s="178"/>
      <c r="O170" s="176"/>
      <c r="P170" s="176"/>
      <c r="Q170" s="176"/>
      <c r="R170" s="176"/>
    </row>
    <row r="171" ht="15" customHeight="1">
      <c r="A171" s="176"/>
      <c r="B171" s="176"/>
      <c r="C171" s="225"/>
      <c r="D171" s="225"/>
      <c r="E171" s="225"/>
      <c r="F171" s="225"/>
      <c r="G171" s="225"/>
      <c r="H171" s="225"/>
      <c r="I171" s="242"/>
      <c r="J171" s="242"/>
      <c r="K171" s="225"/>
      <c r="L171" s="226"/>
      <c r="M171" s="179"/>
      <c r="N171" s="178"/>
      <c r="O171" s="176"/>
      <c r="P171" s="176"/>
      <c r="Q171" s="176"/>
      <c r="R171" s="176"/>
    </row>
    <row r="172" ht="15" customHeight="1">
      <c r="A172" s="176"/>
      <c r="B172" s="176"/>
      <c r="C172" s="225"/>
      <c r="D172" s="225"/>
      <c r="E172" s="225"/>
      <c r="F172" s="225"/>
      <c r="G172" s="225"/>
      <c r="H172" s="225"/>
      <c r="I172" s="242"/>
      <c r="J172" s="242"/>
      <c r="K172" s="225"/>
      <c r="L172" s="226"/>
      <c r="M172" s="179"/>
      <c r="N172" s="178"/>
      <c r="O172" s="176"/>
      <c r="P172" s="176"/>
      <c r="Q172" s="176"/>
      <c r="R172" s="176"/>
    </row>
    <row r="173" ht="15" customHeight="1">
      <c r="A173" s="176"/>
      <c r="B173" s="176"/>
      <c r="C173" s="225"/>
      <c r="D173" s="225"/>
      <c r="E173" s="225"/>
      <c r="F173" s="225"/>
      <c r="G173" s="225"/>
      <c r="H173" s="225"/>
      <c r="I173" s="242"/>
      <c r="J173" s="242"/>
      <c r="K173" s="225"/>
      <c r="L173" s="226"/>
      <c r="M173" s="179"/>
      <c r="N173" s="178"/>
      <c r="O173" s="176"/>
      <c r="P173" s="176"/>
      <c r="Q173" s="176"/>
      <c r="R173" s="176"/>
    </row>
    <row r="174" ht="15" customHeight="1">
      <c r="A174" s="176"/>
      <c r="B174" s="176"/>
      <c r="C174" s="225"/>
      <c r="D174" s="225"/>
      <c r="E174" s="225"/>
      <c r="F174" s="225"/>
      <c r="G174" s="225"/>
      <c r="H174" s="225"/>
      <c r="I174" s="242"/>
      <c r="J174" s="242"/>
      <c r="K174" s="225"/>
      <c r="L174" s="226"/>
      <c r="M174" s="179"/>
      <c r="N174" s="178"/>
      <c r="O174" s="176"/>
      <c r="P174" s="176"/>
      <c r="Q174" s="176"/>
      <c r="R174" s="176"/>
    </row>
    <row r="175" ht="15" customHeight="1">
      <c r="A175" s="176"/>
      <c r="B175" s="176"/>
      <c r="C175" s="225"/>
      <c r="D175" s="225"/>
      <c r="E175" s="225"/>
      <c r="F175" s="225"/>
      <c r="G175" s="225"/>
      <c r="H175" s="225"/>
      <c r="I175" s="242"/>
      <c r="J175" s="242"/>
      <c r="K175" s="225"/>
      <c r="L175" s="226"/>
      <c r="M175" s="179"/>
      <c r="N175" s="178"/>
      <c r="O175" s="176"/>
      <c r="P175" s="176"/>
      <c r="Q175" s="176"/>
      <c r="R175" s="176"/>
    </row>
    <row r="176" ht="15" customHeight="1">
      <c r="A176" s="176"/>
      <c r="B176" s="176"/>
      <c r="C176" s="225"/>
      <c r="D176" s="225"/>
      <c r="E176" s="225"/>
      <c r="F176" s="225"/>
      <c r="G176" s="225"/>
      <c r="H176" s="225"/>
      <c r="I176" s="242"/>
      <c r="J176" s="242"/>
      <c r="K176" s="225"/>
      <c r="L176" s="226"/>
      <c r="M176" s="179"/>
      <c r="N176" s="178"/>
      <c r="O176" s="176"/>
      <c r="P176" s="176"/>
      <c r="Q176" s="176"/>
      <c r="R176" s="176"/>
    </row>
    <row r="177" ht="15" customHeight="1">
      <c r="A177" s="176"/>
      <c r="B177" s="176"/>
      <c r="C177" s="225"/>
      <c r="D177" s="225"/>
      <c r="E177" s="225"/>
      <c r="F177" s="225"/>
      <c r="G177" s="225"/>
      <c r="H177" s="225"/>
      <c r="I177" s="242"/>
      <c r="J177" s="242"/>
      <c r="K177" s="225"/>
      <c r="L177" s="226"/>
      <c r="M177" s="179"/>
      <c r="N177" s="178"/>
      <c r="O177" s="176"/>
      <c r="P177" s="176"/>
      <c r="Q177" s="176"/>
      <c r="R177" s="176"/>
    </row>
    <row r="178" ht="15" customHeight="1">
      <c r="A178" s="176"/>
      <c r="B178" s="176"/>
      <c r="C178" s="225"/>
      <c r="D178" s="225"/>
      <c r="E178" s="225"/>
      <c r="F178" s="225"/>
      <c r="G178" s="225"/>
      <c r="H178" s="225"/>
      <c r="I178" s="242"/>
      <c r="J178" s="242"/>
      <c r="K178" s="225"/>
      <c r="L178" s="226"/>
      <c r="M178" s="179"/>
      <c r="N178" s="178"/>
      <c r="O178" s="176"/>
      <c r="P178" s="176"/>
      <c r="Q178" s="176"/>
      <c r="R178" s="176"/>
    </row>
    <row r="179" ht="15" customHeight="1">
      <c r="A179" s="176"/>
      <c r="B179" s="176"/>
      <c r="C179" s="225"/>
      <c r="D179" s="225"/>
      <c r="E179" s="225"/>
      <c r="F179" s="225"/>
      <c r="G179" s="225"/>
      <c r="H179" s="225"/>
      <c r="I179" s="242"/>
      <c r="J179" s="242"/>
      <c r="K179" s="225"/>
      <c r="L179" s="226"/>
      <c r="M179" s="179"/>
      <c r="N179" s="178"/>
      <c r="O179" s="176"/>
      <c r="P179" s="176"/>
      <c r="Q179" s="176"/>
      <c r="R179" s="176"/>
    </row>
    <row r="180" ht="15" customHeight="1">
      <c r="A180" s="176"/>
      <c r="B180" s="176"/>
      <c r="C180" s="225"/>
      <c r="D180" s="225"/>
      <c r="E180" s="225"/>
      <c r="F180" s="225"/>
      <c r="G180" s="225"/>
      <c r="H180" s="225"/>
      <c r="I180" s="242"/>
      <c r="J180" s="242"/>
      <c r="K180" s="225"/>
      <c r="L180" s="226"/>
      <c r="M180" s="179"/>
      <c r="N180" s="178"/>
      <c r="O180" s="176"/>
      <c r="P180" s="176"/>
      <c r="Q180" s="176"/>
      <c r="R180" s="176"/>
    </row>
    <row r="181" ht="15" customHeight="1">
      <c r="A181" s="176"/>
      <c r="B181" s="176"/>
      <c r="C181" s="225"/>
      <c r="D181" s="225"/>
      <c r="E181" s="225"/>
      <c r="F181" s="225"/>
      <c r="G181" s="225"/>
      <c r="H181" s="225"/>
      <c r="I181" s="242"/>
      <c r="J181" s="242"/>
      <c r="K181" s="225"/>
      <c r="L181" s="226"/>
      <c r="M181" s="179"/>
      <c r="N181" s="178"/>
      <c r="O181" s="176"/>
      <c r="P181" s="176"/>
      <c r="Q181" s="176"/>
      <c r="R181" s="176"/>
    </row>
    <row r="182" ht="15" customHeight="1">
      <c r="A182" s="176"/>
      <c r="B182" s="176"/>
      <c r="C182" s="225"/>
      <c r="D182" s="225"/>
      <c r="E182" s="225"/>
      <c r="F182" s="225"/>
      <c r="G182" s="225"/>
      <c r="H182" s="225"/>
      <c r="I182" s="242"/>
      <c r="J182" s="242"/>
      <c r="K182" s="225"/>
      <c r="L182" s="226"/>
      <c r="M182" s="179"/>
      <c r="N182" s="178"/>
      <c r="O182" s="176"/>
      <c r="P182" s="176"/>
      <c r="Q182" s="176"/>
      <c r="R182" s="176"/>
    </row>
    <row r="183" ht="15" customHeight="1">
      <c r="A183" s="176"/>
      <c r="B183" s="176"/>
      <c r="C183" s="225"/>
      <c r="D183" s="225"/>
      <c r="E183" s="225"/>
      <c r="F183" s="225"/>
      <c r="G183" s="225"/>
      <c r="H183" s="225"/>
      <c r="I183" s="242"/>
      <c r="J183" s="242"/>
      <c r="K183" s="225"/>
      <c r="L183" s="226"/>
      <c r="M183" s="179"/>
      <c r="N183" s="178"/>
      <c r="O183" s="176"/>
      <c r="P183" s="176"/>
      <c r="Q183" s="176"/>
      <c r="R183" s="176"/>
    </row>
    <row r="184" ht="15" customHeight="1">
      <c r="A184" s="176"/>
      <c r="B184" s="176"/>
      <c r="C184" s="225"/>
      <c r="D184" s="225"/>
      <c r="E184" s="225"/>
      <c r="F184" s="225"/>
      <c r="G184" s="225"/>
      <c r="H184" s="225"/>
      <c r="I184" s="242"/>
      <c r="J184" s="242"/>
      <c r="K184" s="225"/>
      <c r="L184" s="226"/>
      <c r="M184" s="179"/>
      <c r="N184" s="178"/>
      <c r="O184" s="176"/>
      <c r="P184" s="176"/>
      <c r="Q184" s="176"/>
      <c r="R184" s="176"/>
    </row>
    <row r="185" ht="15" customHeight="1">
      <c r="A185" s="176"/>
      <c r="B185" s="176"/>
      <c r="C185" s="225"/>
      <c r="D185" s="225"/>
      <c r="E185" s="225"/>
      <c r="F185" s="225"/>
      <c r="G185" s="225"/>
      <c r="H185" s="225"/>
      <c r="I185" s="242"/>
      <c r="J185" s="242"/>
      <c r="K185" s="225"/>
      <c r="L185" s="226"/>
      <c r="M185" s="179"/>
      <c r="N185" s="178"/>
      <c r="O185" s="176"/>
      <c r="P185" s="176"/>
      <c r="Q185" s="176"/>
      <c r="R185" s="176"/>
    </row>
    <row r="186" ht="15" customHeight="1">
      <c r="A186" s="176"/>
      <c r="B186" s="176"/>
      <c r="C186" s="225"/>
      <c r="D186" s="225"/>
      <c r="E186" s="225"/>
      <c r="F186" s="225"/>
      <c r="G186" s="225"/>
      <c r="H186" s="225"/>
      <c r="I186" s="242"/>
      <c r="J186" s="242"/>
      <c r="K186" s="225"/>
      <c r="L186" s="226"/>
      <c r="M186" s="179"/>
      <c r="N186" s="178"/>
      <c r="O186" s="176"/>
      <c r="P186" s="176"/>
      <c r="Q186" s="176"/>
      <c r="R186" s="176"/>
    </row>
    <row r="187" ht="15" customHeight="1">
      <c r="A187" s="176"/>
      <c r="B187" s="176"/>
      <c r="C187" s="225"/>
      <c r="D187" s="225"/>
      <c r="E187" s="225"/>
      <c r="F187" s="225"/>
      <c r="G187" s="225"/>
      <c r="H187" s="225"/>
      <c r="I187" s="242"/>
      <c r="J187" s="242"/>
      <c r="K187" s="225"/>
      <c r="L187" s="226"/>
      <c r="M187" s="179"/>
      <c r="N187" s="178"/>
      <c r="O187" s="176"/>
      <c r="P187" s="176"/>
      <c r="Q187" s="176"/>
      <c r="R187" s="176"/>
    </row>
    <row r="188" ht="15" customHeight="1">
      <c r="A188" s="176"/>
      <c r="B188" s="176"/>
      <c r="C188" s="225"/>
      <c r="D188" s="225"/>
      <c r="E188" s="225"/>
      <c r="F188" s="225"/>
      <c r="G188" s="225"/>
      <c r="H188" s="225"/>
      <c r="I188" s="242"/>
      <c r="J188" s="242"/>
      <c r="K188" s="225"/>
      <c r="L188" s="226"/>
      <c r="M188" s="179"/>
      <c r="N188" s="178"/>
      <c r="O188" s="176"/>
      <c r="P188" s="176"/>
      <c r="Q188" s="176"/>
      <c r="R188" s="176"/>
    </row>
    <row r="189" ht="15" customHeight="1">
      <c r="A189" s="176"/>
      <c r="B189" s="176"/>
      <c r="C189" s="225"/>
      <c r="D189" s="225"/>
      <c r="E189" s="225"/>
      <c r="F189" s="225"/>
      <c r="G189" s="225"/>
      <c r="H189" s="225"/>
      <c r="I189" s="242"/>
      <c r="J189" s="242"/>
      <c r="K189" s="225"/>
      <c r="L189" s="226"/>
      <c r="M189" s="179"/>
      <c r="N189" s="178"/>
      <c r="O189" s="176"/>
      <c r="P189" s="176"/>
      <c r="Q189" s="176"/>
      <c r="R189" s="176"/>
    </row>
    <row r="190" ht="15" customHeight="1">
      <c r="A190" s="176"/>
      <c r="B190" s="176"/>
      <c r="C190" s="225"/>
      <c r="D190" s="225"/>
      <c r="E190" s="225"/>
      <c r="F190" s="225"/>
      <c r="G190" s="225"/>
      <c r="H190" s="225"/>
      <c r="I190" s="242"/>
      <c r="J190" s="242"/>
      <c r="K190" s="225"/>
      <c r="L190" s="226"/>
      <c r="M190" s="179"/>
      <c r="N190" s="178"/>
      <c r="O190" s="176"/>
      <c r="P190" s="176"/>
      <c r="Q190" s="176"/>
      <c r="R190" s="176"/>
    </row>
    <row r="191" ht="15" customHeight="1">
      <c r="A191" s="176"/>
      <c r="B191" s="176"/>
      <c r="C191" s="225"/>
      <c r="D191" s="225"/>
      <c r="E191" s="225"/>
      <c r="F191" s="225"/>
      <c r="G191" s="225"/>
      <c r="H191" s="225"/>
      <c r="I191" s="242"/>
      <c r="J191" s="242"/>
      <c r="K191" s="225"/>
      <c r="L191" s="226"/>
      <c r="M191" s="179"/>
      <c r="N191" s="178"/>
      <c r="O191" s="176"/>
      <c r="P191" s="176"/>
      <c r="Q191" s="176"/>
      <c r="R191" s="176"/>
    </row>
    <row r="192" ht="15" customHeight="1">
      <c r="A192" s="176"/>
      <c r="B192" s="176"/>
      <c r="C192" s="225"/>
      <c r="D192" s="225"/>
      <c r="E192" s="225"/>
      <c r="F192" s="225"/>
      <c r="G192" s="225"/>
      <c r="H192" s="225"/>
      <c r="I192" s="242"/>
      <c r="J192" s="242"/>
      <c r="K192" s="225"/>
      <c r="L192" s="226"/>
      <c r="M192" s="179"/>
      <c r="N192" s="178"/>
      <c r="O192" s="176"/>
      <c r="P192" s="176"/>
      <c r="Q192" s="176"/>
      <c r="R192" s="176"/>
    </row>
    <row r="193" ht="15" customHeight="1">
      <c r="A193" s="176"/>
      <c r="B193" s="176"/>
      <c r="C193" s="225"/>
      <c r="D193" s="225"/>
      <c r="E193" s="225"/>
      <c r="F193" s="225"/>
      <c r="G193" s="225"/>
      <c r="H193" s="225"/>
      <c r="I193" s="242"/>
      <c r="J193" s="242"/>
      <c r="K193" s="225"/>
      <c r="L193" s="226"/>
      <c r="M193" s="179"/>
      <c r="N193" s="178"/>
      <c r="O193" s="176"/>
      <c r="P193" s="176"/>
      <c r="Q193" s="176"/>
      <c r="R193" s="176"/>
    </row>
    <row r="194" ht="15" customHeight="1">
      <c r="A194" s="176"/>
      <c r="B194" s="176"/>
      <c r="C194" s="225"/>
      <c r="D194" s="225"/>
      <c r="E194" s="225"/>
      <c r="F194" s="225"/>
      <c r="G194" s="225"/>
      <c r="H194" s="225"/>
      <c r="I194" s="242"/>
      <c r="J194" s="242"/>
      <c r="K194" s="225"/>
      <c r="L194" s="226"/>
      <c r="M194" s="179"/>
      <c r="N194" s="178"/>
      <c r="O194" s="176"/>
      <c r="P194" s="176"/>
      <c r="Q194" s="176"/>
      <c r="R194" s="176"/>
    </row>
    <row r="195" ht="15" customHeight="1">
      <c r="A195" s="176"/>
      <c r="B195" s="176"/>
      <c r="C195" s="225"/>
      <c r="D195" s="225"/>
      <c r="E195" s="225"/>
      <c r="F195" s="225"/>
      <c r="G195" s="225"/>
      <c r="H195" s="225"/>
      <c r="I195" s="242"/>
      <c r="J195" s="242"/>
      <c r="K195" s="225"/>
      <c r="L195" s="226"/>
      <c r="M195" s="179"/>
      <c r="N195" s="178"/>
      <c r="O195" s="176"/>
      <c r="P195" s="176"/>
      <c r="Q195" s="176"/>
      <c r="R195" s="176"/>
    </row>
    <row r="196" ht="15" customHeight="1">
      <c r="A196" s="176"/>
      <c r="B196" s="176"/>
      <c r="C196" s="225"/>
      <c r="D196" s="225"/>
      <c r="E196" s="225"/>
      <c r="F196" s="225"/>
      <c r="G196" s="225"/>
      <c r="H196" s="225"/>
      <c r="I196" s="242"/>
      <c r="J196" s="242"/>
      <c r="K196" s="225"/>
      <c r="L196" s="226"/>
      <c r="M196" s="179"/>
      <c r="N196" s="178"/>
      <c r="O196" s="176"/>
      <c r="P196" s="176"/>
      <c r="Q196" s="176"/>
      <c r="R196" s="176"/>
    </row>
    <row r="197" ht="15" customHeight="1">
      <c r="A197" s="176"/>
      <c r="B197" s="176"/>
      <c r="C197" s="225"/>
      <c r="D197" s="225"/>
      <c r="E197" s="225"/>
      <c r="F197" s="225"/>
      <c r="G197" s="225"/>
      <c r="H197" s="225"/>
      <c r="I197" s="242"/>
      <c r="J197" s="242"/>
      <c r="K197" s="225"/>
      <c r="L197" s="226"/>
      <c r="M197" s="179"/>
      <c r="N197" s="178"/>
      <c r="O197" s="176"/>
      <c r="P197" s="176"/>
      <c r="Q197" s="176"/>
      <c r="R197" s="176"/>
    </row>
    <row r="198" ht="15" customHeight="1">
      <c r="A198" s="176"/>
      <c r="B198" s="176"/>
      <c r="C198" s="225"/>
      <c r="D198" s="225"/>
      <c r="E198" s="225"/>
      <c r="F198" s="225"/>
      <c r="G198" s="225"/>
      <c r="H198" s="225"/>
      <c r="I198" s="242"/>
      <c r="J198" s="242"/>
      <c r="K198" s="225"/>
      <c r="L198" s="226"/>
      <c r="M198" s="179"/>
      <c r="N198" s="178"/>
      <c r="O198" s="176"/>
      <c r="P198" s="176"/>
      <c r="Q198" s="176"/>
      <c r="R198" s="176"/>
    </row>
    <row r="199" ht="15" customHeight="1">
      <c r="A199" s="176"/>
      <c r="B199" s="176"/>
      <c r="C199" s="225"/>
      <c r="D199" s="225"/>
      <c r="E199" s="225"/>
      <c r="F199" s="225"/>
      <c r="G199" s="225"/>
      <c r="H199" s="225"/>
      <c r="I199" s="242"/>
      <c r="J199" s="242"/>
      <c r="K199" s="225"/>
      <c r="L199" s="226"/>
      <c r="M199" s="179"/>
      <c r="N199" s="178"/>
      <c r="O199" s="176"/>
      <c r="P199" s="176"/>
      <c r="Q199" s="176"/>
      <c r="R199" s="176"/>
    </row>
    <row r="200" ht="15" customHeight="1">
      <c r="A200" s="176"/>
      <c r="B200" s="176"/>
      <c r="C200" s="225"/>
      <c r="D200" s="225"/>
      <c r="E200" s="225"/>
      <c r="F200" s="225"/>
      <c r="G200" s="225"/>
      <c r="H200" s="225"/>
      <c r="I200" s="242"/>
      <c r="J200" s="242"/>
      <c r="K200" s="225"/>
      <c r="L200" s="226"/>
      <c r="M200" s="179"/>
      <c r="N200" s="178"/>
      <c r="O200" s="176"/>
      <c r="P200" s="176"/>
      <c r="Q200" s="176"/>
      <c r="R200" s="176"/>
    </row>
    <row r="201" ht="15" customHeight="1">
      <c r="A201" s="176"/>
      <c r="B201" s="176"/>
      <c r="C201" s="225"/>
      <c r="D201" s="225"/>
      <c r="E201" s="225"/>
      <c r="F201" s="225"/>
      <c r="G201" s="225"/>
      <c r="H201" s="225"/>
      <c r="I201" s="242"/>
      <c r="J201" s="242"/>
      <c r="K201" s="225"/>
      <c r="L201" s="226"/>
      <c r="M201" s="179"/>
      <c r="N201" s="178"/>
      <c r="O201" s="176"/>
      <c r="P201" s="176"/>
      <c r="Q201" s="176"/>
      <c r="R201" s="176"/>
    </row>
    <row r="202" ht="15" customHeight="1">
      <c r="A202" s="176"/>
      <c r="B202" s="176"/>
      <c r="C202" s="225"/>
      <c r="D202" s="225"/>
      <c r="E202" s="225"/>
      <c r="F202" s="225"/>
      <c r="G202" s="225"/>
      <c r="H202" s="225"/>
      <c r="I202" s="242"/>
      <c r="J202" s="242"/>
      <c r="K202" s="225"/>
      <c r="L202" s="226"/>
      <c r="M202" s="179"/>
      <c r="N202" s="178"/>
      <c r="O202" s="176"/>
      <c r="P202" s="176"/>
      <c r="Q202" s="176"/>
      <c r="R202" s="176"/>
    </row>
    <row r="203" ht="15" customHeight="1">
      <c r="A203" s="176"/>
      <c r="B203" s="176"/>
      <c r="C203" s="225"/>
      <c r="D203" s="225"/>
      <c r="E203" s="225"/>
      <c r="F203" s="225"/>
      <c r="G203" s="225"/>
      <c r="H203" s="225"/>
      <c r="I203" s="242"/>
      <c r="J203" s="242"/>
      <c r="K203" s="225"/>
      <c r="L203" s="226"/>
      <c r="M203" s="179"/>
      <c r="N203" s="178"/>
      <c r="O203" s="176"/>
      <c r="P203" s="176"/>
      <c r="Q203" s="176"/>
      <c r="R203" s="176"/>
    </row>
    <row r="204" ht="15" customHeight="1">
      <c r="A204" s="176"/>
      <c r="B204" s="176"/>
      <c r="C204" s="225"/>
      <c r="D204" s="225"/>
      <c r="E204" s="225"/>
      <c r="F204" s="225"/>
      <c r="G204" s="225"/>
      <c r="H204" s="225"/>
      <c r="I204" s="242"/>
      <c r="J204" s="242"/>
      <c r="K204" s="225"/>
      <c r="L204" s="226"/>
      <c r="M204" s="179"/>
      <c r="N204" s="178"/>
      <c r="O204" s="176"/>
      <c r="P204" s="176"/>
      <c r="Q204" s="176"/>
      <c r="R204" s="176"/>
    </row>
    <row r="205" ht="15" customHeight="1">
      <c r="A205" s="176"/>
      <c r="B205" s="176"/>
      <c r="C205" s="225"/>
      <c r="D205" s="225"/>
      <c r="E205" s="225"/>
      <c r="F205" s="225"/>
      <c r="G205" s="225"/>
      <c r="H205" s="225"/>
      <c r="I205" s="242"/>
      <c r="J205" s="242"/>
      <c r="K205" s="225"/>
      <c r="L205" s="226"/>
      <c r="M205" s="179"/>
      <c r="N205" s="178"/>
      <c r="O205" s="176"/>
      <c r="P205" s="176"/>
      <c r="Q205" s="176"/>
      <c r="R205" s="176"/>
    </row>
    <row r="206" ht="15" customHeight="1">
      <c r="A206" s="176"/>
      <c r="B206" s="176"/>
      <c r="C206" s="225"/>
      <c r="D206" s="225"/>
      <c r="E206" s="225"/>
      <c r="F206" s="225"/>
      <c r="G206" s="225"/>
      <c r="H206" s="225"/>
      <c r="I206" s="242"/>
      <c r="J206" s="242"/>
      <c r="K206" s="225"/>
      <c r="L206" s="226"/>
      <c r="M206" s="179"/>
      <c r="N206" s="178"/>
      <c r="O206" s="176"/>
      <c r="P206" s="176"/>
      <c r="Q206" s="176"/>
      <c r="R206" s="176"/>
    </row>
    <row r="207" ht="15" customHeight="1">
      <c r="A207" s="176"/>
      <c r="B207" s="176"/>
      <c r="C207" s="225"/>
      <c r="D207" s="225"/>
      <c r="E207" s="225"/>
      <c r="F207" s="225"/>
      <c r="G207" s="225"/>
      <c r="H207" s="225"/>
      <c r="I207" s="242"/>
      <c r="J207" s="242"/>
      <c r="K207" s="225"/>
      <c r="L207" s="226"/>
      <c r="M207" s="179"/>
      <c r="N207" s="178"/>
      <c r="O207" s="176"/>
      <c r="P207" s="176"/>
      <c r="Q207" s="176"/>
      <c r="R207" s="176"/>
    </row>
    <row r="208" ht="15" customHeight="1">
      <c r="A208" s="176"/>
      <c r="B208" s="176"/>
      <c r="C208" s="225"/>
      <c r="D208" s="225"/>
      <c r="E208" s="225"/>
      <c r="F208" s="225"/>
      <c r="G208" s="225"/>
      <c r="H208" s="225"/>
      <c r="I208" s="242"/>
      <c r="J208" s="242"/>
      <c r="K208" s="225"/>
      <c r="L208" s="226"/>
      <c r="M208" s="179"/>
      <c r="N208" s="178"/>
      <c r="O208" s="176"/>
      <c r="P208" s="176"/>
      <c r="Q208" s="176"/>
      <c r="R208" s="176"/>
    </row>
    <row r="209" ht="15" customHeight="1">
      <c r="A209" s="176"/>
      <c r="B209" s="176"/>
      <c r="C209" s="225"/>
      <c r="D209" s="225"/>
      <c r="E209" s="225"/>
      <c r="F209" s="225"/>
      <c r="G209" s="225"/>
      <c r="H209" s="225"/>
      <c r="I209" s="242"/>
      <c r="J209" s="242"/>
      <c r="K209" s="225"/>
      <c r="L209" s="226"/>
      <c r="M209" s="179"/>
      <c r="N209" s="178"/>
      <c r="O209" s="176"/>
      <c r="P209" s="176"/>
      <c r="Q209" s="176"/>
      <c r="R209" s="176"/>
    </row>
    <row r="210" ht="15" customHeight="1">
      <c r="A210" s="176"/>
      <c r="B210" s="176"/>
      <c r="C210" s="225"/>
      <c r="D210" s="225"/>
      <c r="E210" s="225"/>
      <c r="F210" s="225"/>
      <c r="G210" s="225"/>
      <c r="H210" s="225"/>
      <c r="I210" s="242"/>
      <c r="J210" s="242"/>
      <c r="K210" s="225"/>
      <c r="L210" s="226"/>
      <c r="M210" s="179"/>
      <c r="N210" s="178"/>
      <c r="O210" s="176"/>
      <c r="P210" s="176"/>
      <c r="Q210" s="176"/>
      <c r="R210" s="176"/>
    </row>
    <row r="211" ht="15" customHeight="1">
      <c r="A211" s="176"/>
      <c r="B211" s="176"/>
      <c r="C211" s="225"/>
      <c r="D211" s="225"/>
      <c r="E211" s="225"/>
      <c r="F211" s="225"/>
      <c r="G211" s="225"/>
      <c r="H211" s="225"/>
      <c r="I211" s="242"/>
      <c r="J211" s="242"/>
      <c r="K211" s="225"/>
      <c r="L211" s="226"/>
      <c r="M211" s="179"/>
      <c r="N211" s="178"/>
      <c r="O211" s="176"/>
      <c r="P211" s="176"/>
      <c r="Q211" s="176"/>
      <c r="R211" s="176"/>
    </row>
    <row r="212" ht="15" customHeight="1">
      <c r="A212" s="176"/>
      <c r="B212" s="176"/>
      <c r="C212" s="225"/>
      <c r="D212" s="225"/>
      <c r="E212" s="225"/>
      <c r="F212" s="225"/>
      <c r="G212" s="225"/>
      <c r="H212" s="225"/>
      <c r="I212" s="242"/>
      <c r="J212" s="242"/>
      <c r="K212" s="225"/>
      <c r="L212" s="226"/>
      <c r="M212" s="179"/>
      <c r="N212" s="178"/>
      <c r="O212" s="176"/>
      <c r="P212" s="176"/>
      <c r="Q212" s="176"/>
      <c r="R212" s="176"/>
    </row>
    <row r="213" ht="15" customHeight="1">
      <c r="A213" s="176"/>
      <c r="B213" s="176"/>
      <c r="C213" s="225"/>
      <c r="D213" s="225"/>
      <c r="E213" s="225"/>
      <c r="F213" s="225"/>
      <c r="G213" s="225"/>
      <c r="H213" s="225"/>
      <c r="I213" s="242"/>
      <c r="J213" s="242"/>
      <c r="K213" s="225"/>
      <c r="L213" s="226"/>
      <c r="M213" s="179"/>
      <c r="N213" s="178"/>
      <c r="O213" s="176"/>
      <c r="P213" s="176"/>
      <c r="Q213" s="176"/>
      <c r="R213" s="176"/>
    </row>
    <row r="214" ht="15" customHeight="1">
      <c r="A214" s="176"/>
      <c r="B214" s="176"/>
      <c r="C214" s="225"/>
      <c r="D214" s="225"/>
      <c r="E214" s="225"/>
      <c r="F214" s="225"/>
      <c r="G214" s="225"/>
      <c r="H214" s="225"/>
      <c r="I214" s="242"/>
      <c r="J214" s="242"/>
      <c r="K214" s="225"/>
      <c r="L214" s="226"/>
      <c r="M214" s="179"/>
      <c r="N214" s="178"/>
      <c r="O214" s="176"/>
      <c r="P214" s="176"/>
      <c r="Q214" s="176"/>
      <c r="R214" s="176"/>
    </row>
    <row r="215" ht="15" customHeight="1">
      <c r="A215" s="176"/>
      <c r="B215" s="176"/>
      <c r="C215" s="225"/>
      <c r="D215" s="225"/>
      <c r="E215" s="225"/>
      <c r="F215" s="225"/>
      <c r="G215" s="225"/>
      <c r="H215" s="225"/>
      <c r="I215" s="242"/>
      <c r="J215" s="242"/>
      <c r="K215" s="225"/>
      <c r="L215" s="226"/>
      <c r="M215" s="179"/>
      <c r="N215" s="178"/>
      <c r="O215" s="176"/>
      <c r="P215" s="176"/>
      <c r="Q215" s="176"/>
      <c r="R215" s="176"/>
    </row>
    <row r="216" ht="15" customHeight="1">
      <c r="A216" s="176"/>
      <c r="B216" s="176"/>
      <c r="C216" s="225"/>
      <c r="D216" s="225"/>
      <c r="E216" s="225"/>
      <c r="F216" s="225"/>
      <c r="G216" s="225"/>
      <c r="H216" s="225"/>
      <c r="I216" s="242"/>
      <c r="J216" s="242"/>
      <c r="K216" s="225"/>
      <c r="L216" s="226"/>
      <c r="M216" s="179"/>
      <c r="N216" s="178"/>
      <c r="O216" s="176"/>
      <c r="P216" s="176"/>
      <c r="Q216" s="176"/>
      <c r="R216" s="176"/>
    </row>
    <row r="217" ht="15" customHeight="1">
      <c r="A217" s="176"/>
      <c r="B217" s="176"/>
      <c r="C217" s="225"/>
      <c r="D217" s="225"/>
      <c r="E217" s="225"/>
      <c r="F217" s="225"/>
      <c r="G217" s="225"/>
      <c r="H217" s="225"/>
      <c r="I217" s="242"/>
      <c r="J217" s="242"/>
      <c r="K217" s="225"/>
      <c r="L217" s="226"/>
      <c r="M217" s="179"/>
      <c r="N217" s="178"/>
      <c r="O217" s="176"/>
      <c r="P217" s="176"/>
      <c r="Q217" s="176"/>
      <c r="R217" s="176"/>
    </row>
    <row r="218" ht="15" customHeight="1">
      <c r="A218" s="176"/>
      <c r="B218" s="176"/>
      <c r="C218" s="225"/>
      <c r="D218" s="225"/>
      <c r="E218" s="225"/>
      <c r="F218" s="225"/>
      <c r="G218" s="225"/>
      <c r="H218" s="225"/>
      <c r="I218" s="242"/>
      <c r="J218" s="242"/>
      <c r="K218" s="225"/>
      <c r="L218" s="226"/>
      <c r="M218" s="179"/>
      <c r="N218" s="178"/>
      <c r="O218" s="176"/>
      <c r="P218" s="176"/>
      <c r="Q218" s="176"/>
      <c r="R218" s="176"/>
    </row>
    <row r="219" ht="15" customHeight="1">
      <c r="A219" s="176"/>
      <c r="B219" s="176"/>
      <c r="C219" s="225"/>
      <c r="D219" s="225"/>
      <c r="E219" s="225"/>
      <c r="F219" s="225"/>
      <c r="G219" s="225"/>
      <c r="H219" s="225"/>
      <c r="I219" s="242"/>
      <c r="J219" s="242"/>
      <c r="K219" s="225"/>
      <c r="L219" s="226"/>
      <c r="M219" s="179"/>
      <c r="N219" s="178"/>
      <c r="O219" s="176"/>
      <c r="P219" s="176"/>
      <c r="Q219" s="176"/>
      <c r="R219" s="176"/>
    </row>
    <row r="220" ht="15" customHeight="1">
      <c r="A220" s="176"/>
      <c r="B220" s="176"/>
      <c r="C220" s="225"/>
      <c r="D220" s="225"/>
      <c r="E220" s="225"/>
      <c r="F220" s="225"/>
      <c r="G220" s="225"/>
      <c r="H220" s="225"/>
      <c r="I220" s="242"/>
      <c r="J220" s="242"/>
      <c r="K220" s="225"/>
      <c r="L220" s="226"/>
      <c r="M220" s="179"/>
      <c r="N220" s="178"/>
      <c r="O220" s="176"/>
      <c r="P220" s="176"/>
      <c r="Q220" s="176"/>
      <c r="R220" s="176"/>
    </row>
    <row r="221" ht="15" customHeight="1">
      <c r="A221" s="176"/>
      <c r="B221" s="176"/>
      <c r="C221" s="225"/>
      <c r="D221" s="225"/>
      <c r="E221" s="225"/>
      <c r="F221" s="225"/>
      <c r="G221" s="225"/>
      <c r="H221" s="225"/>
      <c r="I221" s="242"/>
      <c r="J221" s="242"/>
      <c r="K221" s="225"/>
      <c r="L221" s="226"/>
      <c r="M221" s="179"/>
      <c r="N221" s="178"/>
      <c r="O221" s="176"/>
      <c r="P221" s="176"/>
      <c r="Q221" s="176"/>
      <c r="R221" s="176"/>
    </row>
    <row r="222" ht="15" customHeight="1">
      <c r="A222" s="176"/>
      <c r="B222" s="176"/>
      <c r="C222" s="225"/>
      <c r="D222" s="225"/>
      <c r="E222" s="225"/>
      <c r="F222" s="225"/>
      <c r="G222" s="225"/>
      <c r="H222" s="225"/>
      <c r="I222" s="242"/>
      <c r="J222" s="242"/>
      <c r="K222" s="225"/>
      <c r="L222" s="226"/>
      <c r="M222" s="179"/>
      <c r="N222" s="178"/>
      <c r="O222" s="176"/>
      <c r="P222" s="176"/>
      <c r="Q222" s="176"/>
      <c r="R222" s="176"/>
    </row>
    <row r="223" ht="15" customHeight="1">
      <c r="A223" s="176"/>
      <c r="B223" s="176"/>
      <c r="C223" s="225"/>
      <c r="D223" s="225"/>
      <c r="E223" s="225"/>
      <c r="F223" s="225"/>
      <c r="G223" s="225"/>
      <c r="H223" s="225"/>
      <c r="I223" s="242"/>
      <c r="J223" s="242"/>
      <c r="K223" s="225"/>
      <c r="L223" s="226"/>
      <c r="M223" s="179"/>
      <c r="N223" s="178"/>
      <c r="O223" s="176"/>
      <c r="P223" s="176"/>
      <c r="Q223" s="176"/>
      <c r="R223" s="176"/>
    </row>
    <row r="224" ht="15" customHeight="1">
      <c r="A224" s="176"/>
      <c r="B224" s="176"/>
      <c r="C224" s="225"/>
      <c r="D224" s="225"/>
      <c r="E224" s="225"/>
      <c r="F224" s="225"/>
      <c r="G224" s="225"/>
      <c r="H224" s="225"/>
      <c r="I224" s="242"/>
      <c r="J224" s="242"/>
      <c r="K224" s="225"/>
      <c r="L224" s="226"/>
      <c r="M224" s="179"/>
      <c r="N224" s="178"/>
      <c r="O224" s="176"/>
      <c r="P224" s="176"/>
      <c r="Q224" s="176"/>
      <c r="R224" s="176"/>
    </row>
    <row r="225" ht="15" customHeight="1">
      <c r="A225" s="176"/>
      <c r="B225" s="176"/>
      <c r="C225" s="225"/>
      <c r="D225" s="225"/>
      <c r="E225" s="225"/>
      <c r="F225" s="225"/>
      <c r="G225" s="225"/>
      <c r="H225" s="225"/>
      <c r="I225" s="242"/>
      <c r="J225" s="242"/>
      <c r="K225" s="225"/>
      <c r="L225" s="226"/>
      <c r="M225" s="179"/>
      <c r="N225" s="178"/>
      <c r="O225" s="176"/>
      <c r="P225" s="176"/>
      <c r="Q225" s="176"/>
      <c r="R225" s="176"/>
    </row>
    <row r="226" ht="15" customHeight="1">
      <c r="A226" s="176"/>
      <c r="B226" s="176"/>
      <c r="C226" s="225"/>
      <c r="D226" s="225"/>
      <c r="E226" s="225"/>
      <c r="F226" s="225"/>
      <c r="G226" s="225"/>
      <c r="H226" s="225"/>
      <c r="I226" s="242"/>
      <c r="J226" s="242"/>
      <c r="K226" s="225"/>
      <c r="L226" s="226"/>
      <c r="M226" s="179"/>
      <c r="N226" s="178"/>
      <c r="O226" s="176"/>
      <c r="P226" s="176"/>
      <c r="Q226" s="176"/>
      <c r="R226" s="176"/>
    </row>
    <row r="227" ht="15" customHeight="1">
      <c r="A227" s="176"/>
      <c r="B227" s="176"/>
      <c r="C227" s="225"/>
      <c r="D227" s="225"/>
      <c r="E227" s="225"/>
      <c r="F227" s="225"/>
      <c r="G227" s="225"/>
      <c r="H227" s="225"/>
      <c r="I227" s="242"/>
      <c r="J227" s="242"/>
      <c r="K227" s="225"/>
      <c r="L227" s="226"/>
      <c r="M227" s="179"/>
      <c r="N227" s="178"/>
      <c r="O227" s="176"/>
      <c r="P227" s="176"/>
      <c r="Q227" s="176"/>
      <c r="R227" s="176"/>
    </row>
    <row r="228" ht="15" customHeight="1">
      <c r="A228" s="176"/>
      <c r="B228" s="176"/>
      <c r="C228" s="225"/>
      <c r="D228" s="225"/>
      <c r="E228" s="225"/>
      <c r="F228" s="225"/>
      <c r="G228" s="225"/>
      <c r="H228" s="225"/>
      <c r="I228" s="242"/>
      <c r="J228" s="242"/>
      <c r="K228" s="225"/>
      <c r="L228" s="226"/>
      <c r="M228" s="179"/>
      <c r="N228" s="178"/>
      <c r="O228" s="176"/>
      <c r="P228" s="176"/>
      <c r="Q228" s="176"/>
      <c r="R228" s="176"/>
    </row>
    <row r="229" ht="15" customHeight="1">
      <c r="A229" s="176"/>
      <c r="B229" s="176"/>
      <c r="C229" s="225"/>
      <c r="D229" s="225"/>
      <c r="E229" s="225"/>
      <c r="F229" s="225"/>
      <c r="G229" s="225"/>
      <c r="H229" s="225"/>
      <c r="I229" s="242"/>
      <c r="J229" s="242"/>
      <c r="K229" s="225"/>
      <c r="L229" s="226"/>
      <c r="M229" s="179"/>
      <c r="N229" s="178"/>
      <c r="O229" s="176"/>
      <c r="P229" s="176"/>
      <c r="Q229" s="176"/>
      <c r="R229" s="176"/>
    </row>
    <row r="230" ht="15" customHeight="1">
      <c r="A230" s="176"/>
      <c r="B230" s="176"/>
      <c r="C230" s="225"/>
      <c r="D230" s="225"/>
      <c r="E230" s="225"/>
      <c r="F230" s="225"/>
      <c r="G230" s="225"/>
      <c r="H230" s="225"/>
      <c r="I230" s="242"/>
      <c r="J230" s="242"/>
      <c r="K230" s="225"/>
      <c r="L230" s="226"/>
      <c r="M230" s="179"/>
      <c r="N230" s="178"/>
      <c r="O230" s="176"/>
      <c r="P230" s="176"/>
      <c r="Q230" s="176"/>
      <c r="R230" s="176"/>
    </row>
    <row r="231" ht="15" customHeight="1">
      <c r="A231" s="176"/>
      <c r="B231" s="176"/>
      <c r="C231" s="225"/>
      <c r="D231" s="225"/>
      <c r="E231" s="225"/>
      <c r="F231" s="225"/>
      <c r="G231" s="225"/>
      <c r="H231" s="225"/>
      <c r="I231" s="242"/>
      <c r="J231" s="242"/>
      <c r="K231" s="225"/>
      <c r="L231" s="226"/>
      <c r="M231" s="179"/>
      <c r="N231" s="178"/>
      <c r="O231" s="176"/>
      <c r="P231" s="176"/>
      <c r="Q231" s="176"/>
      <c r="R231" s="176"/>
    </row>
    <row r="232" ht="15" customHeight="1">
      <c r="A232" s="176"/>
      <c r="B232" s="176"/>
      <c r="C232" s="225"/>
      <c r="D232" s="225"/>
      <c r="E232" s="225"/>
      <c r="F232" s="225"/>
      <c r="G232" s="225"/>
      <c r="H232" s="225"/>
      <c r="I232" s="242"/>
      <c r="J232" s="242"/>
      <c r="K232" s="225"/>
      <c r="L232" s="226"/>
      <c r="M232" s="179"/>
      <c r="N232" s="178"/>
      <c r="O232" s="176"/>
      <c r="P232" s="176"/>
      <c r="Q232" s="176"/>
      <c r="R232" s="176"/>
    </row>
    <row r="233" ht="15" customHeight="1">
      <c r="A233" s="176"/>
      <c r="B233" s="176"/>
      <c r="C233" s="243"/>
      <c r="D233" s="243"/>
      <c r="E233" s="243"/>
      <c r="F233" s="243"/>
      <c r="G233" s="243"/>
      <c r="H233" s="243"/>
      <c r="I233" s="242"/>
      <c r="J233" s="242"/>
      <c r="K233" s="225"/>
      <c r="L233" s="226"/>
      <c r="M233" s="179"/>
      <c r="N233" s="178"/>
      <c r="O233" s="176"/>
      <c r="P233" s="176"/>
      <c r="Q233" s="176"/>
      <c r="R233" s="176"/>
    </row>
    <row r="234" ht="15" customHeight="1">
      <c r="A234" s="176"/>
      <c r="B234" s="176"/>
      <c r="C234" s="243"/>
      <c r="D234" s="243"/>
      <c r="E234" s="243"/>
      <c r="F234" s="243"/>
      <c r="G234" s="243"/>
      <c r="H234" s="243"/>
      <c r="I234" s="242"/>
      <c r="J234" s="242"/>
      <c r="K234" s="225"/>
      <c r="L234" s="226"/>
      <c r="M234" s="179"/>
      <c r="N234" s="178"/>
      <c r="O234" s="176"/>
      <c r="P234" s="176"/>
      <c r="Q234" s="176"/>
      <c r="R234" s="176"/>
    </row>
    <row r="235" ht="15" customHeight="1">
      <c r="A235" s="176"/>
      <c r="B235" s="176"/>
      <c r="C235" s="243"/>
      <c r="D235" s="243"/>
      <c r="E235" s="243"/>
      <c r="F235" s="243"/>
      <c r="G235" s="243"/>
      <c r="H235" s="243"/>
      <c r="I235" s="242"/>
      <c r="J235" s="242"/>
      <c r="K235" s="225"/>
      <c r="L235" s="226"/>
      <c r="M235" s="179"/>
      <c r="N235" s="178"/>
      <c r="O235" s="176"/>
      <c r="P235" s="176"/>
      <c r="Q235" s="176"/>
      <c r="R235" s="176"/>
    </row>
    <row r="236" ht="15" customHeight="1">
      <c r="A236" s="176"/>
      <c r="B236" s="176"/>
      <c r="C236" s="243"/>
      <c r="D236" s="243"/>
      <c r="E236" s="243"/>
      <c r="F236" s="243"/>
      <c r="G236" s="243"/>
      <c r="H236" s="243"/>
      <c r="I236" s="242"/>
      <c r="J236" s="242"/>
      <c r="K236" s="225"/>
      <c r="L236" s="226"/>
      <c r="M236" s="179"/>
      <c r="N236" s="178"/>
      <c r="O236" s="176"/>
      <c r="P236" s="176"/>
      <c r="Q236" s="176"/>
      <c r="R236" s="176"/>
    </row>
    <row r="237" ht="15" customHeight="1">
      <c r="A237" s="176"/>
      <c r="B237" s="176"/>
      <c r="C237" s="243"/>
      <c r="D237" s="243"/>
      <c r="E237" s="243"/>
      <c r="F237" s="243"/>
      <c r="G237" s="243"/>
      <c r="H237" s="243"/>
      <c r="I237" s="242"/>
      <c r="J237" s="242"/>
      <c r="K237" s="225"/>
      <c r="L237" s="226"/>
      <c r="M237" s="179"/>
      <c r="N237" s="178"/>
      <c r="O237" s="176"/>
      <c r="P237" s="176"/>
      <c r="Q237" s="176"/>
      <c r="R237" s="176"/>
    </row>
    <row r="238" ht="15" customHeight="1">
      <c r="A238" s="176"/>
      <c r="B238" s="176"/>
      <c r="C238" s="243"/>
      <c r="D238" s="243"/>
      <c r="E238" s="243"/>
      <c r="F238" s="243"/>
      <c r="G238" s="243"/>
      <c r="H238" s="243"/>
      <c r="I238" s="242"/>
      <c r="J238" s="242"/>
      <c r="K238" s="225"/>
      <c r="L238" s="226"/>
      <c r="M238" s="179"/>
      <c r="N238" s="178"/>
      <c r="O238" s="176"/>
      <c r="P238" s="176"/>
      <c r="Q238" s="176"/>
      <c r="R238" s="176"/>
    </row>
    <row r="239" ht="15" customHeight="1">
      <c r="A239" s="176"/>
      <c r="B239" s="176"/>
      <c r="C239" s="243"/>
      <c r="D239" s="243"/>
      <c r="E239" s="243"/>
      <c r="F239" s="243"/>
      <c r="G239" s="243"/>
      <c r="H239" s="243"/>
      <c r="I239" s="242"/>
      <c r="J239" s="242"/>
      <c r="K239" s="225"/>
      <c r="L239" s="226"/>
      <c r="M239" s="179"/>
      <c r="N239" s="178"/>
      <c r="O239" s="176"/>
      <c r="P239" s="176"/>
      <c r="Q239" s="176"/>
      <c r="R239" s="176"/>
    </row>
    <row r="240" ht="15" customHeight="1">
      <c r="A240" s="176"/>
      <c r="B240" s="176"/>
      <c r="C240" s="243"/>
      <c r="D240" s="243"/>
      <c r="E240" s="243"/>
      <c r="F240" s="243"/>
      <c r="G240" s="243"/>
      <c r="H240" s="243"/>
      <c r="I240" s="242"/>
      <c r="J240" s="242"/>
      <c r="K240" s="225"/>
      <c r="L240" s="226"/>
      <c r="M240" s="179"/>
      <c r="N240" s="178"/>
      <c r="O240" s="176"/>
      <c r="P240" s="176"/>
      <c r="Q240" s="176"/>
      <c r="R240" s="176"/>
    </row>
    <row r="241" ht="15" customHeight="1">
      <c r="A241" s="176"/>
      <c r="B241" s="176"/>
      <c r="C241" s="243"/>
      <c r="D241" s="243"/>
      <c r="E241" s="243"/>
      <c r="F241" s="243"/>
      <c r="G241" s="243"/>
      <c r="H241" s="243"/>
      <c r="I241" s="242"/>
      <c r="J241" s="242"/>
      <c r="K241" s="225"/>
      <c r="L241" s="226"/>
      <c r="M241" s="179"/>
      <c r="N241" s="178"/>
      <c r="O241" s="176"/>
      <c r="P241" s="176"/>
      <c r="Q241" s="176"/>
      <c r="R241" s="176"/>
    </row>
    <row r="242" ht="15" customHeight="1">
      <c r="A242" s="176"/>
      <c r="B242" s="176"/>
      <c r="C242" s="243"/>
      <c r="D242" s="243"/>
      <c r="E242" s="243"/>
      <c r="F242" s="243"/>
      <c r="G242" s="243"/>
      <c r="H242" s="243"/>
      <c r="I242" s="242"/>
      <c r="J242" s="242"/>
      <c r="K242" s="225"/>
      <c r="L242" s="226"/>
      <c r="M242" s="179"/>
      <c r="N242" s="178"/>
      <c r="O242" s="176"/>
      <c r="P242" s="176"/>
      <c r="Q242" s="176"/>
      <c r="R242" s="176"/>
    </row>
    <row r="243" ht="15" customHeight="1">
      <c r="A243" s="176"/>
      <c r="B243" s="176"/>
      <c r="C243" s="243"/>
      <c r="D243" s="243"/>
      <c r="E243" s="243"/>
      <c r="F243" s="243"/>
      <c r="G243" s="243"/>
      <c r="H243" s="243"/>
      <c r="I243" s="242"/>
      <c r="J243" s="242"/>
      <c r="K243" s="225"/>
      <c r="L243" s="226"/>
      <c r="M243" s="179"/>
      <c r="N243" s="178"/>
      <c r="O243" s="176"/>
      <c r="P243" s="176"/>
      <c r="Q243" s="176"/>
      <c r="R243" s="176"/>
    </row>
    <row r="244" ht="15" customHeight="1">
      <c r="A244" s="176"/>
      <c r="B244" s="176"/>
      <c r="C244" s="243"/>
      <c r="D244" s="243"/>
      <c r="E244" s="243"/>
      <c r="F244" s="243"/>
      <c r="G244" s="243"/>
      <c r="H244" s="243"/>
      <c r="I244" s="242"/>
      <c r="J244" s="242"/>
      <c r="K244" s="225"/>
      <c r="L244" s="226"/>
      <c r="M244" s="179"/>
      <c r="N244" s="178"/>
      <c r="O244" s="176"/>
      <c r="P244" s="176"/>
      <c r="Q244" s="176"/>
      <c r="R244" s="176"/>
    </row>
    <row r="245" ht="15" customHeight="1">
      <c r="A245" s="176"/>
      <c r="B245" s="176"/>
      <c r="C245" s="243"/>
      <c r="D245" s="243"/>
      <c r="E245" s="243"/>
      <c r="F245" s="243"/>
      <c r="G245" s="243"/>
      <c r="H245" s="243"/>
      <c r="I245" s="242"/>
      <c r="J245" s="242"/>
      <c r="K245" s="225"/>
      <c r="L245" s="226"/>
      <c r="M245" s="179"/>
      <c r="N245" s="178"/>
      <c r="O245" s="176"/>
      <c r="P245" s="176"/>
      <c r="Q245" s="176"/>
      <c r="R245" s="176"/>
    </row>
    <row r="246" ht="15" customHeight="1">
      <c r="A246" s="176"/>
      <c r="B246" s="176"/>
      <c r="C246" s="243"/>
      <c r="D246" s="243"/>
      <c r="E246" s="243"/>
      <c r="F246" s="243"/>
      <c r="G246" s="243"/>
      <c r="H246" s="243"/>
      <c r="I246" s="242"/>
      <c r="J246" s="242"/>
      <c r="K246" s="225"/>
      <c r="L246" s="226"/>
      <c r="M246" s="179"/>
      <c r="N246" s="178"/>
      <c r="O246" s="176"/>
      <c r="P246" s="176"/>
      <c r="Q246" s="176"/>
      <c r="R246" s="176"/>
    </row>
    <row r="247" ht="15" customHeight="1">
      <c r="A247" s="176"/>
      <c r="B247" s="176"/>
      <c r="C247" s="243"/>
      <c r="D247" s="243"/>
      <c r="E247" s="243"/>
      <c r="F247" s="243"/>
      <c r="G247" s="243"/>
      <c r="H247" s="243"/>
      <c r="I247" s="242"/>
      <c r="J247" s="242"/>
      <c r="K247" s="225"/>
      <c r="L247" s="226"/>
      <c r="M247" s="179"/>
      <c r="N247" s="178"/>
      <c r="O247" s="176"/>
      <c r="P247" s="176"/>
      <c r="Q247" s="176"/>
      <c r="R247" s="176"/>
    </row>
    <row r="248" ht="15" customHeight="1">
      <c r="A248" s="176"/>
      <c r="B248" s="176"/>
      <c r="C248" s="243"/>
      <c r="D248" s="243"/>
      <c r="E248" s="243"/>
      <c r="F248" s="243"/>
      <c r="G248" s="243"/>
      <c r="H248" s="243"/>
      <c r="I248" s="242"/>
      <c r="J248" s="242"/>
      <c r="K248" s="225"/>
      <c r="L248" s="226"/>
      <c r="M248" s="179"/>
      <c r="N248" s="178"/>
      <c r="O248" s="176"/>
      <c r="P248" s="176"/>
      <c r="Q248" s="176"/>
      <c r="R248" s="176"/>
    </row>
    <row r="249" ht="15" customHeight="1">
      <c r="A249" s="176"/>
      <c r="B249" s="176"/>
      <c r="C249" s="243"/>
      <c r="D249" s="243"/>
      <c r="E249" s="243"/>
      <c r="F249" s="243"/>
      <c r="G249" s="243"/>
      <c r="H249" s="243"/>
      <c r="I249" s="242"/>
      <c r="J249" s="242"/>
      <c r="K249" s="225"/>
      <c r="L249" s="226"/>
      <c r="M249" s="179"/>
      <c r="N249" s="178"/>
      <c r="O249" s="176"/>
      <c r="P249" s="176"/>
      <c r="Q249" s="176"/>
      <c r="R249" s="176"/>
    </row>
    <row r="250" ht="15" customHeight="1">
      <c r="A250" s="176"/>
      <c r="B250" s="176"/>
      <c r="C250" s="243"/>
      <c r="D250" s="243"/>
      <c r="E250" s="243"/>
      <c r="F250" s="243"/>
      <c r="G250" s="243"/>
      <c r="H250" s="243"/>
      <c r="I250" s="242"/>
      <c r="J250" s="242"/>
      <c r="K250" s="225"/>
      <c r="L250" s="226"/>
      <c r="M250" s="179"/>
      <c r="N250" s="178"/>
      <c r="O250" s="176"/>
      <c r="P250" s="176"/>
      <c r="Q250" s="176"/>
      <c r="R250" s="176"/>
    </row>
    <row r="251" ht="15" customHeight="1">
      <c r="A251" s="176"/>
      <c r="B251" s="176"/>
      <c r="C251" s="243"/>
      <c r="D251" s="243"/>
      <c r="E251" s="243"/>
      <c r="F251" s="243"/>
      <c r="G251" s="243"/>
      <c r="H251" s="243"/>
      <c r="I251" s="242"/>
      <c r="J251" s="242"/>
      <c r="K251" s="225"/>
      <c r="L251" s="226"/>
      <c r="M251" s="179"/>
      <c r="N251" s="178"/>
      <c r="O251" s="176"/>
      <c r="P251" s="176"/>
      <c r="Q251" s="176"/>
      <c r="R251" s="176"/>
    </row>
    <row r="252" ht="15" customHeight="1">
      <c r="A252" s="176"/>
      <c r="B252" s="176"/>
      <c r="C252" s="243"/>
      <c r="D252" s="243"/>
      <c r="E252" s="243"/>
      <c r="F252" s="243"/>
      <c r="G252" s="243"/>
      <c r="H252" s="243"/>
      <c r="I252" s="242"/>
      <c r="J252" s="242"/>
      <c r="K252" s="225"/>
      <c r="L252" s="226"/>
      <c r="M252" s="179"/>
      <c r="N252" s="178"/>
      <c r="O252" s="176"/>
      <c r="P252" s="176"/>
      <c r="Q252" s="176"/>
      <c r="R252" s="176"/>
    </row>
    <row r="253" ht="15" customHeight="1">
      <c r="A253" s="176"/>
      <c r="B253" s="176"/>
      <c r="C253" s="243"/>
      <c r="D253" s="243"/>
      <c r="E253" s="243"/>
      <c r="F253" s="243"/>
      <c r="G253" s="243"/>
      <c r="H253" s="243"/>
      <c r="I253" s="242"/>
      <c r="J253" s="242"/>
      <c r="K253" s="225"/>
      <c r="L253" s="226"/>
      <c r="M253" s="179"/>
      <c r="N253" s="178"/>
      <c r="O253" s="176"/>
      <c r="P253" s="176"/>
      <c r="Q253" s="176"/>
      <c r="R253" s="176"/>
    </row>
    <row r="254" ht="15" customHeight="1">
      <c r="A254" s="176"/>
      <c r="B254" s="176"/>
      <c r="C254" s="243"/>
      <c r="D254" s="243"/>
      <c r="E254" s="243"/>
      <c r="F254" s="243"/>
      <c r="G254" s="243"/>
      <c r="H254" s="243"/>
      <c r="I254" s="242"/>
      <c r="J254" s="242"/>
      <c r="K254" s="225"/>
      <c r="L254" s="226"/>
      <c r="M254" s="179"/>
      <c r="N254" s="178"/>
      <c r="O254" s="176"/>
      <c r="P254" s="176"/>
      <c r="Q254" s="176"/>
      <c r="R254" s="176"/>
    </row>
    <row r="255" ht="15" customHeight="1">
      <c r="A255" s="176"/>
      <c r="B255" s="176"/>
      <c r="C255" s="243"/>
      <c r="D255" s="243"/>
      <c r="E255" s="243"/>
      <c r="F255" s="243"/>
      <c r="G255" s="243"/>
      <c r="H255" s="243"/>
      <c r="I255" s="242"/>
      <c r="J255" s="242"/>
      <c r="K255" s="225"/>
      <c r="L255" s="226"/>
      <c r="M255" s="179"/>
      <c r="N255" s="178"/>
      <c r="O255" s="176"/>
      <c r="P255" s="176"/>
      <c r="Q255" s="176"/>
      <c r="R255" s="176"/>
    </row>
    <row r="256" ht="15" customHeight="1">
      <c r="A256" s="176"/>
      <c r="B256" s="176"/>
      <c r="C256" s="243"/>
      <c r="D256" s="243"/>
      <c r="E256" s="243"/>
      <c r="F256" s="243"/>
      <c r="G256" s="243"/>
      <c r="H256" s="243"/>
      <c r="I256" s="242"/>
      <c r="J256" s="242"/>
      <c r="K256" s="225"/>
      <c r="L256" s="226"/>
      <c r="M256" s="179"/>
      <c r="N256" s="178"/>
      <c r="O256" s="176"/>
      <c r="P256" s="176"/>
      <c r="Q256" s="176"/>
      <c r="R256" s="176"/>
    </row>
    <row r="257" ht="15" customHeight="1">
      <c r="A257" s="176"/>
      <c r="B257" s="176"/>
      <c r="C257" s="243"/>
      <c r="D257" s="243"/>
      <c r="E257" s="243"/>
      <c r="F257" s="243"/>
      <c r="G257" s="243"/>
      <c r="H257" s="243"/>
      <c r="I257" s="242"/>
      <c r="J257" s="242"/>
      <c r="K257" s="225"/>
      <c r="L257" s="226"/>
      <c r="M257" s="179"/>
      <c r="N257" s="178"/>
      <c r="O257" s="176"/>
      <c r="P257" s="176"/>
      <c r="Q257" s="176"/>
      <c r="R257" s="176"/>
    </row>
    <row r="258" ht="15" customHeight="1">
      <c r="A258" s="176"/>
      <c r="B258" s="176"/>
      <c r="C258" s="243"/>
      <c r="D258" s="243"/>
      <c r="E258" s="243"/>
      <c r="F258" s="243"/>
      <c r="G258" s="243"/>
      <c r="H258" s="243"/>
      <c r="I258" s="242"/>
      <c r="J258" s="242"/>
      <c r="K258" s="225"/>
      <c r="L258" s="226"/>
      <c r="M258" s="179"/>
      <c r="N258" s="178"/>
      <c r="O258" s="176"/>
      <c r="P258" s="176"/>
      <c r="Q258" s="176"/>
      <c r="R258" s="176"/>
    </row>
    <row r="259" ht="15" customHeight="1">
      <c r="A259" s="176"/>
      <c r="B259" s="176"/>
      <c r="C259" s="243"/>
      <c r="D259" s="243"/>
      <c r="E259" s="243"/>
      <c r="F259" s="243"/>
      <c r="G259" s="243"/>
      <c r="H259" s="243"/>
      <c r="I259" s="242"/>
      <c r="J259" s="242"/>
      <c r="K259" s="225"/>
      <c r="L259" s="226"/>
      <c r="M259" s="179"/>
      <c r="N259" s="178"/>
      <c r="O259" s="176"/>
      <c r="P259" s="176"/>
      <c r="Q259" s="176"/>
      <c r="R259" s="176"/>
    </row>
    <row r="260" ht="15" customHeight="1">
      <c r="A260" s="176"/>
      <c r="B260" s="176"/>
      <c r="C260" s="243"/>
      <c r="D260" s="243"/>
      <c r="E260" s="243"/>
      <c r="F260" s="243"/>
      <c r="G260" s="243"/>
      <c r="H260" s="243"/>
      <c r="I260" s="242"/>
      <c r="J260" s="242"/>
      <c r="K260" s="225"/>
      <c r="L260" s="226"/>
      <c r="M260" s="179"/>
      <c r="N260" s="178"/>
      <c r="O260" s="176"/>
      <c r="P260" s="176"/>
      <c r="Q260" s="176"/>
      <c r="R260" s="176"/>
    </row>
    <row r="261" ht="15" customHeight="1">
      <c r="A261" s="176"/>
      <c r="B261" s="176"/>
      <c r="C261" s="243"/>
      <c r="D261" s="243"/>
      <c r="E261" s="243"/>
      <c r="F261" s="243"/>
      <c r="G261" s="243"/>
      <c r="H261" s="243"/>
      <c r="I261" s="242"/>
      <c r="J261" s="242"/>
      <c r="K261" s="225"/>
      <c r="L261" s="226"/>
      <c r="M261" s="179"/>
      <c r="N261" s="178"/>
      <c r="O261" s="176"/>
      <c r="P261" s="176"/>
      <c r="Q261" s="176"/>
      <c r="R261" s="176"/>
    </row>
    <row r="262" ht="15" customHeight="1">
      <c r="A262" s="176"/>
      <c r="B262" s="176"/>
      <c r="C262" s="243"/>
      <c r="D262" s="243"/>
      <c r="E262" s="243"/>
      <c r="F262" s="243"/>
      <c r="G262" s="243"/>
      <c r="H262" s="243"/>
      <c r="I262" s="242"/>
      <c r="J262" s="242"/>
      <c r="K262" s="225"/>
      <c r="L262" s="226"/>
      <c r="M262" s="179"/>
      <c r="N262" s="178"/>
      <c r="O262" s="176"/>
      <c r="P262" s="176"/>
      <c r="Q262" s="176"/>
      <c r="R262" s="176"/>
    </row>
    <row r="263" ht="15" customHeight="1">
      <c r="A263" s="176"/>
      <c r="B263" s="176"/>
      <c r="C263" s="243"/>
      <c r="D263" s="243"/>
      <c r="E263" s="243"/>
      <c r="F263" s="243"/>
      <c r="G263" s="243"/>
      <c r="H263" s="243"/>
      <c r="I263" s="242"/>
      <c r="J263" s="242"/>
      <c r="K263" s="225"/>
      <c r="L263" s="226"/>
      <c r="M263" s="179"/>
      <c r="N263" s="178"/>
      <c r="O263" s="176"/>
      <c r="P263" s="176"/>
      <c r="Q263" s="176"/>
      <c r="R263" s="176"/>
    </row>
    <row r="264" ht="15" customHeight="1">
      <c r="A264" s="176"/>
      <c r="B264" s="176"/>
      <c r="C264" s="243"/>
      <c r="D264" s="243"/>
      <c r="E264" s="243"/>
      <c r="F264" s="243"/>
      <c r="G264" s="243"/>
      <c r="H264" s="243"/>
      <c r="I264" s="242"/>
      <c r="J264" s="242"/>
      <c r="K264" s="225"/>
      <c r="L264" s="226"/>
      <c r="M264" s="179"/>
      <c r="N264" s="178"/>
      <c r="O264" s="176"/>
      <c r="P264" s="176"/>
      <c r="Q264" s="176"/>
      <c r="R264" s="176"/>
    </row>
    <row r="265" ht="15" customHeight="1">
      <c r="A265" s="176"/>
      <c r="B265" s="176"/>
      <c r="C265" s="243"/>
      <c r="D265" s="243"/>
      <c r="E265" s="243"/>
      <c r="F265" s="243"/>
      <c r="G265" s="243"/>
      <c r="H265" s="243"/>
      <c r="I265" s="242"/>
      <c r="J265" s="242"/>
      <c r="K265" s="225"/>
      <c r="L265" s="226"/>
      <c r="M265" s="179"/>
      <c r="N265" s="178"/>
      <c r="O265" s="176"/>
      <c r="P265" s="176"/>
      <c r="Q265" s="176"/>
      <c r="R265" s="176"/>
    </row>
    <row r="266" ht="15" customHeight="1">
      <c r="A266" s="176"/>
      <c r="B266" s="176"/>
      <c r="C266" s="243"/>
      <c r="D266" s="243"/>
      <c r="E266" s="243"/>
      <c r="F266" s="243"/>
      <c r="G266" s="243"/>
      <c r="H266" s="243"/>
      <c r="I266" s="242"/>
      <c r="J266" s="242"/>
      <c r="K266" s="225"/>
      <c r="L266" s="226"/>
      <c r="M266" s="179"/>
      <c r="N266" s="178"/>
      <c r="O266" s="176"/>
      <c r="P266" s="176"/>
      <c r="Q266" s="176"/>
      <c r="R266" s="176"/>
    </row>
    <row r="267" ht="15" customHeight="1">
      <c r="A267" s="176"/>
      <c r="B267" s="176"/>
      <c r="C267" s="243"/>
      <c r="D267" s="243"/>
      <c r="E267" s="243"/>
      <c r="F267" s="243"/>
      <c r="G267" s="243"/>
      <c r="H267" s="243"/>
      <c r="I267" s="242"/>
      <c r="J267" s="242"/>
      <c r="K267" s="225"/>
      <c r="L267" s="226"/>
      <c r="M267" s="179"/>
      <c r="N267" s="178"/>
      <c r="O267" s="176"/>
      <c r="P267" s="176"/>
      <c r="Q267" s="176"/>
      <c r="R267" s="176"/>
    </row>
    <row r="268" ht="15" customHeight="1">
      <c r="A268" s="176"/>
      <c r="B268" s="176"/>
      <c r="C268" s="243"/>
      <c r="D268" s="243"/>
      <c r="E268" s="243"/>
      <c r="F268" s="243"/>
      <c r="G268" s="243"/>
      <c r="H268" s="243"/>
      <c r="I268" s="242"/>
      <c r="J268" s="242"/>
      <c r="K268" s="225"/>
      <c r="L268" s="226"/>
      <c r="M268" s="179"/>
      <c r="N268" s="178"/>
      <c r="O268" s="176"/>
      <c r="P268" s="176"/>
      <c r="Q268" s="176"/>
      <c r="R268" s="176"/>
    </row>
    <row r="269" ht="15" customHeight="1">
      <c r="A269" s="176"/>
      <c r="B269" s="176"/>
      <c r="C269" s="243"/>
      <c r="D269" s="243"/>
      <c r="E269" s="243"/>
      <c r="F269" s="243"/>
      <c r="G269" s="243"/>
      <c r="H269" s="243"/>
      <c r="I269" s="242"/>
      <c r="J269" s="242"/>
      <c r="K269" s="225"/>
      <c r="L269" s="226"/>
      <c r="M269" s="179"/>
      <c r="N269" s="178"/>
      <c r="O269" s="176"/>
      <c r="P269" s="176"/>
      <c r="Q269" s="176"/>
      <c r="R269" s="176"/>
    </row>
    <row r="270" ht="15" customHeight="1">
      <c r="A270" s="176"/>
      <c r="B270" s="176"/>
      <c r="C270" s="243"/>
      <c r="D270" s="243"/>
      <c r="E270" s="243"/>
      <c r="F270" s="243"/>
      <c r="G270" s="243"/>
      <c r="H270" s="243"/>
      <c r="I270" s="242"/>
      <c r="J270" s="242"/>
      <c r="K270" s="225"/>
      <c r="L270" s="226"/>
      <c r="M270" s="179"/>
      <c r="N270" s="178"/>
      <c r="O270" s="176"/>
      <c r="P270" s="176"/>
      <c r="Q270" s="176"/>
      <c r="R270" s="176"/>
    </row>
    <row r="271" ht="15" customHeight="1">
      <c r="A271" s="176"/>
      <c r="B271" s="176"/>
      <c r="C271" s="243"/>
      <c r="D271" s="243"/>
      <c r="E271" s="243"/>
      <c r="F271" s="243"/>
      <c r="G271" s="243"/>
      <c r="H271" s="243"/>
      <c r="I271" s="242"/>
      <c r="J271" s="242"/>
      <c r="K271" s="225"/>
      <c r="L271" s="226"/>
      <c r="M271" s="179"/>
      <c r="N271" s="178"/>
      <c r="O271" s="176"/>
      <c r="P271" s="176"/>
      <c r="Q271" s="176"/>
      <c r="R271" s="176"/>
    </row>
    <row r="272" ht="15" customHeight="1">
      <c r="A272" s="176"/>
      <c r="B272" s="176"/>
      <c r="C272" s="243"/>
      <c r="D272" s="243"/>
      <c r="E272" s="243"/>
      <c r="F272" s="243"/>
      <c r="G272" s="243"/>
      <c r="H272" s="243"/>
      <c r="I272" s="242"/>
      <c r="J272" s="242"/>
      <c r="K272" s="225"/>
      <c r="L272" s="226"/>
      <c r="M272" s="179"/>
      <c r="N272" s="178"/>
      <c r="O272" s="176"/>
      <c r="P272" s="176"/>
      <c r="Q272" s="176"/>
      <c r="R272" s="176"/>
    </row>
    <row r="273" ht="15" customHeight="1">
      <c r="A273" s="176"/>
      <c r="B273" s="176"/>
      <c r="C273" s="243"/>
      <c r="D273" s="243"/>
      <c r="E273" s="243"/>
      <c r="F273" s="243"/>
      <c r="G273" s="243"/>
      <c r="H273" s="243"/>
      <c r="I273" s="242"/>
      <c r="J273" s="242"/>
      <c r="K273" s="225"/>
      <c r="L273" s="226"/>
      <c r="M273" s="179"/>
      <c r="N273" s="178"/>
      <c r="O273" s="176"/>
      <c r="P273" s="176"/>
      <c r="Q273" s="176"/>
      <c r="R273" s="176"/>
    </row>
    <row r="274" ht="15" customHeight="1">
      <c r="A274" s="176"/>
      <c r="B274" s="176"/>
      <c r="C274" s="243"/>
      <c r="D274" s="243"/>
      <c r="E274" s="243"/>
      <c r="F274" s="243"/>
      <c r="G274" s="243"/>
      <c r="H274" s="243"/>
      <c r="I274" s="242"/>
      <c r="J274" s="242"/>
      <c r="K274" s="225"/>
      <c r="L274" s="226"/>
      <c r="M274" s="179"/>
      <c r="N274" s="178"/>
      <c r="O274" s="176"/>
      <c r="P274" s="176"/>
      <c r="Q274" s="176"/>
      <c r="R274" s="176"/>
    </row>
    <row r="275" ht="15" customHeight="1">
      <c r="A275" s="176"/>
      <c r="B275" s="176"/>
      <c r="C275" s="243"/>
      <c r="D275" s="243"/>
      <c r="E275" s="243"/>
      <c r="F275" s="243"/>
      <c r="G275" s="243"/>
      <c r="H275" s="243"/>
      <c r="I275" s="242"/>
      <c r="J275" s="242"/>
      <c r="K275" s="225"/>
      <c r="L275" s="226"/>
      <c r="M275" s="179"/>
      <c r="N275" s="178"/>
      <c r="O275" s="176"/>
      <c r="P275" s="176"/>
      <c r="Q275" s="176"/>
      <c r="R275" s="176"/>
    </row>
    <row r="276" ht="15" customHeight="1">
      <c r="A276" s="176"/>
      <c r="B276" s="176"/>
      <c r="C276" s="243"/>
      <c r="D276" s="243"/>
      <c r="E276" s="243"/>
      <c r="F276" s="243"/>
      <c r="G276" s="243"/>
      <c r="H276" s="243"/>
      <c r="I276" s="242"/>
      <c r="J276" s="242"/>
      <c r="K276" s="225"/>
      <c r="L276" s="226"/>
      <c r="M276" s="179"/>
      <c r="N276" s="178"/>
      <c r="O276" s="176"/>
      <c r="P276" s="176"/>
      <c r="Q276" s="176"/>
      <c r="R276" s="176"/>
    </row>
    <row r="277" ht="15" customHeight="1">
      <c r="A277" s="176"/>
      <c r="B277" s="176"/>
      <c r="C277" s="243"/>
      <c r="D277" s="243"/>
      <c r="E277" s="243"/>
      <c r="F277" s="243"/>
      <c r="G277" s="243"/>
      <c r="H277" s="243"/>
      <c r="I277" s="242"/>
      <c r="J277" s="242"/>
      <c r="K277" s="225"/>
      <c r="L277" s="226"/>
      <c r="M277" s="179"/>
      <c r="N277" s="178"/>
      <c r="O277" s="176"/>
      <c r="P277" s="176"/>
      <c r="Q277" s="176"/>
      <c r="R277" s="176"/>
    </row>
    <row r="278" ht="15" customHeight="1">
      <c r="A278" s="176"/>
      <c r="B278" s="176"/>
      <c r="C278" s="243"/>
      <c r="D278" s="243"/>
      <c r="E278" s="243"/>
      <c r="F278" s="243"/>
      <c r="G278" s="243"/>
      <c r="H278" s="243"/>
      <c r="I278" s="242"/>
      <c r="J278" s="242"/>
      <c r="K278" s="225"/>
      <c r="L278" s="226"/>
      <c r="M278" s="179"/>
      <c r="N278" s="178"/>
      <c r="O278" s="176"/>
      <c r="P278" s="176"/>
      <c r="Q278" s="176"/>
      <c r="R278" s="176"/>
    </row>
    <row r="279" ht="15" customHeight="1">
      <c r="A279" s="176"/>
      <c r="B279" s="176"/>
      <c r="C279" s="243"/>
      <c r="D279" s="243"/>
      <c r="E279" s="243"/>
      <c r="F279" s="243"/>
      <c r="G279" s="243"/>
      <c r="H279" s="243"/>
      <c r="I279" s="242"/>
      <c r="J279" s="242"/>
      <c r="K279" s="225"/>
      <c r="L279" s="226"/>
      <c r="M279" s="179"/>
      <c r="N279" s="178"/>
      <c r="O279" s="176"/>
      <c r="P279" s="176"/>
      <c r="Q279" s="176"/>
      <c r="R279" s="176"/>
    </row>
    <row r="280" ht="15" customHeight="1">
      <c r="A280" s="176"/>
      <c r="B280" s="176"/>
      <c r="C280" s="243"/>
      <c r="D280" s="243"/>
      <c r="E280" s="243"/>
      <c r="F280" s="243"/>
      <c r="G280" s="243"/>
      <c r="H280" s="243"/>
      <c r="I280" s="242"/>
      <c r="J280" s="242"/>
      <c r="K280" s="225"/>
      <c r="L280" s="226"/>
      <c r="M280" s="179"/>
      <c r="N280" s="178"/>
      <c r="O280" s="176"/>
      <c r="P280" s="176"/>
      <c r="Q280" s="176"/>
      <c r="R280" s="176"/>
    </row>
    <row r="281" ht="15" customHeight="1">
      <c r="A281" s="176"/>
      <c r="B281" s="176"/>
      <c r="C281" s="243"/>
      <c r="D281" s="243"/>
      <c r="E281" s="243"/>
      <c r="F281" s="243"/>
      <c r="G281" s="243"/>
      <c r="H281" s="243"/>
      <c r="I281" s="242"/>
      <c r="J281" s="242"/>
      <c r="K281" s="225"/>
      <c r="L281" s="226"/>
      <c r="M281" s="179"/>
      <c r="N281" s="178"/>
      <c r="O281" s="176"/>
      <c r="P281" s="176"/>
      <c r="Q281" s="176"/>
      <c r="R281" s="176"/>
    </row>
    <row r="282" ht="15" customHeight="1">
      <c r="A282" s="176"/>
      <c r="B282" s="176"/>
      <c r="C282" s="243"/>
      <c r="D282" s="243"/>
      <c r="E282" s="243"/>
      <c r="F282" s="243"/>
      <c r="G282" s="243"/>
      <c r="H282" s="243"/>
      <c r="I282" s="242"/>
      <c r="J282" s="242"/>
      <c r="K282" s="225"/>
      <c r="L282" s="226"/>
      <c r="M282" s="179"/>
      <c r="N282" s="178"/>
      <c r="O282" s="176"/>
      <c r="P282" s="176"/>
      <c r="Q282" s="176"/>
      <c r="R282" s="176"/>
    </row>
    <row r="283" ht="15" customHeight="1">
      <c r="A283" s="176"/>
      <c r="B283" s="176"/>
      <c r="C283" s="243"/>
      <c r="D283" s="243"/>
      <c r="E283" s="243"/>
      <c r="F283" s="243"/>
      <c r="G283" s="243"/>
      <c r="H283" s="243"/>
      <c r="I283" s="242"/>
      <c r="J283" s="242"/>
      <c r="K283" s="225"/>
      <c r="L283" s="226"/>
      <c r="M283" s="179"/>
      <c r="N283" s="178"/>
      <c r="O283" s="176"/>
      <c r="P283" s="176"/>
      <c r="Q283" s="176"/>
      <c r="R283" s="176"/>
    </row>
    <row r="284" ht="15" customHeight="1">
      <c r="A284" s="176"/>
      <c r="B284" s="176"/>
      <c r="C284" s="243"/>
      <c r="D284" s="243"/>
      <c r="E284" s="243"/>
      <c r="F284" s="243"/>
      <c r="G284" s="243"/>
      <c r="H284" s="243"/>
      <c r="I284" s="242"/>
      <c r="J284" s="242"/>
      <c r="K284" s="225"/>
      <c r="L284" s="226"/>
      <c r="M284" s="179"/>
      <c r="N284" s="178"/>
      <c r="O284" s="176"/>
      <c r="P284" s="176"/>
      <c r="Q284" s="176"/>
      <c r="R284" s="176"/>
    </row>
    <row r="285" ht="15" customHeight="1">
      <c r="A285" s="176"/>
      <c r="B285" s="176"/>
      <c r="C285" s="243"/>
      <c r="D285" s="243"/>
      <c r="E285" s="243"/>
      <c r="F285" s="243"/>
      <c r="G285" s="243"/>
      <c r="H285" s="243"/>
      <c r="I285" s="242"/>
      <c r="J285" s="242"/>
      <c r="K285" s="225"/>
      <c r="L285" s="226"/>
      <c r="M285" s="179"/>
      <c r="N285" s="178"/>
      <c r="O285" s="176"/>
      <c r="P285" s="176"/>
      <c r="Q285" s="176"/>
      <c r="R285" s="176"/>
    </row>
    <row r="286" ht="15" customHeight="1">
      <c r="A286" s="176"/>
      <c r="B286" s="176"/>
      <c r="C286" s="243"/>
      <c r="D286" s="243"/>
      <c r="E286" s="243"/>
      <c r="F286" s="243"/>
      <c r="G286" s="243"/>
      <c r="H286" s="243"/>
      <c r="I286" s="242"/>
      <c r="J286" s="242"/>
      <c r="K286" s="225"/>
      <c r="L286" s="226"/>
      <c r="M286" s="179"/>
      <c r="N286" s="178"/>
      <c r="O286" s="176"/>
      <c r="P286" s="176"/>
      <c r="Q286" s="176"/>
      <c r="R286" s="176"/>
    </row>
    <row r="287" ht="15" customHeight="1">
      <c r="A287" s="176"/>
      <c r="B287" s="176"/>
      <c r="C287" s="243"/>
      <c r="D287" s="243"/>
      <c r="E287" s="243"/>
      <c r="F287" s="243"/>
      <c r="G287" s="243"/>
      <c r="H287" s="243"/>
      <c r="I287" s="242"/>
      <c r="J287" s="242"/>
      <c r="K287" s="225"/>
      <c r="L287" s="226"/>
      <c r="M287" s="179"/>
      <c r="N287" s="178"/>
      <c r="O287" s="176"/>
      <c r="P287" s="176"/>
      <c r="Q287" s="176"/>
      <c r="R287" s="176"/>
    </row>
    <row r="288" ht="15" customHeight="1">
      <c r="A288" s="176"/>
      <c r="B288" s="176"/>
      <c r="C288" s="243"/>
      <c r="D288" s="243"/>
      <c r="E288" s="243"/>
      <c r="F288" s="243"/>
      <c r="G288" s="243"/>
      <c r="H288" s="243"/>
      <c r="I288" s="242"/>
      <c r="J288" s="242"/>
      <c r="K288" s="225"/>
      <c r="L288" s="226"/>
      <c r="M288" s="179"/>
      <c r="N288" s="178"/>
      <c r="O288" s="176"/>
      <c r="P288" s="176"/>
      <c r="Q288" s="176"/>
      <c r="R288" s="176"/>
    </row>
    <row r="289" ht="15" customHeight="1">
      <c r="A289" s="176"/>
      <c r="B289" s="176"/>
      <c r="C289" s="243"/>
      <c r="D289" s="243"/>
      <c r="E289" s="243"/>
      <c r="F289" s="243"/>
      <c r="G289" s="243"/>
      <c r="H289" s="243"/>
      <c r="I289" s="242"/>
      <c r="J289" s="242"/>
      <c r="K289" s="225"/>
      <c r="L289" s="226"/>
      <c r="M289" s="179"/>
      <c r="N289" s="178"/>
      <c r="O289" s="176"/>
      <c r="P289" s="176"/>
      <c r="Q289" s="176"/>
      <c r="R289" s="176"/>
    </row>
    <row r="290" ht="15" customHeight="1">
      <c r="A290" s="176"/>
      <c r="B290" s="176"/>
      <c r="C290" s="243"/>
      <c r="D290" s="243"/>
      <c r="E290" s="243"/>
      <c r="F290" s="243"/>
      <c r="G290" s="243"/>
      <c r="H290" s="243"/>
      <c r="I290" s="242"/>
      <c r="J290" s="242"/>
      <c r="K290" s="225"/>
      <c r="L290" s="226"/>
      <c r="M290" s="179"/>
      <c r="N290" s="178"/>
      <c r="O290" s="176"/>
      <c r="P290" s="176"/>
      <c r="Q290" s="176"/>
      <c r="R290" s="176"/>
    </row>
    <row r="291" ht="15" customHeight="1">
      <c r="A291" s="176"/>
      <c r="B291" s="176"/>
      <c r="C291" s="243"/>
      <c r="D291" s="243"/>
      <c r="E291" s="243"/>
      <c r="F291" s="243"/>
      <c r="G291" s="243"/>
      <c r="H291" s="243"/>
      <c r="I291" s="242"/>
      <c r="J291" s="242"/>
      <c r="K291" s="225"/>
      <c r="L291" s="226"/>
      <c r="M291" s="179"/>
      <c r="N291" s="178"/>
      <c r="O291" s="176"/>
      <c r="P291" s="176"/>
      <c r="Q291" s="176"/>
      <c r="R291" s="176"/>
    </row>
    <row r="292" ht="15" customHeight="1">
      <c r="A292" s="176"/>
      <c r="B292" s="176"/>
      <c r="C292" s="243"/>
      <c r="D292" s="243"/>
      <c r="E292" s="243"/>
      <c r="F292" s="243"/>
      <c r="G292" s="243"/>
      <c r="H292" s="243"/>
      <c r="I292" s="242"/>
      <c r="J292" s="242"/>
      <c r="K292" s="225"/>
      <c r="L292" s="226"/>
      <c r="M292" s="179"/>
      <c r="N292" s="178"/>
      <c r="O292" s="176"/>
      <c r="P292" s="176"/>
      <c r="Q292" s="176"/>
      <c r="R292" s="176"/>
    </row>
    <row r="293" ht="15" customHeight="1">
      <c r="A293" s="176"/>
      <c r="B293" s="176"/>
      <c r="C293" s="243"/>
      <c r="D293" s="243"/>
      <c r="E293" s="243"/>
      <c r="F293" s="243"/>
      <c r="G293" s="243"/>
      <c r="H293" s="243"/>
      <c r="I293" s="242"/>
      <c r="J293" s="242"/>
      <c r="K293" s="225"/>
      <c r="L293" s="226"/>
      <c r="M293" s="179"/>
      <c r="N293" s="178"/>
      <c r="O293" s="176"/>
      <c r="P293" s="176"/>
      <c r="Q293" s="176"/>
      <c r="R293" s="176"/>
    </row>
    <row r="294" ht="15" customHeight="1">
      <c r="A294" s="176"/>
      <c r="B294" s="176"/>
      <c r="C294" s="243"/>
      <c r="D294" s="243"/>
      <c r="E294" s="243"/>
      <c r="F294" s="243"/>
      <c r="G294" s="243"/>
      <c r="H294" s="243"/>
      <c r="I294" s="242"/>
      <c r="J294" s="242"/>
      <c r="K294" s="225"/>
      <c r="L294" s="226"/>
      <c r="M294" s="179"/>
      <c r="N294" s="178"/>
      <c r="O294" s="176"/>
      <c r="P294" s="176"/>
      <c r="Q294" s="176"/>
      <c r="R294" s="176"/>
    </row>
    <row r="295" ht="15" customHeight="1">
      <c r="A295" s="176"/>
      <c r="B295" s="176"/>
      <c r="C295" s="243"/>
      <c r="D295" s="243"/>
      <c r="E295" s="243"/>
      <c r="F295" s="243"/>
      <c r="G295" s="243"/>
      <c r="H295" s="243"/>
      <c r="I295" s="242"/>
      <c r="J295" s="242"/>
      <c r="K295" s="225"/>
      <c r="L295" s="226"/>
      <c r="M295" s="179"/>
      <c r="N295" s="178"/>
      <c r="O295" s="176"/>
      <c r="P295" s="176"/>
      <c r="Q295" s="176"/>
      <c r="R295" s="176"/>
    </row>
    <row r="296" ht="15" customHeight="1">
      <c r="A296" s="176"/>
      <c r="B296" s="176"/>
      <c r="C296" s="243"/>
      <c r="D296" s="243"/>
      <c r="E296" s="243"/>
      <c r="F296" s="243"/>
      <c r="G296" s="243"/>
      <c r="H296" s="243"/>
      <c r="I296" s="242"/>
      <c r="J296" s="242"/>
      <c r="K296" s="225"/>
      <c r="L296" s="226"/>
      <c r="M296" s="179"/>
      <c r="N296" s="178"/>
      <c r="O296" s="176"/>
      <c r="P296" s="176"/>
      <c r="Q296" s="176"/>
      <c r="R296" s="176"/>
    </row>
    <row r="297" ht="15" customHeight="1">
      <c r="A297" s="176"/>
      <c r="B297" s="176"/>
      <c r="C297" s="243"/>
      <c r="D297" s="243"/>
      <c r="E297" s="243"/>
      <c r="F297" s="243"/>
      <c r="G297" s="243"/>
      <c r="H297" s="243"/>
      <c r="I297" s="242"/>
      <c r="J297" s="242"/>
      <c r="K297" s="225"/>
      <c r="L297" s="226"/>
      <c r="M297" s="179"/>
      <c r="N297" s="178"/>
      <c r="O297" s="176"/>
      <c r="P297" s="176"/>
      <c r="Q297" s="176"/>
      <c r="R297" s="176"/>
    </row>
    <row r="298" ht="15" customHeight="1">
      <c r="A298" s="176"/>
      <c r="B298" s="176"/>
      <c r="C298" s="243"/>
      <c r="D298" s="243"/>
      <c r="E298" s="243"/>
      <c r="F298" s="243"/>
      <c r="G298" s="243"/>
      <c r="H298" s="243"/>
      <c r="I298" s="242"/>
      <c r="J298" s="242"/>
      <c r="K298" s="225"/>
      <c r="L298" s="226"/>
      <c r="M298" s="179"/>
      <c r="N298" s="178"/>
      <c r="O298" s="176"/>
      <c r="P298" s="176"/>
      <c r="Q298" s="176"/>
      <c r="R298" s="176"/>
    </row>
    <row r="299" ht="15" customHeight="1">
      <c r="A299" s="176"/>
      <c r="B299" s="176"/>
      <c r="C299" s="243"/>
      <c r="D299" s="243"/>
      <c r="E299" s="243"/>
      <c r="F299" s="243"/>
      <c r="G299" s="243"/>
      <c r="H299" s="243"/>
      <c r="I299" s="242"/>
      <c r="J299" s="242"/>
      <c r="K299" s="225"/>
      <c r="L299" s="226"/>
      <c r="M299" s="179"/>
      <c r="N299" s="178"/>
      <c r="O299" s="176"/>
      <c r="P299" s="176"/>
      <c r="Q299" s="176"/>
      <c r="R299" s="176"/>
    </row>
    <row r="300" ht="15" customHeight="1">
      <c r="A300" s="176"/>
      <c r="B300" s="176"/>
      <c r="C300" s="243"/>
      <c r="D300" s="243"/>
      <c r="E300" s="243"/>
      <c r="F300" s="243"/>
      <c r="G300" s="243"/>
      <c r="H300" s="243"/>
      <c r="I300" s="242"/>
      <c r="J300" s="242"/>
      <c r="K300" s="225"/>
      <c r="L300" s="226"/>
      <c r="M300" s="179"/>
      <c r="N300" s="178"/>
      <c r="O300" s="176"/>
      <c r="P300" s="176"/>
      <c r="Q300" s="176"/>
      <c r="R300" s="176"/>
    </row>
    <row r="301" ht="15" customHeight="1">
      <c r="A301" s="176"/>
      <c r="B301" s="176"/>
      <c r="C301" s="243"/>
      <c r="D301" s="243"/>
      <c r="E301" s="243"/>
      <c r="F301" s="243"/>
      <c r="G301" s="243"/>
      <c r="H301" s="243"/>
      <c r="I301" s="242"/>
      <c r="J301" s="242"/>
      <c r="K301" s="225"/>
      <c r="L301" s="226"/>
      <c r="M301" s="179"/>
      <c r="N301" s="178"/>
      <c r="O301" s="176"/>
      <c r="P301" s="176"/>
      <c r="Q301" s="176"/>
      <c r="R301" s="176"/>
    </row>
    <row r="302" ht="15" customHeight="1">
      <c r="A302" s="176"/>
      <c r="B302" s="176"/>
      <c r="C302" s="243"/>
      <c r="D302" s="243"/>
      <c r="E302" s="243"/>
      <c r="F302" s="243"/>
      <c r="G302" s="243"/>
      <c r="H302" s="243"/>
      <c r="I302" s="242"/>
      <c r="J302" s="242"/>
      <c r="K302" s="225"/>
      <c r="L302" s="226"/>
      <c r="M302" s="179"/>
      <c r="N302" s="178"/>
      <c r="O302" s="176"/>
      <c r="P302" s="176"/>
      <c r="Q302" s="176"/>
      <c r="R302" s="176"/>
    </row>
    <row r="303" ht="15" customHeight="1">
      <c r="A303" s="176"/>
      <c r="B303" s="176"/>
      <c r="C303" s="243"/>
      <c r="D303" s="243"/>
      <c r="E303" s="243"/>
      <c r="F303" s="243"/>
      <c r="G303" s="243"/>
      <c r="H303" s="243"/>
      <c r="I303" s="242"/>
      <c r="J303" s="242"/>
      <c r="K303" s="225"/>
      <c r="L303" s="226"/>
      <c r="M303" s="179"/>
      <c r="N303" s="178"/>
      <c r="O303" s="176"/>
      <c r="P303" s="176"/>
      <c r="Q303" s="176"/>
      <c r="R303" s="176"/>
    </row>
    <row r="304" ht="15" customHeight="1">
      <c r="A304" s="176"/>
      <c r="B304" s="176"/>
      <c r="C304" s="243"/>
      <c r="D304" s="243"/>
      <c r="E304" s="243"/>
      <c r="F304" s="243"/>
      <c r="G304" s="243"/>
      <c r="H304" s="243"/>
      <c r="I304" s="242"/>
      <c r="J304" s="242"/>
      <c r="K304" s="225"/>
      <c r="L304" s="226"/>
      <c r="M304" s="179"/>
      <c r="N304" s="178"/>
      <c r="O304" s="176"/>
      <c r="P304" s="176"/>
      <c r="Q304" s="176"/>
      <c r="R304" s="176"/>
    </row>
    <row r="305" ht="15" customHeight="1">
      <c r="A305" s="176"/>
      <c r="B305" s="176"/>
      <c r="C305" s="243"/>
      <c r="D305" s="243"/>
      <c r="E305" s="243"/>
      <c r="F305" s="243"/>
      <c r="G305" s="243"/>
      <c r="H305" s="243"/>
      <c r="I305" s="242"/>
      <c r="J305" s="242"/>
      <c r="K305" s="225"/>
      <c r="L305" s="226"/>
      <c r="M305" s="179"/>
      <c r="N305" s="178"/>
      <c r="O305" s="176"/>
      <c r="P305" s="176"/>
      <c r="Q305" s="176"/>
      <c r="R305" s="176"/>
    </row>
    <row r="306" ht="15" customHeight="1">
      <c r="A306" s="176"/>
      <c r="B306" s="176"/>
      <c r="C306" s="243"/>
      <c r="D306" s="243"/>
      <c r="E306" s="243"/>
      <c r="F306" s="243"/>
      <c r="G306" s="243"/>
      <c r="H306" s="243"/>
      <c r="I306" s="242"/>
      <c r="J306" s="242"/>
      <c r="K306" s="225"/>
      <c r="L306" s="226"/>
      <c r="M306" s="179"/>
      <c r="N306" s="178"/>
      <c r="O306" s="176"/>
      <c r="P306" s="176"/>
      <c r="Q306" s="176"/>
      <c r="R306" s="176"/>
    </row>
    <row r="307" ht="15" customHeight="1">
      <c r="A307" s="176"/>
      <c r="B307" s="176"/>
      <c r="C307" s="243"/>
      <c r="D307" s="243"/>
      <c r="E307" s="243"/>
      <c r="F307" s="243"/>
      <c r="G307" s="243"/>
      <c r="H307" s="243"/>
      <c r="I307" s="242"/>
      <c r="J307" s="242"/>
      <c r="K307" s="225"/>
      <c r="L307" s="226"/>
      <c r="M307" s="179"/>
      <c r="N307" s="178"/>
      <c r="O307" s="176"/>
      <c r="P307" s="176"/>
      <c r="Q307" s="176"/>
      <c r="R307" s="176"/>
    </row>
    <row r="308" ht="15" customHeight="1">
      <c r="A308" s="176"/>
      <c r="B308" s="176"/>
      <c r="C308" s="243"/>
      <c r="D308" s="243"/>
      <c r="E308" s="243"/>
      <c r="F308" s="243"/>
      <c r="G308" s="243"/>
      <c r="H308" s="243"/>
      <c r="I308" s="242"/>
      <c r="J308" s="242"/>
      <c r="K308" s="225"/>
      <c r="L308" s="226"/>
      <c r="M308" s="179"/>
      <c r="N308" s="178"/>
      <c r="O308" s="176"/>
      <c r="P308" s="176"/>
      <c r="Q308" s="176"/>
      <c r="R308" s="176"/>
    </row>
    <row r="309" ht="15" customHeight="1">
      <c r="A309" s="176"/>
      <c r="B309" s="176"/>
      <c r="C309" s="243"/>
      <c r="D309" s="243"/>
      <c r="E309" s="243"/>
      <c r="F309" s="243"/>
      <c r="G309" s="243"/>
      <c r="H309" s="243"/>
      <c r="I309" s="242"/>
      <c r="J309" s="242"/>
      <c r="K309" s="225"/>
      <c r="L309" s="226"/>
      <c r="M309" s="179"/>
      <c r="N309" s="178"/>
      <c r="O309" s="176"/>
      <c r="P309" s="176"/>
      <c r="Q309" s="176"/>
      <c r="R309" s="176"/>
    </row>
    <row r="310" ht="15" customHeight="1">
      <c r="A310" s="176"/>
      <c r="B310" s="176"/>
      <c r="C310" s="243"/>
      <c r="D310" s="243"/>
      <c r="E310" s="243"/>
      <c r="F310" s="243"/>
      <c r="G310" s="243"/>
      <c r="H310" s="243"/>
      <c r="I310" s="242"/>
      <c r="J310" s="242"/>
      <c r="K310" s="225"/>
      <c r="L310" s="226"/>
      <c r="M310" s="179"/>
      <c r="N310" s="178"/>
      <c r="O310" s="176"/>
      <c r="P310" s="176"/>
      <c r="Q310" s="176"/>
      <c r="R310" s="176"/>
    </row>
    <row r="311" ht="15" customHeight="1">
      <c r="A311" s="176"/>
      <c r="B311" s="176"/>
      <c r="C311" s="243"/>
      <c r="D311" s="243"/>
      <c r="E311" s="243"/>
      <c r="F311" s="243"/>
      <c r="G311" s="243"/>
      <c r="H311" s="243"/>
      <c r="I311" s="242"/>
      <c r="J311" s="242"/>
      <c r="K311" s="225"/>
      <c r="L311" s="226"/>
      <c r="M311" s="179"/>
      <c r="N311" s="178"/>
      <c r="O311" s="176"/>
      <c r="P311" s="176"/>
      <c r="Q311" s="176"/>
      <c r="R311" s="176"/>
    </row>
    <row r="312" ht="15" customHeight="1">
      <c r="A312" s="176"/>
      <c r="B312" s="176"/>
      <c r="C312" s="243"/>
      <c r="D312" s="243"/>
      <c r="E312" s="243"/>
      <c r="F312" s="243"/>
      <c r="G312" s="243"/>
      <c r="H312" s="243"/>
      <c r="I312" s="242"/>
      <c r="J312" s="242"/>
      <c r="K312" s="225"/>
      <c r="L312" s="226"/>
      <c r="M312" s="179"/>
      <c r="N312" s="178"/>
      <c r="O312" s="176"/>
      <c r="P312" s="176"/>
      <c r="Q312" s="176"/>
      <c r="R312" s="176"/>
    </row>
    <row r="313" ht="15" customHeight="1">
      <c r="A313" s="176"/>
      <c r="B313" s="176"/>
      <c r="C313" s="243"/>
      <c r="D313" s="243"/>
      <c r="E313" s="243"/>
      <c r="F313" s="243"/>
      <c r="G313" s="243"/>
      <c r="H313" s="243"/>
      <c r="I313" s="242"/>
      <c r="J313" s="242"/>
      <c r="K313" s="225"/>
      <c r="L313" s="226"/>
      <c r="M313" s="179"/>
      <c r="N313" s="178"/>
      <c r="O313" s="176"/>
      <c r="P313" s="176"/>
      <c r="Q313" s="176"/>
      <c r="R313" s="176"/>
    </row>
    <row r="314" ht="15" customHeight="1">
      <c r="A314" s="176"/>
      <c r="B314" s="176"/>
      <c r="C314" s="243"/>
      <c r="D314" s="243"/>
      <c r="E314" s="243"/>
      <c r="F314" s="243"/>
      <c r="G314" s="243"/>
      <c r="H314" s="243"/>
      <c r="I314" s="242"/>
      <c r="J314" s="242"/>
      <c r="K314" s="225"/>
      <c r="L314" s="226"/>
      <c r="M314" s="179"/>
      <c r="N314" s="178"/>
      <c r="O314" s="176"/>
      <c r="P314" s="176"/>
      <c r="Q314" s="176"/>
      <c r="R314" s="176"/>
    </row>
    <row r="315" ht="15" customHeight="1">
      <c r="A315" s="176"/>
      <c r="B315" s="176"/>
      <c r="C315" s="243"/>
      <c r="D315" s="243"/>
      <c r="E315" s="243"/>
      <c r="F315" s="243"/>
      <c r="G315" s="243"/>
      <c r="H315" s="243"/>
      <c r="I315" s="242"/>
      <c r="J315" s="242"/>
      <c r="K315" s="225"/>
      <c r="L315" s="226"/>
      <c r="M315" s="179"/>
      <c r="N315" s="178"/>
      <c r="O315" s="176"/>
      <c r="P315" s="176"/>
      <c r="Q315" s="176"/>
      <c r="R315" s="176"/>
    </row>
    <row r="316" ht="15" customHeight="1">
      <c r="A316" s="176"/>
      <c r="B316" s="176"/>
      <c r="C316" s="243"/>
      <c r="D316" s="243"/>
      <c r="E316" s="243"/>
      <c r="F316" s="243"/>
      <c r="G316" s="243"/>
      <c r="H316" s="243"/>
      <c r="I316" s="242"/>
      <c r="J316" s="242"/>
      <c r="K316" s="225"/>
      <c r="L316" s="226"/>
      <c r="M316" s="179"/>
      <c r="N316" s="178"/>
      <c r="O316" s="176"/>
      <c r="P316" s="176"/>
      <c r="Q316" s="176"/>
      <c r="R316" s="176"/>
    </row>
    <row r="317" ht="15" customHeight="1">
      <c r="A317" s="176"/>
      <c r="B317" s="176"/>
      <c r="C317" s="243"/>
      <c r="D317" s="243"/>
      <c r="E317" s="243"/>
      <c r="F317" s="243"/>
      <c r="G317" s="243"/>
      <c r="H317" s="243"/>
      <c r="I317" s="242"/>
      <c r="J317" s="242"/>
      <c r="K317" s="225"/>
      <c r="L317" s="226"/>
      <c r="M317" s="179"/>
      <c r="N317" s="178"/>
      <c r="O317" s="176"/>
      <c r="P317" s="176"/>
      <c r="Q317" s="176"/>
      <c r="R317" s="176"/>
    </row>
    <row r="318" ht="15" customHeight="1">
      <c r="A318" s="176"/>
      <c r="B318" s="176"/>
      <c r="C318" s="243"/>
      <c r="D318" s="243"/>
      <c r="E318" s="243"/>
      <c r="F318" s="243"/>
      <c r="G318" s="243"/>
      <c r="H318" s="243"/>
      <c r="I318" s="242"/>
      <c r="J318" s="242"/>
      <c r="K318" s="225"/>
      <c r="L318" s="226"/>
      <c r="M318" s="179"/>
      <c r="N318" s="178"/>
      <c r="O318" s="176"/>
      <c r="P318" s="176"/>
      <c r="Q318" s="176"/>
      <c r="R318" s="176"/>
    </row>
    <row r="319" ht="15" customHeight="1">
      <c r="A319" s="176"/>
      <c r="B319" s="176"/>
      <c r="C319" s="243"/>
      <c r="D319" s="243"/>
      <c r="E319" s="243"/>
      <c r="F319" s="243"/>
      <c r="G319" s="243"/>
      <c r="H319" s="243"/>
      <c r="I319" s="242"/>
      <c r="J319" s="242"/>
      <c r="K319" s="225"/>
      <c r="L319" s="226"/>
      <c r="M319" s="179"/>
      <c r="N319" s="178"/>
      <c r="O319" s="176"/>
      <c r="P319" s="176"/>
      <c r="Q319" s="176"/>
      <c r="R319" s="176"/>
    </row>
    <row r="320" ht="15" customHeight="1">
      <c r="A320" s="176"/>
      <c r="B320" s="176"/>
      <c r="C320" s="243"/>
      <c r="D320" s="243"/>
      <c r="E320" s="243"/>
      <c r="F320" s="243"/>
      <c r="G320" s="243"/>
      <c r="H320" s="243"/>
      <c r="I320" s="242"/>
      <c r="J320" s="242"/>
      <c r="K320" s="225"/>
      <c r="L320" s="226"/>
      <c r="M320" s="179"/>
      <c r="N320" s="178"/>
      <c r="O320" s="176"/>
      <c r="P320" s="176"/>
      <c r="Q320" s="176"/>
      <c r="R320" s="176"/>
    </row>
    <row r="321" ht="15" customHeight="1">
      <c r="A321" s="176"/>
      <c r="B321" s="176"/>
      <c r="C321" s="243"/>
      <c r="D321" s="243"/>
      <c r="E321" s="243"/>
      <c r="F321" s="243"/>
      <c r="G321" s="243"/>
      <c r="H321" s="243"/>
      <c r="I321" s="242"/>
      <c r="J321" s="242"/>
      <c r="K321" s="225"/>
      <c r="L321" s="226"/>
      <c r="M321" s="179"/>
      <c r="N321" s="178"/>
      <c r="O321" s="176"/>
      <c r="P321" s="176"/>
      <c r="Q321" s="176"/>
      <c r="R321" s="176"/>
    </row>
    <row r="322" ht="15" customHeight="1">
      <c r="A322" s="176"/>
      <c r="B322" s="176"/>
      <c r="C322" s="243"/>
      <c r="D322" s="243"/>
      <c r="E322" s="243"/>
      <c r="F322" s="243"/>
      <c r="G322" s="243"/>
      <c r="H322" s="243"/>
      <c r="I322" s="242"/>
      <c r="J322" s="242"/>
      <c r="K322" s="225"/>
      <c r="L322" s="226"/>
      <c r="M322" s="179"/>
      <c r="N322" s="178"/>
      <c r="O322" s="176"/>
      <c r="P322" s="176"/>
      <c r="Q322" s="176"/>
      <c r="R322" s="176"/>
    </row>
    <row r="323" ht="15" customHeight="1">
      <c r="A323" s="176"/>
      <c r="B323" s="176"/>
      <c r="C323" s="243"/>
      <c r="D323" s="243"/>
      <c r="E323" s="243"/>
      <c r="F323" s="243"/>
      <c r="G323" s="243"/>
      <c r="H323" s="243"/>
      <c r="I323" s="242"/>
      <c r="J323" s="242"/>
      <c r="K323" s="225"/>
      <c r="L323" s="226"/>
      <c r="M323" s="179"/>
      <c r="N323" s="178"/>
      <c r="O323" s="176"/>
      <c r="P323" s="176"/>
      <c r="Q323" s="176"/>
      <c r="R323" s="176"/>
    </row>
    <row r="324" ht="15" customHeight="1">
      <c r="A324" s="176"/>
      <c r="B324" s="176"/>
      <c r="C324" s="243"/>
      <c r="D324" s="243"/>
      <c r="E324" s="243"/>
      <c r="F324" s="243"/>
      <c r="G324" s="243"/>
      <c r="H324" s="243"/>
      <c r="I324" s="242"/>
      <c r="J324" s="242"/>
      <c r="K324" s="225"/>
      <c r="L324" s="226"/>
      <c r="M324" s="179"/>
      <c r="N324" s="178"/>
      <c r="O324" s="176"/>
      <c r="P324" s="176"/>
      <c r="Q324" s="176"/>
      <c r="R324" s="176"/>
    </row>
    <row r="325" ht="15" customHeight="1">
      <c r="A325" s="176"/>
      <c r="B325" s="176"/>
      <c r="C325" s="243"/>
      <c r="D325" s="243"/>
      <c r="E325" s="243"/>
      <c r="F325" s="243"/>
      <c r="G325" s="243"/>
      <c r="H325" s="243"/>
      <c r="I325" s="242"/>
      <c r="J325" s="242"/>
      <c r="K325" s="225"/>
      <c r="L325" s="226"/>
      <c r="M325" s="179"/>
      <c r="N325" s="178"/>
      <c r="O325" s="176"/>
      <c r="P325" s="176"/>
      <c r="Q325" s="176"/>
      <c r="R325" s="176"/>
    </row>
    <row r="326" ht="15" customHeight="1">
      <c r="A326" s="176"/>
      <c r="B326" s="176"/>
      <c r="C326" s="243"/>
      <c r="D326" s="243"/>
      <c r="E326" s="243"/>
      <c r="F326" s="243"/>
      <c r="G326" s="243"/>
      <c r="H326" s="243"/>
      <c r="I326" s="242"/>
      <c r="J326" s="242"/>
      <c r="K326" s="225"/>
      <c r="L326" s="226"/>
      <c r="M326" s="179"/>
      <c r="N326" s="178"/>
      <c r="O326" s="176"/>
      <c r="P326" s="176"/>
      <c r="Q326" s="176"/>
      <c r="R326" s="176"/>
    </row>
    <row r="327" ht="15" customHeight="1">
      <c r="A327" s="176"/>
      <c r="B327" s="176"/>
      <c r="C327" s="243"/>
      <c r="D327" s="243"/>
      <c r="E327" s="243"/>
      <c r="F327" s="243"/>
      <c r="G327" s="243"/>
      <c r="H327" s="243"/>
      <c r="I327" s="242"/>
      <c r="J327" s="242"/>
      <c r="K327" s="225"/>
      <c r="L327" s="226"/>
      <c r="M327" s="179"/>
      <c r="N327" s="178"/>
      <c r="O327" s="176"/>
      <c r="P327" s="176"/>
      <c r="Q327" s="176"/>
      <c r="R327" s="176"/>
    </row>
    <row r="328" ht="15" customHeight="1">
      <c r="A328" s="176"/>
      <c r="B328" s="176"/>
      <c r="C328" s="243"/>
      <c r="D328" s="243"/>
      <c r="E328" s="243"/>
      <c r="F328" s="243"/>
      <c r="G328" s="243"/>
      <c r="H328" s="243"/>
      <c r="I328" s="242"/>
      <c r="J328" s="242"/>
      <c r="K328" s="225"/>
      <c r="L328" s="226"/>
      <c r="M328" s="179"/>
      <c r="N328" s="178"/>
      <c r="O328" s="176"/>
      <c r="P328" s="176"/>
      <c r="Q328" s="176"/>
      <c r="R328" s="176"/>
    </row>
    <row r="329" ht="15" customHeight="1">
      <c r="A329" s="176"/>
      <c r="B329" s="176"/>
      <c r="C329" s="243"/>
      <c r="D329" s="243"/>
      <c r="E329" s="243"/>
      <c r="F329" s="243"/>
      <c r="G329" s="243"/>
      <c r="H329" s="243"/>
      <c r="I329" s="242"/>
      <c r="J329" s="242"/>
      <c r="K329" s="225"/>
      <c r="L329" s="226"/>
      <c r="M329" s="179"/>
      <c r="N329" s="178"/>
      <c r="O329" s="176"/>
      <c r="P329" s="176"/>
      <c r="Q329" s="176"/>
      <c r="R329" s="176"/>
    </row>
    <row r="330" ht="15" customHeight="1">
      <c r="A330" s="176"/>
      <c r="B330" s="176"/>
      <c r="C330" s="243"/>
      <c r="D330" s="243"/>
      <c r="E330" s="243"/>
      <c r="F330" s="243"/>
      <c r="G330" s="243"/>
      <c r="H330" s="243"/>
      <c r="I330" s="242"/>
      <c r="J330" s="242"/>
      <c r="K330" s="225"/>
      <c r="L330" s="226"/>
      <c r="M330" s="179"/>
      <c r="N330" s="178"/>
      <c r="O330" s="176"/>
      <c r="P330" s="176"/>
      <c r="Q330" s="176"/>
      <c r="R330" s="176"/>
    </row>
    <row r="331" ht="15" customHeight="1">
      <c r="A331" s="176"/>
      <c r="B331" s="176"/>
      <c r="C331" s="243"/>
      <c r="D331" s="243"/>
      <c r="E331" s="243"/>
      <c r="F331" s="243"/>
      <c r="G331" s="243"/>
      <c r="H331" s="243"/>
      <c r="I331" s="242"/>
      <c r="J331" s="242"/>
      <c r="K331" s="225"/>
      <c r="L331" s="226"/>
      <c r="M331" s="179"/>
      <c r="N331" s="178"/>
      <c r="O331" s="176"/>
      <c r="P331" s="176"/>
      <c r="Q331" s="176"/>
      <c r="R331" s="176"/>
    </row>
    <row r="332" ht="15" customHeight="1">
      <c r="A332" s="176"/>
      <c r="B332" s="176"/>
      <c r="C332" s="243"/>
      <c r="D332" s="243"/>
      <c r="E332" s="243"/>
      <c r="F332" s="243"/>
      <c r="G332" s="243"/>
      <c r="H332" s="243"/>
      <c r="I332" s="242"/>
      <c r="J332" s="242"/>
      <c r="K332" s="225"/>
      <c r="L332" s="226"/>
      <c r="M332" s="179"/>
      <c r="N332" s="178"/>
      <c r="O332" s="176"/>
      <c r="P332" s="176"/>
      <c r="Q332" s="176"/>
      <c r="R332" s="176"/>
    </row>
    <row r="333" ht="15" customHeight="1">
      <c r="A333" s="176"/>
      <c r="B333" s="176"/>
      <c r="C333" s="243"/>
      <c r="D333" s="243"/>
      <c r="E333" s="243"/>
      <c r="F333" s="243"/>
      <c r="G333" s="243"/>
      <c r="H333" s="243"/>
      <c r="I333" s="242"/>
      <c r="J333" s="242"/>
      <c r="K333" s="225"/>
      <c r="L333" s="226"/>
      <c r="M333" s="179"/>
      <c r="N333" s="178"/>
      <c r="O333" s="176"/>
      <c r="P333" s="176"/>
      <c r="Q333" s="176"/>
      <c r="R333" s="176"/>
    </row>
    <row r="334" ht="15" customHeight="1">
      <c r="A334" s="176"/>
      <c r="B334" s="176"/>
      <c r="C334" s="243"/>
      <c r="D334" s="243"/>
      <c r="E334" s="243"/>
      <c r="F334" s="243"/>
      <c r="G334" s="243"/>
      <c r="H334" s="243"/>
      <c r="I334" s="242"/>
      <c r="J334" s="242"/>
      <c r="K334" s="225"/>
      <c r="L334" s="226"/>
      <c r="M334" s="179"/>
      <c r="N334" s="178"/>
      <c r="O334" s="176"/>
      <c r="P334" s="176"/>
      <c r="Q334" s="176"/>
      <c r="R334" s="176"/>
    </row>
    <row r="335" ht="15" customHeight="1">
      <c r="A335" s="176"/>
      <c r="B335" s="176"/>
      <c r="C335" s="243"/>
      <c r="D335" s="243"/>
      <c r="E335" s="243"/>
      <c r="F335" s="243"/>
      <c r="G335" s="243"/>
      <c r="H335" s="243"/>
      <c r="I335" s="242"/>
      <c r="J335" s="242"/>
      <c r="K335" s="225"/>
      <c r="L335" s="226"/>
      <c r="M335" s="179"/>
      <c r="N335" s="178"/>
      <c r="O335" s="176"/>
      <c r="P335" s="176"/>
      <c r="Q335" s="176"/>
      <c r="R335" s="176"/>
    </row>
    <row r="336" ht="15" customHeight="1">
      <c r="A336" s="176"/>
      <c r="B336" s="176"/>
      <c r="C336" s="243"/>
      <c r="D336" s="243"/>
      <c r="E336" s="243"/>
      <c r="F336" s="243"/>
      <c r="G336" s="243"/>
      <c r="H336" s="243"/>
      <c r="I336" s="242"/>
      <c r="J336" s="242"/>
      <c r="K336" s="225"/>
      <c r="L336" s="226"/>
      <c r="M336" s="179"/>
      <c r="N336" s="178"/>
      <c r="O336" s="176"/>
      <c r="P336" s="176"/>
      <c r="Q336" s="176"/>
      <c r="R336" s="176"/>
    </row>
    <row r="337" ht="15" customHeight="1">
      <c r="A337" s="176"/>
      <c r="B337" s="176"/>
      <c r="C337" s="243"/>
      <c r="D337" s="243"/>
      <c r="E337" s="243"/>
      <c r="F337" s="243"/>
      <c r="G337" s="243"/>
      <c r="H337" s="243"/>
      <c r="I337" s="242"/>
      <c r="J337" s="242"/>
      <c r="K337" s="225"/>
      <c r="L337" s="226"/>
      <c r="M337" s="179"/>
      <c r="N337" s="178"/>
      <c r="O337" s="176"/>
      <c r="P337" s="176"/>
      <c r="Q337" s="176"/>
      <c r="R337" s="176"/>
    </row>
    <row r="338" ht="15" customHeight="1">
      <c r="A338" s="176"/>
      <c r="B338" s="176"/>
      <c r="C338" s="243"/>
      <c r="D338" s="243"/>
      <c r="E338" s="243"/>
      <c r="F338" s="243"/>
      <c r="G338" s="243"/>
      <c r="H338" s="243"/>
      <c r="I338" s="242"/>
      <c r="J338" s="242"/>
      <c r="K338" s="225"/>
      <c r="L338" s="226"/>
      <c r="M338" s="179"/>
      <c r="N338" s="178"/>
      <c r="O338" s="176"/>
      <c r="P338" s="176"/>
      <c r="Q338" s="176"/>
      <c r="R338" s="176"/>
    </row>
    <row r="339" ht="15" customHeight="1">
      <c r="A339" s="176"/>
      <c r="B339" s="176"/>
      <c r="C339" s="243"/>
      <c r="D339" s="243"/>
      <c r="E339" s="243"/>
      <c r="F339" s="243"/>
      <c r="G339" s="243"/>
      <c r="H339" s="243"/>
      <c r="I339" s="242"/>
      <c r="J339" s="242"/>
      <c r="K339" s="225"/>
      <c r="L339" s="226"/>
      <c r="M339" s="179"/>
      <c r="N339" s="178"/>
      <c r="O339" s="176"/>
      <c r="P339" s="176"/>
      <c r="Q339" s="176"/>
      <c r="R339" s="176"/>
    </row>
    <row r="340" ht="15" customHeight="1">
      <c r="A340" s="176"/>
      <c r="B340" s="176"/>
      <c r="C340" s="243"/>
      <c r="D340" s="243"/>
      <c r="E340" s="243"/>
      <c r="F340" s="243"/>
      <c r="G340" s="243"/>
      <c r="H340" s="243"/>
      <c r="I340" s="242"/>
      <c r="J340" s="242"/>
      <c r="K340" s="225"/>
      <c r="L340" s="226"/>
      <c r="M340" s="179"/>
      <c r="N340" s="178"/>
      <c r="O340" s="176"/>
      <c r="P340" s="176"/>
      <c r="Q340" s="176"/>
      <c r="R340" s="176"/>
    </row>
    <row r="341" ht="15" customHeight="1">
      <c r="A341" s="176"/>
      <c r="B341" s="176"/>
      <c r="C341" s="243"/>
      <c r="D341" s="243"/>
      <c r="E341" s="243"/>
      <c r="F341" s="243"/>
      <c r="G341" s="243"/>
      <c r="H341" s="243"/>
      <c r="I341" s="242"/>
      <c r="J341" s="242"/>
      <c r="K341" s="225"/>
      <c r="L341" s="226"/>
      <c r="M341" s="179"/>
      <c r="N341" s="178"/>
      <c r="O341" s="176"/>
      <c r="P341" s="176"/>
      <c r="Q341" s="176"/>
      <c r="R341" s="176"/>
    </row>
    <row r="342" ht="15" customHeight="1">
      <c r="A342" s="176"/>
      <c r="B342" s="176"/>
      <c r="C342" s="243"/>
      <c r="D342" s="243"/>
      <c r="E342" s="243"/>
      <c r="F342" s="243"/>
      <c r="G342" s="243"/>
      <c r="H342" s="243"/>
      <c r="I342" s="242"/>
      <c r="J342" s="242"/>
      <c r="K342" s="225"/>
      <c r="L342" s="226"/>
      <c r="M342" s="179"/>
      <c r="N342" s="178"/>
      <c r="O342" s="176"/>
      <c r="P342" s="176"/>
      <c r="Q342" s="176"/>
      <c r="R342" s="176"/>
    </row>
    <row r="343" ht="15" customHeight="1">
      <c r="A343" s="176"/>
      <c r="B343" s="176"/>
      <c r="C343" s="243"/>
      <c r="D343" s="243"/>
      <c r="E343" s="243"/>
      <c r="F343" s="243"/>
      <c r="G343" s="243"/>
      <c r="H343" s="243"/>
      <c r="I343" s="242"/>
      <c r="J343" s="242"/>
      <c r="K343" s="225"/>
      <c r="L343" s="226"/>
      <c r="M343" s="179"/>
      <c r="N343" s="178"/>
      <c r="O343" s="176"/>
      <c r="P343" s="176"/>
      <c r="Q343" s="176"/>
      <c r="R343" s="176"/>
    </row>
    <row r="344" ht="15" customHeight="1">
      <c r="A344" s="176"/>
      <c r="B344" s="176"/>
      <c r="C344" s="243"/>
      <c r="D344" s="243"/>
      <c r="E344" s="243"/>
      <c r="F344" s="243"/>
      <c r="G344" s="243"/>
      <c r="H344" s="243"/>
      <c r="I344" s="246"/>
      <c r="J344" s="246"/>
      <c r="K344" s="225"/>
      <c r="L344" s="226"/>
      <c r="M344" s="179"/>
      <c r="N344" s="178"/>
      <c r="O344" s="176"/>
      <c r="P344" s="176"/>
      <c r="Q344" s="176"/>
      <c r="R344" s="176"/>
    </row>
    <row r="345" ht="15" customHeight="1">
      <c r="A345" s="176"/>
      <c r="B345" s="176"/>
      <c r="C345" s="243"/>
      <c r="D345" s="243"/>
      <c r="E345" s="243"/>
      <c r="F345" s="243"/>
      <c r="G345" s="243"/>
      <c r="H345" s="243"/>
      <c r="I345" s="246"/>
      <c r="J345" s="246"/>
      <c r="K345" s="225"/>
      <c r="L345" s="226"/>
      <c r="M345" s="179"/>
      <c r="N345" s="178"/>
      <c r="O345" s="176"/>
      <c r="P345" s="176"/>
      <c r="Q345" s="176"/>
      <c r="R345" s="176"/>
    </row>
    <row r="346" ht="15" customHeight="1">
      <c r="A346" s="176"/>
      <c r="B346" s="176"/>
      <c r="C346" s="243"/>
      <c r="D346" s="243"/>
      <c r="E346" s="243"/>
      <c r="F346" s="243"/>
      <c r="G346" s="243"/>
      <c r="H346" s="243"/>
      <c r="I346" s="246"/>
      <c r="J346" s="246"/>
      <c r="K346" s="225"/>
      <c r="L346" s="226"/>
      <c r="M346" s="179"/>
      <c r="N346" s="178"/>
      <c r="O346" s="176"/>
      <c r="P346" s="176"/>
      <c r="Q346" s="176"/>
      <c r="R346" s="176"/>
    </row>
    <row r="347" ht="15" customHeight="1">
      <c r="A347" s="176"/>
      <c r="B347" s="176"/>
      <c r="C347" s="243"/>
      <c r="D347" s="243"/>
      <c r="E347" s="243"/>
      <c r="F347" s="243"/>
      <c r="G347" s="243"/>
      <c r="H347" s="243"/>
      <c r="I347" s="246"/>
      <c r="J347" s="246"/>
      <c r="K347" s="225"/>
      <c r="L347" s="226"/>
      <c r="M347" s="179"/>
      <c r="N347" s="178"/>
      <c r="O347" s="176"/>
      <c r="P347" s="176"/>
      <c r="Q347" s="176"/>
      <c r="R347" s="176"/>
    </row>
    <row r="348" ht="15" customHeight="1">
      <c r="A348" s="176"/>
      <c r="B348" s="176"/>
      <c r="C348" s="243"/>
      <c r="D348" s="243"/>
      <c r="E348" s="243"/>
      <c r="F348" s="243"/>
      <c r="G348" s="243"/>
      <c r="H348" s="243"/>
      <c r="I348" s="246"/>
      <c r="J348" s="246"/>
      <c r="K348" s="225"/>
      <c r="L348" s="226"/>
      <c r="M348" s="179"/>
      <c r="N348" s="178"/>
      <c r="O348" s="176"/>
      <c r="P348" s="176"/>
      <c r="Q348" s="176"/>
      <c r="R348" s="176"/>
    </row>
    <row r="349" ht="15" customHeight="1">
      <c r="A349" s="176"/>
      <c r="B349" s="176"/>
      <c r="C349" s="243"/>
      <c r="D349" s="243"/>
      <c r="E349" s="243"/>
      <c r="F349" s="243"/>
      <c r="G349" s="243"/>
      <c r="H349" s="243"/>
      <c r="I349" s="246"/>
      <c r="J349" s="246"/>
      <c r="K349" s="225"/>
      <c r="L349" s="226"/>
      <c r="M349" s="179"/>
      <c r="N349" s="178"/>
      <c r="O349" s="176"/>
      <c r="P349" s="176"/>
      <c r="Q349" s="176"/>
      <c r="R349" s="176"/>
    </row>
    <row r="350" ht="15" customHeight="1">
      <c r="A350" s="176"/>
      <c r="B350" s="176"/>
      <c r="C350" s="243"/>
      <c r="D350" s="243"/>
      <c r="E350" s="243"/>
      <c r="F350" s="243"/>
      <c r="G350" s="243"/>
      <c r="H350" s="243"/>
      <c r="I350" s="246"/>
      <c r="J350" s="246"/>
      <c r="K350" s="225"/>
      <c r="L350" s="226"/>
      <c r="M350" s="179"/>
      <c r="N350" s="178"/>
      <c r="O350" s="176"/>
      <c r="P350" s="176"/>
      <c r="Q350" s="176"/>
      <c r="R350" s="176"/>
    </row>
    <row r="351" ht="15" customHeight="1">
      <c r="A351" s="176"/>
      <c r="B351" s="176"/>
      <c r="C351" s="243"/>
      <c r="D351" s="243"/>
      <c r="E351" s="243"/>
      <c r="F351" s="243"/>
      <c r="G351" s="243"/>
      <c r="H351" s="243"/>
      <c r="I351" s="246"/>
      <c r="J351" s="246"/>
      <c r="K351" s="225"/>
      <c r="L351" s="226"/>
      <c r="M351" s="179"/>
      <c r="N351" s="178"/>
      <c r="O351" s="176"/>
      <c r="P351" s="176"/>
      <c r="Q351" s="176"/>
      <c r="R351" s="176"/>
    </row>
    <row r="352" ht="15" customHeight="1">
      <c r="A352" s="176"/>
      <c r="B352" s="176"/>
      <c r="C352" s="243"/>
      <c r="D352" s="243"/>
      <c r="E352" s="243"/>
      <c r="F352" s="243"/>
      <c r="G352" s="243"/>
      <c r="H352" s="243"/>
      <c r="I352" s="246"/>
      <c r="J352" s="246"/>
      <c r="K352" s="225"/>
      <c r="L352" s="226"/>
      <c r="M352" s="179"/>
      <c r="N352" s="178"/>
      <c r="O352" s="176"/>
      <c r="P352" s="176"/>
      <c r="Q352" s="176"/>
      <c r="R352" s="176"/>
    </row>
    <row r="353" ht="15" customHeight="1">
      <c r="A353" s="176"/>
      <c r="B353" s="176"/>
      <c r="C353" s="243"/>
      <c r="D353" s="243"/>
      <c r="E353" s="243"/>
      <c r="F353" s="243"/>
      <c r="G353" s="243"/>
      <c r="H353" s="243"/>
      <c r="I353" s="246"/>
      <c r="J353" s="246"/>
      <c r="K353" s="225"/>
      <c r="L353" s="226"/>
      <c r="M353" s="179"/>
      <c r="N353" s="178"/>
      <c r="O353" s="176"/>
      <c r="P353" s="176"/>
      <c r="Q353" s="176"/>
      <c r="R353" s="176"/>
    </row>
    <row r="354" ht="15" customHeight="1">
      <c r="A354" s="176"/>
      <c r="B354" s="176"/>
      <c r="C354" s="243"/>
      <c r="D354" s="243"/>
      <c r="E354" s="243"/>
      <c r="F354" s="243"/>
      <c r="G354" s="243"/>
      <c r="H354" s="243"/>
      <c r="I354" s="246"/>
      <c r="J354" s="246"/>
      <c r="K354" s="225"/>
      <c r="L354" s="226"/>
      <c r="M354" s="179"/>
      <c r="N354" s="178"/>
      <c r="O354" s="176"/>
      <c r="P354" s="176"/>
      <c r="Q354" s="176"/>
      <c r="R354" s="176"/>
    </row>
    <row r="355" ht="15" customHeight="1">
      <c r="A355" s="176"/>
      <c r="B355" s="176"/>
      <c r="C355" s="243"/>
      <c r="D355" s="243"/>
      <c r="E355" s="243"/>
      <c r="F355" s="243"/>
      <c r="G355" s="243"/>
      <c r="H355" s="243"/>
      <c r="I355" s="246"/>
      <c r="J355" s="246"/>
      <c r="K355" s="225"/>
      <c r="L355" s="226"/>
      <c r="M355" s="179"/>
      <c r="N355" s="178"/>
      <c r="O355" s="176"/>
      <c r="P355" s="176"/>
      <c r="Q355" s="176"/>
      <c r="R355" s="176"/>
    </row>
    <row r="356" ht="15" customHeight="1">
      <c r="A356" s="176"/>
      <c r="B356" s="176"/>
      <c r="C356" s="243"/>
      <c r="D356" s="243"/>
      <c r="E356" s="243"/>
      <c r="F356" s="243"/>
      <c r="G356" s="243"/>
      <c r="H356" s="243"/>
      <c r="I356" s="246"/>
      <c r="J356" s="246"/>
      <c r="K356" s="225"/>
      <c r="L356" s="226"/>
      <c r="M356" s="179"/>
      <c r="N356" s="178"/>
      <c r="O356" s="176"/>
      <c r="P356" s="176"/>
      <c r="Q356" s="176"/>
      <c r="R356" s="176"/>
    </row>
    <row r="357" ht="15" customHeight="1">
      <c r="A357" s="176"/>
      <c r="B357" s="176"/>
      <c r="C357" s="243"/>
      <c r="D357" s="243"/>
      <c r="E357" s="243"/>
      <c r="F357" s="243"/>
      <c r="G357" s="243"/>
      <c r="H357" s="243"/>
      <c r="I357" s="246"/>
      <c r="J357" s="246"/>
      <c r="K357" s="225"/>
      <c r="L357" s="226"/>
      <c r="M357" s="179"/>
      <c r="N357" s="178"/>
      <c r="O357" s="176"/>
      <c r="P357" s="176"/>
      <c r="Q357" s="176"/>
      <c r="R357" s="176"/>
    </row>
    <row r="358" ht="15" customHeight="1">
      <c r="A358" s="176"/>
      <c r="B358" s="176"/>
      <c r="C358" s="243"/>
      <c r="D358" s="243"/>
      <c r="E358" s="243"/>
      <c r="F358" s="243"/>
      <c r="G358" s="243"/>
      <c r="H358" s="243"/>
      <c r="I358" s="246"/>
      <c r="J358" s="246"/>
      <c r="K358" s="225"/>
      <c r="L358" s="226"/>
      <c r="M358" s="179"/>
      <c r="N358" s="178"/>
      <c r="O358" s="176"/>
      <c r="P358" s="176"/>
      <c r="Q358" s="176"/>
      <c r="R358" s="176"/>
    </row>
    <row r="359" ht="15" customHeight="1">
      <c r="A359" s="176"/>
      <c r="B359" s="176"/>
      <c r="C359" s="243"/>
      <c r="D359" s="243"/>
      <c r="E359" s="243"/>
      <c r="F359" s="243"/>
      <c r="G359" s="243"/>
      <c r="H359" s="243"/>
      <c r="I359" s="246"/>
      <c r="J359" s="246"/>
      <c r="K359" s="225"/>
      <c r="L359" s="226"/>
      <c r="M359" s="179"/>
      <c r="N359" s="178"/>
      <c r="O359" s="176"/>
      <c r="P359" s="176"/>
      <c r="Q359" s="176"/>
      <c r="R359" s="176"/>
    </row>
    <row r="360" ht="15" customHeight="1">
      <c r="A360" s="176"/>
      <c r="B360" s="176"/>
      <c r="C360" s="243"/>
      <c r="D360" s="243"/>
      <c r="E360" s="243"/>
      <c r="F360" s="243"/>
      <c r="G360" s="243"/>
      <c r="H360" s="243"/>
      <c r="I360" s="246"/>
      <c r="J360" s="246"/>
      <c r="K360" s="225"/>
      <c r="L360" s="226"/>
      <c r="M360" s="179"/>
      <c r="N360" s="178"/>
      <c r="O360" s="176"/>
      <c r="P360" s="176"/>
      <c r="Q360" s="176"/>
      <c r="R360" s="176"/>
    </row>
    <row r="361" ht="15" customHeight="1">
      <c r="A361" s="176"/>
      <c r="B361" s="176"/>
      <c r="C361" s="243"/>
      <c r="D361" s="243"/>
      <c r="E361" s="243"/>
      <c r="F361" s="243"/>
      <c r="G361" s="243"/>
      <c r="H361" s="243"/>
      <c r="I361" s="246"/>
      <c r="J361" s="246"/>
      <c r="K361" s="225"/>
      <c r="L361" s="226"/>
      <c r="M361" s="179"/>
      <c r="N361" s="178"/>
      <c r="O361" s="176"/>
      <c r="P361" s="176"/>
      <c r="Q361" s="176"/>
      <c r="R361" s="176"/>
    </row>
    <row r="362" ht="15" customHeight="1">
      <c r="A362" s="176"/>
      <c r="B362" s="176"/>
      <c r="C362" s="243"/>
      <c r="D362" s="243"/>
      <c r="E362" s="243"/>
      <c r="F362" s="243"/>
      <c r="G362" s="243"/>
      <c r="H362" s="243"/>
      <c r="I362" s="246"/>
      <c r="J362" s="246"/>
      <c r="K362" s="225"/>
      <c r="L362" s="226"/>
      <c r="M362" s="179"/>
      <c r="N362" s="178"/>
      <c r="O362" s="176"/>
      <c r="P362" s="176"/>
      <c r="Q362" s="176"/>
      <c r="R362" s="176"/>
    </row>
    <row r="363" ht="15" customHeight="1">
      <c r="A363" s="176"/>
      <c r="B363" s="176"/>
      <c r="C363" s="243"/>
      <c r="D363" s="243"/>
      <c r="E363" s="243"/>
      <c r="F363" s="243"/>
      <c r="G363" s="243"/>
      <c r="H363" s="243"/>
      <c r="I363" s="246"/>
      <c r="J363" s="246"/>
      <c r="K363" s="225"/>
      <c r="L363" s="226"/>
      <c r="M363" s="179"/>
      <c r="N363" s="178"/>
      <c r="O363" s="176"/>
      <c r="P363" s="176"/>
      <c r="Q363" s="176"/>
      <c r="R363" s="176"/>
    </row>
    <row r="364" ht="15" customHeight="1">
      <c r="A364" s="176"/>
      <c r="B364" s="176"/>
      <c r="C364" s="243"/>
      <c r="D364" s="243"/>
      <c r="E364" s="243"/>
      <c r="F364" s="243"/>
      <c r="G364" s="243"/>
      <c r="H364" s="243"/>
      <c r="I364" s="246"/>
      <c r="J364" s="246"/>
      <c r="K364" s="225"/>
      <c r="L364" s="226"/>
      <c r="M364" s="179"/>
      <c r="N364" s="178"/>
      <c r="O364" s="176"/>
      <c r="P364" s="176"/>
      <c r="Q364" s="176"/>
      <c r="R364" s="176"/>
    </row>
    <row r="365" ht="15" customHeight="1">
      <c r="A365" s="176"/>
      <c r="B365" s="176"/>
      <c r="C365" s="243"/>
      <c r="D365" s="243"/>
      <c r="E365" s="243"/>
      <c r="F365" s="243"/>
      <c r="G365" s="243"/>
      <c r="H365" s="243"/>
      <c r="I365" s="246"/>
      <c r="J365" s="246"/>
      <c r="K365" s="225"/>
      <c r="L365" s="226"/>
      <c r="M365" s="179"/>
      <c r="N365" s="178"/>
      <c r="O365" s="176"/>
      <c r="P365" s="176"/>
      <c r="Q365" s="176"/>
      <c r="R365" s="176"/>
    </row>
    <row r="366" ht="15" customHeight="1">
      <c r="A366" s="176"/>
      <c r="B366" s="176"/>
      <c r="C366" s="243"/>
      <c r="D366" s="243"/>
      <c r="E366" s="243"/>
      <c r="F366" s="243"/>
      <c r="G366" s="243"/>
      <c r="H366" s="243"/>
      <c r="I366" s="246"/>
      <c r="J366" s="246"/>
      <c r="K366" s="225"/>
      <c r="L366" s="226"/>
      <c r="M366" s="179"/>
      <c r="N366" s="178"/>
      <c r="O366" s="176"/>
      <c r="P366" s="176"/>
      <c r="Q366" s="176"/>
      <c r="R366" s="176"/>
    </row>
    <row r="367" ht="15" customHeight="1">
      <c r="A367" s="176"/>
      <c r="B367" s="176"/>
      <c r="C367" s="243"/>
      <c r="D367" s="243"/>
      <c r="E367" s="243"/>
      <c r="F367" s="243"/>
      <c r="G367" s="243"/>
      <c r="H367" s="243"/>
      <c r="I367" s="246"/>
      <c r="J367" s="246"/>
      <c r="K367" s="225"/>
      <c r="L367" s="226"/>
      <c r="M367" s="179"/>
      <c r="N367" s="178"/>
      <c r="O367" s="176"/>
      <c r="P367" s="176"/>
      <c r="Q367" s="176"/>
      <c r="R367" s="176"/>
    </row>
    <row r="368" ht="15" customHeight="1">
      <c r="A368" s="176"/>
      <c r="B368" s="176"/>
      <c r="C368" s="243"/>
      <c r="D368" s="243"/>
      <c r="E368" s="243"/>
      <c r="F368" s="243"/>
      <c r="G368" s="243"/>
      <c r="H368" s="243"/>
      <c r="I368" s="246"/>
      <c r="J368" s="246"/>
      <c r="K368" s="225"/>
      <c r="L368" s="226"/>
      <c r="M368" s="179"/>
      <c r="N368" s="178"/>
      <c r="O368" s="176"/>
      <c r="P368" s="176"/>
      <c r="Q368" s="176"/>
      <c r="R368" s="176"/>
    </row>
    <row r="369" ht="15" customHeight="1">
      <c r="A369" s="176"/>
      <c r="B369" s="176"/>
      <c r="C369" s="243"/>
      <c r="D369" s="243"/>
      <c r="E369" s="243"/>
      <c r="F369" s="243"/>
      <c r="G369" s="243"/>
      <c r="H369" s="243"/>
      <c r="I369" s="246"/>
      <c r="J369" s="246"/>
      <c r="K369" s="225"/>
      <c r="L369" s="226"/>
      <c r="M369" s="179"/>
      <c r="N369" s="178"/>
      <c r="O369" s="176"/>
      <c r="P369" s="176"/>
      <c r="Q369" s="176"/>
      <c r="R369" s="176"/>
    </row>
    <row r="370" ht="15" customHeight="1">
      <c r="A370" s="176"/>
      <c r="B370" s="176"/>
      <c r="C370" s="243"/>
      <c r="D370" s="243"/>
      <c r="E370" s="243"/>
      <c r="F370" s="243"/>
      <c r="G370" s="243"/>
      <c r="H370" s="243"/>
      <c r="I370" s="246"/>
      <c r="J370" s="246"/>
      <c r="K370" s="225"/>
      <c r="L370" s="226"/>
      <c r="M370" s="179"/>
      <c r="N370" s="178"/>
      <c r="O370" s="176"/>
      <c r="P370" s="176"/>
      <c r="Q370" s="176"/>
      <c r="R370" s="176"/>
    </row>
    <row r="371" ht="15" customHeight="1">
      <c r="A371" s="176"/>
      <c r="B371" s="176"/>
      <c r="C371" s="243"/>
      <c r="D371" s="243"/>
      <c r="E371" s="243"/>
      <c r="F371" s="243"/>
      <c r="G371" s="243"/>
      <c r="H371" s="243"/>
      <c r="I371" s="246"/>
      <c r="J371" s="246"/>
      <c r="K371" s="237"/>
      <c r="L371" s="247"/>
      <c r="M371" s="179"/>
      <c r="N371" s="178"/>
      <c r="O371" s="176"/>
      <c r="P371" s="176"/>
      <c r="Q371" s="176"/>
      <c r="R371" s="176"/>
    </row>
    <row r="372" ht="15" customHeight="1">
      <c r="A372" s="176"/>
      <c r="B372" s="176"/>
      <c r="C372" s="176"/>
      <c r="D372" s="176"/>
      <c r="E372" s="176"/>
      <c r="F372" s="176"/>
      <c r="G372" s="176"/>
      <c r="H372" s="176"/>
      <c r="I372" s="246"/>
      <c r="J372" s="246"/>
      <c r="K372" s="237"/>
      <c r="L372" s="247"/>
      <c r="M372" s="179"/>
      <c r="N372" s="178"/>
      <c r="O372" s="176"/>
      <c r="P372" s="176"/>
      <c r="Q372" s="176"/>
      <c r="R372" s="176"/>
    </row>
    <row r="373" ht="15" customHeight="1">
      <c r="A373" s="176"/>
      <c r="B373" s="176"/>
      <c r="C373" s="176"/>
      <c r="D373" s="176"/>
      <c r="E373" s="176"/>
      <c r="F373" s="176"/>
      <c r="G373" s="176"/>
      <c r="H373" s="176"/>
      <c r="I373" s="246"/>
      <c r="J373" s="246"/>
      <c r="K373" s="237"/>
      <c r="L373" s="247"/>
      <c r="M373" s="179"/>
      <c r="N373" s="178"/>
      <c r="O373" s="176"/>
      <c r="P373" s="176"/>
      <c r="Q373" s="176"/>
      <c r="R373" s="176"/>
    </row>
    <row r="374" ht="15" customHeight="1">
      <c r="A374" s="176"/>
      <c r="B374" s="176"/>
      <c r="C374" s="176"/>
      <c r="D374" s="176"/>
      <c r="E374" s="176"/>
      <c r="F374" s="176"/>
      <c r="G374" s="176"/>
      <c r="H374" s="176"/>
      <c r="I374" s="246"/>
      <c r="J374" s="246"/>
      <c r="K374" s="237"/>
      <c r="L374" s="247"/>
      <c r="M374" s="179"/>
      <c r="N374" s="178"/>
      <c r="O374" s="176"/>
      <c r="P374" s="176"/>
      <c r="Q374" s="176"/>
      <c r="R374" s="176"/>
    </row>
    <row r="375" ht="15" customHeight="1">
      <c r="A375" s="176"/>
      <c r="B375" s="176"/>
      <c r="C375" s="176"/>
      <c r="D375" s="176"/>
      <c r="E375" s="176"/>
      <c r="F375" s="176"/>
      <c r="G375" s="176"/>
      <c r="H375" s="176"/>
      <c r="I375" s="246"/>
      <c r="J375" s="246"/>
      <c r="K375" s="237"/>
      <c r="L375" s="247"/>
      <c r="M375" s="179"/>
      <c r="N375" s="178"/>
      <c r="O375" s="176"/>
      <c r="P375" s="176"/>
      <c r="Q375" s="176"/>
      <c r="R375" s="176"/>
    </row>
    <row r="376" ht="15" customHeight="1">
      <c r="A376" s="176"/>
      <c r="B376" s="176"/>
      <c r="C376" s="176"/>
      <c r="D376" s="176"/>
      <c r="E376" s="176"/>
      <c r="F376" s="176"/>
      <c r="G376" s="176"/>
      <c r="H376" s="176"/>
      <c r="I376" s="246"/>
      <c r="J376" s="246"/>
      <c r="K376" s="237"/>
      <c r="L376" s="247"/>
      <c r="M376" s="179"/>
      <c r="N376" s="178"/>
      <c r="O376" s="176"/>
      <c r="P376" s="176"/>
      <c r="Q376" s="176"/>
      <c r="R376" s="176"/>
    </row>
    <row r="377" ht="15" customHeight="1">
      <c r="A377" s="176"/>
      <c r="B377" s="176"/>
      <c r="C377" s="176"/>
      <c r="D377" s="176"/>
      <c r="E377" s="176"/>
      <c r="F377" s="176"/>
      <c r="G377" s="176"/>
      <c r="H377" s="176"/>
      <c r="I377" s="246"/>
      <c r="J377" s="246"/>
      <c r="K377" s="237"/>
      <c r="L377" s="247"/>
      <c r="M377" s="179"/>
      <c r="N377" s="178"/>
      <c r="O377" s="176"/>
      <c r="P377" s="176"/>
      <c r="Q377" s="176"/>
      <c r="R377" s="176"/>
    </row>
    <row r="378" ht="15" customHeight="1">
      <c r="A378" s="176"/>
      <c r="B378" s="176"/>
      <c r="C378" s="176"/>
      <c r="D378" s="176"/>
      <c r="E378" s="176"/>
      <c r="F378" s="176"/>
      <c r="G378" s="176"/>
      <c r="H378" s="176"/>
      <c r="I378" s="246"/>
      <c r="J378" s="246"/>
      <c r="K378" s="237"/>
      <c r="L378" s="247"/>
      <c r="M378" s="179"/>
      <c r="N378" s="178"/>
      <c r="O378" s="176"/>
      <c r="P378" s="176"/>
      <c r="Q378" s="176"/>
      <c r="R378" s="176"/>
    </row>
    <row r="379" ht="15" customHeight="1">
      <c r="A379" s="176"/>
      <c r="B379" s="176"/>
      <c r="C379" s="176"/>
      <c r="D379" s="176"/>
      <c r="E379" s="176"/>
      <c r="F379" s="176"/>
      <c r="G379" s="176"/>
      <c r="H379" s="176"/>
      <c r="I379" s="246"/>
      <c r="J379" s="246"/>
      <c r="K379" s="237"/>
      <c r="L379" s="247"/>
      <c r="M379" s="179"/>
      <c r="N379" s="178"/>
      <c r="O379" s="176"/>
      <c r="P379" s="176"/>
      <c r="Q379" s="176"/>
      <c r="R379" s="176"/>
    </row>
    <row r="380" ht="15" customHeight="1">
      <c r="A380" s="176"/>
      <c r="B380" s="176"/>
      <c r="C380" s="176"/>
      <c r="D380" s="176"/>
      <c r="E380" s="176"/>
      <c r="F380" s="176"/>
      <c r="G380" s="176"/>
      <c r="H380" s="176"/>
      <c r="I380" s="246"/>
      <c r="J380" s="246"/>
      <c r="K380" s="237"/>
      <c r="L380" s="247"/>
      <c r="M380" s="179"/>
      <c r="N380" s="178"/>
      <c r="O380" s="176"/>
      <c r="P380" s="176"/>
      <c r="Q380" s="176"/>
      <c r="R380" s="176"/>
    </row>
    <row r="381" ht="15" customHeight="1">
      <c r="A381" s="176"/>
      <c r="B381" s="176"/>
      <c r="C381" s="176"/>
      <c r="D381" s="176"/>
      <c r="E381" s="176"/>
      <c r="F381" s="176"/>
      <c r="G381" s="176"/>
      <c r="H381" s="176"/>
      <c r="I381" s="246"/>
      <c r="J381" s="246"/>
      <c r="K381" s="237"/>
      <c r="L381" s="247"/>
      <c r="M381" s="179"/>
      <c r="N381" s="178"/>
      <c r="O381" s="176"/>
      <c r="P381" s="176"/>
      <c r="Q381" s="176"/>
      <c r="R381" s="176"/>
    </row>
    <row r="382" ht="15" customHeight="1">
      <c r="A382" s="176"/>
      <c r="B382" s="176"/>
      <c r="C382" s="176"/>
      <c r="D382" s="176"/>
      <c r="E382" s="176"/>
      <c r="F382" s="176"/>
      <c r="G382" s="176"/>
      <c r="H382" s="176"/>
      <c r="I382" s="246"/>
      <c r="J382" s="246"/>
      <c r="K382" s="237"/>
      <c r="L382" s="247"/>
      <c r="M382" s="179"/>
      <c r="N382" s="178"/>
      <c r="O382" s="176"/>
      <c r="P382" s="176"/>
      <c r="Q382" s="176"/>
      <c r="R382" s="176"/>
    </row>
    <row r="383" ht="15" customHeight="1">
      <c r="A383" s="176"/>
      <c r="B383" s="176"/>
      <c r="C383" s="176"/>
      <c r="D383" s="176"/>
      <c r="E383" s="176"/>
      <c r="F383" s="176"/>
      <c r="G383" s="176"/>
      <c r="H383" s="176"/>
      <c r="I383" s="246"/>
      <c r="J383" s="246"/>
      <c r="K383" s="237"/>
      <c r="L383" s="247"/>
      <c r="M383" s="179"/>
      <c r="N383" s="178"/>
      <c r="O383" s="176"/>
      <c r="P383" s="176"/>
      <c r="Q383" s="176"/>
      <c r="R383" s="176"/>
    </row>
    <row r="384" ht="15" customHeight="1">
      <c r="A384" s="176"/>
      <c r="B384" s="176"/>
      <c r="C384" s="176"/>
      <c r="D384" s="176"/>
      <c r="E384" s="176"/>
      <c r="F384" s="176"/>
      <c r="G384" s="176"/>
      <c r="H384" s="176"/>
      <c r="I384" s="246"/>
      <c r="J384" s="246"/>
      <c r="K384" s="237"/>
      <c r="L384" s="247"/>
      <c r="M384" s="179"/>
      <c r="N384" s="178"/>
      <c r="O384" s="176"/>
      <c r="P384" s="176"/>
      <c r="Q384" s="176"/>
      <c r="R384" s="176"/>
    </row>
    <row r="385" ht="15" customHeight="1">
      <c r="A385" s="176"/>
      <c r="B385" s="176"/>
      <c r="C385" s="176"/>
      <c r="D385" s="176"/>
      <c r="E385" s="176"/>
      <c r="F385" s="176"/>
      <c r="G385" s="176"/>
      <c r="H385" s="176"/>
      <c r="I385" s="246"/>
      <c r="J385" s="246"/>
      <c r="K385" s="237"/>
      <c r="L385" s="247"/>
      <c r="M385" s="179"/>
      <c r="N385" s="178"/>
      <c r="O385" s="176"/>
      <c r="P385" s="176"/>
      <c r="Q385" s="176"/>
      <c r="R385" s="176"/>
    </row>
    <row r="386" ht="15" customHeight="1">
      <c r="A386" s="176"/>
      <c r="B386" s="176"/>
      <c r="C386" s="176"/>
      <c r="D386" s="176"/>
      <c r="E386" s="176"/>
      <c r="F386" s="176"/>
      <c r="G386" s="176"/>
      <c r="H386" s="176"/>
      <c r="I386" s="246"/>
      <c r="J386" s="246"/>
      <c r="K386" s="237"/>
      <c r="L386" s="247"/>
      <c r="M386" s="179"/>
      <c r="N386" s="178"/>
      <c r="O386" s="176"/>
      <c r="P386" s="176"/>
      <c r="Q386" s="176"/>
      <c r="R386" s="176"/>
    </row>
    <row r="387" ht="15" customHeight="1">
      <c r="A387" s="176"/>
      <c r="B387" s="176"/>
      <c r="C387" s="176"/>
      <c r="D387" s="176"/>
      <c r="E387" s="176"/>
      <c r="F387" s="176"/>
      <c r="G387" s="176"/>
      <c r="H387" s="176"/>
      <c r="I387" s="246"/>
      <c r="J387" s="246"/>
      <c r="K387" s="237"/>
      <c r="L387" s="247"/>
      <c r="M387" s="179"/>
      <c r="N387" s="178"/>
      <c r="O387" s="176"/>
      <c r="P387" s="176"/>
      <c r="Q387" s="176"/>
      <c r="R387" s="176"/>
    </row>
    <row r="388" ht="15" customHeight="1">
      <c r="A388" s="176"/>
      <c r="B388" s="176"/>
      <c r="C388" s="176"/>
      <c r="D388" s="176"/>
      <c r="E388" s="176"/>
      <c r="F388" s="176"/>
      <c r="G388" s="176"/>
      <c r="H388" s="176"/>
      <c r="I388" s="246"/>
      <c r="J388" s="246"/>
      <c r="K388" s="237"/>
      <c r="L388" s="247"/>
      <c r="M388" s="179"/>
      <c r="N388" s="178"/>
      <c r="O388" s="176"/>
      <c r="P388" s="176"/>
      <c r="Q388" s="176"/>
      <c r="R388" s="176"/>
    </row>
    <row r="389" ht="15" customHeight="1">
      <c r="A389" s="176"/>
      <c r="B389" s="176"/>
      <c r="C389" s="176"/>
      <c r="D389" s="176"/>
      <c r="E389" s="176"/>
      <c r="F389" s="176"/>
      <c r="G389" s="176"/>
      <c r="H389" s="176"/>
      <c r="I389" s="246"/>
      <c r="J389" s="246"/>
      <c r="K389" s="237"/>
      <c r="L389" s="247"/>
      <c r="M389" s="179"/>
      <c r="N389" s="178"/>
      <c r="O389" s="176"/>
      <c r="P389" s="176"/>
      <c r="Q389" s="176"/>
      <c r="R389" s="176"/>
    </row>
    <row r="390" ht="15" customHeight="1">
      <c r="A390" s="176"/>
      <c r="B390" s="176"/>
      <c r="C390" s="176"/>
      <c r="D390" s="176"/>
      <c r="E390" s="176"/>
      <c r="F390" s="176"/>
      <c r="G390" s="176"/>
      <c r="H390" s="176"/>
      <c r="I390" s="246"/>
      <c r="J390" s="246"/>
      <c r="K390" s="237"/>
      <c r="L390" s="247"/>
      <c r="M390" s="179"/>
      <c r="N390" s="178"/>
      <c r="O390" s="176"/>
      <c r="P390" s="176"/>
      <c r="Q390" s="176"/>
      <c r="R390" s="176"/>
    </row>
    <row r="391" ht="15" customHeight="1">
      <c r="A391" s="176"/>
      <c r="B391" s="176"/>
      <c r="C391" s="176"/>
      <c r="D391" s="176"/>
      <c r="E391" s="176"/>
      <c r="F391" s="176"/>
      <c r="G391" s="176"/>
      <c r="H391" s="176"/>
      <c r="I391" s="246"/>
      <c r="J391" s="246"/>
      <c r="K391" s="237"/>
      <c r="L391" s="247"/>
      <c r="M391" s="179"/>
      <c r="N391" s="178"/>
      <c r="O391" s="176"/>
      <c r="P391" s="176"/>
      <c r="Q391" s="176"/>
      <c r="R391" s="176"/>
    </row>
    <row r="392" ht="15" customHeight="1">
      <c r="A392" s="176"/>
      <c r="B392" s="176"/>
      <c r="C392" s="176"/>
      <c r="D392" s="176"/>
      <c r="E392" s="176"/>
      <c r="F392" s="176"/>
      <c r="G392" s="176"/>
      <c r="H392" s="176"/>
      <c r="I392" s="246"/>
      <c r="J392" s="246"/>
      <c r="K392" s="237"/>
      <c r="L392" s="247"/>
      <c r="M392" s="179"/>
      <c r="N392" s="178"/>
      <c r="O392" s="176"/>
      <c r="P392" s="176"/>
      <c r="Q392" s="176"/>
      <c r="R392" s="176"/>
    </row>
    <row r="393" ht="15" customHeight="1">
      <c r="A393" s="176"/>
      <c r="B393" s="176"/>
      <c r="C393" s="176"/>
      <c r="D393" s="176"/>
      <c r="E393" s="176"/>
      <c r="F393" s="176"/>
      <c r="G393" s="176"/>
      <c r="H393" s="176"/>
      <c r="I393" s="246"/>
      <c r="J393" s="246"/>
      <c r="K393" s="237"/>
      <c r="L393" s="247"/>
      <c r="M393" s="179"/>
      <c r="N393" s="178"/>
      <c r="O393" s="176"/>
      <c r="P393" s="176"/>
      <c r="Q393" s="176"/>
      <c r="R393" s="176"/>
    </row>
    <row r="394" ht="15" customHeight="1">
      <c r="A394" s="176"/>
      <c r="B394" s="176"/>
      <c r="C394" s="176"/>
      <c r="D394" s="176"/>
      <c r="E394" s="176"/>
      <c r="F394" s="176"/>
      <c r="G394" s="176"/>
      <c r="H394" s="176"/>
      <c r="I394" s="246"/>
      <c r="J394" s="246"/>
      <c r="K394" s="237"/>
      <c r="L394" s="247"/>
      <c r="M394" s="179"/>
      <c r="N394" s="178"/>
      <c r="O394" s="176"/>
      <c r="P394" s="176"/>
      <c r="Q394" s="176"/>
      <c r="R394" s="176"/>
    </row>
    <row r="395" ht="15" customHeight="1">
      <c r="A395" s="176"/>
      <c r="B395" s="176"/>
      <c r="C395" s="176"/>
      <c r="D395" s="176"/>
      <c r="E395" s="176"/>
      <c r="F395" s="176"/>
      <c r="G395" s="176"/>
      <c r="H395" s="176"/>
      <c r="I395" s="246"/>
      <c r="J395" s="246"/>
      <c r="K395" s="237"/>
      <c r="L395" s="247"/>
      <c r="M395" s="179"/>
      <c r="N395" s="178"/>
      <c r="O395" s="176"/>
      <c r="P395" s="176"/>
      <c r="Q395" s="176"/>
      <c r="R395" s="176"/>
    </row>
    <row r="396" ht="15" customHeight="1">
      <c r="A396" s="176"/>
      <c r="B396" s="176"/>
      <c r="C396" s="176"/>
      <c r="D396" s="176"/>
      <c r="E396" s="176"/>
      <c r="F396" s="176"/>
      <c r="G396" s="176"/>
      <c r="H396" s="176"/>
      <c r="I396" s="246"/>
      <c r="J396" s="246"/>
      <c r="K396" s="237"/>
      <c r="L396" s="247"/>
      <c r="M396" s="179"/>
      <c r="N396" s="178"/>
      <c r="O396" s="176"/>
      <c r="P396" s="176"/>
      <c r="Q396" s="176"/>
      <c r="R396" s="176"/>
    </row>
    <row r="397" ht="15" customHeight="1">
      <c r="A397" s="176"/>
      <c r="B397" s="176"/>
      <c r="C397" s="176"/>
      <c r="D397" s="176"/>
      <c r="E397" s="176"/>
      <c r="F397" s="176"/>
      <c r="G397" s="176"/>
      <c r="H397" s="176"/>
      <c r="I397" s="246"/>
      <c r="J397" s="246"/>
      <c r="K397" s="237"/>
      <c r="L397" s="247"/>
      <c r="M397" s="179"/>
      <c r="N397" s="178"/>
      <c r="O397" s="176"/>
      <c r="P397" s="176"/>
      <c r="Q397" s="176"/>
      <c r="R397" s="176"/>
    </row>
    <row r="398" ht="15" customHeight="1">
      <c r="A398" s="176"/>
      <c r="B398" s="176"/>
      <c r="C398" s="176"/>
      <c r="D398" s="176"/>
      <c r="E398" s="176"/>
      <c r="F398" s="176"/>
      <c r="G398" s="176"/>
      <c r="H398" s="176"/>
      <c r="I398" s="246"/>
      <c r="J398" s="246"/>
      <c r="K398" s="237"/>
      <c r="L398" s="247"/>
      <c r="M398" s="179"/>
      <c r="N398" s="178"/>
      <c r="O398" s="176"/>
      <c r="P398" s="176"/>
      <c r="Q398" s="176"/>
      <c r="R398" s="176"/>
    </row>
    <row r="399" ht="15" customHeight="1">
      <c r="A399" s="176"/>
      <c r="B399" s="176"/>
      <c r="C399" s="176"/>
      <c r="D399" s="176"/>
      <c r="E399" s="176"/>
      <c r="F399" s="176"/>
      <c r="G399" s="176"/>
      <c r="H399" s="176"/>
      <c r="I399" s="246"/>
      <c r="J399" s="246"/>
      <c r="K399" s="237"/>
      <c r="L399" s="247"/>
      <c r="M399" s="179"/>
      <c r="N399" s="178"/>
      <c r="O399" s="176"/>
      <c r="P399" s="176"/>
      <c r="Q399" s="176"/>
      <c r="R399" s="176"/>
    </row>
    <row r="400" ht="15" customHeight="1">
      <c r="A400" s="176"/>
      <c r="B400" s="176"/>
      <c r="C400" s="176"/>
      <c r="D400" s="176"/>
      <c r="E400" s="176"/>
      <c r="F400" s="176"/>
      <c r="G400" s="176"/>
      <c r="H400" s="176"/>
      <c r="I400" s="246"/>
      <c r="J400" s="246"/>
      <c r="K400" s="237"/>
      <c r="L400" s="247"/>
      <c r="M400" s="179"/>
      <c r="N400" s="178"/>
      <c r="O400" s="176"/>
      <c r="P400" s="176"/>
      <c r="Q400" s="176"/>
      <c r="R400" s="176"/>
    </row>
    <row r="401" ht="15" customHeight="1">
      <c r="A401" s="176"/>
      <c r="B401" s="176"/>
      <c r="C401" s="176"/>
      <c r="D401" s="176"/>
      <c r="E401" s="176"/>
      <c r="F401" s="176"/>
      <c r="G401" s="176"/>
      <c r="H401" s="176"/>
      <c r="I401" s="246"/>
      <c r="J401" s="246"/>
      <c r="K401" s="237"/>
      <c r="L401" s="247"/>
      <c r="M401" s="179"/>
      <c r="N401" s="178"/>
      <c r="O401" s="176"/>
      <c r="P401" s="176"/>
      <c r="Q401" s="176"/>
      <c r="R401" s="176"/>
    </row>
    <row r="402" ht="15" customHeight="1">
      <c r="A402" s="176"/>
      <c r="B402" s="176"/>
      <c r="C402" s="176"/>
      <c r="D402" s="176"/>
      <c r="E402" s="176"/>
      <c r="F402" s="176"/>
      <c r="G402" s="176"/>
      <c r="H402" s="176"/>
      <c r="I402" s="246"/>
      <c r="J402" s="246"/>
      <c r="K402" s="237"/>
      <c r="L402" s="247"/>
      <c r="M402" s="179"/>
      <c r="N402" s="178"/>
      <c r="O402" s="176"/>
      <c r="P402" s="176"/>
      <c r="Q402" s="176"/>
      <c r="R402" s="176"/>
    </row>
    <row r="403" ht="15" customHeight="1">
      <c r="A403" s="176"/>
      <c r="B403" s="176"/>
      <c r="C403" s="176"/>
      <c r="D403" s="176"/>
      <c r="E403" s="176"/>
      <c r="F403" s="176"/>
      <c r="G403" s="176"/>
      <c r="H403" s="176"/>
      <c r="I403" s="246"/>
      <c r="J403" s="246"/>
      <c r="K403" s="237"/>
      <c r="L403" s="247"/>
      <c r="M403" s="179"/>
      <c r="N403" s="178"/>
      <c r="O403" s="176"/>
      <c r="P403" s="176"/>
      <c r="Q403" s="176"/>
      <c r="R403" s="176"/>
    </row>
    <row r="404" ht="15" customHeight="1">
      <c r="A404" s="176"/>
      <c r="B404" s="176"/>
      <c r="C404" s="176"/>
      <c r="D404" s="176"/>
      <c r="E404" s="176"/>
      <c r="F404" s="176"/>
      <c r="G404" s="176"/>
      <c r="H404" s="176"/>
      <c r="I404" s="246"/>
      <c r="J404" s="246"/>
      <c r="K404" s="237"/>
      <c r="L404" s="247"/>
      <c r="M404" s="179"/>
      <c r="N404" s="178"/>
      <c r="O404" s="176"/>
      <c r="P404" s="176"/>
      <c r="Q404" s="176"/>
      <c r="R404" s="176"/>
    </row>
    <row r="405" ht="15" customHeight="1">
      <c r="A405" s="176"/>
      <c r="B405" s="176"/>
      <c r="C405" s="176"/>
      <c r="D405" s="176"/>
      <c r="E405" s="176"/>
      <c r="F405" s="176"/>
      <c r="G405" s="176"/>
      <c r="H405" s="176"/>
      <c r="I405" s="246"/>
      <c r="J405" s="246"/>
      <c r="K405" s="237"/>
      <c r="L405" s="247"/>
      <c r="M405" s="179"/>
      <c r="N405" s="178"/>
      <c r="O405" s="176"/>
      <c r="P405" s="176"/>
      <c r="Q405" s="176"/>
      <c r="R405" s="176"/>
    </row>
    <row r="406" ht="15" customHeight="1">
      <c r="A406" s="176"/>
      <c r="B406" s="176"/>
      <c r="C406" s="176"/>
      <c r="D406" s="176"/>
      <c r="E406" s="176"/>
      <c r="F406" s="176"/>
      <c r="G406" s="176"/>
      <c r="H406" s="176"/>
      <c r="I406" s="246"/>
      <c r="J406" s="246"/>
      <c r="K406" s="237"/>
      <c r="L406" s="247"/>
      <c r="M406" s="179"/>
      <c r="N406" s="178"/>
      <c r="O406" s="176"/>
      <c r="P406" s="176"/>
      <c r="Q406" s="176"/>
      <c r="R406" s="176"/>
    </row>
    <row r="407" ht="15" customHeight="1">
      <c r="A407" s="176"/>
      <c r="B407" s="176"/>
      <c r="C407" s="176"/>
      <c r="D407" s="176"/>
      <c r="E407" s="176"/>
      <c r="F407" s="176"/>
      <c r="G407" s="176"/>
      <c r="H407" s="176"/>
      <c r="I407" s="246"/>
      <c r="J407" s="246"/>
      <c r="K407" s="237"/>
      <c r="L407" s="247"/>
      <c r="M407" s="179"/>
      <c r="N407" s="178"/>
      <c r="O407" s="176"/>
      <c r="P407" s="176"/>
      <c r="Q407" s="176"/>
      <c r="R407" s="176"/>
    </row>
    <row r="408" ht="15" customHeight="1">
      <c r="A408" s="176"/>
      <c r="B408" s="176"/>
      <c r="C408" s="176"/>
      <c r="D408" s="176"/>
      <c r="E408" s="176"/>
      <c r="F408" s="176"/>
      <c r="G408" s="176"/>
      <c r="H408" s="176"/>
      <c r="I408" s="246"/>
      <c r="J408" s="246"/>
      <c r="K408" s="237"/>
      <c r="L408" s="247"/>
      <c r="M408" s="179"/>
      <c r="N408" s="178"/>
      <c r="O408" s="176"/>
      <c r="P408" s="176"/>
      <c r="Q408" s="176"/>
      <c r="R408" s="176"/>
    </row>
    <row r="409" ht="15" customHeight="1">
      <c r="A409" s="176"/>
      <c r="B409" s="176"/>
      <c r="C409" s="176"/>
      <c r="D409" s="176"/>
      <c r="E409" s="176"/>
      <c r="F409" s="176"/>
      <c r="G409" s="176"/>
      <c r="H409" s="176"/>
      <c r="I409" s="246"/>
      <c r="J409" s="246"/>
      <c r="K409" s="237"/>
      <c r="L409" s="247"/>
      <c r="M409" s="179"/>
      <c r="N409" s="178"/>
      <c r="O409" s="176"/>
      <c r="P409" s="176"/>
      <c r="Q409" s="176"/>
      <c r="R409" s="176"/>
    </row>
    <row r="410" ht="15" customHeight="1">
      <c r="A410" s="176"/>
      <c r="B410" s="176"/>
      <c r="C410" s="176"/>
      <c r="D410" s="176"/>
      <c r="E410" s="176"/>
      <c r="F410" s="176"/>
      <c r="G410" s="176"/>
      <c r="H410" s="176"/>
      <c r="I410" s="246"/>
      <c r="J410" s="246"/>
      <c r="K410" s="237"/>
      <c r="L410" s="247"/>
      <c r="M410" s="179"/>
      <c r="N410" s="178"/>
      <c r="O410" s="176"/>
      <c r="P410" s="176"/>
      <c r="Q410" s="176"/>
      <c r="R410" s="176"/>
    </row>
    <row r="411" ht="15" customHeight="1">
      <c r="A411" s="176"/>
      <c r="B411" s="176"/>
      <c r="C411" s="176"/>
      <c r="D411" s="176"/>
      <c r="E411" s="176"/>
      <c r="F411" s="176"/>
      <c r="G411" s="176"/>
      <c r="H411" s="176"/>
      <c r="I411" s="246"/>
      <c r="J411" s="246"/>
      <c r="K411" s="237"/>
      <c r="L411" s="247"/>
      <c r="M411" s="179"/>
      <c r="N411" s="178"/>
      <c r="O411" s="176"/>
      <c r="P411" s="176"/>
      <c r="Q411" s="176"/>
      <c r="R411" s="176"/>
    </row>
    <row r="412" ht="15" customHeight="1">
      <c r="A412" s="176"/>
      <c r="B412" s="176"/>
      <c r="C412" s="176"/>
      <c r="D412" s="176"/>
      <c r="E412" s="176"/>
      <c r="F412" s="176"/>
      <c r="G412" s="176"/>
      <c r="H412" s="176"/>
      <c r="I412" s="246"/>
      <c r="J412" s="246"/>
      <c r="K412" s="237"/>
      <c r="L412" s="247"/>
      <c r="M412" s="179"/>
      <c r="N412" s="178"/>
      <c r="O412" s="176"/>
      <c r="P412" s="176"/>
      <c r="Q412" s="176"/>
      <c r="R412" s="176"/>
    </row>
    <row r="413" ht="15" customHeight="1">
      <c r="A413" s="176"/>
      <c r="B413" s="176"/>
      <c r="C413" s="176"/>
      <c r="D413" s="176"/>
      <c r="E413" s="176"/>
      <c r="F413" s="176"/>
      <c r="G413" s="176"/>
      <c r="H413" s="176"/>
      <c r="I413" s="246"/>
      <c r="J413" s="246"/>
      <c r="K413" s="237"/>
      <c r="L413" s="247"/>
      <c r="M413" s="179"/>
      <c r="N413" s="178"/>
      <c r="O413" s="176"/>
      <c r="P413" s="176"/>
      <c r="Q413" s="176"/>
      <c r="R413" s="176"/>
    </row>
    <row r="414" ht="15" customHeight="1">
      <c r="A414" s="176"/>
      <c r="B414" s="176"/>
      <c r="C414" s="176"/>
      <c r="D414" s="176"/>
      <c r="E414" s="176"/>
      <c r="F414" s="176"/>
      <c r="G414" s="176"/>
      <c r="H414" s="176"/>
      <c r="I414" s="246"/>
      <c r="J414" s="246"/>
      <c r="K414" s="237"/>
      <c r="L414" s="247"/>
      <c r="M414" s="179"/>
      <c r="N414" s="178"/>
      <c r="O414" s="176"/>
      <c r="P414" s="176"/>
      <c r="Q414" s="176"/>
      <c r="R414" s="176"/>
    </row>
    <row r="415" ht="15" customHeight="1">
      <c r="A415" s="176"/>
      <c r="B415" s="176"/>
      <c r="C415" s="176"/>
      <c r="D415" s="176"/>
      <c r="E415" s="176"/>
      <c r="F415" s="176"/>
      <c r="G415" s="176"/>
      <c r="H415" s="176"/>
      <c r="I415" s="246"/>
      <c r="J415" s="246"/>
      <c r="K415" s="237"/>
      <c r="L415" s="247"/>
      <c r="M415" s="179"/>
      <c r="N415" s="178"/>
      <c r="O415" s="176"/>
      <c r="P415" s="176"/>
      <c r="Q415" s="176"/>
      <c r="R415" s="176"/>
    </row>
    <row r="416" ht="15" customHeight="1">
      <c r="A416" s="176"/>
      <c r="B416" s="176"/>
      <c r="C416" s="176"/>
      <c r="D416" s="176"/>
      <c r="E416" s="176"/>
      <c r="F416" s="176"/>
      <c r="G416" s="176"/>
      <c r="H416" s="176"/>
      <c r="I416" s="246"/>
      <c r="J416" s="246"/>
      <c r="K416" s="237"/>
      <c r="L416" s="247"/>
      <c r="M416" s="179"/>
      <c r="N416" s="178"/>
      <c r="O416" s="176"/>
      <c r="P416" s="176"/>
      <c r="Q416" s="176"/>
      <c r="R416" s="176"/>
    </row>
    <row r="417" ht="15" customHeight="1">
      <c r="A417" s="176"/>
      <c r="B417" s="176"/>
      <c r="C417" s="176"/>
      <c r="D417" s="176"/>
      <c r="E417" s="176"/>
      <c r="F417" s="176"/>
      <c r="G417" s="176"/>
      <c r="H417" s="176"/>
      <c r="I417" s="246"/>
      <c r="J417" s="246"/>
      <c r="K417" s="237"/>
      <c r="L417" s="247"/>
      <c r="M417" s="179"/>
      <c r="N417" s="178"/>
      <c r="O417" s="176"/>
      <c r="P417" s="176"/>
      <c r="Q417" s="176"/>
      <c r="R417" s="176"/>
    </row>
    <row r="418" ht="15" customHeight="1">
      <c r="A418" s="176"/>
      <c r="B418" s="176"/>
      <c r="C418" s="176"/>
      <c r="D418" s="176"/>
      <c r="E418" s="176"/>
      <c r="F418" s="176"/>
      <c r="G418" s="176"/>
      <c r="H418" s="176"/>
      <c r="I418" s="246"/>
      <c r="J418" s="246"/>
      <c r="K418" s="237"/>
      <c r="L418" s="247"/>
      <c r="M418" s="179"/>
      <c r="N418" s="178"/>
      <c r="O418" s="176"/>
      <c r="P418" s="176"/>
      <c r="Q418" s="176"/>
      <c r="R418" s="176"/>
    </row>
    <row r="419" ht="15" customHeight="1">
      <c r="A419" s="176"/>
      <c r="B419" s="176"/>
      <c r="C419" s="176"/>
      <c r="D419" s="176"/>
      <c r="E419" s="176"/>
      <c r="F419" s="176"/>
      <c r="G419" s="176"/>
      <c r="H419" s="176"/>
      <c r="I419" s="246"/>
      <c r="J419" s="246"/>
      <c r="K419" s="237"/>
      <c r="L419" s="247"/>
      <c r="M419" s="179"/>
      <c r="N419" s="178"/>
      <c r="O419" s="176"/>
      <c r="P419" s="176"/>
      <c r="Q419" s="176"/>
      <c r="R419" s="176"/>
    </row>
    <row r="420" ht="15" customHeight="1">
      <c r="A420" s="176"/>
      <c r="B420" s="176"/>
      <c r="C420" s="176"/>
      <c r="D420" s="176"/>
      <c r="E420" s="176"/>
      <c r="F420" s="176"/>
      <c r="G420" s="176"/>
      <c r="H420" s="176"/>
      <c r="I420" s="246"/>
      <c r="J420" s="246"/>
      <c r="K420" s="237"/>
      <c r="L420" s="247"/>
      <c r="M420" s="179"/>
      <c r="N420" s="178"/>
      <c r="O420" s="176"/>
      <c r="P420" s="176"/>
      <c r="Q420" s="176"/>
      <c r="R420" s="176"/>
    </row>
    <row r="421" ht="15" customHeight="1">
      <c r="A421" s="176"/>
      <c r="B421" s="176"/>
      <c r="C421" s="176"/>
      <c r="D421" s="176"/>
      <c r="E421" s="176"/>
      <c r="F421" s="176"/>
      <c r="G421" s="176"/>
      <c r="H421" s="176"/>
      <c r="I421" s="246"/>
      <c r="J421" s="246"/>
      <c r="K421" s="237"/>
      <c r="L421" s="247"/>
      <c r="M421" s="179"/>
      <c r="N421" s="178"/>
      <c r="O421" s="176"/>
      <c r="P421" s="176"/>
      <c r="Q421" s="176"/>
      <c r="R421" s="176"/>
    </row>
    <row r="422" ht="15" customHeight="1">
      <c r="A422" s="176"/>
      <c r="B422" s="176"/>
      <c r="C422" s="176"/>
      <c r="D422" s="176"/>
      <c r="E422" s="176"/>
      <c r="F422" s="176"/>
      <c r="G422" s="176"/>
      <c r="H422" s="176"/>
      <c r="I422" s="246"/>
      <c r="J422" s="246"/>
      <c r="K422" s="237"/>
      <c r="L422" s="247"/>
      <c r="M422" s="179"/>
      <c r="N422" s="178"/>
      <c r="O422" s="176"/>
      <c r="P422" s="176"/>
      <c r="Q422" s="176"/>
      <c r="R422" s="176"/>
    </row>
    <row r="423" ht="15" customHeight="1">
      <c r="A423" s="176"/>
      <c r="B423" s="176"/>
      <c r="C423" s="176"/>
      <c r="D423" s="176"/>
      <c r="E423" s="176"/>
      <c r="F423" s="176"/>
      <c r="G423" s="176"/>
      <c r="H423" s="176"/>
      <c r="I423" s="246"/>
      <c r="J423" s="246"/>
      <c r="K423" s="237"/>
      <c r="L423" s="247"/>
      <c r="M423" s="179"/>
      <c r="N423" s="178"/>
      <c r="O423" s="176"/>
      <c r="P423" s="176"/>
      <c r="Q423" s="176"/>
      <c r="R423" s="176"/>
    </row>
    <row r="424" ht="15" customHeight="1">
      <c r="A424" s="176"/>
      <c r="B424" s="176"/>
      <c r="C424" s="176"/>
      <c r="D424" s="176"/>
      <c r="E424" s="176"/>
      <c r="F424" s="176"/>
      <c r="G424" s="176"/>
      <c r="H424" s="176"/>
      <c r="I424" s="246"/>
      <c r="J424" s="246"/>
      <c r="K424" s="237"/>
      <c r="L424" s="247"/>
      <c r="M424" s="179"/>
      <c r="N424" s="178"/>
      <c r="O424" s="176"/>
      <c r="P424" s="176"/>
      <c r="Q424" s="176"/>
      <c r="R424" s="176"/>
    </row>
    <row r="425" ht="15" customHeight="1">
      <c r="A425" s="176"/>
      <c r="B425" s="176"/>
      <c r="C425" s="176"/>
      <c r="D425" s="176"/>
      <c r="E425" s="176"/>
      <c r="F425" s="176"/>
      <c r="G425" s="176"/>
      <c r="H425" s="176"/>
      <c r="I425" s="246"/>
      <c r="J425" s="246"/>
      <c r="K425" s="237"/>
      <c r="L425" s="247"/>
      <c r="M425" s="179"/>
      <c r="N425" s="178"/>
      <c r="O425" s="176"/>
      <c r="P425" s="176"/>
      <c r="Q425" s="176"/>
      <c r="R425" s="176"/>
    </row>
    <row r="426" ht="15" customHeight="1">
      <c r="A426" s="176"/>
      <c r="B426" s="176"/>
      <c r="C426" s="176"/>
      <c r="D426" s="176"/>
      <c r="E426" s="176"/>
      <c r="F426" s="176"/>
      <c r="G426" s="176"/>
      <c r="H426" s="176"/>
      <c r="I426" s="246"/>
      <c r="J426" s="246"/>
      <c r="K426" s="237"/>
      <c r="L426" s="247"/>
      <c r="M426" s="179"/>
      <c r="N426" s="178"/>
      <c r="O426" s="176"/>
      <c r="P426" s="176"/>
      <c r="Q426" s="176"/>
      <c r="R426" s="176"/>
    </row>
    <row r="427" ht="15" customHeight="1">
      <c r="A427" s="176"/>
      <c r="B427" s="176"/>
      <c r="C427" s="176"/>
      <c r="D427" s="176"/>
      <c r="E427" s="176"/>
      <c r="F427" s="176"/>
      <c r="G427" s="176"/>
      <c r="H427" s="176"/>
      <c r="I427" s="246"/>
      <c r="J427" s="246"/>
      <c r="K427" s="237"/>
      <c r="L427" s="247"/>
      <c r="M427" s="179"/>
      <c r="N427" s="178"/>
      <c r="O427" s="176"/>
      <c r="P427" s="176"/>
      <c r="Q427" s="176"/>
      <c r="R427" s="176"/>
    </row>
    <row r="428" ht="15" customHeight="1">
      <c r="A428" s="176"/>
      <c r="B428" s="176"/>
      <c r="C428" s="176"/>
      <c r="D428" s="176"/>
      <c r="E428" s="176"/>
      <c r="F428" s="176"/>
      <c r="G428" s="176"/>
      <c r="H428" s="176"/>
      <c r="I428" s="246"/>
      <c r="J428" s="246"/>
      <c r="K428" s="237"/>
      <c r="L428" s="247"/>
      <c r="M428" s="179"/>
      <c r="N428" s="178"/>
      <c r="O428" s="176"/>
      <c r="P428" s="176"/>
      <c r="Q428" s="176"/>
      <c r="R428" s="176"/>
    </row>
    <row r="429" ht="15" customHeight="1">
      <c r="A429" s="176"/>
      <c r="B429" s="176"/>
      <c r="C429" s="176"/>
      <c r="D429" s="176"/>
      <c r="E429" s="176"/>
      <c r="F429" s="176"/>
      <c r="G429" s="176"/>
      <c r="H429" s="176"/>
      <c r="I429" s="246"/>
      <c r="J429" s="246"/>
      <c r="K429" s="237"/>
      <c r="L429" s="247"/>
      <c r="M429" s="179"/>
      <c r="N429" s="178"/>
      <c r="O429" s="176"/>
      <c r="P429" s="176"/>
      <c r="Q429" s="176"/>
      <c r="R429" s="176"/>
    </row>
    <row r="430" ht="15" customHeight="1">
      <c r="A430" s="176"/>
      <c r="B430" s="176"/>
      <c r="C430" s="176"/>
      <c r="D430" s="176"/>
      <c r="E430" s="176"/>
      <c r="F430" s="176"/>
      <c r="G430" s="176"/>
      <c r="H430" s="176"/>
      <c r="I430" s="246"/>
      <c r="J430" s="246"/>
      <c r="K430" s="237"/>
      <c r="L430" s="247"/>
      <c r="M430" s="179"/>
      <c r="N430" s="178"/>
      <c r="O430" s="176"/>
      <c r="P430" s="176"/>
      <c r="Q430" s="176"/>
      <c r="R430" s="176"/>
    </row>
    <row r="431" ht="15" customHeight="1">
      <c r="A431" s="176"/>
      <c r="B431" s="176"/>
      <c r="C431" s="176"/>
      <c r="D431" s="176"/>
      <c r="E431" s="176"/>
      <c r="F431" s="176"/>
      <c r="G431" s="176"/>
      <c r="H431" s="176"/>
      <c r="I431" s="246"/>
      <c r="J431" s="246"/>
      <c r="K431" s="237"/>
      <c r="L431" s="247"/>
      <c r="M431" s="179"/>
      <c r="N431" s="178"/>
      <c r="O431" s="176"/>
      <c r="P431" s="176"/>
      <c r="Q431" s="176"/>
      <c r="R431" s="176"/>
    </row>
    <row r="432" ht="15" customHeight="1">
      <c r="A432" s="176"/>
      <c r="B432" s="176"/>
      <c r="C432" s="176"/>
      <c r="D432" s="176"/>
      <c r="E432" s="176"/>
      <c r="F432" s="176"/>
      <c r="G432" s="176"/>
      <c r="H432" s="176"/>
      <c r="I432" s="246"/>
      <c r="J432" s="246"/>
      <c r="K432" s="237"/>
      <c r="L432" s="247"/>
      <c r="M432" s="179"/>
      <c r="N432" s="178"/>
      <c r="O432" s="176"/>
      <c r="P432" s="176"/>
      <c r="Q432" s="176"/>
      <c r="R432" s="176"/>
    </row>
    <row r="433" ht="15" customHeight="1">
      <c r="A433" s="176"/>
      <c r="B433" s="176"/>
      <c r="C433" s="176"/>
      <c r="D433" s="176"/>
      <c r="E433" s="176"/>
      <c r="F433" s="176"/>
      <c r="G433" s="176"/>
      <c r="H433" s="176"/>
      <c r="I433" s="246"/>
      <c r="J433" s="246"/>
      <c r="K433" s="237"/>
      <c r="L433" s="247"/>
      <c r="M433" s="179"/>
      <c r="N433" s="178"/>
      <c r="O433" s="176"/>
      <c r="P433" s="176"/>
      <c r="Q433" s="176"/>
      <c r="R433" s="176"/>
    </row>
    <row r="434" ht="15" customHeight="1">
      <c r="A434" s="176"/>
      <c r="B434" s="176"/>
      <c r="C434" s="176"/>
      <c r="D434" s="176"/>
      <c r="E434" s="176"/>
      <c r="F434" s="176"/>
      <c r="G434" s="176"/>
      <c r="H434" s="176"/>
      <c r="I434" s="246"/>
      <c r="J434" s="246"/>
      <c r="K434" s="237"/>
      <c r="L434" s="247"/>
      <c r="M434" s="179"/>
      <c r="N434" s="178"/>
      <c r="O434" s="176"/>
      <c r="P434" s="176"/>
      <c r="Q434" s="176"/>
      <c r="R434" s="176"/>
    </row>
    <row r="435" ht="15" customHeight="1">
      <c r="A435" s="176"/>
      <c r="B435" s="176"/>
      <c r="C435" s="176"/>
      <c r="D435" s="176"/>
      <c r="E435" s="176"/>
      <c r="F435" s="176"/>
      <c r="G435" s="176"/>
      <c r="H435" s="176"/>
      <c r="I435" s="246"/>
      <c r="J435" s="246"/>
      <c r="K435" s="237"/>
      <c r="L435" s="247"/>
      <c r="M435" s="179"/>
      <c r="N435" s="178"/>
      <c r="O435" s="176"/>
      <c r="P435" s="176"/>
      <c r="Q435" s="176"/>
      <c r="R435" s="176"/>
    </row>
    <row r="436" ht="15" customHeight="1">
      <c r="A436" s="176"/>
      <c r="B436" s="176"/>
      <c r="C436" s="176"/>
      <c r="D436" s="176"/>
      <c r="E436" s="176"/>
      <c r="F436" s="176"/>
      <c r="G436" s="176"/>
      <c r="H436" s="176"/>
      <c r="I436" s="246"/>
      <c r="J436" s="246"/>
      <c r="K436" s="237"/>
      <c r="L436" s="247"/>
      <c r="M436" s="179"/>
      <c r="N436" s="178"/>
      <c r="O436" s="176"/>
      <c r="P436" s="176"/>
      <c r="Q436" s="176"/>
      <c r="R436" s="176"/>
    </row>
    <row r="437" ht="15" customHeight="1">
      <c r="A437" s="176"/>
      <c r="B437" s="176"/>
      <c r="C437" s="176"/>
      <c r="D437" s="176"/>
      <c r="E437" s="176"/>
      <c r="F437" s="176"/>
      <c r="G437" s="176"/>
      <c r="H437" s="176"/>
      <c r="I437" s="246"/>
      <c r="J437" s="246"/>
      <c r="K437" s="237"/>
      <c r="L437" s="247"/>
      <c r="M437" s="179"/>
      <c r="N437" s="178"/>
      <c r="O437" s="176"/>
      <c r="P437" s="176"/>
      <c r="Q437" s="176"/>
      <c r="R437" s="176"/>
    </row>
    <row r="438" ht="15" customHeight="1">
      <c r="A438" s="176"/>
      <c r="B438" s="176"/>
      <c r="C438" s="176"/>
      <c r="D438" s="176"/>
      <c r="E438" s="176"/>
      <c r="F438" s="176"/>
      <c r="G438" s="176"/>
      <c r="H438" s="176"/>
      <c r="I438" s="246"/>
      <c r="J438" s="246"/>
      <c r="K438" s="237"/>
      <c r="L438" s="247"/>
      <c r="M438" s="179"/>
      <c r="N438" s="178"/>
      <c r="O438" s="176"/>
      <c r="P438" s="176"/>
      <c r="Q438" s="176"/>
      <c r="R438" s="176"/>
    </row>
    <row r="439" ht="15" customHeight="1">
      <c r="A439" s="176"/>
      <c r="B439" s="176"/>
      <c r="C439" s="176"/>
      <c r="D439" s="176"/>
      <c r="E439" s="176"/>
      <c r="F439" s="176"/>
      <c r="G439" s="176"/>
      <c r="H439" s="176"/>
      <c r="I439" s="246"/>
      <c r="J439" s="246"/>
      <c r="K439" s="237"/>
      <c r="L439" s="247"/>
      <c r="M439" s="179"/>
      <c r="N439" s="178"/>
      <c r="O439" s="176"/>
      <c r="P439" s="176"/>
      <c r="Q439" s="176"/>
      <c r="R439" s="176"/>
    </row>
    <row r="440" ht="15" customHeight="1">
      <c r="A440" s="176"/>
      <c r="B440" s="176"/>
      <c r="C440" s="176"/>
      <c r="D440" s="176"/>
      <c r="E440" s="176"/>
      <c r="F440" s="176"/>
      <c r="G440" s="176"/>
      <c r="H440" s="176"/>
      <c r="I440" s="176"/>
      <c r="J440" s="176"/>
      <c r="K440" s="237"/>
      <c r="L440" s="247"/>
      <c r="M440" s="179"/>
      <c r="N440" s="178"/>
      <c r="O440" s="176"/>
      <c r="P440" s="176"/>
      <c r="Q440" s="176"/>
      <c r="R440" s="176"/>
    </row>
    <row r="441" ht="15" customHeight="1">
      <c r="A441" s="176"/>
      <c r="B441" s="176"/>
      <c r="C441" s="176"/>
      <c r="D441" s="176"/>
      <c r="E441" s="176"/>
      <c r="F441" s="176"/>
      <c r="G441" s="176"/>
      <c r="H441" s="176"/>
      <c r="I441" s="176"/>
      <c r="J441" s="176"/>
      <c r="K441" s="237"/>
      <c r="L441" s="247"/>
      <c r="M441" s="179"/>
      <c r="N441" s="178"/>
      <c r="O441" s="176"/>
      <c r="P441" s="176"/>
      <c r="Q441" s="176"/>
      <c r="R441" s="176"/>
    </row>
    <row r="442" ht="15" customHeight="1">
      <c r="A442" s="176"/>
      <c r="B442" s="176"/>
      <c r="C442" s="176"/>
      <c r="D442" s="176"/>
      <c r="E442" s="176"/>
      <c r="F442" s="176"/>
      <c r="G442" s="176"/>
      <c r="H442" s="176"/>
      <c r="I442" s="176"/>
      <c r="J442" s="176"/>
      <c r="K442" s="237"/>
      <c r="L442" s="247"/>
      <c r="M442" s="179"/>
      <c r="N442" s="178"/>
      <c r="O442" s="176"/>
      <c r="P442" s="176"/>
      <c r="Q442" s="176"/>
      <c r="R442" s="176"/>
    </row>
    <row r="443" ht="15" customHeight="1">
      <c r="A443" s="176"/>
      <c r="B443" s="176"/>
      <c r="C443" s="176"/>
      <c r="D443" s="176"/>
      <c r="E443" s="176"/>
      <c r="F443" s="176"/>
      <c r="G443" s="176"/>
      <c r="H443" s="176"/>
      <c r="I443" s="176"/>
      <c r="J443" s="176"/>
      <c r="K443" s="237"/>
      <c r="L443" s="247"/>
      <c r="M443" s="179"/>
      <c r="N443" s="178"/>
      <c r="O443" s="176"/>
      <c r="P443" s="176"/>
      <c r="Q443" s="176"/>
      <c r="R443" s="176"/>
    </row>
    <row r="444" ht="15" customHeight="1">
      <c r="A444" s="176"/>
      <c r="B444" s="176"/>
      <c r="C444" s="176"/>
      <c r="D444" s="176"/>
      <c r="E444" s="176"/>
      <c r="F444" s="176"/>
      <c r="G444" s="176"/>
      <c r="H444" s="176"/>
      <c r="I444" s="176"/>
      <c r="J444" s="176"/>
      <c r="K444" s="237"/>
      <c r="L444" s="247"/>
      <c r="M444" s="179"/>
      <c r="N444" s="178"/>
      <c r="O444" s="176"/>
      <c r="P444" s="176"/>
      <c r="Q444" s="176"/>
      <c r="R444" s="176"/>
    </row>
    <row r="445" ht="15" customHeight="1">
      <c r="A445" s="176"/>
      <c r="B445" s="176"/>
      <c r="C445" s="176"/>
      <c r="D445" s="176"/>
      <c r="E445" s="176"/>
      <c r="F445" s="176"/>
      <c r="G445" s="176"/>
      <c r="H445" s="176"/>
      <c r="I445" s="176"/>
      <c r="J445" s="176"/>
      <c r="K445" s="237"/>
      <c r="L445" s="247"/>
      <c r="M445" s="179"/>
      <c r="N445" s="178"/>
      <c r="O445" s="176"/>
      <c r="P445" s="176"/>
      <c r="Q445" s="176"/>
      <c r="R445" s="176"/>
    </row>
    <row r="446" ht="15" customHeight="1">
      <c r="A446" s="176"/>
      <c r="B446" s="176"/>
      <c r="C446" s="176"/>
      <c r="D446" s="176"/>
      <c r="E446" s="176"/>
      <c r="F446" s="176"/>
      <c r="G446" s="176"/>
      <c r="H446" s="176"/>
      <c r="I446" s="176"/>
      <c r="J446" s="176"/>
      <c r="K446" s="237"/>
      <c r="L446" s="247"/>
      <c r="M446" s="179"/>
      <c r="N446" s="178"/>
      <c r="O446" s="176"/>
      <c r="P446" s="176"/>
      <c r="Q446" s="176"/>
      <c r="R446" s="176"/>
    </row>
    <row r="447" ht="15" customHeight="1">
      <c r="A447" s="176"/>
      <c r="B447" s="176"/>
      <c r="C447" s="176"/>
      <c r="D447" s="176"/>
      <c r="E447" s="176"/>
      <c r="F447" s="176"/>
      <c r="G447" s="176"/>
      <c r="H447" s="176"/>
      <c r="I447" s="176"/>
      <c r="J447" s="176"/>
      <c r="K447" s="237"/>
      <c r="L447" s="247"/>
      <c r="M447" s="179"/>
      <c r="N447" s="178"/>
      <c r="O447" s="176"/>
      <c r="P447" s="176"/>
      <c r="Q447" s="176"/>
      <c r="R447" s="176"/>
    </row>
    <row r="448" ht="15" customHeight="1">
      <c r="A448" s="176"/>
      <c r="B448" s="176"/>
      <c r="C448" s="176"/>
      <c r="D448" s="176"/>
      <c r="E448" s="176"/>
      <c r="F448" s="176"/>
      <c r="G448" s="176"/>
      <c r="H448" s="176"/>
      <c r="I448" s="176"/>
      <c r="J448" s="176"/>
      <c r="K448" s="237"/>
      <c r="L448" s="247"/>
      <c r="M448" s="179"/>
      <c r="N448" s="178"/>
      <c r="O448" s="176"/>
      <c r="P448" s="176"/>
      <c r="Q448" s="176"/>
      <c r="R448" s="176"/>
    </row>
    <row r="449" ht="15" customHeight="1">
      <c r="A449" s="176"/>
      <c r="B449" s="176"/>
      <c r="C449" s="176"/>
      <c r="D449" s="176"/>
      <c r="E449" s="176"/>
      <c r="F449" s="176"/>
      <c r="G449" s="176"/>
      <c r="H449" s="176"/>
      <c r="I449" s="176"/>
      <c r="J449" s="176"/>
      <c r="K449" s="237"/>
      <c r="L449" s="247"/>
      <c r="M449" s="179"/>
      <c r="N449" s="178"/>
      <c r="O449" s="176"/>
      <c r="P449" s="176"/>
      <c r="Q449" s="176"/>
      <c r="R449" s="176"/>
    </row>
  </sheetData>
  <conditionalFormatting sqref="I2:K2 I11:K11">
    <cfRule type="cellIs" dxfId="1" priority="1" operator="lessThan" stopIfTrue="1">
      <formula>0</formula>
    </cfRule>
  </conditionalFormatting>
  <pageMargins left="0.748031" right="0.748031" top="0.984252" bottom="0.984252" header="0.511811" footer="0.511811"/>
  <pageSetup firstPageNumber="1" fitToHeight="1" fitToWidth="1" scale="74" useFirstPageNumber="0" orientation="landscape" pageOrder="downThenOver"/>
  <headerFooter>
    <oddFooter>&amp;C&amp;"Helvetica,Regular"&amp;12&amp;K000000&amp;P</oddFooter>
  </headerFooter>
</worksheet>
</file>

<file path=xl/worksheets/sheet6.xml><?xml version="1.0" encoding="utf-8"?>
<worksheet xmlns:r="http://schemas.openxmlformats.org/officeDocument/2006/relationships" xmlns="http://schemas.openxmlformats.org/spreadsheetml/2006/main">
  <sheetPr>
    <pageSetUpPr fitToPage="1"/>
  </sheetPr>
  <dimension ref="A1:R514"/>
  <sheetViews>
    <sheetView workbookViewId="0" showGridLines="0" defaultGridColor="1"/>
  </sheetViews>
  <sheetFormatPr defaultColWidth="8.83333" defaultRowHeight="12.75" customHeight="1" outlineLevelRow="0" outlineLevelCol="0"/>
  <cols>
    <col min="1" max="1" width="12.5" style="283" customWidth="1"/>
    <col min="2" max="2" width="22.6719" style="283" customWidth="1"/>
    <col min="3" max="3" width="9.17188" style="283" customWidth="1"/>
    <col min="4" max="4" width="11.5" style="283" customWidth="1"/>
    <col min="5" max="5" width="9.17188" style="283" customWidth="1"/>
    <col min="6" max="6" width="11.1719" style="283" customWidth="1"/>
    <col min="7" max="7" width="9.5" style="283" customWidth="1"/>
    <col min="8" max="8" width="9.5" style="283" customWidth="1"/>
    <col min="9" max="9" width="11.5" style="283" customWidth="1"/>
    <col min="10" max="10" width="9.17188" style="283" customWidth="1"/>
    <col min="11" max="11" width="10.6719" style="283" customWidth="1"/>
    <col min="12" max="12" width="10.1719" style="283" customWidth="1"/>
    <col min="13" max="13" width="9.17188" style="283" customWidth="1"/>
    <col min="14" max="14" width="9.17188" style="283" customWidth="1"/>
    <col min="15" max="15" width="9.17188" style="283" customWidth="1"/>
    <col min="16" max="16" width="18.1719" style="283" customWidth="1"/>
    <col min="17" max="17" width="9.17188" style="283" customWidth="1"/>
    <col min="18" max="18" width="9.17188" style="283" customWidth="1"/>
    <col min="19" max="256" width="8.85156" style="283" customWidth="1"/>
  </cols>
  <sheetData>
    <row r="1" ht="37" customHeight="1">
      <c r="A1" t="s" s="175">
        <v>42</v>
      </c>
      <c r="B1" t="s" s="249">
        <v>135</v>
      </c>
      <c r="C1" s="176"/>
      <c r="D1" s="176"/>
      <c r="E1" s="176"/>
      <c r="F1" s="176"/>
      <c r="G1" s="177"/>
      <c r="H1" s="284"/>
      <c r="I1" s="176"/>
      <c r="J1" s="176"/>
      <c r="K1" s="176"/>
      <c r="L1" s="177"/>
      <c r="M1" s="285"/>
      <c r="N1" s="178"/>
      <c r="O1" s="176"/>
      <c r="P1" s="176"/>
      <c r="Q1" s="176"/>
      <c r="R1" s="176"/>
    </row>
    <row r="2" ht="15" customHeight="1">
      <c r="A2" t="s" s="180">
        <v>54</v>
      </c>
      <c r="B2" s="181"/>
      <c r="C2" s="286"/>
      <c r="D2" s="286"/>
      <c r="E2" s="286"/>
      <c r="F2" s="286"/>
      <c r="G2" s="287"/>
      <c r="H2" s="288"/>
      <c r="I2" s="289"/>
      <c r="J2" s="289"/>
      <c r="K2" s="290"/>
      <c r="L2" s="287"/>
      <c r="M2" t="s" s="291">
        <v>55</v>
      </c>
      <c r="N2" s="178"/>
      <c r="O2" s="176"/>
      <c r="P2" s="176"/>
      <c r="Q2" s="176"/>
      <c r="R2" s="176"/>
    </row>
    <row r="3" ht="15" customHeight="1">
      <c r="A3" s="187"/>
      <c r="B3" s="182"/>
      <c r="C3" s="188"/>
      <c r="D3" s="188"/>
      <c r="E3" s="189"/>
      <c r="F3" s="190"/>
      <c r="G3" s="191"/>
      <c r="H3" s="192"/>
      <c r="I3" s="292"/>
      <c r="J3" s="292"/>
      <c r="K3" s="189"/>
      <c r="L3" s="191"/>
      <c r="M3" s="293"/>
      <c r="N3" s="178"/>
      <c r="O3" s="176"/>
      <c r="P3" s="176"/>
      <c r="Q3" s="176"/>
      <c r="R3" s="176"/>
    </row>
    <row r="4" ht="15" customHeight="1">
      <c r="A4" s="194"/>
      <c r="B4" s="182"/>
      <c r="C4" s="190"/>
      <c r="D4" s="190"/>
      <c r="E4" s="190"/>
      <c r="F4" s="190"/>
      <c r="G4" s="191"/>
      <c r="H4" s="192"/>
      <c r="I4" s="292"/>
      <c r="J4" s="292"/>
      <c r="K4" s="189"/>
      <c r="L4" s="191"/>
      <c r="M4" s="293"/>
      <c r="N4" s="178"/>
      <c r="O4" s="176"/>
      <c r="P4" s="176"/>
      <c r="Q4" s="176"/>
      <c r="R4" s="176"/>
    </row>
    <row r="5" ht="15" customHeight="1">
      <c r="A5" s="194"/>
      <c r="B5" s="182"/>
      <c r="C5" s="190"/>
      <c r="D5" s="190"/>
      <c r="E5" s="190"/>
      <c r="F5" s="190"/>
      <c r="G5" s="191"/>
      <c r="H5" s="192"/>
      <c r="I5" s="292"/>
      <c r="J5" s="292"/>
      <c r="K5" s="189"/>
      <c r="L5" s="191"/>
      <c r="M5" s="293"/>
      <c r="N5" s="178"/>
      <c r="O5" s="176"/>
      <c r="P5" s="176"/>
      <c r="Q5" s="176"/>
      <c r="R5" s="176"/>
    </row>
    <row r="6" ht="15" customHeight="1">
      <c r="A6" s="194"/>
      <c r="B6" s="182"/>
      <c r="C6" s="195"/>
      <c r="D6" s="195"/>
      <c r="E6" t="s" s="195">
        <v>56</v>
      </c>
      <c r="F6" s="195"/>
      <c r="G6" s="196"/>
      <c r="H6" s="197"/>
      <c r="I6" s="294"/>
      <c r="J6" t="s" s="295">
        <v>57</v>
      </c>
      <c r="K6" s="296"/>
      <c r="L6" s="196"/>
      <c r="M6" s="297"/>
      <c r="N6" s="178"/>
      <c r="O6" s="176"/>
      <c r="P6" s="176"/>
      <c r="Q6" s="176"/>
      <c r="R6" s="176"/>
    </row>
    <row r="7" ht="15" customHeight="1">
      <c r="A7" s="194"/>
      <c r="B7" s="182"/>
      <c r="C7" t="s" s="200">
        <v>58</v>
      </c>
      <c r="D7" t="s" s="200">
        <v>59</v>
      </c>
      <c r="E7" t="s" s="200">
        <v>58</v>
      </c>
      <c r="F7" t="s" s="200">
        <v>60</v>
      </c>
      <c r="G7" t="s" s="201">
        <v>61</v>
      </c>
      <c r="H7" t="s" s="202">
        <v>62</v>
      </c>
      <c r="I7" t="s" s="200">
        <v>63</v>
      </c>
      <c r="J7" t="s" s="200">
        <v>62</v>
      </c>
      <c r="K7" t="s" s="200">
        <v>63</v>
      </c>
      <c r="L7" t="s" s="201">
        <v>61</v>
      </c>
      <c r="M7" t="s" s="203">
        <v>64</v>
      </c>
      <c r="N7" s="178"/>
      <c r="O7" s="176"/>
      <c r="P7" s="176"/>
      <c r="Q7" s="176"/>
      <c r="R7" s="176"/>
    </row>
    <row r="8" ht="15" customHeight="1">
      <c r="A8" s="194"/>
      <c r="B8" s="182"/>
      <c r="C8" t="s" s="190">
        <v>129</v>
      </c>
      <c r="D8" t="s" s="190">
        <v>130</v>
      </c>
      <c r="E8" t="s" s="190">
        <v>131</v>
      </c>
      <c r="F8" t="s" s="190">
        <v>132</v>
      </c>
      <c r="G8" t="s" s="205">
        <v>56</v>
      </c>
      <c r="H8" t="s" s="206">
        <v>129</v>
      </c>
      <c r="I8" t="s" s="190">
        <v>130</v>
      </c>
      <c r="J8" t="s" s="190">
        <v>131</v>
      </c>
      <c r="K8" t="s" s="190">
        <v>71</v>
      </c>
      <c r="L8" t="s" s="205">
        <v>57</v>
      </c>
      <c r="M8" t="s" s="207">
        <v>56</v>
      </c>
      <c r="N8" s="178"/>
      <c r="O8" s="176"/>
      <c r="P8" s="176"/>
      <c r="Q8" s="176"/>
      <c r="R8" s="176"/>
    </row>
    <row r="9" ht="15" customHeight="1">
      <c r="A9" s="194"/>
      <c r="B9" s="182"/>
      <c r="C9" s="190"/>
      <c r="D9" s="190"/>
      <c r="E9" s="189"/>
      <c r="F9" s="190"/>
      <c r="G9" s="209"/>
      <c r="H9" s="206"/>
      <c r="I9" s="292"/>
      <c r="J9" s="292"/>
      <c r="K9" t="s" s="190">
        <v>73</v>
      </c>
      <c r="L9" s="205"/>
      <c r="M9" s="179"/>
      <c r="N9" s="178"/>
      <c r="O9" s="176"/>
      <c r="P9" s="176"/>
      <c r="Q9" s="176"/>
      <c r="R9" s="176"/>
    </row>
    <row r="10" ht="15" customHeight="1">
      <c r="A10" s="194"/>
      <c r="B10" s="182"/>
      <c r="C10" s="286"/>
      <c r="D10" s="190"/>
      <c r="E10" s="190"/>
      <c r="F10" s="286"/>
      <c r="G10" s="205"/>
      <c r="H10" s="206"/>
      <c r="I10" s="292"/>
      <c r="J10" s="292"/>
      <c r="K10" s="190"/>
      <c r="L10" s="205"/>
      <c r="M10" s="179"/>
      <c r="N10" s="178"/>
      <c r="O10" s="176"/>
      <c r="P10" s="176"/>
      <c r="Q10" s="176"/>
      <c r="R10" s="176"/>
    </row>
    <row r="11" ht="15" customHeight="1">
      <c r="A11" t="s" s="211">
        <v>133</v>
      </c>
      <c r="B11" t="s" s="251">
        <v>136</v>
      </c>
      <c r="C11" s="298"/>
      <c r="D11" s="299"/>
      <c r="E11" s="299"/>
      <c r="F11" s="299"/>
      <c r="G11" s="300"/>
      <c r="H11" s="301"/>
      <c r="I11" s="302"/>
      <c r="J11" s="302"/>
      <c r="K11" s="303"/>
      <c r="L11" s="304"/>
      <c r="M11" s="179"/>
      <c r="N11" s="178"/>
      <c r="O11" s="176"/>
      <c r="P11" s="176"/>
      <c r="Q11" s="176"/>
      <c r="R11" s="176"/>
    </row>
    <row r="12" ht="15" customHeight="1">
      <c r="A12" s="194">
        <v>2000</v>
      </c>
      <c r="B12" t="s" s="229">
        <v>89</v>
      </c>
      <c r="C12" s="261">
        <v>0</v>
      </c>
      <c r="D12" s="261">
        <v>0</v>
      </c>
      <c r="E12" s="261">
        <v>1040</v>
      </c>
      <c r="F12" s="261">
        <v>0</v>
      </c>
      <c r="G12" s="231">
        <v>1040</v>
      </c>
      <c r="H12" s="263">
        <v>5884</v>
      </c>
      <c r="I12" s="305">
        <v>974</v>
      </c>
      <c r="J12" s="230">
        <v>0</v>
      </c>
      <c r="K12" s="261">
        <v>3051</v>
      </c>
      <c r="L12" s="231">
        <v>9909</v>
      </c>
      <c r="M12" s="306">
        <v>-8869</v>
      </c>
      <c r="N12" s="178"/>
      <c r="O12" s="176"/>
      <c r="P12" s="176"/>
      <c r="Q12" s="176"/>
      <c r="R12" s="176"/>
    </row>
    <row r="13" ht="15" customHeight="1">
      <c r="A13" s="194">
        <v>2000</v>
      </c>
      <c r="B13" t="s" s="229">
        <v>87</v>
      </c>
      <c r="C13" s="230">
        <v>0</v>
      </c>
      <c r="D13" s="230">
        <v>0</v>
      </c>
      <c r="E13" s="230">
        <v>971</v>
      </c>
      <c r="F13" s="230">
        <v>0</v>
      </c>
      <c r="G13" s="231">
        <v>971</v>
      </c>
      <c r="H13" s="234">
        <v>7111</v>
      </c>
      <c r="I13" s="305">
        <v>846</v>
      </c>
      <c r="J13" s="230">
        <v>0</v>
      </c>
      <c r="K13" s="230">
        <v>2841</v>
      </c>
      <c r="L13" s="231">
        <v>10798</v>
      </c>
      <c r="M13" s="306">
        <v>-9827</v>
      </c>
      <c r="N13" s="178"/>
      <c r="O13" s="176"/>
      <c r="P13" s="176"/>
      <c r="Q13" s="176"/>
      <c r="R13" s="176"/>
    </row>
    <row r="14" ht="15" customHeight="1">
      <c r="A14" s="194">
        <v>2000</v>
      </c>
      <c r="B14" t="s" s="229">
        <v>141</v>
      </c>
      <c r="C14" s="230">
        <v>0</v>
      </c>
      <c r="D14" s="230">
        <v>0</v>
      </c>
      <c r="E14" s="230">
        <v>1063</v>
      </c>
      <c r="F14" s="230">
        <v>0</v>
      </c>
      <c r="G14" s="231">
        <v>1063</v>
      </c>
      <c r="H14" s="234">
        <v>8219</v>
      </c>
      <c r="I14" s="305">
        <v>908</v>
      </c>
      <c r="J14" s="230">
        <v>0</v>
      </c>
      <c r="K14" s="230">
        <v>2843</v>
      </c>
      <c r="L14" s="231">
        <v>11970</v>
      </c>
      <c r="M14" s="306">
        <v>-10907</v>
      </c>
      <c r="N14" s="178"/>
      <c r="O14" s="176"/>
      <c r="P14" s="176"/>
      <c r="Q14" s="176"/>
      <c r="R14" s="176"/>
    </row>
    <row r="15" ht="15" customHeight="1">
      <c r="A15" s="194">
        <v>2000</v>
      </c>
      <c r="B15" t="s" s="229">
        <v>142</v>
      </c>
      <c r="C15" s="230">
        <v>0</v>
      </c>
      <c r="D15" s="230">
        <v>0</v>
      </c>
      <c r="E15" s="230">
        <v>975</v>
      </c>
      <c r="F15" s="230">
        <v>0</v>
      </c>
      <c r="G15" s="231">
        <v>975</v>
      </c>
      <c r="H15" s="234">
        <v>11783</v>
      </c>
      <c r="I15" s="305">
        <v>814</v>
      </c>
      <c r="J15" s="230">
        <v>0</v>
      </c>
      <c r="K15" s="230">
        <v>2778</v>
      </c>
      <c r="L15" s="231">
        <v>15375</v>
      </c>
      <c r="M15" s="306">
        <v>-14400</v>
      </c>
      <c r="N15" s="178"/>
      <c r="O15" s="176"/>
      <c r="P15" s="176"/>
      <c r="Q15" s="176"/>
      <c r="R15" s="176"/>
    </row>
    <row r="16" ht="15" customHeight="1">
      <c r="A16" s="194">
        <v>2000</v>
      </c>
      <c r="B16" t="s" s="229">
        <v>143</v>
      </c>
      <c r="C16" s="230">
        <v>0</v>
      </c>
      <c r="D16" s="230">
        <v>0</v>
      </c>
      <c r="E16" s="230">
        <v>859</v>
      </c>
      <c r="F16" s="230">
        <v>0</v>
      </c>
      <c r="G16" s="231">
        <v>859</v>
      </c>
      <c r="H16" s="234">
        <v>12055</v>
      </c>
      <c r="I16" s="305">
        <v>689</v>
      </c>
      <c r="J16" s="230">
        <v>0</v>
      </c>
      <c r="K16" s="230">
        <v>2514</v>
      </c>
      <c r="L16" s="231">
        <v>15258</v>
      </c>
      <c r="M16" s="306">
        <v>-14399</v>
      </c>
      <c r="N16" s="178"/>
      <c r="O16" s="176"/>
      <c r="P16" s="176"/>
      <c r="Q16" s="176"/>
      <c r="R16" s="176"/>
    </row>
    <row r="17" ht="15" customHeight="1">
      <c r="A17" s="194">
        <v>2000</v>
      </c>
      <c r="B17" t="s" s="229">
        <v>144</v>
      </c>
      <c r="C17" s="230">
        <v>0</v>
      </c>
      <c r="D17" s="230">
        <v>0</v>
      </c>
      <c r="E17" s="230">
        <v>595</v>
      </c>
      <c r="F17" s="230">
        <v>0</v>
      </c>
      <c r="G17" s="231">
        <v>595</v>
      </c>
      <c r="H17" s="234">
        <v>10563</v>
      </c>
      <c r="I17" s="305">
        <v>651</v>
      </c>
      <c r="J17" s="230">
        <v>0</v>
      </c>
      <c r="K17" s="230">
        <v>2876</v>
      </c>
      <c r="L17" s="231">
        <v>14090</v>
      </c>
      <c r="M17" s="306">
        <v>-13495</v>
      </c>
      <c r="N17" s="178"/>
      <c r="O17" s="176"/>
      <c r="P17" s="176"/>
      <c r="Q17" s="176"/>
      <c r="R17" s="176"/>
    </row>
    <row r="18" ht="15" customHeight="1">
      <c r="A18" s="194">
        <v>2000</v>
      </c>
      <c r="B18" t="s" s="229">
        <v>145</v>
      </c>
      <c r="C18" s="230">
        <v>0</v>
      </c>
      <c r="D18" s="230">
        <v>0</v>
      </c>
      <c r="E18" s="230">
        <v>549</v>
      </c>
      <c r="F18" s="230">
        <v>0</v>
      </c>
      <c r="G18" s="231">
        <v>549</v>
      </c>
      <c r="H18" s="234">
        <v>8706</v>
      </c>
      <c r="I18" s="305">
        <v>342</v>
      </c>
      <c r="J18" s="230">
        <v>0</v>
      </c>
      <c r="K18" s="230">
        <v>2382</v>
      </c>
      <c r="L18" s="231">
        <v>11430</v>
      </c>
      <c r="M18" s="306">
        <v>-10881</v>
      </c>
      <c r="N18" s="178"/>
      <c r="O18" s="176"/>
      <c r="P18" s="176"/>
      <c r="Q18" s="176"/>
      <c r="R18" s="176"/>
    </row>
    <row r="19" ht="15" customHeight="1">
      <c r="A19" s="194">
        <v>2000</v>
      </c>
      <c r="B19" t="s" s="229">
        <v>146</v>
      </c>
      <c r="C19" s="230">
        <v>0</v>
      </c>
      <c r="D19" s="230">
        <v>0</v>
      </c>
      <c r="E19" s="230">
        <v>920</v>
      </c>
      <c r="F19" s="230">
        <v>0</v>
      </c>
      <c r="G19" s="231">
        <v>920</v>
      </c>
      <c r="H19" s="234">
        <v>12397</v>
      </c>
      <c r="I19" s="305">
        <v>446</v>
      </c>
      <c r="J19" s="230">
        <v>0</v>
      </c>
      <c r="K19" s="230">
        <v>2108</v>
      </c>
      <c r="L19" s="231">
        <v>14951</v>
      </c>
      <c r="M19" s="306">
        <v>-14031</v>
      </c>
      <c r="N19" s="178"/>
      <c r="O19" s="176"/>
      <c r="P19" s="176"/>
      <c r="Q19" s="176"/>
      <c r="R19" s="176"/>
    </row>
    <row r="20" ht="15" customHeight="1">
      <c r="A20" s="194">
        <v>2000</v>
      </c>
      <c r="B20" t="s" s="229">
        <v>147</v>
      </c>
      <c r="C20" s="230">
        <v>0</v>
      </c>
      <c r="D20" s="230">
        <v>0</v>
      </c>
      <c r="E20" s="230">
        <v>993</v>
      </c>
      <c r="F20" s="230">
        <v>0</v>
      </c>
      <c r="G20" s="231">
        <v>993</v>
      </c>
      <c r="H20" s="234">
        <v>11294</v>
      </c>
      <c r="I20" s="305">
        <v>416</v>
      </c>
      <c r="J20" s="230">
        <v>0</v>
      </c>
      <c r="K20" s="230">
        <v>2173</v>
      </c>
      <c r="L20" s="231">
        <v>13883</v>
      </c>
      <c r="M20" s="306">
        <v>-12890</v>
      </c>
      <c r="N20" s="178"/>
      <c r="O20" s="176"/>
      <c r="P20" s="176"/>
      <c r="Q20" s="176"/>
      <c r="R20" s="176"/>
    </row>
    <row r="21" ht="15" customHeight="1">
      <c r="A21" s="194">
        <v>2000</v>
      </c>
      <c r="B21" t="s" s="229">
        <v>148</v>
      </c>
      <c r="C21" s="230">
        <v>0</v>
      </c>
      <c r="D21" s="230">
        <v>0</v>
      </c>
      <c r="E21" s="230">
        <v>1105</v>
      </c>
      <c r="F21" s="230">
        <v>0</v>
      </c>
      <c r="G21" s="231">
        <v>1105</v>
      </c>
      <c r="H21" s="234">
        <v>4459</v>
      </c>
      <c r="I21" s="305">
        <v>468</v>
      </c>
      <c r="J21" s="230">
        <v>0</v>
      </c>
      <c r="K21" s="230">
        <v>2481</v>
      </c>
      <c r="L21" s="231">
        <v>7408</v>
      </c>
      <c r="M21" s="306">
        <v>-6303</v>
      </c>
      <c r="N21" s="178"/>
      <c r="O21" s="176"/>
      <c r="P21" s="176"/>
      <c r="Q21" s="176"/>
      <c r="R21" s="176"/>
    </row>
    <row r="22" ht="15" customHeight="1">
      <c r="A22" s="194">
        <v>2000</v>
      </c>
      <c r="B22" t="s" s="229">
        <v>149</v>
      </c>
      <c r="C22" s="230">
        <v>351</v>
      </c>
      <c r="D22" s="230">
        <v>0</v>
      </c>
      <c r="E22" s="230">
        <v>1087</v>
      </c>
      <c r="F22" s="230">
        <v>0</v>
      </c>
      <c r="G22" s="231">
        <v>1438</v>
      </c>
      <c r="H22" s="234">
        <v>2103</v>
      </c>
      <c r="I22" s="305">
        <v>635</v>
      </c>
      <c r="J22" s="230">
        <v>0</v>
      </c>
      <c r="K22" s="230">
        <v>2888</v>
      </c>
      <c r="L22" s="231">
        <v>5626</v>
      </c>
      <c r="M22" s="306">
        <v>-4188</v>
      </c>
      <c r="N22" s="178"/>
      <c r="O22" s="176"/>
      <c r="P22" s="176"/>
      <c r="Q22" s="176"/>
      <c r="R22" s="176"/>
    </row>
    <row r="23" ht="15" customHeight="1">
      <c r="A23" s="253">
        <v>2000</v>
      </c>
      <c r="B23" t="s" s="254">
        <v>101</v>
      </c>
      <c r="C23" s="266">
        <v>2604</v>
      </c>
      <c r="D23" s="266">
        <v>0</v>
      </c>
      <c r="E23" s="266">
        <v>1122</v>
      </c>
      <c r="F23" s="266">
        <v>0</v>
      </c>
      <c r="G23" s="267">
        <v>3726</v>
      </c>
      <c r="H23" s="268">
        <v>0</v>
      </c>
      <c r="I23" s="307">
        <v>534</v>
      </c>
      <c r="J23" s="266">
        <v>0</v>
      </c>
      <c r="K23" s="266">
        <v>3313</v>
      </c>
      <c r="L23" s="267">
        <v>3847</v>
      </c>
      <c r="M23" s="308">
        <v>-121</v>
      </c>
      <c r="N23" s="178"/>
      <c r="O23" s="176"/>
      <c r="P23" s="176"/>
      <c r="Q23" s="176"/>
      <c r="R23" s="176"/>
    </row>
    <row r="24" ht="15" customHeight="1">
      <c r="A24" s="259">
        <v>2001</v>
      </c>
      <c r="B24" t="s" s="260">
        <v>89</v>
      </c>
      <c r="C24" s="261">
        <v>980</v>
      </c>
      <c r="D24" s="261">
        <v>0</v>
      </c>
      <c r="E24" s="261">
        <v>1063</v>
      </c>
      <c r="F24" s="261">
        <v>0</v>
      </c>
      <c r="G24" s="262">
        <v>2043</v>
      </c>
      <c r="H24" s="263">
        <v>137</v>
      </c>
      <c r="I24" s="309">
        <v>500</v>
      </c>
      <c r="J24" s="261">
        <v>0</v>
      </c>
      <c r="K24" s="261">
        <v>3839</v>
      </c>
      <c r="L24" s="262">
        <v>4476</v>
      </c>
      <c r="M24" s="310">
        <v>-2433</v>
      </c>
      <c r="N24" s="178"/>
      <c r="O24" s="237"/>
      <c r="P24" s="176"/>
      <c r="Q24" s="176"/>
      <c r="R24" s="176"/>
    </row>
    <row r="25" ht="15" customHeight="1">
      <c r="A25" s="194">
        <v>2001</v>
      </c>
      <c r="B25" t="s" s="229">
        <v>87</v>
      </c>
      <c r="C25" s="230">
        <v>1976</v>
      </c>
      <c r="D25" s="230">
        <v>0</v>
      </c>
      <c r="E25" s="230">
        <v>927</v>
      </c>
      <c r="F25" s="230">
        <v>0</v>
      </c>
      <c r="G25" s="231">
        <v>2903</v>
      </c>
      <c r="H25" s="234">
        <v>0</v>
      </c>
      <c r="I25" s="305">
        <v>477</v>
      </c>
      <c r="J25" s="230">
        <v>0</v>
      </c>
      <c r="K25" s="230">
        <v>3166</v>
      </c>
      <c r="L25" s="231">
        <v>3643</v>
      </c>
      <c r="M25" s="306">
        <v>-740</v>
      </c>
      <c r="N25" s="178"/>
      <c r="O25" s="237"/>
      <c r="P25" s="176"/>
      <c r="Q25" s="176"/>
      <c r="R25" s="176"/>
    </row>
    <row r="26" ht="15" customHeight="1">
      <c r="A26" s="194">
        <v>2001</v>
      </c>
      <c r="B26" t="s" s="229">
        <v>141</v>
      </c>
      <c r="C26" s="230">
        <v>124</v>
      </c>
      <c r="D26" s="230">
        <v>0</v>
      </c>
      <c r="E26" s="230">
        <v>883</v>
      </c>
      <c r="F26" s="230">
        <v>0</v>
      </c>
      <c r="G26" s="231">
        <v>1007</v>
      </c>
      <c r="H26" s="234">
        <v>2195</v>
      </c>
      <c r="I26" s="305">
        <v>545</v>
      </c>
      <c r="J26" s="230">
        <v>0</v>
      </c>
      <c r="K26" s="230">
        <v>3499</v>
      </c>
      <c r="L26" s="231">
        <v>6239</v>
      </c>
      <c r="M26" s="306">
        <v>-5232</v>
      </c>
      <c r="N26" s="178"/>
      <c r="O26" s="237"/>
      <c r="P26" s="176"/>
      <c r="Q26" s="176"/>
      <c r="R26" s="176"/>
    </row>
    <row r="27" ht="15" customHeight="1">
      <c r="A27" s="194">
        <v>2001</v>
      </c>
      <c r="B27" t="s" s="229">
        <v>142</v>
      </c>
      <c r="C27" s="230">
        <v>0</v>
      </c>
      <c r="D27" s="230">
        <v>0</v>
      </c>
      <c r="E27" s="230">
        <v>681</v>
      </c>
      <c r="F27" s="230">
        <v>0</v>
      </c>
      <c r="G27" s="231">
        <v>681</v>
      </c>
      <c r="H27" s="234">
        <v>7075</v>
      </c>
      <c r="I27" s="305">
        <v>486</v>
      </c>
      <c r="J27" s="230">
        <v>0</v>
      </c>
      <c r="K27" s="230">
        <v>3367</v>
      </c>
      <c r="L27" s="231">
        <v>10928</v>
      </c>
      <c r="M27" s="306">
        <v>-10247</v>
      </c>
      <c r="N27" s="178"/>
      <c r="O27" s="237"/>
      <c r="P27" s="176"/>
      <c r="Q27" s="176"/>
      <c r="R27" s="176"/>
    </row>
    <row r="28" ht="15" customHeight="1">
      <c r="A28" s="194">
        <v>2001</v>
      </c>
      <c r="B28" t="s" s="229">
        <v>143</v>
      </c>
      <c r="C28" s="230">
        <v>0</v>
      </c>
      <c r="D28" s="230">
        <v>0</v>
      </c>
      <c r="E28" s="230">
        <v>719</v>
      </c>
      <c r="F28" s="230">
        <v>0</v>
      </c>
      <c r="G28" s="231">
        <v>719</v>
      </c>
      <c r="H28" s="234">
        <v>9400</v>
      </c>
      <c r="I28" s="305">
        <v>506</v>
      </c>
      <c r="J28" s="230">
        <v>0</v>
      </c>
      <c r="K28" s="230">
        <v>3186</v>
      </c>
      <c r="L28" s="231">
        <v>13092</v>
      </c>
      <c r="M28" s="306">
        <v>-12373</v>
      </c>
      <c r="N28" s="178"/>
      <c r="O28" s="237"/>
      <c r="P28" s="176"/>
      <c r="Q28" s="176"/>
      <c r="R28" s="176"/>
    </row>
    <row r="29" ht="15" customHeight="1">
      <c r="A29" s="194">
        <v>2001</v>
      </c>
      <c r="B29" t="s" s="229">
        <v>144</v>
      </c>
      <c r="C29" s="230">
        <v>0</v>
      </c>
      <c r="D29" s="230">
        <v>0</v>
      </c>
      <c r="E29" s="230">
        <v>696</v>
      </c>
      <c r="F29" s="230">
        <v>0</v>
      </c>
      <c r="G29" s="231">
        <v>696</v>
      </c>
      <c r="H29" s="234">
        <v>10371</v>
      </c>
      <c r="I29" s="305">
        <v>57</v>
      </c>
      <c r="J29" s="230">
        <v>0</v>
      </c>
      <c r="K29" s="230">
        <v>2873</v>
      </c>
      <c r="L29" s="231">
        <v>13301</v>
      </c>
      <c r="M29" s="306">
        <v>-12605</v>
      </c>
      <c r="N29" s="178"/>
      <c r="O29" s="237"/>
      <c r="P29" s="176"/>
      <c r="Q29" s="176"/>
      <c r="R29" s="176"/>
    </row>
    <row r="30" ht="15" customHeight="1">
      <c r="A30" s="194">
        <v>2001</v>
      </c>
      <c r="B30" t="s" s="229">
        <v>145</v>
      </c>
      <c r="C30" s="230">
        <v>0</v>
      </c>
      <c r="D30" s="230">
        <v>0</v>
      </c>
      <c r="E30" s="230">
        <v>9.999999999999999e-22</v>
      </c>
      <c r="F30" s="230">
        <v>0</v>
      </c>
      <c r="G30" s="231">
        <v>9.999999999999999e-22</v>
      </c>
      <c r="H30" s="234">
        <v>14389</v>
      </c>
      <c r="I30" s="305">
        <v>286</v>
      </c>
      <c r="J30" s="230">
        <v>0</v>
      </c>
      <c r="K30" s="230">
        <v>3215</v>
      </c>
      <c r="L30" s="231">
        <v>17890</v>
      </c>
      <c r="M30" s="306">
        <v>-17890</v>
      </c>
      <c r="N30" s="178"/>
      <c r="O30" s="237"/>
      <c r="P30" s="176"/>
      <c r="Q30" s="176"/>
      <c r="R30" s="176"/>
    </row>
    <row r="31" ht="15" customHeight="1">
      <c r="A31" s="194">
        <v>2001</v>
      </c>
      <c r="B31" t="s" s="229">
        <v>146</v>
      </c>
      <c r="C31" s="230">
        <v>0</v>
      </c>
      <c r="D31" s="230">
        <v>0</v>
      </c>
      <c r="E31" s="230">
        <v>721</v>
      </c>
      <c r="F31" s="230">
        <v>0</v>
      </c>
      <c r="G31" s="231">
        <v>721</v>
      </c>
      <c r="H31" s="234">
        <v>12083</v>
      </c>
      <c r="I31" s="305">
        <v>515</v>
      </c>
      <c r="J31" s="230">
        <v>0</v>
      </c>
      <c r="K31" s="230">
        <v>3137</v>
      </c>
      <c r="L31" s="231">
        <v>15735</v>
      </c>
      <c r="M31" s="306">
        <v>-15014</v>
      </c>
      <c r="N31" s="178"/>
      <c r="O31" s="237"/>
      <c r="P31" s="176"/>
      <c r="Q31" s="176"/>
      <c r="R31" s="176"/>
    </row>
    <row r="32" ht="15" customHeight="1">
      <c r="A32" s="194">
        <v>2001</v>
      </c>
      <c r="B32" t="s" s="229">
        <v>147</v>
      </c>
      <c r="C32" s="230">
        <v>0</v>
      </c>
      <c r="D32" s="230">
        <v>0</v>
      </c>
      <c r="E32" s="230">
        <v>699</v>
      </c>
      <c r="F32" s="230">
        <v>0</v>
      </c>
      <c r="G32" s="231">
        <v>699</v>
      </c>
      <c r="H32" s="234">
        <v>8857</v>
      </c>
      <c r="I32" s="305">
        <v>558</v>
      </c>
      <c r="J32" s="230">
        <v>0</v>
      </c>
      <c r="K32" s="230">
        <v>2746</v>
      </c>
      <c r="L32" s="231">
        <v>12161</v>
      </c>
      <c r="M32" s="306">
        <v>-11462</v>
      </c>
      <c r="N32" s="178"/>
      <c r="O32" s="237"/>
      <c r="P32" s="176"/>
      <c r="Q32" s="176"/>
      <c r="R32" s="176"/>
    </row>
    <row r="33" ht="15" customHeight="1">
      <c r="A33" s="194">
        <v>2001</v>
      </c>
      <c r="B33" t="s" s="229">
        <v>148</v>
      </c>
      <c r="C33" s="230">
        <v>0</v>
      </c>
      <c r="D33" s="230">
        <v>0</v>
      </c>
      <c r="E33" s="230">
        <v>1557</v>
      </c>
      <c r="F33" s="230">
        <v>0</v>
      </c>
      <c r="G33" s="231">
        <v>1557</v>
      </c>
      <c r="H33" s="234">
        <v>10098</v>
      </c>
      <c r="I33" s="305">
        <v>573</v>
      </c>
      <c r="J33" s="230">
        <v>0</v>
      </c>
      <c r="K33" s="230">
        <v>2898</v>
      </c>
      <c r="L33" s="231">
        <v>13569</v>
      </c>
      <c r="M33" s="306">
        <v>-12012</v>
      </c>
      <c r="N33" s="178"/>
      <c r="O33" s="237"/>
      <c r="P33" s="176"/>
      <c r="Q33" s="176"/>
      <c r="R33" s="176"/>
    </row>
    <row r="34" ht="15" customHeight="1">
      <c r="A34" s="194">
        <v>2001</v>
      </c>
      <c r="B34" t="s" s="229">
        <v>149</v>
      </c>
      <c r="C34" s="230">
        <v>0</v>
      </c>
      <c r="D34" s="230">
        <v>0</v>
      </c>
      <c r="E34" s="230">
        <v>1738</v>
      </c>
      <c r="F34" s="230">
        <v>0</v>
      </c>
      <c r="G34" s="231">
        <v>1738</v>
      </c>
      <c r="H34" s="234">
        <v>5184</v>
      </c>
      <c r="I34" s="305">
        <v>553</v>
      </c>
      <c r="J34" s="230">
        <v>0</v>
      </c>
      <c r="K34" s="230">
        <v>2902</v>
      </c>
      <c r="L34" s="231">
        <v>8639</v>
      </c>
      <c r="M34" s="306">
        <v>-6901</v>
      </c>
      <c r="N34" s="178"/>
      <c r="O34" s="237"/>
      <c r="P34" s="176"/>
      <c r="Q34" s="176"/>
      <c r="R34" s="176"/>
    </row>
    <row r="35" ht="15" customHeight="1">
      <c r="A35" s="253">
        <v>2001</v>
      </c>
      <c r="B35" t="s" s="254">
        <v>101</v>
      </c>
      <c r="C35" s="266">
        <v>935</v>
      </c>
      <c r="D35" s="266">
        <v>0</v>
      </c>
      <c r="E35" s="266">
        <v>3050</v>
      </c>
      <c r="F35" s="266">
        <v>0</v>
      </c>
      <c r="G35" s="267">
        <v>3985</v>
      </c>
      <c r="H35" s="268">
        <v>1057</v>
      </c>
      <c r="I35" s="307">
        <v>584</v>
      </c>
      <c r="J35" s="266">
        <v>0</v>
      </c>
      <c r="K35" s="266">
        <v>3300</v>
      </c>
      <c r="L35" s="267">
        <v>4941</v>
      </c>
      <c r="M35" s="308">
        <v>-956</v>
      </c>
      <c r="N35" s="178"/>
      <c r="O35" s="237"/>
      <c r="P35" s="176"/>
      <c r="Q35" s="176"/>
      <c r="R35" s="176"/>
    </row>
    <row r="36" ht="15" customHeight="1">
      <c r="A36" s="259">
        <v>2002</v>
      </c>
      <c r="B36" t="s" s="260">
        <v>89</v>
      </c>
      <c r="C36" s="261">
        <v>4035</v>
      </c>
      <c r="D36" s="261">
        <v>0</v>
      </c>
      <c r="E36" s="261">
        <v>3120</v>
      </c>
      <c r="F36" s="261">
        <v>0</v>
      </c>
      <c r="G36" s="262">
        <v>7155</v>
      </c>
      <c r="H36" s="263">
        <v>0</v>
      </c>
      <c r="I36" s="309">
        <v>566</v>
      </c>
      <c r="J36" s="261">
        <v>0</v>
      </c>
      <c r="K36" s="261">
        <v>2934</v>
      </c>
      <c r="L36" s="262">
        <v>3500</v>
      </c>
      <c r="M36" s="264">
        <v>3655</v>
      </c>
      <c r="N36" s="178"/>
      <c r="O36" s="237"/>
      <c r="P36" s="176"/>
      <c r="Q36" s="176"/>
      <c r="R36" s="176"/>
    </row>
    <row r="37" ht="15" customHeight="1">
      <c r="A37" s="194">
        <v>2002</v>
      </c>
      <c r="B37" t="s" s="229">
        <v>87</v>
      </c>
      <c r="C37" s="230">
        <v>1513</v>
      </c>
      <c r="D37" s="230">
        <v>0</v>
      </c>
      <c r="E37" s="230">
        <v>4170</v>
      </c>
      <c r="F37" s="230">
        <v>0</v>
      </c>
      <c r="G37" s="231">
        <v>5683</v>
      </c>
      <c r="H37" s="234">
        <v>0</v>
      </c>
      <c r="I37" s="305">
        <v>354</v>
      </c>
      <c r="J37" s="230">
        <v>0</v>
      </c>
      <c r="K37" s="230">
        <v>2817</v>
      </c>
      <c r="L37" s="231">
        <v>3171</v>
      </c>
      <c r="M37" s="306">
        <v>2512</v>
      </c>
      <c r="N37" s="178"/>
      <c r="O37" s="237"/>
      <c r="P37" s="176"/>
      <c r="Q37" s="176"/>
      <c r="R37" s="176"/>
    </row>
    <row r="38" ht="15" customHeight="1">
      <c r="A38" s="194">
        <v>2002</v>
      </c>
      <c r="B38" t="s" s="229">
        <v>141</v>
      </c>
      <c r="C38" s="230">
        <v>0</v>
      </c>
      <c r="D38" s="230">
        <v>0</v>
      </c>
      <c r="E38" s="230">
        <v>4649</v>
      </c>
      <c r="F38" s="230">
        <v>0</v>
      </c>
      <c r="G38" s="231">
        <v>4649</v>
      </c>
      <c r="H38" s="234">
        <v>5527</v>
      </c>
      <c r="I38" s="305">
        <v>509</v>
      </c>
      <c r="J38" s="230">
        <v>0</v>
      </c>
      <c r="K38" s="230">
        <v>3450</v>
      </c>
      <c r="L38" s="231">
        <v>9486</v>
      </c>
      <c r="M38" s="306">
        <v>-4837</v>
      </c>
      <c r="N38" s="178"/>
      <c r="O38" s="237"/>
      <c r="P38" s="176"/>
      <c r="Q38" s="176"/>
      <c r="R38" s="176"/>
    </row>
    <row r="39" ht="15" customHeight="1">
      <c r="A39" s="194">
        <v>2002</v>
      </c>
      <c r="B39" t="s" s="229">
        <v>142</v>
      </c>
      <c r="C39" s="230">
        <v>0</v>
      </c>
      <c r="D39" s="230">
        <v>0</v>
      </c>
      <c r="E39" s="230">
        <v>2202</v>
      </c>
      <c r="F39" s="230">
        <v>0</v>
      </c>
      <c r="G39" s="231">
        <v>2202</v>
      </c>
      <c r="H39" s="234">
        <v>9765</v>
      </c>
      <c r="I39" s="305">
        <v>461</v>
      </c>
      <c r="J39" s="230">
        <v>0</v>
      </c>
      <c r="K39" s="230">
        <v>3938</v>
      </c>
      <c r="L39" s="231">
        <v>14164</v>
      </c>
      <c r="M39" s="306">
        <v>-11962</v>
      </c>
      <c r="N39" s="178"/>
      <c r="O39" s="237"/>
      <c r="P39" s="176"/>
      <c r="Q39" s="176"/>
      <c r="R39" s="176"/>
    </row>
    <row r="40" ht="15" customHeight="1">
      <c r="A40" s="194">
        <v>2002</v>
      </c>
      <c r="B40" t="s" s="229">
        <v>143</v>
      </c>
      <c r="C40" s="230">
        <v>0</v>
      </c>
      <c r="D40" s="230">
        <v>0</v>
      </c>
      <c r="E40" s="230">
        <v>743</v>
      </c>
      <c r="F40" s="230">
        <v>0</v>
      </c>
      <c r="G40" s="231">
        <v>743</v>
      </c>
      <c r="H40" s="234">
        <v>15163</v>
      </c>
      <c r="I40" s="305">
        <v>459</v>
      </c>
      <c r="J40" s="230">
        <v>0</v>
      </c>
      <c r="K40" s="230">
        <v>3272</v>
      </c>
      <c r="L40" s="231">
        <v>18894</v>
      </c>
      <c r="M40" s="306">
        <v>-18151</v>
      </c>
      <c r="N40" s="178"/>
      <c r="O40" s="237"/>
      <c r="P40" s="176"/>
      <c r="Q40" s="176"/>
      <c r="R40" s="176"/>
    </row>
    <row r="41" ht="15" customHeight="1">
      <c r="A41" s="194">
        <v>2002</v>
      </c>
      <c r="B41" t="s" s="229">
        <v>144</v>
      </c>
      <c r="C41" s="230">
        <v>0</v>
      </c>
      <c r="D41" s="230">
        <v>0</v>
      </c>
      <c r="E41" s="230">
        <v>1504</v>
      </c>
      <c r="F41" s="230">
        <v>0</v>
      </c>
      <c r="G41" s="231">
        <v>1504</v>
      </c>
      <c r="H41" s="234">
        <v>13637</v>
      </c>
      <c r="I41" s="305">
        <v>443</v>
      </c>
      <c r="J41" s="230">
        <v>0</v>
      </c>
      <c r="K41" s="230">
        <v>2862</v>
      </c>
      <c r="L41" s="231">
        <v>16942</v>
      </c>
      <c r="M41" s="306">
        <v>-15438</v>
      </c>
      <c r="N41" s="178"/>
      <c r="O41" s="237"/>
      <c r="P41" s="176"/>
      <c r="Q41" s="176"/>
      <c r="R41" s="176"/>
    </row>
    <row r="42" ht="15" customHeight="1">
      <c r="A42" s="194">
        <v>2002</v>
      </c>
      <c r="B42" t="s" s="229">
        <v>145</v>
      </c>
      <c r="C42" s="230">
        <v>755</v>
      </c>
      <c r="D42" s="230">
        <v>0</v>
      </c>
      <c r="E42" s="230">
        <v>1796</v>
      </c>
      <c r="F42" s="230">
        <v>0</v>
      </c>
      <c r="G42" s="231">
        <v>2551</v>
      </c>
      <c r="H42" s="234">
        <v>912</v>
      </c>
      <c r="I42" s="305">
        <v>432</v>
      </c>
      <c r="J42" s="230">
        <v>0</v>
      </c>
      <c r="K42" s="230">
        <v>2851</v>
      </c>
      <c r="L42" s="231">
        <v>4195</v>
      </c>
      <c r="M42" s="306">
        <v>-1644</v>
      </c>
      <c r="N42" s="178"/>
      <c r="O42" s="237"/>
      <c r="P42" s="176"/>
      <c r="Q42" s="176"/>
      <c r="R42" s="176"/>
    </row>
    <row r="43" ht="15" customHeight="1">
      <c r="A43" s="194">
        <v>2002</v>
      </c>
      <c r="B43" t="s" s="229">
        <v>146</v>
      </c>
      <c r="C43" s="230">
        <v>20</v>
      </c>
      <c r="D43" s="230">
        <v>0</v>
      </c>
      <c r="E43" s="230">
        <v>1701</v>
      </c>
      <c r="F43" s="230">
        <v>0</v>
      </c>
      <c r="G43" s="231">
        <v>1721</v>
      </c>
      <c r="H43" s="234">
        <v>11294</v>
      </c>
      <c r="I43" s="305">
        <v>205</v>
      </c>
      <c r="J43" s="230">
        <v>0</v>
      </c>
      <c r="K43" s="230">
        <v>3006</v>
      </c>
      <c r="L43" s="231">
        <v>14505</v>
      </c>
      <c r="M43" s="306">
        <v>-12784</v>
      </c>
      <c r="N43" s="178"/>
      <c r="O43" s="237"/>
      <c r="P43" s="176"/>
      <c r="Q43" s="176"/>
      <c r="R43" s="176"/>
    </row>
    <row r="44" ht="15" customHeight="1">
      <c r="A44" s="194">
        <v>2002</v>
      </c>
      <c r="B44" t="s" s="229">
        <v>147</v>
      </c>
      <c r="C44" s="230">
        <v>0</v>
      </c>
      <c r="D44" s="230">
        <v>0</v>
      </c>
      <c r="E44" s="230">
        <v>1590</v>
      </c>
      <c r="F44" s="230">
        <v>0</v>
      </c>
      <c r="G44" s="231">
        <v>1590</v>
      </c>
      <c r="H44" s="234">
        <v>10948</v>
      </c>
      <c r="I44" s="305">
        <v>384</v>
      </c>
      <c r="J44" s="230">
        <v>0</v>
      </c>
      <c r="K44" s="230">
        <v>3345</v>
      </c>
      <c r="L44" s="231">
        <v>14677</v>
      </c>
      <c r="M44" s="306">
        <v>-13087</v>
      </c>
      <c r="N44" s="178"/>
      <c r="O44" s="237"/>
      <c r="P44" s="176"/>
      <c r="Q44" s="176"/>
      <c r="R44" s="176"/>
    </row>
    <row r="45" ht="15" customHeight="1">
      <c r="A45" s="194">
        <v>2002</v>
      </c>
      <c r="B45" t="s" s="229">
        <v>148</v>
      </c>
      <c r="C45" s="230">
        <v>0</v>
      </c>
      <c r="D45" s="230">
        <v>0</v>
      </c>
      <c r="E45" s="230">
        <v>4411</v>
      </c>
      <c r="F45" s="230">
        <v>0</v>
      </c>
      <c r="G45" s="231">
        <v>4411</v>
      </c>
      <c r="H45" s="234">
        <v>12962</v>
      </c>
      <c r="I45" s="305">
        <v>379</v>
      </c>
      <c r="J45" s="230">
        <v>0</v>
      </c>
      <c r="K45" s="230">
        <v>3265</v>
      </c>
      <c r="L45" s="231">
        <v>16606</v>
      </c>
      <c r="M45" s="306">
        <v>-12195</v>
      </c>
      <c r="N45" s="178"/>
      <c r="O45" s="237"/>
      <c r="P45" s="176"/>
      <c r="Q45" s="176"/>
      <c r="R45" s="176"/>
    </row>
    <row r="46" ht="15" customHeight="1">
      <c r="A46" s="194">
        <v>2002</v>
      </c>
      <c r="B46" t="s" s="229">
        <v>149</v>
      </c>
      <c r="C46" s="230">
        <v>0</v>
      </c>
      <c r="D46" s="230">
        <v>0</v>
      </c>
      <c r="E46" s="230">
        <v>6082</v>
      </c>
      <c r="F46" s="230">
        <v>0</v>
      </c>
      <c r="G46" s="231">
        <v>6082</v>
      </c>
      <c r="H46" s="234">
        <v>7173</v>
      </c>
      <c r="I46" s="305">
        <v>267</v>
      </c>
      <c r="J46" s="230">
        <v>0</v>
      </c>
      <c r="K46" s="230">
        <v>3416</v>
      </c>
      <c r="L46" s="231">
        <v>10856</v>
      </c>
      <c r="M46" s="306">
        <v>-4774</v>
      </c>
      <c r="N46" s="178"/>
      <c r="O46" s="237"/>
      <c r="P46" s="176"/>
      <c r="Q46" s="176"/>
      <c r="R46" s="176"/>
    </row>
    <row r="47" ht="15" customHeight="1">
      <c r="A47" s="253">
        <v>2002</v>
      </c>
      <c r="B47" t="s" s="254">
        <v>101</v>
      </c>
      <c r="C47" s="266">
        <v>322</v>
      </c>
      <c r="D47" s="266">
        <v>0</v>
      </c>
      <c r="E47" s="266">
        <v>5915</v>
      </c>
      <c r="F47" s="266">
        <v>0</v>
      </c>
      <c r="G47" s="267">
        <v>6237</v>
      </c>
      <c r="H47" s="268">
        <v>3808</v>
      </c>
      <c r="I47" s="307">
        <v>378</v>
      </c>
      <c r="J47" s="266">
        <v>0</v>
      </c>
      <c r="K47" s="266">
        <v>3584</v>
      </c>
      <c r="L47" s="267">
        <v>7770</v>
      </c>
      <c r="M47" s="308">
        <v>-1533</v>
      </c>
      <c r="N47" s="178"/>
      <c r="O47" s="237"/>
      <c r="P47" s="176"/>
      <c r="Q47" s="176"/>
      <c r="R47" s="176"/>
    </row>
    <row r="48" ht="15" customHeight="1">
      <c r="A48" s="259">
        <v>2003</v>
      </c>
      <c r="B48" t="s" s="260">
        <v>89</v>
      </c>
      <c r="C48" s="261">
        <v>0</v>
      </c>
      <c r="D48" s="261">
        <v>0</v>
      </c>
      <c r="E48" s="309">
        <v>6803</v>
      </c>
      <c r="F48" s="261">
        <v>0</v>
      </c>
      <c r="G48" s="311">
        <v>6803</v>
      </c>
      <c r="H48" s="263">
        <v>1191</v>
      </c>
      <c r="I48" s="261">
        <v>336</v>
      </c>
      <c r="J48" s="261">
        <v>0</v>
      </c>
      <c r="K48" s="261">
        <v>3656</v>
      </c>
      <c r="L48" s="262">
        <v>5183</v>
      </c>
      <c r="M48" s="310">
        <v>1620</v>
      </c>
      <c r="N48" s="178"/>
      <c r="O48" s="237"/>
      <c r="P48" s="176"/>
      <c r="Q48" s="176"/>
      <c r="R48" s="176"/>
    </row>
    <row r="49" ht="15" customHeight="1">
      <c r="A49" s="194">
        <v>2003</v>
      </c>
      <c r="B49" t="s" s="229">
        <v>87</v>
      </c>
      <c r="C49" s="230">
        <v>0</v>
      </c>
      <c r="D49" s="230">
        <v>0</v>
      </c>
      <c r="E49" s="305">
        <v>5940</v>
      </c>
      <c r="F49" s="230">
        <v>0</v>
      </c>
      <c r="G49" s="312">
        <v>5940</v>
      </c>
      <c r="H49" s="313">
        <v>4634</v>
      </c>
      <c r="I49" s="305">
        <v>318</v>
      </c>
      <c r="J49" s="230">
        <v>0</v>
      </c>
      <c r="K49" s="305">
        <v>3568</v>
      </c>
      <c r="L49" s="231">
        <v>8520</v>
      </c>
      <c r="M49" s="306">
        <v>-2580</v>
      </c>
      <c r="N49" s="178"/>
      <c r="O49" s="237"/>
      <c r="P49" s="176"/>
      <c r="Q49" s="176"/>
      <c r="R49" s="176"/>
    </row>
    <row r="50" ht="15" customHeight="1">
      <c r="A50" s="194">
        <v>2003</v>
      </c>
      <c r="B50" t="s" s="229">
        <v>141</v>
      </c>
      <c r="C50" s="230">
        <v>0</v>
      </c>
      <c r="D50" s="230">
        <v>0</v>
      </c>
      <c r="E50" s="305">
        <v>6899</v>
      </c>
      <c r="F50" s="230">
        <v>0</v>
      </c>
      <c r="G50" s="312">
        <v>6899</v>
      </c>
      <c r="H50" s="313">
        <v>15785</v>
      </c>
      <c r="I50" s="305">
        <v>369</v>
      </c>
      <c r="J50" s="230">
        <v>0</v>
      </c>
      <c r="K50" s="305">
        <v>4008</v>
      </c>
      <c r="L50" s="314">
        <v>20162</v>
      </c>
      <c r="M50" s="306">
        <v>-13263</v>
      </c>
      <c r="N50" s="178"/>
      <c r="O50" s="237"/>
      <c r="P50" s="176"/>
      <c r="Q50" s="176"/>
      <c r="R50" s="176"/>
    </row>
    <row r="51" ht="15" customHeight="1">
      <c r="A51" s="194">
        <v>2003</v>
      </c>
      <c r="B51" t="s" s="229">
        <v>142</v>
      </c>
      <c r="C51" s="230">
        <v>0</v>
      </c>
      <c r="D51" s="230">
        <v>0</v>
      </c>
      <c r="E51" s="305">
        <v>4615</v>
      </c>
      <c r="F51" s="230">
        <v>0</v>
      </c>
      <c r="G51" s="312">
        <v>4615</v>
      </c>
      <c r="H51" s="313">
        <v>17573</v>
      </c>
      <c r="I51" s="305">
        <v>325</v>
      </c>
      <c r="J51" s="230">
        <v>0</v>
      </c>
      <c r="K51" s="305">
        <v>3510</v>
      </c>
      <c r="L51" s="315">
        <v>21408</v>
      </c>
      <c r="M51" s="306">
        <v>-16793</v>
      </c>
      <c r="N51" s="236"/>
      <c r="O51" s="237"/>
      <c r="P51" s="237"/>
      <c r="Q51" s="237"/>
      <c r="R51" s="237"/>
    </row>
    <row r="52" ht="15" customHeight="1">
      <c r="A52" s="194">
        <v>2003</v>
      </c>
      <c r="B52" t="s" s="229">
        <v>143</v>
      </c>
      <c r="C52" s="230">
        <v>0</v>
      </c>
      <c r="D52" s="230">
        <v>0</v>
      </c>
      <c r="E52" s="305">
        <v>5808</v>
      </c>
      <c r="F52" s="230">
        <v>0</v>
      </c>
      <c r="G52" s="312">
        <v>5808</v>
      </c>
      <c r="H52" s="313">
        <v>17398</v>
      </c>
      <c r="I52" s="305">
        <v>325</v>
      </c>
      <c r="J52" s="230">
        <v>0</v>
      </c>
      <c r="K52" s="305">
        <v>3448</v>
      </c>
      <c r="L52" s="315">
        <v>21171</v>
      </c>
      <c r="M52" s="306">
        <v>-15363</v>
      </c>
      <c r="N52" s="236"/>
      <c r="O52" s="237"/>
      <c r="P52" s="237"/>
      <c r="Q52" s="237"/>
      <c r="R52" s="237"/>
    </row>
    <row r="53" ht="15" customHeight="1">
      <c r="A53" s="194">
        <v>2003</v>
      </c>
      <c r="B53" t="s" s="229">
        <v>144</v>
      </c>
      <c r="C53" s="230">
        <v>0</v>
      </c>
      <c r="D53" s="230">
        <v>0</v>
      </c>
      <c r="E53" s="305">
        <v>2947</v>
      </c>
      <c r="F53" s="230">
        <v>0</v>
      </c>
      <c r="G53" s="312">
        <v>2947</v>
      </c>
      <c r="H53" s="313">
        <v>17744</v>
      </c>
      <c r="I53" s="305">
        <v>71</v>
      </c>
      <c r="J53" s="230">
        <v>0</v>
      </c>
      <c r="K53" s="305">
        <v>3034</v>
      </c>
      <c r="L53" s="315">
        <v>20849</v>
      </c>
      <c r="M53" s="306">
        <v>-17902</v>
      </c>
      <c r="N53" s="316"/>
      <c r="O53" s="237"/>
      <c r="P53" s="317"/>
      <c r="Q53" s="237"/>
      <c r="R53" s="237"/>
    </row>
    <row r="54" ht="15" customHeight="1">
      <c r="A54" s="194">
        <v>2003</v>
      </c>
      <c r="B54" t="s" s="229">
        <v>145</v>
      </c>
      <c r="C54" s="230">
        <v>0</v>
      </c>
      <c r="D54" s="230">
        <v>0</v>
      </c>
      <c r="E54" s="305">
        <v>4145</v>
      </c>
      <c r="F54" s="230">
        <v>0</v>
      </c>
      <c r="G54" s="312">
        <v>4145</v>
      </c>
      <c r="H54" s="313">
        <v>17752</v>
      </c>
      <c r="I54" s="305">
        <v>181</v>
      </c>
      <c r="J54" s="230">
        <v>0</v>
      </c>
      <c r="K54" s="305">
        <v>3157</v>
      </c>
      <c r="L54" s="315">
        <v>21090</v>
      </c>
      <c r="M54" s="306">
        <v>-16945</v>
      </c>
      <c r="N54" s="316"/>
      <c r="O54" s="237"/>
      <c r="P54" s="317"/>
      <c r="Q54" s="237"/>
      <c r="R54" s="237"/>
    </row>
    <row r="55" ht="15" customHeight="1">
      <c r="A55" s="194">
        <v>2003</v>
      </c>
      <c r="B55" t="s" s="229">
        <v>146</v>
      </c>
      <c r="C55" s="230">
        <v>0</v>
      </c>
      <c r="D55" s="230">
        <v>0</v>
      </c>
      <c r="E55" s="305">
        <v>3714</v>
      </c>
      <c r="F55" s="230">
        <v>0</v>
      </c>
      <c r="G55" s="312">
        <v>3714</v>
      </c>
      <c r="H55" s="313">
        <v>17961</v>
      </c>
      <c r="I55" s="305">
        <v>217</v>
      </c>
      <c r="J55" s="230">
        <v>0</v>
      </c>
      <c r="K55" s="305">
        <v>2911</v>
      </c>
      <c r="L55" s="315">
        <v>21089</v>
      </c>
      <c r="M55" s="306">
        <v>-17375</v>
      </c>
      <c r="N55" s="178"/>
      <c r="O55" s="237"/>
      <c r="P55" s="176"/>
      <c r="Q55" s="176"/>
      <c r="R55" s="176"/>
    </row>
    <row r="56" ht="15" customHeight="1">
      <c r="A56" s="194">
        <v>2003</v>
      </c>
      <c r="B56" t="s" s="229">
        <v>147</v>
      </c>
      <c r="C56" s="230">
        <v>0</v>
      </c>
      <c r="D56" s="230">
        <v>0</v>
      </c>
      <c r="E56" s="305">
        <v>2690</v>
      </c>
      <c r="F56" s="230">
        <v>0</v>
      </c>
      <c r="G56" s="312">
        <v>2690</v>
      </c>
      <c r="H56" s="313">
        <v>4985</v>
      </c>
      <c r="I56" s="305">
        <v>477</v>
      </c>
      <c r="J56" s="230">
        <v>0</v>
      </c>
      <c r="K56" s="305">
        <v>3137</v>
      </c>
      <c r="L56" s="315">
        <v>8599</v>
      </c>
      <c r="M56" s="306">
        <v>-5909</v>
      </c>
      <c r="N56" s="178"/>
      <c r="O56" s="237"/>
      <c r="P56" s="176"/>
      <c r="Q56" s="176"/>
      <c r="R56" s="176"/>
    </row>
    <row r="57" ht="15" customHeight="1">
      <c r="A57" s="194">
        <v>2003</v>
      </c>
      <c r="B57" t="s" s="229">
        <v>148</v>
      </c>
      <c r="C57" s="230">
        <v>0</v>
      </c>
      <c r="D57" s="230">
        <v>0</v>
      </c>
      <c r="E57" s="305">
        <v>8745</v>
      </c>
      <c r="F57" s="230">
        <v>0</v>
      </c>
      <c r="G57" s="312">
        <v>8745</v>
      </c>
      <c r="H57" s="313">
        <v>7628</v>
      </c>
      <c r="I57" s="305">
        <v>275</v>
      </c>
      <c r="J57" s="230">
        <v>0</v>
      </c>
      <c r="K57" s="305">
        <v>3475</v>
      </c>
      <c r="L57" s="315">
        <v>11378</v>
      </c>
      <c r="M57" s="306">
        <v>-2633</v>
      </c>
      <c r="N57" s="178"/>
      <c r="O57" s="237"/>
      <c r="P57" s="176"/>
      <c r="Q57" s="176"/>
      <c r="R57" s="176"/>
    </row>
    <row r="58" ht="15" customHeight="1">
      <c r="A58" s="194">
        <v>2003</v>
      </c>
      <c r="B58" t="s" s="229">
        <v>149</v>
      </c>
      <c r="C58" s="305">
        <v>344</v>
      </c>
      <c r="D58" s="230">
        <v>0</v>
      </c>
      <c r="E58" s="305">
        <v>8946</v>
      </c>
      <c r="F58" s="230">
        <v>0</v>
      </c>
      <c r="G58" s="312">
        <v>9290</v>
      </c>
      <c r="H58" s="234">
        <v>0</v>
      </c>
      <c r="I58" s="305">
        <v>251</v>
      </c>
      <c r="J58" s="230">
        <v>0</v>
      </c>
      <c r="K58" s="305">
        <v>3483</v>
      </c>
      <c r="L58" s="315">
        <v>3734</v>
      </c>
      <c r="M58" s="306">
        <v>5556</v>
      </c>
      <c r="N58" s="178"/>
      <c r="O58" s="237"/>
      <c r="P58" s="176"/>
      <c r="Q58" s="176"/>
      <c r="R58" s="176"/>
    </row>
    <row r="59" ht="15" customHeight="1">
      <c r="A59" s="194">
        <v>2003</v>
      </c>
      <c r="B59" t="s" s="229">
        <v>101</v>
      </c>
      <c r="C59" s="307">
        <v>4043</v>
      </c>
      <c r="D59" s="266">
        <v>0</v>
      </c>
      <c r="E59" s="307">
        <v>10503</v>
      </c>
      <c r="F59" s="266">
        <v>0</v>
      </c>
      <c r="G59" s="318">
        <v>14546</v>
      </c>
      <c r="H59" s="268">
        <v>0</v>
      </c>
      <c r="I59" s="307">
        <v>279</v>
      </c>
      <c r="J59" s="266">
        <v>0</v>
      </c>
      <c r="K59" s="307">
        <v>3419</v>
      </c>
      <c r="L59" s="319">
        <v>3698</v>
      </c>
      <c r="M59" s="308">
        <v>10848</v>
      </c>
      <c r="N59" s="178"/>
      <c r="O59" s="237"/>
      <c r="P59" s="176"/>
      <c r="Q59" s="176"/>
      <c r="R59" s="176"/>
    </row>
    <row r="60" ht="15" customHeight="1">
      <c r="A60" s="194">
        <v>2004</v>
      </c>
      <c r="B60" t="s" s="229">
        <v>89</v>
      </c>
      <c r="C60" s="309">
        <v>6478</v>
      </c>
      <c r="D60" s="261">
        <v>0</v>
      </c>
      <c r="E60" s="309">
        <v>10174</v>
      </c>
      <c r="F60" s="261">
        <v>0</v>
      </c>
      <c r="G60" s="311">
        <v>16652</v>
      </c>
      <c r="H60" s="263">
        <v>0</v>
      </c>
      <c r="I60" s="320">
        <v>263</v>
      </c>
      <c r="J60" s="261">
        <v>0</v>
      </c>
      <c r="K60" s="320">
        <v>3131</v>
      </c>
      <c r="L60" s="321">
        <v>3394</v>
      </c>
      <c r="M60" s="310">
        <v>13258</v>
      </c>
      <c r="N60" s="178"/>
      <c r="O60" s="237"/>
      <c r="P60" s="176"/>
      <c r="Q60" s="176"/>
      <c r="R60" s="176"/>
    </row>
    <row r="61" ht="15" customHeight="1">
      <c r="A61" s="194">
        <v>2004</v>
      </c>
      <c r="B61" t="s" s="229">
        <v>87</v>
      </c>
      <c r="C61" s="305">
        <v>5767</v>
      </c>
      <c r="D61" s="230">
        <v>0</v>
      </c>
      <c r="E61" s="305">
        <v>9543</v>
      </c>
      <c r="F61" s="230">
        <v>0</v>
      </c>
      <c r="G61" s="312">
        <v>15310</v>
      </c>
      <c r="H61" s="234">
        <v>0</v>
      </c>
      <c r="I61" s="305">
        <v>287</v>
      </c>
      <c r="J61" s="230">
        <v>0</v>
      </c>
      <c r="K61" s="305">
        <v>3144</v>
      </c>
      <c r="L61" s="314">
        <v>3431</v>
      </c>
      <c r="M61" s="306">
        <v>11879</v>
      </c>
      <c r="N61" s="178"/>
      <c r="O61" s="237"/>
      <c r="P61" s="176"/>
      <c r="Q61" s="176"/>
      <c r="R61" s="176"/>
    </row>
    <row r="62" ht="15" customHeight="1">
      <c r="A62" s="194">
        <v>2004</v>
      </c>
      <c r="B62" t="s" s="229">
        <v>141</v>
      </c>
      <c r="C62" s="305">
        <v>2230</v>
      </c>
      <c r="D62" s="230">
        <v>0</v>
      </c>
      <c r="E62" s="305">
        <v>10430</v>
      </c>
      <c r="F62" s="230">
        <v>0</v>
      </c>
      <c r="G62" s="312">
        <v>12660</v>
      </c>
      <c r="H62" s="234">
        <v>1045</v>
      </c>
      <c r="I62" s="305">
        <v>265</v>
      </c>
      <c r="J62" s="230">
        <v>0</v>
      </c>
      <c r="K62" s="305">
        <v>3643</v>
      </c>
      <c r="L62" s="314">
        <v>4953</v>
      </c>
      <c r="M62" s="306">
        <v>7707</v>
      </c>
      <c r="N62" s="178"/>
      <c r="O62" s="237"/>
      <c r="P62" s="176"/>
      <c r="Q62" s="176"/>
      <c r="R62" s="176"/>
    </row>
    <row r="63" ht="15" customHeight="1">
      <c r="A63" s="194">
        <v>2004</v>
      </c>
      <c r="B63" t="s" s="229">
        <v>142</v>
      </c>
      <c r="C63" s="230">
        <v>0</v>
      </c>
      <c r="D63" s="230">
        <v>0</v>
      </c>
      <c r="E63" s="305">
        <v>5386</v>
      </c>
      <c r="F63" s="230">
        <v>0</v>
      </c>
      <c r="G63" s="312">
        <v>5386</v>
      </c>
      <c r="H63" s="234">
        <v>6783</v>
      </c>
      <c r="I63" s="305">
        <v>256</v>
      </c>
      <c r="J63" s="230">
        <v>0</v>
      </c>
      <c r="K63" s="305">
        <v>3375</v>
      </c>
      <c r="L63" s="314">
        <v>10414</v>
      </c>
      <c r="M63" s="306">
        <v>-5028</v>
      </c>
      <c r="N63" s="178"/>
      <c r="O63" s="237"/>
      <c r="P63" s="176"/>
      <c r="Q63" s="176"/>
      <c r="R63" s="176"/>
    </row>
    <row r="64" ht="15" customHeight="1">
      <c r="A64" s="194">
        <v>2004</v>
      </c>
      <c r="B64" t="s" s="229">
        <v>143</v>
      </c>
      <c r="C64" s="230">
        <v>0</v>
      </c>
      <c r="D64" s="230">
        <v>0</v>
      </c>
      <c r="E64" s="305">
        <v>6318</v>
      </c>
      <c r="F64" s="230">
        <v>0</v>
      </c>
      <c r="G64" s="312">
        <v>6318</v>
      </c>
      <c r="H64" s="234">
        <v>12269</v>
      </c>
      <c r="I64" s="305">
        <v>291</v>
      </c>
      <c r="J64" s="230">
        <v>0</v>
      </c>
      <c r="K64" s="305">
        <v>3301</v>
      </c>
      <c r="L64" s="314">
        <v>15861</v>
      </c>
      <c r="M64" s="306">
        <v>-9543</v>
      </c>
      <c r="N64" s="178"/>
      <c r="O64" s="237"/>
      <c r="P64" s="176"/>
      <c r="Q64" s="176"/>
      <c r="R64" s="176"/>
    </row>
    <row r="65" ht="15" customHeight="1">
      <c r="A65" s="194">
        <v>2004</v>
      </c>
      <c r="B65" t="s" s="229">
        <v>144</v>
      </c>
      <c r="C65" s="230">
        <v>0</v>
      </c>
      <c r="D65" s="230">
        <v>0</v>
      </c>
      <c r="E65" s="305">
        <v>3350</v>
      </c>
      <c r="F65" s="230">
        <v>0</v>
      </c>
      <c r="G65" s="312">
        <v>3350</v>
      </c>
      <c r="H65" s="234">
        <v>14629</v>
      </c>
      <c r="I65" s="305">
        <v>237</v>
      </c>
      <c r="J65" s="230">
        <v>0</v>
      </c>
      <c r="K65" s="305">
        <v>2929</v>
      </c>
      <c r="L65" s="314">
        <v>17795</v>
      </c>
      <c r="M65" s="306">
        <v>-14445</v>
      </c>
      <c r="N65" s="178"/>
      <c r="O65" s="237"/>
      <c r="P65" s="176"/>
      <c r="Q65" s="176"/>
      <c r="R65" s="176"/>
    </row>
    <row r="66" ht="15" customHeight="1">
      <c r="A66" s="194">
        <v>2004</v>
      </c>
      <c r="B66" t="s" s="229">
        <v>145</v>
      </c>
      <c r="C66" s="230">
        <v>0</v>
      </c>
      <c r="D66" s="230">
        <v>0</v>
      </c>
      <c r="E66" s="305">
        <v>6239</v>
      </c>
      <c r="F66" s="230">
        <v>0</v>
      </c>
      <c r="G66" s="312">
        <v>6239</v>
      </c>
      <c r="H66" s="234">
        <v>16396</v>
      </c>
      <c r="I66" s="305">
        <v>243</v>
      </c>
      <c r="J66" s="230">
        <v>0</v>
      </c>
      <c r="K66" s="305">
        <v>2971</v>
      </c>
      <c r="L66" s="314">
        <v>19610</v>
      </c>
      <c r="M66" s="306">
        <v>-13371</v>
      </c>
      <c r="N66" s="178"/>
      <c r="O66" s="237"/>
      <c r="P66" s="176"/>
      <c r="Q66" s="176"/>
      <c r="R66" s="176"/>
    </row>
    <row r="67" ht="15" customHeight="1">
      <c r="A67" s="194">
        <v>2004</v>
      </c>
      <c r="B67" t="s" s="229">
        <v>146</v>
      </c>
      <c r="C67" s="230">
        <v>0</v>
      </c>
      <c r="D67" s="230">
        <v>0</v>
      </c>
      <c r="E67" s="305">
        <v>4952</v>
      </c>
      <c r="F67" s="230">
        <v>0</v>
      </c>
      <c r="G67" s="312">
        <v>4952</v>
      </c>
      <c r="H67" s="234">
        <v>8156</v>
      </c>
      <c r="I67" s="305">
        <v>268</v>
      </c>
      <c r="J67" s="230">
        <v>0</v>
      </c>
      <c r="K67" s="305">
        <v>3020</v>
      </c>
      <c r="L67" s="314">
        <v>11444</v>
      </c>
      <c r="M67" s="306">
        <v>-6492</v>
      </c>
      <c r="N67" s="178"/>
      <c r="O67" s="237"/>
      <c r="P67" s="176"/>
      <c r="Q67" s="176"/>
      <c r="R67" s="176"/>
    </row>
    <row r="68" ht="15" customHeight="1">
      <c r="A68" s="194">
        <v>2004</v>
      </c>
      <c r="B68" t="s" s="229">
        <v>147</v>
      </c>
      <c r="C68" s="305">
        <v>224</v>
      </c>
      <c r="D68" s="230">
        <v>0</v>
      </c>
      <c r="E68" s="305">
        <v>4800</v>
      </c>
      <c r="F68" s="230">
        <v>0</v>
      </c>
      <c r="G68" s="312">
        <v>5024</v>
      </c>
      <c r="H68" s="234">
        <v>782</v>
      </c>
      <c r="I68" s="305">
        <v>107</v>
      </c>
      <c r="J68" s="230">
        <v>0</v>
      </c>
      <c r="K68" s="305">
        <v>3166</v>
      </c>
      <c r="L68" s="314">
        <v>4055</v>
      </c>
      <c r="M68" s="306">
        <v>969</v>
      </c>
      <c r="N68" s="178"/>
      <c r="O68" s="237"/>
      <c r="P68" s="176"/>
      <c r="Q68" s="176"/>
      <c r="R68" s="176"/>
    </row>
    <row r="69" ht="15" customHeight="1">
      <c r="A69" s="194">
        <v>2004</v>
      </c>
      <c r="B69" t="s" s="229">
        <v>148</v>
      </c>
      <c r="C69" s="305">
        <v>2507</v>
      </c>
      <c r="D69" s="230">
        <v>0</v>
      </c>
      <c r="E69" s="305">
        <v>8380</v>
      </c>
      <c r="F69" s="230">
        <v>0</v>
      </c>
      <c r="G69" s="312">
        <v>10887</v>
      </c>
      <c r="H69" s="234">
        <v>0</v>
      </c>
      <c r="I69" s="305">
        <v>185</v>
      </c>
      <c r="J69" s="230">
        <v>0</v>
      </c>
      <c r="K69" s="305">
        <v>3722</v>
      </c>
      <c r="L69" s="314">
        <v>3907</v>
      </c>
      <c r="M69" s="306">
        <v>6980</v>
      </c>
      <c r="N69" s="178"/>
      <c r="O69" s="237"/>
      <c r="P69" s="176"/>
      <c r="Q69" s="176"/>
      <c r="R69" s="176"/>
    </row>
    <row r="70" ht="15" customHeight="1">
      <c r="A70" s="194">
        <v>2004</v>
      </c>
      <c r="B70" t="s" s="229">
        <v>149</v>
      </c>
      <c r="C70" s="305">
        <v>3499</v>
      </c>
      <c r="D70" s="230">
        <v>0</v>
      </c>
      <c r="E70" s="305">
        <v>12367</v>
      </c>
      <c r="F70" s="230">
        <v>0</v>
      </c>
      <c r="G70" s="312">
        <v>15866</v>
      </c>
      <c r="H70" s="234">
        <v>0</v>
      </c>
      <c r="I70" s="305">
        <v>241</v>
      </c>
      <c r="J70" s="230">
        <v>0</v>
      </c>
      <c r="K70" s="305">
        <v>3425</v>
      </c>
      <c r="L70" s="314">
        <v>3666</v>
      </c>
      <c r="M70" s="306">
        <v>12200</v>
      </c>
      <c r="N70" s="178"/>
      <c r="O70" s="237"/>
      <c r="P70" s="176"/>
      <c r="Q70" s="176"/>
      <c r="R70" s="176"/>
    </row>
    <row r="71" ht="15" customHeight="1">
      <c r="A71" s="194">
        <v>2004</v>
      </c>
      <c r="B71" t="s" s="229">
        <v>101</v>
      </c>
      <c r="C71" s="307">
        <v>4887</v>
      </c>
      <c r="D71" s="266">
        <v>0</v>
      </c>
      <c r="E71" s="307">
        <v>13424</v>
      </c>
      <c r="F71" s="266">
        <v>0</v>
      </c>
      <c r="G71" s="318">
        <v>18311</v>
      </c>
      <c r="H71" s="268">
        <v>0</v>
      </c>
      <c r="I71" s="307">
        <v>244</v>
      </c>
      <c r="J71" s="266">
        <v>0</v>
      </c>
      <c r="K71" s="307">
        <v>3257</v>
      </c>
      <c r="L71" s="322">
        <v>3501</v>
      </c>
      <c r="M71" s="308">
        <v>14810</v>
      </c>
      <c r="N71" s="178"/>
      <c r="O71" s="237"/>
      <c r="P71" s="176"/>
      <c r="Q71" s="176"/>
      <c r="R71" s="176"/>
    </row>
    <row r="72" ht="15" customHeight="1">
      <c r="A72" s="194">
        <v>2005</v>
      </c>
      <c r="B72" t="s" s="229">
        <v>89</v>
      </c>
      <c r="C72" s="309">
        <v>4404</v>
      </c>
      <c r="D72" s="261">
        <v>0</v>
      </c>
      <c r="E72" s="309">
        <v>13020</v>
      </c>
      <c r="F72" s="261">
        <v>0</v>
      </c>
      <c r="G72" s="311">
        <v>17424</v>
      </c>
      <c r="H72" s="263">
        <v>0</v>
      </c>
      <c r="I72" s="261">
        <v>214</v>
      </c>
      <c r="J72" s="261">
        <v>0</v>
      </c>
      <c r="K72" s="261">
        <v>3076</v>
      </c>
      <c r="L72" s="321">
        <v>3290</v>
      </c>
      <c r="M72" s="310">
        <v>14134</v>
      </c>
      <c r="N72" s="178"/>
      <c r="O72" s="237"/>
      <c r="P72" s="176"/>
      <c r="Q72" s="176"/>
      <c r="R72" s="176"/>
    </row>
    <row r="73" ht="15" customHeight="1">
      <c r="A73" s="194">
        <v>2005</v>
      </c>
      <c r="B73" t="s" s="229">
        <v>87</v>
      </c>
      <c r="C73" s="305">
        <v>4517</v>
      </c>
      <c r="D73" s="230">
        <v>0</v>
      </c>
      <c r="E73" s="305">
        <v>11956</v>
      </c>
      <c r="F73" s="230">
        <v>0</v>
      </c>
      <c r="G73" s="312">
        <v>16473</v>
      </c>
      <c r="H73" s="234">
        <v>0</v>
      </c>
      <c r="I73" s="230">
        <v>115</v>
      </c>
      <c r="J73" s="230">
        <v>0</v>
      </c>
      <c r="K73" s="323">
        <v>3172</v>
      </c>
      <c r="L73" s="314">
        <v>3287</v>
      </c>
      <c r="M73" s="306">
        <v>13186</v>
      </c>
      <c r="N73" s="178"/>
      <c r="O73" s="237"/>
      <c r="P73" s="176"/>
      <c r="Q73" s="176"/>
      <c r="R73" s="176"/>
    </row>
    <row r="74" ht="15" customHeight="1">
      <c r="A74" s="194">
        <v>2005</v>
      </c>
      <c r="B74" t="s" s="229">
        <v>141</v>
      </c>
      <c r="C74" s="305">
        <v>1003</v>
      </c>
      <c r="D74" s="230">
        <v>0</v>
      </c>
      <c r="E74" s="305">
        <v>13246</v>
      </c>
      <c r="F74" s="230">
        <v>0</v>
      </c>
      <c r="G74" s="312">
        <v>14249</v>
      </c>
      <c r="H74" s="324">
        <v>1919</v>
      </c>
      <c r="I74" s="230">
        <v>549</v>
      </c>
      <c r="J74" s="230">
        <v>0</v>
      </c>
      <c r="K74" s="323">
        <v>3230</v>
      </c>
      <c r="L74" s="314">
        <v>5698</v>
      </c>
      <c r="M74" s="306">
        <v>8551</v>
      </c>
      <c r="N74" s="178"/>
      <c r="O74" s="237"/>
      <c r="P74" s="176"/>
      <c r="Q74" s="176"/>
      <c r="R74" s="176"/>
    </row>
    <row r="75" ht="15" customHeight="1">
      <c r="A75" s="194">
        <v>2005</v>
      </c>
      <c r="B75" t="s" s="229">
        <v>142</v>
      </c>
      <c r="C75" s="230">
        <v>0</v>
      </c>
      <c r="D75" s="230">
        <v>0</v>
      </c>
      <c r="E75" s="305">
        <v>11940</v>
      </c>
      <c r="F75" s="230">
        <v>0</v>
      </c>
      <c r="G75" s="312">
        <v>11940</v>
      </c>
      <c r="H75" s="324">
        <v>5032</v>
      </c>
      <c r="I75" s="230">
        <v>450</v>
      </c>
      <c r="J75" s="230">
        <v>0</v>
      </c>
      <c r="K75" s="323">
        <v>3454</v>
      </c>
      <c r="L75" s="314">
        <v>8936</v>
      </c>
      <c r="M75" s="306">
        <v>3004</v>
      </c>
      <c r="N75" s="178"/>
      <c r="O75" s="237"/>
      <c r="P75" s="176"/>
      <c r="Q75" s="176"/>
      <c r="R75" s="176"/>
    </row>
    <row r="76" ht="15" customHeight="1">
      <c r="A76" s="194">
        <v>2005</v>
      </c>
      <c r="B76" t="s" s="229">
        <v>143</v>
      </c>
      <c r="C76" s="230">
        <v>0</v>
      </c>
      <c r="D76" s="230">
        <v>0</v>
      </c>
      <c r="E76" s="305">
        <v>11962</v>
      </c>
      <c r="F76" s="230">
        <v>0</v>
      </c>
      <c r="G76" s="312">
        <v>11962</v>
      </c>
      <c r="H76" s="324">
        <v>7453</v>
      </c>
      <c r="I76" s="230">
        <v>418</v>
      </c>
      <c r="J76" s="230">
        <v>0</v>
      </c>
      <c r="K76" s="323">
        <v>3521</v>
      </c>
      <c r="L76" s="314">
        <v>11392</v>
      </c>
      <c r="M76" s="306">
        <v>570</v>
      </c>
      <c r="N76" s="178"/>
      <c r="O76" s="237"/>
      <c r="P76" s="176"/>
      <c r="Q76" s="176"/>
      <c r="R76" s="176"/>
    </row>
    <row r="77" ht="15" customHeight="1">
      <c r="A77" s="194">
        <v>2005</v>
      </c>
      <c r="B77" t="s" s="229">
        <v>144</v>
      </c>
      <c r="C77" s="230">
        <v>0</v>
      </c>
      <c r="D77" s="230">
        <v>0</v>
      </c>
      <c r="E77" s="305">
        <v>664</v>
      </c>
      <c r="F77" s="230">
        <v>0</v>
      </c>
      <c r="G77" s="312">
        <v>664</v>
      </c>
      <c r="H77" s="324">
        <v>7395</v>
      </c>
      <c r="I77" s="230">
        <v>372</v>
      </c>
      <c r="J77" s="230">
        <v>0</v>
      </c>
      <c r="K77" s="323">
        <v>3035</v>
      </c>
      <c r="L77" s="314">
        <v>10802</v>
      </c>
      <c r="M77" s="306">
        <v>-10138</v>
      </c>
      <c r="N77" s="178"/>
      <c r="O77" s="237"/>
      <c r="P77" s="176"/>
      <c r="Q77" s="176"/>
      <c r="R77" s="176"/>
    </row>
    <row r="78" ht="15" customHeight="1">
      <c r="A78" s="194">
        <v>2005</v>
      </c>
      <c r="B78" t="s" s="229">
        <v>145</v>
      </c>
      <c r="C78" s="305">
        <v>39</v>
      </c>
      <c r="D78" s="230">
        <v>0</v>
      </c>
      <c r="E78" s="305">
        <v>5138</v>
      </c>
      <c r="F78" s="230">
        <v>0</v>
      </c>
      <c r="G78" s="312">
        <v>5177</v>
      </c>
      <c r="H78" s="324">
        <v>2788</v>
      </c>
      <c r="I78" s="230">
        <v>419</v>
      </c>
      <c r="J78" s="230">
        <v>0</v>
      </c>
      <c r="K78" s="323">
        <v>2281</v>
      </c>
      <c r="L78" s="314">
        <v>5488</v>
      </c>
      <c r="M78" s="306">
        <v>-311</v>
      </c>
      <c r="N78" s="178"/>
      <c r="O78" s="237"/>
      <c r="P78" s="176"/>
      <c r="Q78" s="176"/>
      <c r="R78" s="176"/>
    </row>
    <row r="79" ht="15" customHeight="1">
      <c r="A79" s="194">
        <v>2005</v>
      </c>
      <c r="B79" t="s" s="229">
        <v>146</v>
      </c>
      <c r="C79" s="305">
        <v>1232</v>
      </c>
      <c r="D79" s="230">
        <v>0</v>
      </c>
      <c r="E79" s="305">
        <v>12817</v>
      </c>
      <c r="F79" s="323">
        <v>875</v>
      </c>
      <c r="G79" s="312">
        <v>14924</v>
      </c>
      <c r="H79" s="324">
        <v>889</v>
      </c>
      <c r="I79" s="230">
        <v>351</v>
      </c>
      <c r="J79" s="230">
        <v>0</v>
      </c>
      <c r="K79" s="323">
        <v>3655</v>
      </c>
      <c r="L79" s="314">
        <v>4895</v>
      </c>
      <c r="M79" s="306">
        <f>G79-L79</f>
        <v>10029</v>
      </c>
      <c r="N79" s="325"/>
      <c r="O79" s="323"/>
      <c r="P79" s="176"/>
      <c r="Q79" s="176"/>
      <c r="R79" s="176"/>
    </row>
    <row r="80" ht="15" customHeight="1">
      <c r="A80" s="194">
        <v>2005</v>
      </c>
      <c r="B80" t="s" s="229">
        <v>147</v>
      </c>
      <c r="C80" s="230">
        <v>0</v>
      </c>
      <c r="D80" s="230">
        <v>0</v>
      </c>
      <c r="E80" s="305">
        <v>11618</v>
      </c>
      <c r="F80" s="323">
        <v>349</v>
      </c>
      <c r="G80" s="312">
        <v>11967</v>
      </c>
      <c r="H80" s="324">
        <v>8601</v>
      </c>
      <c r="I80" s="230">
        <v>181</v>
      </c>
      <c r="J80" s="230">
        <v>0</v>
      </c>
      <c r="K80" s="323">
        <v>3635</v>
      </c>
      <c r="L80" s="314">
        <v>12417</v>
      </c>
      <c r="M80" s="306">
        <f>G80-L80</f>
        <v>-450</v>
      </c>
      <c r="N80" s="325"/>
      <c r="O80" s="323"/>
      <c r="P80" s="176"/>
      <c r="Q80" s="176"/>
      <c r="R80" s="176"/>
    </row>
    <row r="81" ht="15" customHeight="1">
      <c r="A81" s="194">
        <v>2005</v>
      </c>
      <c r="B81" t="s" s="229">
        <v>148</v>
      </c>
      <c r="C81" s="305">
        <v>405</v>
      </c>
      <c r="D81" s="230">
        <v>0</v>
      </c>
      <c r="E81" s="305">
        <v>10439</v>
      </c>
      <c r="F81" s="323">
        <v>479</v>
      </c>
      <c r="G81" s="312">
        <v>11323</v>
      </c>
      <c r="H81" s="324">
        <v>2414</v>
      </c>
      <c r="I81" s="230">
        <v>416</v>
      </c>
      <c r="J81" s="230">
        <v>0</v>
      </c>
      <c r="K81" s="323">
        <v>3289</v>
      </c>
      <c r="L81" s="314">
        <v>6119</v>
      </c>
      <c r="M81" s="306">
        <f>G81-L81</f>
        <v>5204</v>
      </c>
      <c r="N81" s="325"/>
      <c r="O81" s="323"/>
      <c r="P81" s="176"/>
      <c r="Q81" s="176"/>
      <c r="R81" s="176"/>
    </row>
    <row r="82" ht="15" customHeight="1">
      <c r="A82" s="194">
        <v>2005</v>
      </c>
      <c r="B82" t="s" s="229">
        <v>149</v>
      </c>
      <c r="C82" s="305">
        <v>6067</v>
      </c>
      <c r="D82" s="230">
        <v>0</v>
      </c>
      <c r="E82" s="305">
        <v>12203</v>
      </c>
      <c r="F82" s="323">
        <v>732</v>
      </c>
      <c r="G82" s="312">
        <v>19002</v>
      </c>
      <c r="H82" s="324">
        <v>149</v>
      </c>
      <c r="I82" s="230">
        <v>388</v>
      </c>
      <c r="J82" s="230">
        <v>0</v>
      </c>
      <c r="K82" s="323">
        <v>3304</v>
      </c>
      <c r="L82" s="314">
        <v>3841</v>
      </c>
      <c r="M82" s="306">
        <f>G82-L82</f>
        <v>15161</v>
      </c>
      <c r="N82" s="325"/>
      <c r="O82" s="323"/>
      <c r="P82" s="176"/>
      <c r="Q82" s="176"/>
      <c r="R82" s="176"/>
    </row>
    <row r="83" ht="15" customHeight="1">
      <c r="A83" s="194">
        <v>2005</v>
      </c>
      <c r="B83" t="s" s="229">
        <v>101</v>
      </c>
      <c r="C83" s="326">
        <v>6441</v>
      </c>
      <c r="D83" s="266">
        <v>0</v>
      </c>
      <c r="E83" s="326">
        <v>12891</v>
      </c>
      <c r="F83" s="326">
        <v>3018</v>
      </c>
      <c r="G83" s="318">
        <v>22350</v>
      </c>
      <c r="H83" s="327">
        <v>0</v>
      </c>
      <c r="I83" s="266">
        <v>388</v>
      </c>
      <c r="J83" s="266">
        <v>0</v>
      </c>
      <c r="K83" s="326">
        <v>3755</v>
      </c>
      <c r="L83" s="322">
        <v>4143</v>
      </c>
      <c r="M83" s="306">
        <f>G83-L83</f>
        <v>18207</v>
      </c>
      <c r="N83" s="325"/>
      <c r="O83" s="323"/>
      <c r="P83" s="176"/>
      <c r="Q83" s="176"/>
      <c r="R83" s="176"/>
    </row>
    <row r="84" ht="15" customHeight="1">
      <c r="A84" s="194">
        <v>2006</v>
      </c>
      <c r="B84" t="s" s="229">
        <v>89</v>
      </c>
      <c r="C84" s="261">
        <v>7685</v>
      </c>
      <c r="D84" s="261">
        <v>0</v>
      </c>
      <c r="E84" s="261">
        <v>12227</v>
      </c>
      <c r="F84" s="328">
        <v>3084</v>
      </c>
      <c r="G84" s="311">
        <v>22996</v>
      </c>
      <c r="H84" s="263">
        <v>0</v>
      </c>
      <c r="I84" s="320">
        <v>380</v>
      </c>
      <c r="J84" s="261">
        <v>0</v>
      </c>
      <c r="K84" s="320">
        <v>3608</v>
      </c>
      <c r="L84" s="321">
        <v>3988</v>
      </c>
      <c r="M84" s="306">
        <f>G84-L84</f>
        <v>19008</v>
      </c>
      <c r="N84" s="325"/>
      <c r="O84" s="323"/>
      <c r="P84" s="176"/>
      <c r="Q84" s="176"/>
      <c r="R84" s="176"/>
    </row>
    <row r="85" ht="15" customHeight="1">
      <c r="A85" s="194">
        <v>2006</v>
      </c>
      <c r="B85" t="s" s="229">
        <v>87</v>
      </c>
      <c r="C85" s="230">
        <v>10569</v>
      </c>
      <c r="D85" s="230">
        <v>0</v>
      </c>
      <c r="E85" s="230">
        <v>10996</v>
      </c>
      <c r="F85" s="323">
        <v>3531</v>
      </c>
      <c r="G85" s="312">
        <v>25096</v>
      </c>
      <c r="H85" s="234">
        <v>0</v>
      </c>
      <c r="I85" s="305">
        <v>354</v>
      </c>
      <c r="J85" s="230">
        <v>0</v>
      </c>
      <c r="K85" s="329">
        <v>3401</v>
      </c>
      <c r="L85" s="231">
        <v>3755</v>
      </c>
      <c r="M85" s="306">
        <f>G85-L85</f>
        <v>21341</v>
      </c>
      <c r="N85" s="325"/>
      <c r="O85" s="323"/>
      <c r="P85" s="176"/>
      <c r="Q85" s="176"/>
      <c r="R85" s="176"/>
    </row>
    <row r="86" ht="15" customHeight="1">
      <c r="A86" s="194">
        <v>2006</v>
      </c>
      <c r="B86" t="s" s="229">
        <v>141</v>
      </c>
      <c r="C86" s="230">
        <v>8406</v>
      </c>
      <c r="D86" s="230">
        <v>0</v>
      </c>
      <c r="E86" s="230">
        <v>11253</v>
      </c>
      <c r="F86" s="323">
        <v>4230</v>
      </c>
      <c r="G86" s="312">
        <v>23889</v>
      </c>
      <c r="H86" s="234">
        <v>0</v>
      </c>
      <c r="I86" s="305">
        <v>359</v>
      </c>
      <c r="J86" s="230">
        <v>0</v>
      </c>
      <c r="K86" s="329">
        <v>4056</v>
      </c>
      <c r="L86" s="231">
        <v>4415</v>
      </c>
      <c r="M86" s="306">
        <f>G86-L86</f>
        <v>19474</v>
      </c>
      <c r="N86" s="325"/>
      <c r="O86" s="323"/>
      <c r="P86" s="176"/>
      <c r="Q86" s="176"/>
      <c r="R86" s="176"/>
    </row>
    <row r="87" ht="15" customHeight="1">
      <c r="A87" s="194">
        <v>2006</v>
      </c>
      <c r="B87" t="s" s="229">
        <v>142</v>
      </c>
      <c r="C87" s="230">
        <v>998</v>
      </c>
      <c r="D87" s="230">
        <v>0</v>
      </c>
      <c r="E87" s="230">
        <v>10029</v>
      </c>
      <c r="F87" s="323">
        <v>3819</v>
      </c>
      <c r="G87" s="312">
        <v>14846</v>
      </c>
      <c r="H87" s="234">
        <v>3938</v>
      </c>
      <c r="I87" s="305">
        <v>282</v>
      </c>
      <c r="J87" s="230">
        <v>0</v>
      </c>
      <c r="K87" s="329">
        <v>4176</v>
      </c>
      <c r="L87" s="231">
        <v>8396</v>
      </c>
      <c r="M87" s="306">
        <f>G87-L87</f>
        <v>6450</v>
      </c>
      <c r="N87" s="325"/>
      <c r="O87" s="323"/>
      <c r="P87" s="176"/>
      <c r="Q87" s="176"/>
      <c r="R87" s="176"/>
    </row>
    <row r="88" ht="15" customHeight="1">
      <c r="A88" s="194">
        <v>2006</v>
      </c>
      <c r="B88" t="s" s="229">
        <v>143</v>
      </c>
      <c r="C88" s="230">
        <v>0</v>
      </c>
      <c r="D88" s="230">
        <v>0</v>
      </c>
      <c r="E88" s="230">
        <v>10148</v>
      </c>
      <c r="F88" s="323">
        <v>1795</v>
      </c>
      <c r="G88" s="312">
        <v>11943</v>
      </c>
      <c r="H88" s="234">
        <v>10238</v>
      </c>
      <c r="I88" s="305">
        <v>264</v>
      </c>
      <c r="J88" s="230">
        <v>0</v>
      </c>
      <c r="K88" s="329">
        <v>4287</v>
      </c>
      <c r="L88" s="231">
        <v>14789</v>
      </c>
      <c r="M88" s="306">
        <f>G88-L88</f>
        <v>-2846</v>
      </c>
      <c r="N88" s="325"/>
      <c r="O88" s="323"/>
      <c r="P88" s="176"/>
      <c r="Q88" s="176"/>
      <c r="R88" s="176"/>
    </row>
    <row r="89" ht="15" customHeight="1">
      <c r="A89" s="194">
        <v>2006</v>
      </c>
      <c r="B89" t="s" s="229">
        <v>144</v>
      </c>
      <c r="C89" s="230">
        <v>0</v>
      </c>
      <c r="D89" s="230">
        <v>0</v>
      </c>
      <c r="E89" s="230">
        <v>4752</v>
      </c>
      <c r="F89" s="323">
        <v>1810</v>
      </c>
      <c r="G89" s="312">
        <v>6562</v>
      </c>
      <c r="H89" s="234">
        <v>6311</v>
      </c>
      <c r="I89" s="305">
        <v>299</v>
      </c>
      <c r="J89" s="230">
        <v>0</v>
      </c>
      <c r="K89" s="329">
        <v>4027</v>
      </c>
      <c r="L89" s="231">
        <v>10637</v>
      </c>
      <c r="M89" s="306">
        <f>G89-L89</f>
        <v>-4075</v>
      </c>
      <c r="N89" s="325"/>
      <c r="O89" s="323"/>
      <c r="P89" s="176"/>
      <c r="Q89" s="176"/>
      <c r="R89" s="176"/>
    </row>
    <row r="90" ht="15" customHeight="1">
      <c r="A90" s="194">
        <v>2006</v>
      </c>
      <c r="B90" t="s" s="229">
        <v>145</v>
      </c>
      <c r="C90" s="230">
        <v>436</v>
      </c>
      <c r="D90" s="230">
        <v>0</v>
      </c>
      <c r="E90" s="230">
        <v>10479</v>
      </c>
      <c r="F90" s="323">
        <v>2287</v>
      </c>
      <c r="G90" s="312">
        <v>13202</v>
      </c>
      <c r="H90" s="234">
        <v>9119</v>
      </c>
      <c r="I90" s="305">
        <v>292</v>
      </c>
      <c r="J90" s="230">
        <v>0</v>
      </c>
      <c r="K90" s="329">
        <v>3732</v>
      </c>
      <c r="L90" s="231">
        <v>13143</v>
      </c>
      <c r="M90" s="306">
        <f>G90-L90</f>
        <v>59</v>
      </c>
      <c r="N90" s="325"/>
      <c r="O90" s="323"/>
      <c r="P90" s="176"/>
      <c r="Q90" s="176"/>
      <c r="R90" s="176"/>
    </row>
    <row r="91" ht="15" customHeight="1">
      <c r="A91" s="194">
        <v>2006</v>
      </c>
      <c r="B91" t="s" s="229">
        <v>146</v>
      </c>
      <c r="C91" s="305">
        <v>335</v>
      </c>
      <c r="D91" s="230">
        <v>0</v>
      </c>
      <c r="E91" s="230">
        <v>9638</v>
      </c>
      <c r="F91" s="323">
        <v>3130</v>
      </c>
      <c r="G91" s="312">
        <v>13103</v>
      </c>
      <c r="H91" s="234">
        <v>6660</v>
      </c>
      <c r="I91" s="305">
        <v>174</v>
      </c>
      <c r="J91" s="230">
        <v>0</v>
      </c>
      <c r="K91" s="329">
        <v>3913</v>
      </c>
      <c r="L91" s="231">
        <v>10747</v>
      </c>
      <c r="M91" s="306">
        <f>G91-L91</f>
        <v>2356</v>
      </c>
      <c r="N91" s="325"/>
      <c r="O91" s="323"/>
      <c r="P91" s="176"/>
      <c r="Q91" s="176"/>
      <c r="R91" s="176"/>
    </row>
    <row r="92" ht="15" customHeight="1">
      <c r="A92" s="194">
        <v>2006</v>
      </c>
      <c r="B92" t="s" s="229">
        <v>147</v>
      </c>
      <c r="C92" s="230">
        <v>0</v>
      </c>
      <c r="D92" s="230">
        <v>0</v>
      </c>
      <c r="E92" s="230">
        <v>10452</v>
      </c>
      <c r="F92" s="323">
        <v>1631</v>
      </c>
      <c r="G92" s="312">
        <v>12083</v>
      </c>
      <c r="H92" s="234">
        <v>12473</v>
      </c>
      <c r="I92" s="305">
        <v>58</v>
      </c>
      <c r="J92" s="230">
        <v>0</v>
      </c>
      <c r="K92" s="329">
        <v>3822</v>
      </c>
      <c r="L92" s="231">
        <v>16353</v>
      </c>
      <c r="M92" s="306">
        <f>G92-L92</f>
        <v>-4270</v>
      </c>
      <c r="N92" s="325"/>
      <c r="O92" s="323"/>
      <c r="P92" s="176"/>
      <c r="Q92" s="176"/>
      <c r="R92" s="176"/>
    </row>
    <row r="93" ht="15" customHeight="1">
      <c r="A93" s="194">
        <v>2006</v>
      </c>
      <c r="B93" t="s" s="229">
        <v>148</v>
      </c>
      <c r="C93" s="230">
        <v>0</v>
      </c>
      <c r="D93" s="230">
        <v>0</v>
      </c>
      <c r="E93" s="230">
        <v>17311</v>
      </c>
      <c r="F93" s="323">
        <v>4074</v>
      </c>
      <c r="G93" s="312">
        <v>21385</v>
      </c>
      <c r="H93" s="234">
        <v>9191</v>
      </c>
      <c r="I93" s="305">
        <v>282</v>
      </c>
      <c r="J93" s="230">
        <v>0</v>
      </c>
      <c r="K93" s="329">
        <v>3763</v>
      </c>
      <c r="L93" s="231">
        <v>13236</v>
      </c>
      <c r="M93" s="306">
        <f>G93-L93</f>
        <v>8149</v>
      </c>
      <c r="N93" s="325"/>
      <c r="O93" s="323"/>
      <c r="P93" s="176"/>
      <c r="Q93" s="176"/>
      <c r="R93" s="176"/>
    </row>
    <row r="94" ht="15" customHeight="1">
      <c r="A94" s="194">
        <v>2006</v>
      </c>
      <c r="B94" t="s" s="229">
        <v>150</v>
      </c>
      <c r="C94" s="230">
        <v>849</v>
      </c>
      <c r="D94" s="230">
        <v>738</v>
      </c>
      <c r="E94" s="230">
        <v>23745</v>
      </c>
      <c r="F94" s="323">
        <v>4068</v>
      </c>
      <c r="G94" s="312">
        <v>29400</v>
      </c>
      <c r="H94" s="234">
        <v>1484</v>
      </c>
      <c r="I94" s="305">
        <v>313</v>
      </c>
      <c r="J94" s="230">
        <v>0</v>
      </c>
      <c r="K94" s="329">
        <v>4198</v>
      </c>
      <c r="L94" s="231">
        <v>5995</v>
      </c>
      <c r="M94" s="306">
        <f>G94-L94</f>
        <v>23405</v>
      </c>
      <c r="N94" s="325"/>
      <c r="O94" s="323"/>
      <c r="P94" s="176"/>
      <c r="Q94" s="176"/>
      <c r="R94" s="176"/>
    </row>
    <row r="95" ht="15" customHeight="1">
      <c r="A95" s="253">
        <v>2006</v>
      </c>
      <c r="B95" t="s" s="254">
        <v>101</v>
      </c>
      <c r="C95" s="266">
        <v>1227</v>
      </c>
      <c r="D95" s="266">
        <v>8397</v>
      </c>
      <c r="E95" s="266">
        <v>26006</v>
      </c>
      <c r="F95" s="326">
        <v>4117</v>
      </c>
      <c r="G95" s="318">
        <v>39747</v>
      </c>
      <c r="H95" s="268">
        <v>780</v>
      </c>
      <c r="I95" s="307">
        <v>314</v>
      </c>
      <c r="J95" s="266">
        <v>0</v>
      </c>
      <c r="K95" s="330">
        <v>4264</v>
      </c>
      <c r="L95" s="267">
        <v>5358</v>
      </c>
      <c r="M95" s="306">
        <f>G95-L95</f>
        <v>34389</v>
      </c>
      <c r="N95" s="325"/>
      <c r="O95" s="323"/>
      <c r="P95" s="176"/>
      <c r="Q95" s="176"/>
      <c r="R95" s="176"/>
    </row>
    <row r="96" ht="15" customHeight="1">
      <c r="A96" s="259">
        <v>2007</v>
      </c>
      <c r="B96" t="s" s="260">
        <v>89</v>
      </c>
      <c r="C96" s="261">
        <v>2006</v>
      </c>
      <c r="D96" s="261">
        <v>8247.305724</v>
      </c>
      <c r="E96" s="261">
        <v>23678.5018088295</v>
      </c>
      <c r="F96" s="328">
        <v>4030.522399457519</v>
      </c>
      <c r="G96" s="311">
        <v>37962.329932287023</v>
      </c>
      <c r="H96" s="263">
        <v>796</v>
      </c>
      <c r="I96" s="309">
        <v>310.2532252125945</v>
      </c>
      <c r="J96" s="261">
        <v>0</v>
      </c>
      <c r="K96" s="331">
        <v>4572.4949393</v>
      </c>
      <c r="L96" s="262">
        <v>5678.748164512594</v>
      </c>
      <c r="M96" s="306">
        <f>G96-L96</f>
        <v>32283.581767774427</v>
      </c>
      <c r="N96" s="325"/>
      <c r="O96" s="323"/>
      <c r="P96" s="176"/>
      <c r="Q96" s="176"/>
      <c r="R96" s="176"/>
    </row>
    <row r="97" ht="15" customHeight="1">
      <c r="A97" s="194">
        <v>2007</v>
      </c>
      <c r="B97" t="s" s="229">
        <v>87</v>
      </c>
      <c r="C97" s="230">
        <v>1469</v>
      </c>
      <c r="D97" s="230">
        <v>7212.193329</v>
      </c>
      <c r="E97" s="230">
        <v>25760.021574517817</v>
      </c>
      <c r="F97" s="323">
        <v>3205.993341074342</v>
      </c>
      <c r="G97" s="312">
        <v>37647.208244592155</v>
      </c>
      <c r="H97" s="234">
        <v>1060</v>
      </c>
      <c r="I97" s="305">
        <v>260.4797576968608</v>
      </c>
      <c r="J97" s="230">
        <v>0</v>
      </c>
      <c r="K97" s="329">
        <v>4441.476546800001</v>
      </c>
      <c r="L97" s="314">
        <v>5761.956304496862</v>
      </c>
      <c r="M97" s="306">
        <f>G97-L97</f>
        <v>31885.2519400953</v>
      </c>
      <c r="N97" s="325"/>
      <c r="O97" s="323"/>
      <c r="P97" s="176"/>
      <c r="Q97" s="176"/>
      <c r="R97" s="176"/>
    </row>
    <row r="98" ht="15" customHeight="1">
      <c r="A98" s="194">
        <v>2007</v>
      </c>
      <c r="B98" t="s" s="229">
        <v>141</v>
      </c>
      <c r="C98" s="230">
        <v>5</v>
      </c>
      <c r="D98" s="230">
        <v>7957.515648</v>
      </c>
      <c r="E98" s="230">
        <v>27304.331982344265</v>
      </c>
      <c r="F98" s="323">
        <v>907.7170922377495</v>
      </c>
      <c r="G98" s="312">
        <v>36174.564722582014</v>
      </c>
      <c r="H98" s="234">
        <v>4280</v>
      </c>
      <c r="I98" s="305">
        <v>277.6146871630997</v>
      </c>
      <c r="J98" s="230">
        <v>0</v>
      </c>
      <c r="K98" s="329">
        <v>4613.328112599999</v>
      </c>
      <c r="L98" s="231">
        <v>9170.942799763099</v>
      </c>
      <c r="M98" s="306">
        <f>G98-L98</f>
        <v>27003.621922818915</v>
      </c>
      <c r="N98" s="325"/>
      <c r="O98" s="323"/>
      <c r="P98" s="176"/>
      <c r="Q98" s="176"/>
      <c r="R98" s="176"/>
    </row>
    <row r="99" ht="15" customHeight="1">
      <c r="A99" s="194">
        <v>2007</v>
      </c>
      <c r="B99" t="s" s="229">
        <v>142</v>
      </c>
      <c r="C99" s="230">
        <v>0</v>
      </c>
      <c r="D99" s="230">
        <v>7020.75477</v>
      </c>
      <c r="E99" s="230">
        <v>22447.307659578546</v>
      </c>
      <c r="F99" s="323">
        <v>190.5868801771747</v>
      </c>
      <c r="G99" s="312">
        <v>29658.649309755721</v>
      </c>
      <c r="H99" s="234">
        <v>11370</v>
      </c>
      <c r="I99" s="305">
        <v>322.087490259227</v>
      </c>
      <c r="J99" s="230">
        <v>0</v>
      </c>
      <c r="K99" s="329">
        <v>3817.444674700001</v>
      </c>
      <c r="L99" s="231">
        <v>15509.532164959230</v>
      </c>
      <c r="M99" s="306">
        <f>G99-L99</f>
        <v>14149.117144796492</v>
      </c>
      <c r="N99" s="325"/>
      <c r="O99" s="323"/>
      <c r="P99" s="176"/>
      <c r="Q99" s="176"/>
      <c r="R99" s="176"/>
    </row>
    <row r="100" ht="15" customHeight="1">
      <c r="A100" s="194">
        <v>2007</v>
      </c>
      <c r="B100" t="s" s="229">
        <v>143</v>
      </c>
      <c r="C100" s="230">
        <v>0</v>
      </c>
      <c r="D100" s="230">
        <v>4002.162171</v>
      </c>
      <c r="E100" s="230">
        <v>12398.735530600072</v>
      </c>
      <c r="F100" s="323">
        <v>294.352661321631</v>
      </c>
      <c r="G100" s="312">
        <v>16695.2503629217</v>
      </c>
      <c r="H100" s="234">
        <v>10035</v>
      </c>
      <c r="I100" s="305">
        <v>318.6322945069238</v>
      </c>
      <c r="J100" s="230">
        <v>0</v>
      </c>
      <c r="K100" s="329">
        <v>3551.605222500001</v>
      </c>
      <c r="L100" s="231">
        <v>13905.237517006924</v>
      </c>
      <c r="M100" s="306">
        <f>G100-L100</f>
        <v>2790.012845914778</v>
      </c>
      <c r="N100" s="325"/>
      <c r="O100" s="323"/>
      <c r="P100" s="176"/>
      <c r="Q100" s="176"/>
      <c r="R100" s="176"/>
    </row>
    <row r="101" ht="15" customHeight="1">
      <c r="A101" s="194">
        <v>2007</v>
      </c>
      <c r="B101" t="s" s="229">
        <v>144</v>
      </c>
      <c r="C101" s="230">
        <v>477</v>
      </c>
      <c r="D101" s="230">
        <v>3904.342589</v>
      </c>
      <c r="E101" s="230">
        <v>10357.133407733614</v>
      </c>
      <c r="F101" s="323">
        <v>281</v>
      </c>
      <c r="G101" s="312">
        <v>15019.475996733614</v>
      </c>
      <c r="H101" s="234">
        <v>2763</v>
      </c>
      <c r="I101" s="305">
        <v>361.3832318354027</v>
      </c>
      <c r="J101" s="230">
        <v>0</v>
      </c>
      <c r="K101" s="329">
        <v>3946.4074121</v>
      </c>
      <c r="L101" s="231">
        <v>7070.790643935403</v>
      </c>
      <c r="M101" s="306">
        <f>G101-L101</f>
        <v>7948.685352798211</v>
      </c>
      <c r="N101" s="325"/>
      <c r="O101" s="323"/>
      <c r="P101" s="176"/>
      <c r="Q101" s="176"/>
      <c r="R101" s="176"/>
    </row>
    <row r="102" ht="15" customHeight="1">
      <c r="A102" s="194">
        <v>2007</v>
      </c>
      <c r="B102" t="s" s="229">
        <v>145</v>
      </c>
      <c r="C102" s="230">
        <v>0</v>
      </c>
      <c r="D102" s="230">
        <v>4011.588372</v>
      </c>
      <c r="E102" s="230">
        <v>10227.282031043926</v>
      </c>
      <c r="F102" s="323">
        <v>245.6148479109624</v>
      </c>
      <c r="G102" s="312">
        <v>14484.485250954887</v>
      </c>
      <c r="H102" s="234">
        <v>8216</v>
      </c>
      <c r="I102" s="305">
        <v>670.5191605047959</v>
      </c>
      <c r="J102" s="230">
        <v>0</v>
      </c>
      <c r="K102" s="329">
        <v>4121.360534100001</v>
      </c>
      <c r="L102" s="231">
        <v>13007.8796946048</v>
      </c>
      <c r="M102" s="306">
        <f>G102-L102</f>
        <v>1476.605556350089</v>
      </c>
      <c r="N102" s="325"/>
      <c r="O102" s="323"/>
      <c r="P102" s="176"/>
      <c r="Q102" s="176"/>
      <c r="R102" s="176"/>
    </row>
    <row r="103" ht="15" customHeight="1">
      <c r="A103" s="194">
        <v>2007</v>
      </c>
      <c r="B103" t="s" s="229">
        <v>146</v>
      </c>
      <c r="C103" s="230">
        <v>60</v>
      </c>
      <c r="D103" s="230">
        <v>4039.196865</v>
      </c>
      <c r="E103" s="230">
        <v>12613.887800792827</v>
      </c>
      <c r="F103" s="323">
        <v>243</v>
      </c>
      <c r="G103" s="312">
        <v>16956.084665792827</v>
      </c>
      <c r="H103" s="234">
        <v>2994</v>
      </c>
      <c r="I103" s="305">
        <v>848.0676960330929</v>
      </c>
      <c r="J103" s="230">
        <v>0</v>
      </c>
      <c r="K103" s="329">
        <v>4038.570919</v>
      </c>
      <c r="L103" s="231">
        <v>7880.638615033093</v>
      </c>
      <c r="M103" s="306">
        <f>G103-L103</f>
        <v>9075.446050759734</v>
      </c>
      <c r="N103" s="325"/>
      <c r="O103" s="323"/>
      <c r="P103" s="176"/>
      <c r="Q103" s="176"/>
      <c r="R103" s="176"/>
    </row>
    <row r="104" ht="15" customHeight="1">
      <c r="A104" s="194">
        <v>2007</v>
      </c>
      <c r="B104" t="s" s="229">
        <v>147</v>
      </c>
      <c r="C104" s="230">
        <v>8</v>
      </c>
      <c r="D104" s="230">
        <v>2760.51824</v>
      </c>
      <c r="E104" s="230">
        <v>14259.717359316059</v>
      </c>
      <c r="F104" s="323">
        <v>308</v>
      </c>
      <c r="G104" s="312">
        <v>17336.235599316060</v>
      </c>
      <c r="H104" s="234">
        <v>1829</v>
      </c>
      <c r="I104" s="305">
        <v>235.9773949362406</v>
      </c>
      <c r="J104" s="230">
        <v>24.20021119405531</v>
      </c>
      <c r="K104" s="329">
        <v>4172.3510808</v>
      </c>
      <c r="L104" s="231">
        <v>6261.528686930296</v>
      </c>
      <c r="M104" s="306">
        <f>G104-L104</f>
        <v>11074.706912385764</v>
      </c>
      <c r="N104" s="325"/>
      <c r="O104" s="323"/>
      <c r="P104" s="176"/>
      <c r="Q104" s="176"/>
      <c r="R104" s="176"/>
    </row>
    <row r="105" ht="15" customHeight="1">
      <c r="A105" s="194">
        <v>2007</v>
      </c>
      <c r="B105" t="s" s="229">
        <v>148</v>
      </c>
      <c r="C105" s="230">
        <v>308</v>
      </c>
      <c r="D105" s="230">
        <v>4079.327536</v>
      </c>
      <c r="E105" s="230">
        <v>24996.898925141588</v>
      </c>
      <c r="F105" s="323">
        <v>774.8802073313176</v>
      </c>
      <c r="G105" s="312">
        <v>30159.1066684729</v>
      </c>
      <c r="H105" s="234">
        <v>5769</v>
      </c>
      <c r="I105" s="305">
        <v>902.1639958750516</v>
      </c>
      <c r="J105" s="230">
        <v>43.04493758459235</v>
      </c>
      <c r="K105" s="329">
        <v>4367.077353499998</v>
      </c>
      <c r="L105" s="231">
        <v>11081.286286959641</v>
      </c>
      <c r="M105" s="306">
        <f>G105-L105</f>
        <v>19077.820381513266</v>
      </c>
      <c r="N105" s="325"/>
      <c r="O105" s="323"/>
      <c r="P105" s="176"/>
      <c r="Q105" s="176"/>
      <c r="R105" s="176"/>
    </row>
    <row r="106" ht="15" customHeight="1">
      <c r="A106" s="194">
        <v>2007</v>
      </c>
      <c r="B106" t="s" s="229">
        <v>149</v>
      </c>
      <c r="C106" s="230">
        <v>338.649722</v>
      </c>
      <c r="D106" s="230">
        <v>11103.534347</v>
      </c>
      <c r="E106" s="230">
        <v>18958.041575758172</v>
      </c>
      <c r="F106" s="323">
        <v>2556.571096367880</v>
      </c>
      <c r="G106" s="312">
        <v>32956.796741126054</v>
      </c>
      <c r="H106" s="234">
        <v>1557.190833</v>
      </c>
      <c r="I106" s="305">
        <v>924.1158672315935</v>
      </c>
      <c r="J106" s="230">
        <v>40.96123359960571</v>
      </c>
      <c r="K106" s="329">
        <v>4814.231636799999</v>
      </c>
      <c r="L106" s="231">
        <v>7336.499570631198</v>
      </c>
      <c r="M106" s="306">
        <f>G106-L106</f>
        <v>25620.297170494858</v>
      </c>
      <c r="N106" s="325"/>
      <c r="O106" s="323"/>
      <c r="P106" s="176"/>
      <c r="Q106" s="176"/>
      <c r="R106" s="176"/>
    </row>
    <row r="107" ht="15" customHeight="1">
      <c r="A107" s="253">
        <v>2007</v>
      </c>
      <c r="B107" t="s" s="254">
        <v>101</v>
      </c>
      <c r="C107" s="266">
        <v>1799.512381</v>
      </c>
      <c r="D107" s="266">
        <v>12263.983535</v>
      </c>
      <c r="E107" s="266">
        <v>22762.142800527792</v>
      </c>
      <c r="F107" s="326">
        <v>1864.915133675885</v>
      </c>
      <c r="G107" s="318">
        <v>38690.553850203680</v>
      </c>
      <c r="H107" s="268">
        <v>720.6775</v>
      </c>
      <c r="I107" s="307">
        <v>926.2763810525799</v>
      </c>
      <c r="J107" s="266">
        <v>44.3335439963604</v>
      </c>
      <c r="K107" s="330">
        <v>4515.4813661</v>
      </c>
      <c r="L107" s="267">
        <v>6206.768791148940</v>
      </c>
      <c r="M107" s="306">
        <f>G107-L107</f>
        <v>32483.785059054739</v>
      </c>
      <c r="N107" s="325"/>
      <c r="O107" s="323"/>
      <c r="P107" s="176"/>
      <c r="Q107" s="176"/>
      <c r="R107" s="176"/>
    </row>
    <row r="108" ht="15" customHeight="1">
      <c r="A108" s="259">
        <v>2008</v>
      </c>
      <c r="B108" t="s" s="260">
        <v>89</v>
      </c>
      <c r="C108" s="261">
        <v>4855.976946</v>
      </c>
      <c r="D108" s="261">
        <v>11996.111234</v>
      </c>
      <c r="E108" s="261">
        <v>24361.946349428752</v>
      </c>
      <c r="F108" s="328">
        <v>1874.380232424895</v>
      </c>
      <c r="G108" s="311">
        <f>SUM(C108:F108)</f>
        <v>43088.414761853652</v>
      </c>
      <c r="H108" s="263">
        <v>127.325</v>
      </c>
      <c r="I108" s="309">
        <v>1051.766092442553</v>
      </c>
      <c r="J108" s="309">
        <v>39.48070708395731</v>
      </c>
      <c r="K108" s="261">
        <v>4602.992722600001</v>
      </c>
      <c r="L108" s="262">
        <v>5821.564522126511</v>
      </c>
      <c r="M108" s="306">
        <f>G108-L108</f>
        <v>37266.850239727137</v>
      </c>
      <c r="N108" s="178"/>
      <c r="O108" s="323"/>
      <c r="P108" s="176"/>
      <c r="Q108" s="176"/>
      <c r="R108" s="176"/>
    </row>
    <row r="109" ht="15" customHeight="1">
      <c r="A109" s="194">
        <v>2008</v>
      </c>
      <c r="B109" t="s" s="229">
        <v>87</v>
      </c>
      <c r="C109" s="230">
        <v>1787.960001</v>
      </c>
      <c r="D109" s="230">
        <v>10564.681174</v>
      </c>
      <c r="E109" s="230">
        <v>27974.823813357314</v>
      </c>
      <c r="F109" s="323">
        <v>129.0654379265272</v>
      </c>
      <c r="G109" s="312">
        <f>SUM(C109:F109)</f>
        <v>40456.530426283840</v>
      </c>
      <c r="H109" s="234">
        <v>339.843055</v>
      </c>
      <c r="I109" s="305">
        <v>589.4470487112676</v>
      </c>
      <c r="J109" s="305">
        <v>34.43595006767387</v>
      </c>
      <c r="K109" s="230">
        <v>4725.7282151</v>
      </c>
      <c r="L109" s="231">
        <v>5689.454268878942</v>
      </c>
      <c r="M109" s="306">
        <f>G109-L109</f>
        <v>34767.0761574049</v>
      </c>
      <c r="N109" s="178"/>
      <c r="O109" s="323"/>
      <c r="P109" s="176"/>
      <c r="Q109" s="176"/>
      <c r="R109" s="176"/>
    </row>
    <row r="110" ht="15" customHeight="1">
      <c r="A110" s="194">
        <v>2008</v>
      </c>
      <c r="B110" t="s" s="229">
        <v>141</v>
      </c>
      <c r="C110" s="230">
        <v>1885.014722</v>
      </c>
      <c r="D110" s="230">
        <v>11202.136914</v>
      </c>
      <c r="E110" s="230">
        <v>30148.940084235568</v>
      </c>
      <c r="F110" s="323">
        <v>90.70045311816335</v>
      </c>
      <c r="G110" s="312">
        <f>SUM(C110:F110)</f>
        <v>43326.792173353737</v>
      </c>
      <c r="H110" s="234">
        <v>252.443888</v>
      </c>
      <c r="I110" s="305">
        <v>787.6464228591454</v>
      </c>
      <c r="J110" s="305">
        <v>40.09302360586128</v>
      </c>
      <c r="K110" s="230">
        <v>5061.9622245</v>
      </c>
      <c r="L110" s="231">
        <v>6142.145558965007</v>
      </c>
      <c r="M110" s="306">
        <f>G110-L110</f>
        <v>37184.646614388730</v>
      </c>
      <c r="N110" s="178"/>
      <c r="O110" s="323"/>
      <c r="P110" s="176"/>
      <c r="Q110" s="176"/>
      <c r="R110" s="176"/>
    </row>
    <row r="111" ht="15" customHeight="1">
      <c r="A111" s="194">
        <v>2008</v>
      </c>
      <c r="B111" t="s" s="229">
        <v>142</v>
      </c>
      <c r="C111" s="230">
        <v>3000.018613</v>
      </c>
      <c r="D111" s="230">
        <v>9155.837344</v>
      </c>
      <c r="E111" s="230">
        <v>22594.630662291162</v>
      </c>
      <c r="F111" s="323">
        <v>583.625</v>
      </c>
      <c r="G111" s="312">
        <f>SUM(C111:F111)</f>
        <v>35334.111619291158</v>
      </c>
      <c r="H111" s="234">
        <v>450.83639</v>
      </c>
      <c r="I111" s="305">
        <v>929.1018821516216</v>
      </c>
      <c r="J111" s="305">
        <v>20.66339785111747</v>
      </c>
      <c r="K111" s="230">
        <v>4720.8977743</v>
      </c>
      <c r="L111" s="231">
        <v>6121.499444302739</v>
      </c>
      <c r="M111" s="306">
        <f>G111-L111</f>
        <v>29212.612174988419</v>
      </c>
      <c r="N111" s="178"/>
      <c r="O111" s="323"/>
      <c r="P111" s="176"/>
      <c r="Q111" s="176"/>
      <c r="R111" s="176"/>
    </row>
    <row r="112" ht="15" customHeight="1">
      <c r="A112" s="194">
        <v>2008</v>
      </c>
      <c r="B112" t="s" s="229">
        <v>143</v>
      </c>
      <c r="C112" s="230">
        <v>292.532777</v>
      </c>
      <c r="D112" s="230">
        <v>5976.573403</v>
      </c>
      <c r="E112" s="230">
        <v>17172.805693523871</v>
      </c>
      <c r="F112" s="323">
        <v>283.1849999999999</v>
      </c>
      <c r="G112" s="312">
        <f>SUM(C112:F112)</f>
        <v>23725.096873523875</v>
      </c>
      <c r="H112" s="234">
        <v>4859.438333</v>
      </c>
      <c r="I112" s="305">
        <v>1245.263368319432</v>
      </c>
      <c r="J112" s="305">
        <v>32.69953008018501</v>
      </c>
      <c r="K112" s="230">
        <v>4513.934827</v>
      </c>
      <c r="L112" s="231">
        <v>10651.336058399616</v>
      </c>
      <c r="M112" s="306">
        <f>G112-L112</f>
        <v>13073.760815124258</v>
      </c>
      <c r="N112" s="178"/>
      <c r="O112" s="323"/>
      <c r="P112" s="176"/>
      <c r="Q112" s="176"/>
      <c r="R112" s="176"/>
    </row>
    <row r="113" ht="15" customHeight="1">
      <c r="A113" s="194">
        <v>2008</v>
      </c>
      <c r="B113" t="s" s="229">
        <v>144</v>
      </c>
      <c r="C113" s="230">
        <v>0</v>
      </c>
      <c r="D113" s="230">
        <v>5656.696706</v>
      </c>
      <c r="E113" s="230">
        <v>12807.148523918813</v>
      </c>
      <c r="F113" s="323">
        <v>94.395</v>
      </c>
      <c r="G113" s="312">
        <f>SUM(C113:F113)</f>
        <v>18558.240229918814</v>
      </c>
      <c r="H113" s="234">
        <v>5765.584166</v>
      </c>
      <c r="I113" s="305">
        <v>1100.550409371206</v>
      </c>
      <c r="J113" s="305">
        <v>28.83371084488086</v>
      </c>
      <c r="K113" s="230">
        <v>3912.0216794</v>
      </c>
      <c r="L113" s="231">
        <v>10806.989965616087</v>
      </c>
      <c r="M113" s="306">
        <f>G113-L113</f>
        <v>7751.250264302727</v>
      </c>
      <c r="N113" s="178"/>
      <c r="O113" s="323"/>
      <c r="P113" s="176"/>
      <c r="Q113" s="176"/>
      <c r="R113" s="176"/>
    </row>
    <row r="114" ht="15" customHeight="1">
      <c r="A114" s="194">
        <v>2008</v>
      </c>
      <c r="B114" t="s" s="229">
        <v>145</v>
      </c>
      <c r="C114" s="230">
        <v>8.860277999999999</v>
      </c>
      <c r="D114" s="230">
        <v>5723.906706</v>
      </c>
      <c r="E114" s="230">
        <v>26371.593531381313</v>
      </c>
      <c r="F114" s="323">
        <v>234.465</v>
      </c>
      <c r="G114" s="312">
        <f>SUM(C114:F114)</f>
        <v>32338.825515381312</v>
      </c>
      <c r="H114" s="234">
        <v>6125.528053</v>
      </c>
      <c r="I114" s="305">
        <v>934.8713716089605</v>
      </c>
      <c r="J114" s="305">
        <v>32.53502713400186</v>
      </c>
      <c r="K114" s="230">
        <v>4265.9740051</v>
      </c>
      <c r="L114" s="231">
        <v>11358.908456842963</v>
      </c>
      <c r="M114" s="306">
        <f>G114-L114</f>
        <v>20979.917058538347</v>
      </c>
      <c r="N114" s="178"/>
      <c r="O114" s="323"/>
      <c r="P114" s="176"/>
      <c r="Q114" s="176"/>
      <c r="R114" s="176"/>
    </row>
    <row r="115" ht="15" customHeight="1">
      <c r="A115" s="194">
        <v>2008</v>
      </c>
      <c r="B115" t="s" s="229">
        <v>146</v>
      </c>
      <c r="C115" s="230">
        <v>0</v>
      </c>
      <c r="D115" s="230">
        <v>5336.822478</v>
      </c>
      <c r="E115" s="230">
        <v>15086.026030476765</v>
      </c>
      <c r="F115" s="323">
        <v>177.6133818651378</v>
      </c>
      <c r="G115" s="312">
        <f>SUM(C115:F115)</f>
        <v>20600.4618903419</v>
      </c>
      <c r="H115" s="234">
        <v>6217.276665</v>
      </c>
      <c r="I115" s="305">
        <v>880.5749201073304</v>
      </c>
      <c r="J115" s="305">
        <v>43.45619495005023</v>
      </c>
      <c r="K115" s="230">
        <v>4159.172206900002</v>
      </c>
      <c r="L115" s="231">
        <v>11300.479986957384</v>
      </c>
      <c r="M115" s="306">
        <f>G115-L115</f>
        <v>9299.981903384520</v>
      </c>
      <c r="N115" s="178"/>
      <c r="O115" s="323"/>
      <c r="P115" s="176"/>
      <c r="Q115" s="176"/>
      <c r="R115" s="176"/>
    </row>
    <row r="116" ht="15" customHeight="1">
      <c r="A116" s="194">
        <v>2008</v>
      </c>
      <c r="B116" t="s" s="229">
        <v>147</v>
      </c>
      <c r="C116" s="230">
        <v>0</v>
      </c>
      <c r="D116" s="230">
        <v>3175.109876</v>
      </c>
      <c r="E116" s="230">
        <v>11408.363089106744</v>
      </c>
      <c r="F116" s="323">
        <v>384.5028589845776</v>
      </c>
      <c r="G116" s="312">
        <f>SUM(C116:F116)</f>
        <v>14967.975824091322</v>
      </c>
      <c r="H116" s="234">
        <v>4102.9325</v>
      </c>
      <c r="I116" s="305">
        <v>333.1462816189885</v>
      </c>
      <c r="J116" s="305">
        <v>31.58456566716584</v>
      </c>
      <c r="K116" s="230">
        <v>4045.226325400001</v>
      </c>
      <c r="L116" s="231">
        <v>8512.889672686155</v>
      </c>
      <c r="M116" s="306">
        <f>G116-L116</f>
        <v>6455.086151405167</v>
      </c>
      <c r="N116" s="178"/>
      <c r="O116" s="323"/>
      <c r="P116" s="176"/>
      <c r="Q116" s="176"/>
      <c r="R116" s="176"/>
    </row>
    <row r="117" ht="15" customHeight="1">
      <c r="A117" s="194">
        <v>2008</v>
      </c>
      <c r="B117" t="s" s="229">
        <v>148</v>
      </c>
      <c r="C117" s="230">
        <v>0</v>
      </c>
      <c r="D117" s="230">
        <v>5240.882907</v>
      </c>
      <c r="E117" s="230">
        <v>31010.2785205748</v>
      </c>
      <c r="F117" s="323">
        <v>805.3242852285581</v>
      </c>
      <c r="G117" s="312">
        <f>SUM(C117:F117)</f>
        <v>37056.485712803362</v>
      </c>
      <c r="H117" s="234">
        <v>10965.079446</v>
      </c>
      <c r="I117" s="305">
        <v>740.9425499485574</v>
      </c>
      <c r="J117" s="305">
        <v>29.71306602468106</v>
      </c>
      <c r="K117" s="230">
        <v>4442.4983098</v>
      </c>
      <c r="L117" s="231">
        <v>16178.233371773236</v>
      </c>
      <c r="M117" s="306">
        <f>G117-L117</f>
        <v>20878.252341030126</v>
      </c>
      <c r="N117" s="178"/>
      <c r="O117" s="323"/>
      <c r="P117" s="176"/>
      <c r="Q117" s="176"/>
      <c r="R117" s="176"/>
    </row>
    <row r="118" ht="15" customHeight="1">
      <c r="A118" s="194">
        <v>2008</v>
      </c>
      <c r="B118" t="s" s="229">
        <v>149</v>
      </c>
      <c r="C118" s="230">
        <v>12.84</v>
      </c>
      <c r="D118" s="230">
        <v>8010.769013</v>
      </c>
      <c r="E118" s="230">
        <v>30561.718467632858</v>
      </c>
      <c r="F118" s="323">
        <v>1993.831035803039</v>
      </c>
      <c r="G118" s="312">
        <f>SUM(C118:F118)</f>
        <v>40579.158516435891</v>
      </c>
      <c r="H118" s="234">
        <v>4706.689723</v>
      </c>
      <c r="I118" s="305">
        <v>767.006028672047</v>
      </c>
      <c r="J118" s="305">
        <v>27.79609402308873</v>
      </c>
      <c r="K118" s="230">
        <v>4737.062351899999</v>
      </c>
      <c r="L118" s="231">
        <v>10238.554197595135</v>
      </c>
      <c r="M118" s="306">
        <f>G118-L118</f>
        <v>30340.604318840757</v>
      </c>
      <c r="N118" s="178"/>
      <c r="O118" s="323"/>
      <c r="P118" s="176"/>
      <c r="Q118" s="176"/>
      <c r="R118" s="176"/>
    </row>
    <row r="119" ht="15" customHeight="1">
      <c r="A119" s="253">
        <v>2008</v>
      </c>
      <c r="B119" t="s" s="254">
        <v>101</v>
      </c>
      <c r="C119" s="266">
        <v>330.923612</v>
      </c>
      <c r="D119" s="266">
        <v>8523.555808999999</v>
      </c>
      <c r="E119" s="266">
        <v>34223.392381100952</v>
      </c>
      <c r="F119" s="326">
        <v>2394.385</v>
      </c>
      <c r="G119" s="318">
        <f>SUM(C119:F119)</f>
        <v>45472.256802100957</v>
      </c>
      <c r="H119" s="268">
        <v>2036.399721</v>
      </c>
      <c r="I119" s="307">
        <v>1028.380824497267</v>
      </c>
      <c r="J119" s="307">
        <v>27.80099790495327</v>
      </c>
      <c r="K119" s="266">
        <v>5072.674324</v>
      </c>
      <c r="L119" s="267">
        <v>8165.255867402220</v>
      </c>
      <c r="M119" s="306">
        <f>G119-L119</f>
        <v>37307.000934698735</v>
      </c>
      <c r="N119" s="178"/>
      <c r="O119" s="323"/>
      <c r="P119" s="176"/>
      <c r="Q119" s="176"/>
      <c r="R119" s="176"/>
    </row>
    <row r="120" ht="15" customHeight="1">
      <c r="A120" s="259">
        <v>2009</v>
      </c>
      <c r="B120" t="s" s="260">
        <v>89</v>
      </c>
      <c r="C120" s="261">
        <v>69.462778</v>
      </c>
      <c r="D120" s="261">
        <v>9017.95577</v>
      </c>
      <c r="E120" s="261">
        <v>32212.283106159943</v>
      </c>
      <c r="F120" s="328">
        <v>4540.6964681489</v>
      </c>
      <c r="G120" s="311">
        <f>SUM(C120:F120)</f>
        <v>45840.398122308841</v>
      </c>
      <c r="H120" s="263">
        <v>8819.31611</v>
      </c>
      <c r="I120" s="309">
        <v>922.8714723797601</v>
      </c>
      <c r="J120" s="309">
        <v>33.6250263302561</v>
      </c>
      <c r="K120" s="261">
        <v>5019.518792913504</v>
      </c>
      <c r="L120" s="262">
        <v>14795.331401623520</v>
      </c>
      <c r="M120" s="306">
        <f>G120-L120</f>
        <v>31045.066720685321</v>
      </c>
      <c r="N120" s="178"/>
      <c r="O120" s="323"/>
      <c r="P120" s="176"/>
      <c r="Q120" s="176"/>
      <c r="R120" s="176"/>
    </row>
    <row r="121" ht="15" customHeight="1">
      <c r="A121" s="194">
        <v>2009</v>
      </c>
      <c r="B121" t="s" s="229">
        <v>87</v>
      </c>
      <c r="C121" s="230">
        <v>1076.719444</v>
      </c>
      <c r="D121" s="230">
        <v>8389.914903000001</v>
      </c>
      <c r="E121" s="230">
        <v>31366.525529609218</v>
      </c>
      <c r="F121" s="323">
        <v>4051.350986010725</v>
      </c>
      <c r="G121" s="312">
        <f>SUM(C121:F121)</f>
        <v>44884.510862619944</v>
      </c>
      <c r="H121" s="234">
        <v>2504.653055</v>
      </c>
      <c r="I121" s="305">
        <v>1287.718661476855</v>
      </c>
      <c r="J121" s="305">
        <v>26.11317092866756</v>
      </c>
      <c r="K121" s="230">
        <v>4645.503834956136</v>
      </c>
      <c r="L121" s="231">
        <v>8463.988722361657</v>
      </c>
      <c r="M121" s="306">
        <f>G121-L121</f>
        <v>36420.522140258283</v>
      </c>
      <c r="N121" s="178"/>
      <c r="O121" s="323"/>
      <c r="P121" s="176"/>
      <c r="Q121" s="176"/>
      <c r="R121" s="176"/>
    </row>
    <row r="122" ht="15" customHeight="1">
      <c r="A122" s="194">
        <v>2009</v>
      </c>
      <c r="B122" t="s" s="229">
        <v>141</v>
      </c>
      <c r="C122" s="230">
        <v>318.086111</v>
      </c>
      <c r="D122" s="230">
        <v>8015.494759</v>
      </c>
      <c r="E122" s="230">
        <v>35417.558712351834</v>
      </c>
      <c r="F122" s="323">
        <v>4830.747198730732</v>
      </c>
      <c r="G122" s="312">
        <f>SUM(C122:F122)</f>
        <v>48581.886781082561</v>
      </c>
      <c r="H122" s="234">
        <v>4010.45</v>
      </c>
      <c r="I122" s="305">
        <v>1316.812612416137</v>
      </c>
      <c r="J122" s="305">
        <v>24.49711895058101</v>
      </c>
      <c r="K122" s="230">
        <v>4568.027959148169</v>
      </c>
      <c r="L122" s="231">
        <v>9919.787690514888</v>
      </c>
      <c r="M122" s="306">
        <f>G122-L122</f>
        <v>38662.099090567674</v>
      </c>
      <c r="N122" s="178"/>
      <c r="O122" s="323"/>
      <c r="P122" s="176"/>
      <c r="Q122" s="176"/>
      <c r="R122" s="176"/>
    </row>
    <row r="123" ht="15" customHeight="1">
      <c r="A123" s="194">
        <v>2009</v>
      </c>
      <c r="B123" t="s" s="229">
        <v>142</v>
      </c>
      <c r="C123" s="230">
        <v>0</v>
      </c>
      <c r="D123" s="230">
        <v>7535.643888</v>
      </c>
      <c r="E123" s="230">
        <v>21577.496807149262</v>
      </c>
      <c r="F123" s="323">
        <v>6248.373447824270</v>
      </c>
      <c r="G123" s="312">
        <f>SUM(C123:F123)</f>
        <v>35361.514142973530</v>
      </c>
      <c r="H123" s="234">
        <v>9206.352223</v>
      </c>
      <c r="I123" s="305">
        <v>1213.139484312731</v>
      </c>
      <c r="J123" s="305">
        <v>22.00059727408867</v>
      </c>
      <c r="K123" s="230">
        <v>4896.051407238217</v>
      </c>
      <c r="L123" s="231">
        <v>15337.543711825037</v>
      </c>
      <c r="M123" s="306">
        <f>G123-L123</f>
        <v>20023.970431148493</v>
      </c>
      <c r="N123" s="178"/>
      <c r="O123" s="323"/>
      <c r="P123" s="176"/>
      <c r="Q123" s="176"/>
      <c r="R123" s="176"/>
    </row>
    <row r="124" ht="15" customHeight="1">
      <c r="A124" s="194">
        <v>2009</v>
      </c>
      <c r="B124" t="s" s="229">
        <v>143</v>
      </c>
      <c r="C124" s="230">
        <v>0</v>
      </c>
      <c r="D124" s="230">
        <v>3852.952268</v>
      </c>
      <c r="E124" s="230">
        <v>16834.661084732390</v>
      </c>
      <c r="F124" s="323">
        <v>6672.673897316415</v>
      </c>
      <c r="G124" s="312">
        <f>SUM(C124:F124)</f>
        <v>27360.2872500488</v>
      </c>
      <c r="H124" s="234">
        <v>8477.079441</v>
      </c>
      <c r="I124" s="305">
        <v>1497.362316679791</v>
      </c>
      <c r="J124" s="305">
        <v>20.66317494739635</v>
      </c>
      <c r="K124" s="230">
        <v>4758.673631078148</v>
      </c>
      <c r="L124" s="231">
        <v>14753.778563705335</v>
      </c>
      <c r="M124" s="306">
        <f>G124-L124</f>
        <v>12606.508686343470</v>
      </c>
      <c r="N124" s="178"/>
      <c r="O124" s="323"/>
      <c r="P124" s="176"/>
      <c r="Q124" s="176"/>
      <c r="R124" s="176"/>
    </row>
    <row r="125" ht="15" customHeight="1">
      <c r="A125" s="194">
        <v>2009</v>
      </c>
      <c r="B125" t="s" s="229">
        <v>144</v>
      </c>
      <c r="C125" s="230">
        <v>0</v>
      </c>
      <c r="D125" s="230">
        <v>2590.639299</v>
      </c>
      <c r="E125" s="230">
        <v>10569.477504782955</v>
      </c>
      <c r="F125" s="323">
        <v>6104.192998609822</v>
      </c>
      <c r="G125" s="312">
        <f>SUM(C125:F125)</f>
        <v>19264.309802392778</v>
      </c>
      <c r="H125" s="234">
        <v>8545.947501000001</v>
      </c>
      <c r="I125" s="305">
        <v>1322.630903856918</v>
      </c>
      <c r="J125" s="305">
        <v>22.45754990237522</v>
      </c>
      <c r="K125" s="230">
        <v>4000.894307930534</v>
      </c>
      <c r="L125" s="231">
        <v>13891.930262689828</v>
      </c>
      <c r="M125" s="306">
        <f>G125-L125</f>
        <v>5372.379539702950</v>
      </c>
      <c r="N125" s="178"/>
      <c r="O125" s="323"/>
      <c r="P125" s="176"/>
      <c r="Q125" s="176"/>
      <c r="R125" s="176"/>
    </row>
    <row r="126" ht="15" customHeight="1">
      <c r="A126" s="194">
        <v>2009</v>
      </c>
      <c r="B126" t="s" s="229">
        <v>145</v>
      </c>
      <c r="C126" s="230">
        <v>0</v>
      </c>
      <c r="D126" s="230">
        <v>2357.184641</v>
      </c>
      <c r="E126" s="230">
        <v>8946.821161393655</v>
      </c>
      <c r="F126" s="323">
        <v>8669.772226677704</v>
      </c>
      <c r="G126" s="312">
        <f>SUM(C126:F126)</f>
        <v>19973.778029071356</v>
      </c>
      <c r="H126" s="234">
        <v>4850.568611</v>
      </c>
      <c r="I126" s="305">
        <v>941.8894562601275</v>
      </c>
      <c r="J126" s="305">
        <v>19.01368741114249</v>
      </c>
      <c r="K126" s="230">
        <v>3981.317414358708</v>
      </c>
      <c r="L126" s="231">
        <v>9792.789169029977</v>
      </c>
      <c r="M126" s="306">
        <f>G126-L126</f>
        <v>10180.988860041380</v>
      </c>
      <c r="N126" s="178"/>
      <c r="O126" s="323"/>
      <c r="P126" s="176"/>
      <c r="Q126" s="176"/>
      <c r="R126" s="176"/>
    </row>
    <row r="127" ht="15" customHeight="1">
      <c r="A127" s="194">
        <v>2009</v>
      </c>
      <c r="B127" t="s" s="229">
        <v>146</v>
      </c>
      <c r="C127" s="230">
        <v>58.981944</v>
      </c>
      <c r="D127" s="230">
        <v>3720.288629</v>
      </c>
      <c r="E127" s="230">
        <v>14425.2885951452</v>
      </c>
      <c r="F127" s="323">
        <v>10338.052910474209</v>
      </c>
      <c r="G127" s="312">
        <f>SUM(C127:F127)</f>
        <v>28542.612078619408</v>
      </c>
      <c r="H127" s="234">
        <v>2732.631369</v>
      </c>
      <c r="I127" s="305">
        <v>868.997674196330</v>
      </c>
      <c r="J127" s="305">
        <v>23.05938994938676</v>
      </c>
      <c r="K127" s="230">
        <v>3848.642885203723</v>
      </c>
      <c r="L127" s="231">
        <v>7473.331318349441</v>
      </c>
      <c r="M127" s="306">
        <f>G127-L127</f>
        <v>21069.280760269969</v>
      </c>
      <c r="N127" s="178"/>
      <c r="O127" s="323"/>
      <c r="P127" s="176"/>
      <c r="Q127" s="176"/>
      <c r="R127" s="176"/>
    </row>
    <row r="128" ht="15" customHeight="1">
      <c r="A128" s="194">
        <v>2009</v>
      </c>
      <c r="B128" t="s" s="229">
        <v>147</v>
      </c>
      <c r="C128" s="230">
        <v>0</v>
      </c>
      <c r="D128" s="230">
        <v>1199.867527</v>
      </c>
      <c r="E128" s="230">
        <v>17095.959995231122</v>
      </c>
      <c r="F128" s="323">
        <v>11313.6802218428</v>
      </c>
      <c r="G128" s="312">
        <f>SUM(C128:F128)</f>
        <v>29609.507744073919</v>
      </c>
      <c r="H128" s="234">
        <v>4860.844168</v>
      </c>
      <c r="I128" s="305">
        <v>230.0721348223703</v>
      </c>
      <c r="J128" s="305">
        <v>20.81920755217713</v>
      </c>
      <c r="K128" s="230">
        <v>4128.399871776144</v>
      </c>
      <c r="L128" s="231">
        <v>9240.135382150693</v>
      </c>
      <c r="M128" s="306">
        <f>G128-L128</f>
        <v>20369.372361923226</v>
      </c>
      <c r="N128" s="178"/>
      <c r="O128" s="323"/>
      <c r="P128" s="176"/>
      <c r="Q128" s="176"/>
      <c r="R128" s="176"/>
    </row>
    <row r="129" ht="15" customHeight="1">
      <c r="A129" s="194">
        <v>2009</v>
      </c>
      <c r="B129" t="s" s="229">
        <v>148</v>
      </c>
      <c r="C129" s="230">
        <v>0</v>
      </c>
      <c r="D129" s="230">
        <v>2448.668894</v>
      </c>
      <c r="E129" s="230">
        <v>18969.2024120731</v>
      </c>
      <c r="F129" s="323">
        <v>15658.450829714970</v>
      </c>
      <c r="G129" s="312">
        <f>SUM(C129:F129)</f>
        <v>37076.322135788068</v>
      </c>
      <c r="H129" s="234">
        <v>6589.828888</v>
      </c>
      <c r="I129" s="305">
        <v>1041.920178741607</v>
      </c>
      <c r="J129" s="305">
        <v>21.30959573863097</v>
      </c>
      <c r="K129" s="230">
        <v>4345.713711998130</v>
      </c>
      <c r="L129" s="231">
        <v>11998.772374478369</v>
      </c>
      <c r="M129" s="306">
        <f>G129-L129</f>
        <v>25077.5497613097</v>
      </c>
      <c r="N129" s="178"/>
      <c r="O129" s="323"/>
      <c r="P129" s="176"/>
      <c r="Q129" s="176"/>
      <c r="R129" s="176"/>
    </row>
    <row r="130" ht="15" customHeight="1">
      <c r="A130" s="194">
        <v>2009</v>
      </c>
      <c r="B130" t="s" s="229">
        <v>149</v>
      </c>
      <c r="C130" s="230">
        <v>1145.419444</v>
      </c>
      <c r="D130" s="230">
        <v>9241.37371</v>
      </c>
      <c r="E130" s="230">
        <v>25209.61423447</v>
      </c>
      <c r="F130" s="323">
        <v>14517.213644187746</v>
      </c>
      <c r="G130" s="312">
        <f>SUM(C130:F130)</f>
        <v>50113.621032657749</v>
      </c>
      <c r="H130" s="234">
        <v>1486.493612</v>
      </c>
      <c r="I130" s="305">
        <v>1222.166753448619</v>
      </c>
      <c r="J130" s="305">
        <v>18.34497624779634</v>
      </c>
      <c r="K130" s="230">
        <v>4739.603293698246</v>
      </c>
      <c r="L130" s="231">
        <v>7466.608635394661</v>
      </c>
      <c r="M130" s="306">
        <f>G130-L130</f>
        <v>42647.012397263090</v>
      </c>
      <c r="N130" s="178"/>
      <c r="O130" s="323"/>
      <c r="P130" s="176"/>
      <c r="Q130" s="176"/>
      <c r="R130" s="176"/>
    </row>
    <row r="131" ht="15" customHeight="1">
      <c r="A131" s="253">
        <v>2009</v>
      </c>
      <c r="B131" t="s" s="254">
        <v>101</v>
      </c>
      <c r="C131" s="266">
        <v>5276.559445</v>
      </c>
      <c r="D131" s="266">
        <v>11158.582979</v>
      </c>
      <c r="E131" s="266">
        <v>27812.6187684173</v>
      </c>
      <c r="F131" s="326">
        <v>19292.334140876093</v>
      </c>
      <c r="G131" s="318">
        <f>SUM(C131:F131)</f>
        <v>63540.095333293386</v>
      </c>
      <c r="H131" s="332">
        <v>0</v>
      </c>
      <c r="I131" s="307">
        <v>1228.535296656456</v>
      </c>
      <c r="J131" s="307">
        <v>16.01563236214054</v>
      </c>
      <c r="K131" s="266">
        <v>5424.792331978254</v>
      </c>
      <c r="L131" s="267">
        <v>6669.343260996850</v>
      </c>
      <c r="M131" s="306">
        <f>G131-L131</f>
        <v>56870.752072296535</v>
      </c>
      <c r="N131" s="178"/>
      <c r="O131" s="323"/>
      <c r="P131" s="176"/>
      <c r="Q131" s="176"/>
      <c r="R131" s="176"/>
    </row>
    <row r="132" ht="15" customHeight="1">
      <c r="A132" s="259">
        <v>2010</v>
      </c>
      <c r="B132" t="s" s="260">
        <v>89</v>
      </c>
      <c r="C132" s="261">
        <v>4236.13222</v>
      </c>
      <c r="D132" s="261">
        <v>10978.392054</v>
      </c>
      <c r="E132" s="261">
        <v>33670.972281374932</v>
      </c>
      <c r="F132" s="328">
        <v>17879.833579475748</v>
      </c>
      <c r="G132" s="311">
        <f>SUM(C132:F132)</f>
        <v>66765.330134850679</v>
      </c>
      <c r="H132" s="333">
        <v>467.0775</v>
      </c>
      <c r="I132" s="309">
        <v>1386.187087998891</v>
      </c>
      <c r="J132" s="309">
        <v>17.42044444444444</v>
      </c>
      <c r="K132" s="261">
        <v>5590.800750899998</v>
      </c>
      <c r="L132" s="262">
        <v>7461.485783343334</v>
      </c>
      <c r="M132" s="306">
        <f>G132-L132</f>
        <v>59303.844351507345</v>
      </c>
      <c r="N132" s="178"/>
      <c r="O132" s="323"/>
      <c r="P132" s="176"/>
      <c r="Q132" s="176"/>
      <c r="R132" s="176"/>
    </row>
    <row r="133" ht="15" customHeight="1">
      <c r="A133" s="194">
        <v>2010</v>
      </c>
      <c r="B133" t="s" s="229">
        <v>87</v>
      </c>
      <c r="C133" s="230">
        <v>1396.60278</v>
      </c>
      <c r="D133" s="230">
        <v>9340.234251</v>
      </c>
      <c r="E133" s="230">
        <v>29546.319583386208</v>
      </c>
      <c r="F133" s="323">
        <v>15569.033432194654</v>
      </c>
      <c r="G133" s="312">
        <f>SUM(C133:F133)</f>
        <v>55852.190046580858</v>
      </c>
      <c r="H133" s="313">
        <v>794.662777</v>
      </c>
      <c r="I133" s="305">
        <v>1403.155813763555</v>
      </c>
      <c r="J133" s="305">
        <v>10.31377777777778</v>
      </c>
      <c r="K133" s="230">
        <v>3248.452521799999</v>
      </c>
      <c r="L133" s="231">
        <v>5456.584890341332</v>
      </c>
      <c r="M133" s="306">
        <f>G133-L133</f>
        <v>50395.605156239530</v>
      </c>
      <c r="N133" s="178"/>
      <c r="O133" s="323"/>
      <c r="P133" s="176"/>
      <c r="Q133" s="176"/>
      <c r="R133" s="176"/>
    </row>
    <row r="134" ht="15" customHeight="1">
      <c r="A134" s="194">
        <v>2010</v>
      </c>
      <c r="B134" t="s" s="229">
        <v>141</v>
      </c>
      <c r="C134" s="230">
        <v>126.288611</v>
      </c>
      <c r="D134" s="230">
        <v>9716.799430999999</v>
      </c>
      <c r="E134" s="230">
        <v>31120.196666502452</v>
      </c>
      <c r="F134" s="323">
        <v>15304.821398186470</v>
      </c>
      <c r="G134" s="312">
        <f>SUM(C134:F134)</f>
        <v>56268.106106688923</v>
      </c>
      <c r="H134" s="313">
        <v>2860.075278</v>
      </c>
      <c r="I134" s="305">
        <v>1647.339925214773</v>
      </c>
      <c r="J134" s="305">
        <v>14.90577777777778</v>
      </c>
      <c r="K134" s="230">
        <v>5271.445819399999</v>
      </c>
      <c r="L134" s="231">
        <v>9793.766800392550</v>
      </c>
      <c r="M134" s="306">
        <f>G134-L134</f>
        <v>46474.339306296373</v>
      </c>
      <c r="N134" s="178"/>
      <c r="O134" s="323"/>
      <c r="P134" s="176"/>
      <c r="Q134" s="176"/>
      <c r="R134" s="176"/>
    </row>
    <row r="135" ht="15" customHeight="1">
      <c r="A135" s="194">
        <v>2010</v>
      </c>
      <c r="B135" t="s" s="229">
        <v>142</v>
      </c>
      <c r="C135" s="334">
        <v>0</v>
      </c>
      <c r="D135" s="230">
        <v>7704.476626</v>
      </c>
      <c r="E135" s="230">
        <v>18733.278578217094</v>
      </c>
      <c r="F135" s="323">
        <v>19782.528436305383</v>
      </c>
      <c r="G135" s="312">
        <f>SUM(C135:F135)</f>
        <v>46220.283640522481</v>
      </c>
      <c r="H135" s="313">
        <v>9463.286941</v>
      </c>
      <c r="I135" s="305">
        <v>1599.718162922226</v>
      </c>
      <c r="J135" s="305">
        <v>16.40911111111111</v>
      </c>
      <c r="K135" s="230">
        <v>4449.765042899999</v>
      </c>
      <c r="L135" s="231">
        <v>15529.179257933338</v>
      </c>
      <c r="M135" s="306">
        <f>G135-L135</f>
        <v>30691.104382589143</v>
      </c>
      <c r="N135" s="178"/>
      <c r="O135" s="323"/>
      <c r="P135" s="176"/>
      <c r="Q135" s="176"/>
      <c r="R135" s="176"/>
    </row>
    <row r="136" ht="15" customHeight="1">
      <c r="A136" s="194">
        <v>2010</v>
      </c>
      <c r="B136" t="s" s="229">
        <v>143</v>
      </c>
      <c r="C136" s="334">
        <v>0</v>
      </c>
      <c r="D136" s="230">
        <v>5536.334965</v>
      </c>
      <c r="E136" s="230">
        <v>19449.540503621443</v>
      </c>
      <c r="F136" s="323">
        <v>18491.337182279891</v>
      </c>
      <c r="G136" s="312">
        <f>SUM(C136:F136)</f>
        <v>43477.212650901332</v>
      </c>
      <c r="H136" s="313">
        <v>13788.3975</v>
      </c>
      <c r="I136" s="305">
        <v>1543.803075431122</v>
      </c>
      <c r="J136" s="305">
        <v>12.054</v>
      </c>
      <c r="K136" s="230">
        <v>4664.349069500002</v>
      </c>
      <c r="L136" s="231">
        <v>20008.603644931121</v>
      </c>
      <c r="M136" s="306">
        <f>G136-L136</f>
        <v>23468.609005970211</v>
      </c>
      <c r="N136" s="178"/>
      <c r="O136" s="323"/>
      <c r="P136" s="176"/>
      <c r="Q136" s="176"/>
      <c r="R136" s="176"/>
    </row>
    <row r="137" ht="15" customHeight="1">
      <c r="A137" s="194">
        <v>2010</v>
      </c>
      <c r="B137" t="s" s="229">
        <v>144</v>
      </c>
      <c r="C137" s="334">
        <v>0</v>
      </c>
      <c r="D137" s="230">
        <v>4717.691299</v>
      </c>
      <c r="E137" s="230">
        <v>23074.682732837005</v>
      </c>
      <c r="F137" s="323">
        <v>10932.254353181259</v>
      </c>
      <c r="G137" s="312">
        <f>SUM(C137:F137)</f>
        <v>38724.628385018266</v>
      </c>
      <c r="H137" s="313">
        <v>15474.941946</v>
      </c>
      <c r="I137" s="305">
        <v>1544.524971422327</v>
      </c>
      <c r="J137" s="305">
        <v>1.567111111111111</v>
      </c>
      <c r="K137" s="230">
        <v>4516.492904900002</v>
      </c>
      <c r="L137" s="231">
        <v>21537.526933433441</v>
      </c>
      <c r="M137" s="306">
        <f>G137-L137</f>
        <v>17187.101451584826</v>
      </c>
      <c r="N137" s="178"/>
      <c r="O137" s="323"/>
      <c r="P137" s="176"/>
      <c r="Q137" s="176"/>
      <c r="R137" s="176"/>
    </row>
    <row r="138" ht="15" customHeight="1">
      <c r="A138" s="194">
        <v>2010</v>
      </c>
      <c r="B138" t="s" s="229">
        <v>145</v>
      </c>
      <c r="C138" s="334">
        <v>0</v>
      </c>
      <c r="D138" s="230">
        <v>4966.827435</v>
      </c>
      <c r="E138" s="230">
        <v>14012.935441545314</v>
      </c>
      <c r="F138" s="323">
        <v>11272.955001119708</v>
      </c>
      <c r="G138" s="312">
        <f>SUM(C138:F138)</f>
        <v>30252.717877665025</v>
      </c>
      <c r="H138" s="313">
        <v>14284.499444</v>
      </c>
      <c r="I138" s="305">
        <v>986.2210816127082</v>
      </c>
      <c r="J138" s="305">
        <v>4.254888888888889</v>
      </c>
      <c r="K138" s="230">
        <v>4442.773924399999</v>
      </c>
      <c r="L138" s="231">
        <v>19717.749338901594</v>
      </c>
      <c r="M138" s="306">
        <f>G138-L138</f>
        <v>10534.968538763431</v>
      </c>
      <c r="N138" s="178"/>
      <c r="O138" s="323"/>
      <c r="P138" s="176"/>
      <c r="Q138" s="176"/>
      <c r="R138" s="176"/>
    </row>
    <row r="139" ht="15" customHeight="1">
      <c r="A139" s="194">
        <v>2010</v>
      </c>
      <c r="B139" t="s" s="229">
        <v>146</v>
      </c>
      <c r="C139" s="334">
        <v>0</v>
      </c>
      <c r="D139" s="230">
        <v>4322.825054</v>
      </c>
      <c r="E139" s="230">
        <v>12214.960430770123</v>
      </c>
      <c r="F139" s="323">
        <v>16102.930369167945</v>
      </c>
      <c r="G139" s="312">
        <f>SUM(C139:F139)</f>
        <v>32640.715853938069</v>
      </c>
      <c r="H139" s="313">
        <v>11210.644165</v>
      </c>
      <c r="I139" s="305">
        <v>1222.621883838985</v>
      </c>
      <c r="J139" s="305">
        <v>16.33622222222222</v>
      </c>
      <c r="K139" s="230">
        <v>4517.146008500002</v>
      </c>
      <c r="L139" s="231">
        <v>16966.748279561209</v>
      </c>
      <c r="M139" s="306">
        <f>G139-L139</f>
        <v>15673.967574376860</v>
      </c>
      <c r="N139" s="178"/>
      <c r="O139" s="323"/>
      <c r="P139" s="176"/>
      <c r="Q139" s="176"/>
      <c r="R139" s="176"/>
    </row>
    <row r="140" ht="15" customHeight="1">
      <c r="A140" s="194">
        <v>2010</v>
      </c>
      <c r="B140" t="s" s="229">
        <v>147</v>
      </c>
      <c r="C140" s="334">
        <v>0</v>
      </c>
      <c r="D140" s="230">
        <v>4423.607056</v>
      </c>
      <c r="E140" s="230">
        <v>6878.550051003557</v>
      </c>
      <c r="F140" s="323">
        <v>17120.196780515449</v>
      </c>
      <c r="G140" s="312">
        <f>SUM(C140:F140)</f>
        <v>28422.353887519006</v>
      </c>
      <c r="H140" s="313">
        <v>7346.080003</v>
      </c>
      <c r="I140" s="305">
        <v>214.9181844398717</v>
      </c>
      <c r="J140" s="305">
        <v>17.48422222222222</v>
      </c>
      <c r="K140" s="230">
        <v>4624.865137499999</v>
      </c>
      <c r="L140" s="231">
        <v>12203.347547162093</v>
      </c>
      <c r="M140" s="306">
        <f>G140-L140</f>
        <v>16219.006340356913</v>
      </c>
      <c r="N140" s="178"/>
      <c r="O140" s="323"/>
      <c r="P140" s="176"/>
      <c r="Q140" s="176"/>
      <c r="R140" s="176"/>
    </row>
    <row r="141" ht="15" customHeight="1">
      <c r="A141" s="194">
        <v>2010</v>
      </c>
      <c r="B141" t="s" s="229">
        <v>148</v>
      </c>
      <c r="C141" s="334">
        <v>0</v>
      </c>
      <c r="D141" s="230">
        <v>5942.106295</v>
      </c>
      <c r="E141" s="230">
        <v>24073.648945393626</v>
      </c>
      <c r="F141" s="323">
        <v>19242.825826467812</v>
      </c>
      <c r="G141" s="312">
        <f>SUM(C141:F141)</f>
        <v>49258.581066861443</v>
      </c>
      <c r="H141" s="313">
        <v>16551.054446</v>
      </c>
      <c r="I141" s="305">
        <v>1191.275069788428</v>
      </c>
      <c r="J141" s="305">
        <v>19.53422222222222</v>
      </c>
      <c r="K141" s="230">
        <v>4354.549937699998</v>
      </c>
      <c r="L141" s="231">
        <v>22116.413675710646</v>
      </c>
      <c r="M141" s="306">
        <f>G141-L141</f>
        <v>27142.1673911508</v>
      </c>
      <c r="N141" s="178"/>
      <c r="O141" s="323"/>
      <c r="P141" s="176"/>
      <c r="Q141" s="176"/>
      <c r="R141" s="176"/>
    </row>
    <row r="142" ht="15" customHeight="1">
      <c r="A142" s="194">
        <v>2010</v>
      </c>
      <c r="B142" t="s" s="229">
        <v>149</v>
      </c>
      <c r="C142" s="334">
        <v>952.073611</v>
      </c>
      <c r="D142" s="230">
        <v>9547.975721000001</v>
      </c>
      <c r="E142" s="230">
        <v>28322.623867893046</v>
      </c>
      <c r="F142" s="323">
        <v>20880.195305209221</v>
      </c>
      <c r="G142" s="312">
        <f>SUM(C142:F142)</f>
        <v>59702.868505102269</v>
      </c>
      <c r="H142" s="313">
        <v>3681.430277</v>
      </c>
      <c r="I142" s="305">
        <v>1380.234093053144</v>
      </c>
      <c r="J142" s="305">
        <v>13.25666666666667</v>
      </c>
      <c r="K142" s="230">
        <v>5386.0644043</v>
      </c>
      <c r="L142" s="231">
        <v>10460.985441019811</v>
      </c>
      <c r="M142" s="306">
        <f>G142-L142</f>
        <v>49241.883064082460</v>
      </c>
      <c r="N142" s="335"/>
      <c r="O142" s="323"/>
      <c r="P142" s="176"/>
      <c r="Q142" s="176"/>
      <c r="R142" s="176"/>
    </row>
    <row r="143" ht="15" customHeight="1">
      <c r="A143" s="253">
        <v>2010</v>
      </c>
      <c r="B143" t="s" s="254">
        <v>101</v>
      </c>
      <c r="C143" s="336">
        <v>6857.103056</v>
      </c>
      <c r="D143" s="266">
        <v>9922.687271999999</v>
      </c>
      <c r="E143" s="266">
        <v>35708.945282306166</v>
      </c>
      <c r="F143" s="326">
        <v>24267.0794629248</v>
      </c>
      <c r="G143" s="318">
        <f>SUM(C143:F143)</f>
        <v>76755.815073230973</v>
      </c>
      <c r="H143" s="332">
        <v>10.191667</v>
      </c>
      <c r="I143" s="307">
        <v>1710.424805629634</v>
      </c>
      <c r="J143" s="307">
        <v>13.98555555555556</v>
      </c>
      <c r="K143" s="266">
        <v>5199.0023764</v>
      </c>
      <c r="L143" s="267">
        <v>6933.604404585190</v>
      </c>
      <c r="M143" s="306">
        <f>G143-L143</f>
        <v>69822.210668645785</v>
      </c>
      <c r="N143" s="178"/>
      <c r="O143" s="323"/>
      <c r="P143" s="176"/>
      <c r="Q143" s="176"/>
      <c r="R143" s="176"/>
    </row>
    <row r="144" ht="15" customHeight="1">
      <c r="A144" s="259">
        <v>2011</v>
      </c>
      <c r="B144" t="s" s="260">
        <v>89</v>
      </c>
      <c r="C144" s="261">
        <v>3284.285001</v>
      </c>
      <c r="D144" s="261">
        <v>10302.691406</v>
      </c>
      <c r="E144" s="261">
        <v>27188.476822542485</v>
      </c>
      <c r="F144" s="328">
        <v>28112.046671389937</v>
      </c>
      <c r="G144" s="311">
        <f>SUM(C144:F144)</f>
        <v>68887.499900932424</v>
      </c>
      <c r="H144" s="333">
        <v>5.615834</v>
      </c>
      <c r="I144" s="309">
        <v>1779.9466088696</v>
      </c>
      <c r="J144" s="309">
        <v>15.42511111111111</v>
      </c>
      <c r="K144" s="261">
        <v>5371.330549600001</v>
      </c>
      <c r="L144" s="262">
        <v>7172.318103580712</v>
      </c>
      <c r="M144" s="306">
        <f>G144-L144</f>
        <v>61715.181797351710</v>
      </c>
      <c r="N144" s="178"/>
      <c r="O144" s="323"/>
      <c r="P144" s="176"/>
      <c r="Q144" s="176"/>
      <c r="R144" s="176"/>
    </row>
    <row r="145" ht="15" customHeight="1">
      <c r="A145" s="194">
        <v>2011</v>
      </c>
      <c r="B145" t="s" s="229">
        <v>87</v>
      </c>
      <c r="C145" s="230">
        <v>247.290557</v>
      </c>
      <c r="D145" s="230">
        <v>5837.264425</v>
      </c>
      <c r="E145" s="230">
        <v>23932.415109651323</v>
      </c>
      <c r="F145" s="323">
        <v>23136.264372788570</v>
      </c>
      <c r="G145" s="312">
        <f>SUM(C145:F145)</f>
        <v>53153.2344644399</v>
      </c>
      <c r="H145" s="313">
        <v>1110.435833</v>
      </c>
      <c r="I145" s="305">
        <v>1561.841288791623</v>
      </c>
      <c r="J145" s="305">
        <v>12.464</v>
      </c>
      <c r="K145" s="230">
        <v>4095.627046200001</v>
      </c>
      <c r="L145" s="231">
        <v>6780.368167991624</v>
      </c>
      <c r="M145" s="306">
        <f>G145-L145</f>
        <v>46372.866296448272</v>
      </c>
      <c r="N145" s="178"/>
      <c r="O145" s="323"/>
      <c r="P145" s="176"/>
      <c r="Q145" s="176"/>
      <c r="R145" s="176"/>
    </row>
    <row r="146" ht="15" customHeight="1">
      <c r="A146" s="194">
        <v>2011</v>
      </c>
      <c r="B146" t="s" s="229">
        <v>141</v>
      </c>
      <c r="C146" s="230">
        <v>435.95249</v>
      </c>
      <c r="D146" s="230">
        <v>2238.734767</v>
      </c>
      <c r="E146" s="230">
        <v>25756.1664161639</v>
      </c>
      <c r="F146" s="323">
        <v>28296.828405550874</v>
      </c>
      <c r="G146" s="312">
        <f>SUM(C146:F146)</f>
        <v>56727.682078714774</v>
      </c>
      <c r="H146" s="313">
        <v>1286.15894</v>
      </c>
      <c r="I146" s="305">
        <v>1717.083348807679</v>
      </c>
      <c r="J146" s="305">
        <v>16.19955555555556</v>
      </c>
      <c r="K146" s="230">
        <v>4475.986980900001</v>
      </c>
      <c r="L146" s="231">
        <v>7495.428825263236</v>
      </c>
      <c r="M146" s="306">
        <f>G146-L146</f>
        <v>49232.253253451534</v>
      </c>
      <c r="N146" s="178"/>
      <c r="O146" s="323"/>
      <c r="P146" s="176"/>
      <c r="Q146" s="176"/>
      <c r="R146" s="176"/>
    </row>
    <row r="147" ht="15" customHeight="1">
      <c r="A147" s="194">
        <v>2011</v>
      </c>
      <c r="B147" t="s" s="229">
        <v>142</v>
      </c>
      <c r="C147" s="334">
        <v>0</v>
      </c>
      <c r="D147" s="230">
        <v>5267.096033</v>
      </c>
      <c r="E147" s="230">
        <v>12005.379075169538</v>
      </c>
      <c r="F147" s="323">
        <v>30825.5995392648</v>
      </c>
      <c r="G147" s="312">
        <f>SUM(C147:F147)</f>
        <v>48098.074647434332</v>
      </c>
      <c r="H147" s="313">
        <v>13575.5395</v>
      </c>
      <c r="I147" s="305">
        <v>1540.304687903408</v>
      </c>
      <c r="J147" s="305">
        <v>10.73288888888889</v>
      </c>
      <c r="K147" s="230">
        <v>4501.836039799997</v>
      </c>
      <c r="L147" s="231">
        <v>19628.4131165923</v>
      </c>
      <c r="M147" s="306">
        <f>G147-L147</f>
        <v>28469.661530842037</v>
      </c>
      <c r="N147" s="178"/>
      <c r="O147" s="323"/>
      <c r="P147" s="176"/>
      <c r="Q147" s="176"/>
      <c r="R147" s="176"/>
    </row>
    <row r="148" ht="15" customHeight="1">
      <c r="A148" s="194">
        <v>2011</v>
      </c>
      <c r="B148" t="s" s="229">
        <v>143</v>
      </c>
      <c r="C148" s="334">
        <v>0</v>
      </c>
      <c r="D148" s="230">
        <v>5673.89425</v>
      </c>
      <c r="E148" s="230">
        <v>10493.740488150279</v>
      </c>
      <c r="F148" s="323">
        <v>28512.418241554547</v>
      </c>
      <c r="G148" s="312">
        <f>SUM(C148:F148)</f>
        <v>44680.052979704822</v>
      </c>
      <c r="H148" s="313">
        <v>12236.32645</v>
      </c>
      <c r="I148" s="305">
        <v>1614.530600284567</v>
      </c>
      <c r="J148" s="305">
        <v>11.18844444444444</v>
      </c>
      <c r="K148" s="230">
        <v>4603.980451900001</v>
      </c>
      <c r="L148" s="231">
        <v>18466.025946629008</v>
      </c>
      <c r="M148" s="306">
        <f>G148-L148</f>
        <v>26214.027033075814</v>
      </c>
      <c r="N148" s="178"/>
      <c r="O148" s="323"/>
      <c r="P148" s="176"/>
      <c r="Q148" s="176"/>
      <c r="R148" s="176"/>
    </row>
    <row r="149" ht="15" customHeight="1">
      <c r="A149" s="194">
        <v>2011</v>
      </c>
      <c r="B149" t="s" s="229">
        <v>144</v>
      </c>
      <c r="C149" s="334">
        <v>0</v>
      </c>
      <c r="D149" s="230">
        <v>4146.984101</v>
      </c>
      <c r="E149" s="230">
        <v>8246.707539737239</v>
      </c>
      <c r="F149" s="323">
        <v>23398.387812222812</v>
      </c>
      <c r="G149" s="312">
        <f>SUM(C149:F149)</f>
        <v>35792.079452960053</v>
      </c>
      <c r="H149" s="313">
        <v>9663.045730000002</v>
      </c>
      <c r="I149" s="305">
        <v>1170.998302621030</v>
      </c>
      <c r="J149" s="305">
        <v>8.546222222222221</v>
      </c>
      <c r="K149" s="230">
        <v>4238.656476999999</v>
      </c>
      <c r="L149" s="231">
        <v>15081.246731843252</v>
      </c>
      <c r="M149" s="306">
        <f>G149-L149</f>
        <v>20710.8327211168</v>
      </c>
      <c r="N149" s="178"/>
      <c r="O149" s="323"/>
      <c r="P149" s="176"/>
      <c r="Q149" s="176"/>
      <c r="R149" s="176"/>
    </row>
    <row r="150" ht="15" customHeight="1">
      <c r="A150" s="194">
        <v>2011</v>
      </c>
      <c r="B150" t="s" s="229">
        <v>145</v>
      </c>
      <c r="C150" s="334">
        <v>0</v>
      </c>
      <c r="D150" s="230">
        <v>4384.649867</v>
      </c>
      <c r="E150" s="230">
        <v>14535.510051440287</v>
      </c>
      <c r="F150" s="323">
        <v>21649.854184905631</v>
      </c>
      <c r="G150" s="312">
        <f>SUM(C150:F150)</f>
        <v>40570.014103345922</v>
      </c>
      <c r="H150" s="313">
        <v>11158.153130184282</v>
      </c>
      <c r="I150" s="305">
        <v>872.3201165725967</v>
      </c>
      <c r="J150" s="305">
        <v>9.812666666666667</v>
      </c>
      <c r="K150" s="230">
        <v>4843.790013699998</v>
      </c>
      <c r="L150" s="231">
        <v>16884.075927123544</v>
      </c>
      <c r="M150" s="306">
        <f>G150-L150</f>
        <v>23685.938176222378</v>
      </c>
      <c r="N150" s="178"/>
      <c r="O150" s="323"/>
      <c r="P150" s="176"/>
      <c r="Q150" s="176"/>
      <c r="R150" s="176"/>
    </row>
    <row r="151" ht="15" customHeight="1">
      <c r="A151" s="194">
        <v>2011</v>
      </c>
      <c r="B151" t="s" s="229">
        <v>146</v>
      </c>
      <c r="C151" s="334">
        <v>0</v>
      </c>
      <c r="D151" s="230">
        <v>3888.800961</v>
      </c>
      <c r="E151" s="230">
        <v>19335.306207343852</v>
      </c>
      <c r="F151" s="323">
        <v>20700.040924550634</v>
      </c>
      <c r="G151" s="312">
        <f>SUM(C151:F151)</f>
        <v>43924.148092894487</v>
      </c>
      <c r="H151" s="313">
        <v>14608.23464</v>
      </c>
      <c r="I151" s="305">
        <v>1412.155354791054</v>
      </c>
      <c r="J151" s="305">
        <v>8.063333333333333</v>
      </c>
      <c r="K151" s="230">
        <v>4836.321197800002</v>
      </c>
      <c r="L151" s="231">
        <v>20864.774525924389</v>
      </c>
      <c r="M151" s="306">
        <f>G151-L151</f>
        <v>23059.3735669701</v>
      </c>
      <c r="N151" s="178"/>
      <c r="O151" s="323"/>
      <c r="P151" s="176"/>
      <c r="Q151" s="176"/>
      <c r="R151" s="176"/>
    </row>
    <row r="152" ht="15" customHeight="1">
      <c r="A152" s="194">
        <v>2011</v>
      </c>
      <c r="B152" t="s" s="229">
        <v>147</v>
      </c>
      <c r="C152" s="334">
        <v>0</v>
      </c>
      <c r="D152" s="230">
        <v>5337.185104</v>
      </c>
      <c r="E152" s="230">
        <v>13901.114410118174</v>
      </c>
      <c r="F152" s="323">
        <v>18463.861089659291</v>
      </c>
      <c r="G152" s="312">
        <f>SUM(C152:F152)</f>
        <v>37702.160603777462</v>
      </c>
      <c r="H152" s="313">
        <v>7266.668630000001</v>
      </c>
      <c r="I152" s="305">
        <v>1401.455072860186</v>
      </c>
      <c r="J152" s="305">
        <v>6.605555555555555</v>
      </c>
      <c r="K152" s="230">
        <v>5173.1588572</v>
      </c>
      <c r="L152" s="231">
        <v>13847.888115615742</v>
      </c>
      <c r="M152" s="306">
        <f>G152-L152</f>
        <v>23854.272488161718</v>
      </c>
      <c r="N152" s="178"/>
      <c r="O152" s="323"/>
      <c r="P152" s="176"/>
      <c r="Q152" s="176"/>
      <c r="R152" s="176"/>
    </row>
    <row r="153" ht="15" customHeight="1">
      <c r="A153" s="194">
        <v>2011</v>
      </c>
      <c r="B153" t="s" s="229">
        <v>148</v>
      </c>
      <c r="C153" s="334">
        <v>0</v>
      </c>
      <c r="D153" s="230">
        <v>6198.476763</v>
      </c>
      <c r="E153" s="230">
        <v>19203.312611933965</v>
      </c>
      <c r="F153" s="323">
        <v>20159.811883255010</v>
      </c>
      <c r="G153" s="312">
        <f>SUM(C153:F153)</f>
        <v>45561.601258188974</v>
      </c>
      <c r="H153" s="313">
        <v>15126.29744</v>
      </c>
      <c r="I153" s="305">
        <v>1420.300472977220</v>
      </c>
      <c r="J153" s="305">
        <v>6.286666666666666</v>
      </c>
      <c r="K153" s="230">
        <v>5311.446397099997</v>
      </c>
      <c r="L153" s="231">
        <v>21864.330976743888</v>
      </c>
      <c r="M153" s="306">
        <f>G153-L153</f>
        <v>23697.270281445086</v>
      </c>
      <c r="N153" s="178"/>
      <c r="O153" s="323"/>
      <c r="P153" s="176"/>
      <c r="Q153" s="176"/>
      <c r="R153" s="176"/>
    </row>
    <row r="154" ht="15" customHeight="1">
      <c r="A154" s="194">
        <v>2011</v>
      </c>
      <c r="B154" t="s" s="229">
        <v>149</v>
      </c>
      <c r="C154" s="334">
        <v>0</v>
      </c>
      <c r="D154" s="230">
        <v>7205.587822</v>
      </c>
      <c r="E154" s="230">
        <v>28368.4219280031</v>
      </c>
      <c r="F154" s="323">
        <v>13602.020617738717</v>
      </c>
      <c r="G154" s="312">
        <f>SUM(C154:F154)</f>
        <v>49176.030367741812</v>
      </c>
      <c r="H154" s="313">
        <v>11336.60612</v>
      </c>
      <c r="I154" s="305">
        <v>1484.633264271486</v>
      </c>
      <c r="J154" s="305">
        <v>7.999555555555556</v>
      </c>
      <c r="K154" s="230">
        <v>5475.697481800002</v>
      </c>
      <c r="L154" s="231">
        <v>18304.936421627044</v>
      </c>
      <c r="M154" s="306">
        <f>G154-L154</f>
        <v>30871.093946114768</v>
      </c>
      <c r="N154" s="178"/>
      <c r="O154" s="323"/>
      <c r="P154" s="176"/>
      <c r="Q154" s="176"/>
      <c r="R154" s="176"/>
    </row>
    <row r="155" ht="15" customHeight="1">
      <c r="A155" s="253">
        <v>2011</v>
      </c>
      <c r="B155" t="s" s="254">
        <v>101</v>
      </c>
      <c r="C155" s="336">
        <v>64.06806</v>
      </c>
      <c r="D155" s="266">
        <v>8519.728827999999</v>
      </c>
      <c r="E155" s="266">
        <v>31227.107920857154</v>
      </c>
      <c r="F155" s="326">
        <v>17937.101140873710</v>
      </c>
      <c r="G155" s="318">
        <f>SUM(C155:F155)</f>
        <v>57748.005949730861</v>
      </c>
      <c r="H155" s="332">
        <v>4153.17248</v>
      </c>
      <c r="I155" s="307">
        <v>1568.112147229978</v>
      </c>
      <c r="J155" s="307">
        <v>6.714888888888888</v>
      </c>
      <c r="K155" s="266">
        <v>5113.646860299999</v>
      </c>
      <c r="L155" s="267">
        <v>10841.646376418867</v>
      </c>
      <c r="M155" s="306">
        <f>G155-L155</f>
        <v>46906.359573311995</v>
      </c>
      <c r="N155" s="178"/>
      <c r="O155" s="323"/>
      <c r="P155" s="176"/>
      <c r="Q155" s="176"/>
      <c r="R155" s="176"/>
    </row>
    <row r="156" ht="15" customHeight="1">
      <c r="A156" s="259">
        <v>2012</v>
      </c>
      <c r="B156" t="s" s="260">
        <v>89</v>
      </c>
      <c r="C156" s="261">
        <v>211.47112</v>
      </c>
      <c r="D156" s="261">
        <v>9255.577343999999</v>
      </c>
      <c r="E156" s="261">
        <v>35329.562514533711</v>
      </c>
      <c r="F156" s="328">
        <v>13358.789171167338</v>
      </c>
      <c r="G156" s="311">
        <f>SUM(C156:F156)</f>
        <v>58155.400149701047</v>
      </c>
      <c r="H156" s="263">
        <v>1925.13498</v>
      </c>
      <c r="I156" s="309">
        <v>2137.631155794309</v>
      </c>
      <c r="J156" s="309">
        <v>7.999555555555556</v>
      </c>
      <c r="K156" s="261">
        <v>4812.4733928</v>
      </c>
      <c r="L156" s="262">
        <v>8883.239084149864</v>
      </c>
      <c r="M156" s="306">
        <f>G156-L156</f>
        <v>49272.161065551183</v>
      </c>
      <c r="N156" s="178"/>
      <c r="O156" s="323"/>
      <c r="P156" s="176"/>
      <c r="Q156" s="176"/>
      <c r="R156" s="176"/>
    </row>
    <row r="157" ht="15" customHeight="1">
      <c r="A157" s="194">
        <v>2012</v>
      </c>
      <c r="B157" t="s" s="229">
        <v>87</v>
      </c>
      <c r="C157" s="230">
        <v>129.43389</v>
      </c>
      <c r="D157" s="230">
        <v>9276.23799</v>
      </c>
      <c r="E157" s="230">
        <v>32997.070537798238</v>
      </c>
      <c r="F157" s="323">
        <v>12722.907905209369</v>
      </c>
      <c r="G157" s="312">
        <f>SUM(C157:F157)</f>
        <v>55125.650323007605</v>
      </c>
      <c r="H157" s="234">
        <v>3318.7881</v>
      </c>
      <c r="I157" s="305">
        <v>2130.528452432533</v>
      </c>
      <c r="J157" s="305">
        <v>5.676222222222222</v>
      </c>
      <c r="K157" s="230">
        <v>4564.7269688</v>
      </c>
      <c r="L157" s="231">
        <v>10019.719743454754</v>
      </c>
      <c r="M157" s="306">
        <f>G157-L157</f>
        <v>45105.930579552849</v>
      </c>
      <c r="N157" s="178"/>
      <c r="O157" s="323"/>
      <c r="P157" s="176"/>
      <c r="Q157" s="176"/>
      <c r="R157" s="176"/>
    </row>
    <row r="158" ht="15" customHeight="1">
      <c r="A158" s="194">
        <v>2012</v>
      </c>
      <c r="B158" t="s" s="229">
        <v>141</v>
      </c>
      <c r="C158" s="230">
        <v>0</v>
      </c>
      <c r="D158" s="230">
        <v>8438.296528000001</v>
      </c>
      <c r="E158" s="230">
        <v>28422.8314909242</v>
      </c>
      <c r="F158" s="323">
        <v>13142.751306447026</v>
      </c>
      <c r="G158" s="312">
        <f>SUM(C158:F158)</f>
        <v>50003.879325371228</v>
      </c>
      <c r="H158" s="234">
        <v>4676.237209999999</v>
      </c>
      <c r="I158" s="305">
        <v>2141.050983691813</v>
      </c>
      <c r="J158" s="305">
        <v>6.095333333333333</v>
      </c>
      <c r="K158" s="230">
        <v>4321.427832900001</v>
      </c>
      <c r="L158" s="231">
        <v>11144.811359925146</v>
      </c>
      <c r="M158" s="306">
        <f>G158-L158</f>
        <v>38859.067965446084</v>
      </c>
      <c r="N158" s="178"/>
      <c r="O158" s="323"/>
      <c r="P158" s="176"/>
      <c r="Q158" s="176"/>
      <c r="R158" s="176"/>
    </row>
    <row r="159" ht="15" customHeight="1">
      <c r="A159" s="194">
        <v>2012</v>
      </c>
      <c r="B159" t="s" s="229">
        <v>142</v>
      </c>
      <c r="C159" s="230">
        <v>0</v>
      </c>
      <c r="D159" s="230">
        <v>7449</v>
      </c>
      <c r="E159" s="230">
        <v>18480.287536546486</v>
      </c>
      <c r="F159" s="323">
        <v>19754.210786334694</v>
      </c>
      <c r="G159" s="312">
        <f>SUM(C159:F159)</f>
        <v>45683.498322881176</v>
      </c>
      <c r="H159" s="234">
        <v>6289.176710000002</v>
      </c>
      <c r="I159" s="305">
        <v>2304.876004986309</v>
      </c>
      <c r="J159" s="305">
        <v>4.774222222222222</v>
      </c>
      <c r="K159" s="230">
        <v>4842.5041886</v>
      </c>
      <c r="L159" s="231">
        <v>13441.331125808534</v>
      </c>
      <c r="M159" s="306">
        <f>G159-L159</f>
        <v>32242.167197072642</v>
      </c>
      <c r="N159" s="178"/>
      <c r="O159" s="323"/>
      <c r="P159" s="176"/>
      <c r="Q159" s="176"/>
      <c r="R159" s="176"/>
    </row>
    <row r="160" ht="15" customHeight="1">
      <c r="A160" s="194">
        <v>2012</v>
      </c>
      <c r="B160" t="s" s="229">
        <v>143</v>
      </c>
      <c r="C160" s="230">
        <v>121.52779</v>
      </c>
      <c r="D160" s="230">
        <v>5562</v>
      </c>
      <c r="E160" s="230">
        <v>19234.538767611430</v>
      </c>
      <c r="F160" s="323">
        <v>15990.321601527188</v>
      </c>
      <c r="G160" s="312">
        <f>SUM(C160:F160)</f>
        <v>40908.388159138616</v>
      </c>
      <c r="H160" s="234">
        <v>5389.403929999999</v>
      </c>
      <c r="I160" s="305">
        <v>2178.314374956791</v>
      </c>
      <c r="J160" s="305">
        <v>3.899555555555555</v>
      </c>
      <c r="K160" s="230">
        <v>4979.232528799999</v>
      </c>
      <c r="L160" s="231">
        <v>12550.850389312345</v>
      </c>
      <c r="M160" s="306">
        <f>G160-L160</f>
        <v>28357.537769826271</v>
      </c>
      <c r="N160" s="178"/>
      <c r="O160" s="323"/>
      <c r="P160" s="176"/>
      <c r="Q160" s="176"/>
      <c r="R160" s="176"/>
    </row>
    <row r="161" ht="15" customHeight="1">
      <c r="A161" s="194">
        <v>2012</v>
      </c>
      <c r="B161" t="s" s="229">
        <v>144</v>
      </c>
      <c r="C161" s="230">
        <v>0</v>
      </c>
      <c r="D161" s="230">
        <v>4593.461438</v>
      </c>
      <c r="E161" s="230">
        <v>16032.120820094209</v>
      </c>
      <c r="F161" s="323">
        <v>12331.776977573345</v>
      </c>
      <c r="G161" s="312">
        <f>SUM(C161:F161)</f>
        <v>32957.359235667558</v>
      </c>
      <c r="H161" s="234">
        <v>3721.243</v>
      </c>
      <c r="I161" s="305">
        <v>2197.085612219513</v>
      </c>
      <c r="J161" s="305">
        <v>5.566888888888888</v>
      </c>
      <c r="K161" s="230">
        <v>5398.074473100001</v>
      </c>
      <c r="L161" s="231">
        <v>11321.9699742084</v>
      </c>
      <c r="M161" s="306">
        <f>G161-L161</f>
        <v>21635.389261459153</v>
      </c>
      <c r="N161" s="178"/>
      <c r="O161" s="323"/>
      <c r="P161" s="176"/>
      <c r="Q161" s="176"/>
      <c r="R161" s="176"/>
    </row>
    <row r="162" ht="15" customHeight="1">
      <c r="A162" s="194">
        <v>2012</v>
      </c>
      <c r="B162" t="s" s="229">
        <v>145</v>
      </c>
      <c r="C162" s="230">
        <v>0</v>
      </c>
      <c r="D162" s="230">
        <v>4765.659514</v>
      </c>
      <c r="E162" s="230">
        <v>22328.158587020167</v>
      </c>
      <c r="F162" s="323">
        <v>8269.928777975339</v>
      </c>
      <c r="G162" s="312">
        <f>SUM(C162:F162)</f>
        <v>35363.7468789955</v>
      </c>
      <c r="H162" s="234">
        <v>10050.380831</v>
      </c>
      <c r="I162" s="305">
        <v>2165.512824784971</v>
      </c>
      <c r="J162" s="305">
        <v>2.715111111111111</v>
      </c>
      <c r="K162" s="230">
        <v>5062.0068637</v>
      </c>
      <c r="L162" s="231">
        <v>17280.615630596083</v>
      </c>
      <c r="M162" s="306">
        <f>G162-L162</f>
        <v>18083.131248399419</v>
      </c>
      <c r="N162" s="178"/>
      <c r="O162" s="323"/>
      <c r="P162" s="176"/>
      <c r="Q162" s="176"/>
      <c r="R162" s="176"/>
    </row>
    <row r="163" ht="15" customHeight="1">
      <c r="A163" s="194">
        <v>2012</v>
      </c>
      <c r="B163" t="s" s="229">
        <v>146</v>
      </c>
      <c r="C163" s="230">
        <v>0</v>
      </c>
      <c r="D163" s="230">
        <v>3630.487869</v>
      </c>
      <c r="E163" s="230">
        <v>10753.488863934774</v>
      </c>
      <c r="F163" s="323">
        <v>19115.703511678541</v>
      </c>
      <c r="G163" s="312">
        <f>SUM(C163:F163)</f>
        <v>33499.680244613315</v>
      </c>
      <c r="H163" s="234">
        <v>11454.355003</v>
      </c>
      <c r="I163" s="305">
        <v>2072.255330560569</v>
      </c>
      <c r="J163" s="305">
        <v>3.444</v>
      </c>
      <c r="K163" s="230">
        <v>5768.547989799999</v>
      </c>
      <c r="L163" s="231">
        <v>19298.602323360567</v>
      </c>
      <c r="M163" s="306">
        <f>G163-L163</f>
        <v>14201.077921252749</v>
      </c>
      <c r="N163" s="178"/>
      <c r="O163" s="323"/>
      <c r="P163" s="176"/>
      <c r="Q163" s="176"/>
      <c r="R163" s="176"/>
    </row>
    <row r="164" ht="15" customHeight="1">
      <c r="A164" s="194">
        <v>2012</v>
      </c>
      <c r="B164" t="s" s="229">
        <v>147</v>
      </c>
      <c r="C164" s="230">
        <v>66</v>
      </c>
      <c r="D164" s="230">
        <v>1921.235508</v>
      </c>
      <c r="E164" s="230">
        <v>14244.321018576045</v>
      </c>
      <c r="F164" s="323">
        <v>7837.788403871577</v>
      </c>
      <c r="G164" s="312">
        <f>SUM(C164:F164)</f>
        <v>24069.344930447623</v>
      </c>
      <c r="H164" s="234">
        <v>2597</v>
      </c>
      <c r="I164" s="305">
        <v>770.3003631677108</v>
      </c>
      <c r="J164" s="305">
        <v>2.286888888888889</v>
      </c>
      <c r="K164" s="230">
        <v>4186.371235</v>
      </c>
      <c r="L164" s="231">
        <v>7555.9584870566</v>
      </c>
      <c r="M164" s="306">
        <f>G164-L164</f>
        <v>16513.386443391024</v>
      </c>
      <c r="N164" s="178"/>
      <c r="O164" s="323"/>
      <c r="P164" s="176"/>
      <c r="Q164" s="176"/>
      <c r="R164" s="176"/>
    </row>
    <row r="165" ht="15" customHeight="1">
      <c r="A165" s="194">
        <v>2012</v>
      </c>
      <c r="B165" t="s" s="229">
        <v>148</v>
      </c>
      <c r="C165" s="230">
        <v>3386.321665</v>
      </c>
      <c r="D165" s="230">
        <v>5992.330351</v>
      </c>
      <c r="E165" s="230">
        <v>29028.524759845743</v>
      </c>
      <c r="F165" s="323">
        <v>4928.092764683642</v>
      </c>
      <c r="G165" s="312">
        <f>SUM(C165:F165)</f>
        <v>43335.269540529385</v>
      </c>
      <c r="H165" s="234">
        <v>556.192222</v>
      </c>
      <c r="I165" s="305">
        <v>1797.362346313847</v>
      </c>
      <c r="J165" s="305">
        <v>2.286888888888889</v>
      </c>
      <c r="K165" s="230">
        <v>4497.2165101</v>
      </c>
      <c r="L165" s="231">
        <v>6853.057967302737</v>
      </c>
      <c r="M165" s="306">
        <f>G165-L165</f>
        <v>36482.211573226647</v>
      </c>
      <c r="N165" s="178"/>
      <c r="O165" s="323"/>
      <c r="P165" s="176"/>
      <c r="Q165" s="176"/>
      <c r="R165" s="176"/>
    </row>
    <row r="166" ht="15" customHeight="1">
      <c r="A166" s="194">
        <v>2012</v>
      </c>
      <c r="B166" t="s" s="229">
        <v>149</v>
      </c>
      <c r="C166" s="230">
        <v>5810.685832</v>
      </c>
      <c r="D166" s="230">
        <v>7497.173637</v>
      </c>
      <c r="E166" s="230">
        <v>31071.667916569037</v>
      </c>
      <c r="F166" s="323">
        <v>9260.777251763557</v>
      </c>
      <c r="G166" s="312">
        <f>SUM(C166:F166)</f>
        <v>53640.304637332592</v>
      </c>
      <c r="H166" s="337">
        <v>0</v>
      </c>
      <c r="I166" s="305">
        <v>1907.938370226978</v>
      </c>
      <c r="J166" s="305">
        <v>2.286888888888889</v>
      </c>
      <c r="K166" s="230">
        <v>4497.8296068</v>
      </c>
      <c r="L166" s="231">
        <v>6408.054865915867</v>
      </c>
      <c r="M166" s="306">
        <f>G166-L166</f>
        <v>47232.249771416726</v>
      </c>
      <c r="N166" s="178"/>
      <c r="O166" s="323"/>
      <c r="P166" s="176"/>
      <c r="Q166" s="176"/>
      <c r="R166" s="176"/>
    </row>
    <row r="167" ht="15" customHeight="1">
      <c r="A167" s="253">
        <v>2012</v>
      </c>
      <c r="B167" t="s" s="254">
        <v>101</v>
      </c>
      <c r="C167" s="266">
        <v>4538.180000000001</v>
      </c>
      <c r="D167" s="266">
        <v>9877</v>
      </c>
      <c r="E167" s="266">
        <v>36663.241069438882</v>
      </c>
      <c r="F167" s="326">
        <v>13384.626800893464</v>
      </c>
      <c r="G167" s="318">
        <f>SUM(C167:F167)</f>
        <v>64463.047870332346</v>
      </c>
      <c r="H167" s="338">
        <v>365.211111</v>
      </c>
      <c r="I167" s="307">
        <v>1925.678860281964</v>
      </c>
      <c r="J167" s="307">
        <v>2.286888888888889</v>
      </c>
      <c r="K167" s="266">
        <v>4659.2301651</v>
      </c>
      <c r="L167" s="267">
        <v>6952.407025270853</v>
      </c>
      <c r="M167" s="306">
        <f>G167-L167</f>
        <v>57510.640845061491</v>
      </c>
      <c r="N167" s="178"/>
      <c r="O167" s="323"/>
      <c r="P167" s="176"/>
      <c r="Q167" s="176"/>
      <c r="R167" s="176"/>
    </row>
    <row r="168" ht="15" customHeight="1">
      <c r="A168" s="259">
        <v>2013</v>
      </c>
      <c r="B168" t="s" s="260">
        <v>89</v>
      </c>
      <c r="C168" s="261">
        <v>4475.756945000001</v>
      </c>
      <c r="D168" s="261">
        <v>10394.493553</v>
      </c>
      <c r="E168" s="261">
        <v>36744.601370879536</v>
      </c>
      <c r="F168" s="261">
        <v>7147.210204925805</v>
      </c>
      <c r="G168" s="311">
        <v>58762.062073805340</v>
      </c>
      <c r="H168" s="339">
        <v>356.246666</v>
      </c>
      <c r="I168" s="309">
        <v>1873.302348466343</v>
      </c>
      <c r="J168" s="309">
        <v>0</v>
      </c>
      <c r="K168" s="261">
        <v>4484.285812</v>
      </c>
      <c r="L168" s="262">
        <v>6713.834826466343</v>
      </c>
      <c r="M168" s="306">
        <v>52048.227247339</v>
      </c>
      <c r="N168" s="178"/>
      <c r="O168" s="323"/>
      <c r="P168" s="176"/>
      <c r="Q168" s="176"/>
      <c r="R168" s="176"/>
    </row>
    <row r="169" ht="15" customHeight="1">
      <c r="A169" s="194">
        <v>2013</v>
      </c>
      <c r="B169" t="s" s="229">
        <v>87</v>
      </c>
      <c r="C169" s="230">
        <v>5454.734724</v>
      </c>
      <c r="D169" s="230">
        <v>10068.944644</v>
      </c>
      <c r="E169" s="230">
        <v>32704.966896899874</v>
      </c>
      <c r="F169" s="230">
        <v>4777.279097424296</v>
      </c>
      <c r="G169" s="312">
        <v>53005.925362324168</v>
      </c>
      <c r="H169" s="337">
        <v>0</v>
      </c>
      <c r="I169" s="305">
        <v>1747.103442696454</v>
      </c>
      <c r="J169" s="305">
        <v>3.999777777777778</v>
      </c>
      <c r="K169" s="230">
        <v>4222.313515</v>
      </c>
      <c r="L169" s="231">
        <v>5973.416735474231</v>
      </c>
      <c r="M169" s="306">
        <v>47032.508626849936</v>
      </c>
      <c r="N169" s="178"/>
      <c r="O169" s="323"/>
      <c r="P169" s="176"/>
      <c r="Q169" s="176"/>
      <c r="R169" s="176"/>
    </row>
    <row r="170" ht="15" customHeight="1">
      <c r="A170" s="194">
        <v>2013</v>
      </c>
      <c r="B170" t="s" s="229">
        <v>141</v>
      </c>
      <c r="C170" s="230">
        <v>17984.450555</v>
      </c>
      <c r="D170" s="230">
        <v>10249.962847</v>
      </c>
      <c r="E170" s="230">
        <v>35374.659054157171</v>
      </c>
      <c r="F170" s="230">
        <v>4301.661235459799</v>
      </c>
      <c r="G170" s="312">
        <v>67910.733691616973</v>
      </c>
      <c r="H170" s="337">
        <v>0</v>
      </c>
      <c r="I170" s="305">
        <v>1645.192691997490</v>
      </c>
      <c r="J170" s="305">
        <v>0.6195555555555555</v>
      </c>
      <c r="K170" s="230">
        <v>5066.292084900001</v>
      </c>
      <c r="L170" s="231">
        <v>6712.104332453046</v>
      </c>
      <c r="M170" s="306">
        <v>61198.629359163926</v>
      </c>
      <c r="N170" s="178"/>
      <c r="O170" s="323"/>
      <c r="P170" s="176"/>
      <c r="Q170" s="176"/>
      <c r="R170" s="176"/>
    </row>
    <row r="171" ht="15" customHeight="1">
      <c r="A171" s="194">
        <v>2013</v>
      </c>
      <c r="B171" t="s" s="229">
        <v>142</v>
      </c>
      <c r="C171" s="230">
        <v>1557.183888</v>
      </c>
      <c r="D171" s="230">
        <v>7087.093656</v>
      </c>
      <c r="E171" s="230">
        <v>30680.703320179709</v>
      </c>
      <c r="F171" s="230">
        <v>12757.918822583564</v>
      </c>
      <c r="G171" s="312">
        <v>52082.899686763281</v>
      </c>
      <c r="H171" s="337">
        <v>2506.543333</v>
      </c>
      <c r="I171" s="305">
        <v>1181.322718446131</v>
      </c>
      <c r="J171" s="305">
        <v>0.2915555555555556</v>
      </c>
      <c r="K171" s="230">
        <v>4515.845601300001</v>
      </c>
      <c r="L171" s="231">
        <v>8204.003208301689</v>
      </c>
      <c r="M171" s="306">
        <v>43878.8964784616</v>
      </c>
      <c r="N171" s="178"/>
      <c r="O171" s="323"/>
      <c r="P171" s="176"/>
      <c r="Q171" s="176"/>
      <c r="R171" s="176"/>
    </row>
    <row r="172" ht="15" customHeight="1">
      <c r="A172" s="194">
        <v>2013</v>
      </c>
      <c r="B172" t="s" s="229">
        <v>143</v>
      </c>
      <c r="C172" s="230">
        <v>21.4325</v>
      </c>
      <c r="D172" s="230">
        <v>5898.043418</v>
      </c>
      <c r="E172" s="230">
        <v>16794.260707846981</v>
      </c>
      <c r="F172" s="230">
        <v>15901.473124327733</v>
      </c>
      <c r="G172" s="312">
        <v>38615.209750174712</v>
      </c>
      <c r="H172" s="337">
        <v>5102.625555999999</v>
      </c>
      <c r="I172" s="305">
        <v>1439.353792669977</v>
      </c>
      <c r="J172" s="305">
        <v>0.9111111111111111</v>
      </c>
      <c r="K172" s="230">
        <v>4927.470913800001</v>
      </c>
      <c r="L172" s="231">
        <v>11470.361373581089</v>
      </c>
      <c r="M172" s="306">
        <v>27144.848376593625</v>
      </c>
      <c r="N172" s="178"/>
      <c r="O172" s="323"/>
      <c r="P172" s="176"/>
      <c r="Q172" s="176"/>
      <c r="R172" s="176"/>
    </row>
    <row r="173" ht="15" customHeight="1">
      <c r="A173" s="194">
        <v>2013</v>
      </c>
      <c r="B173" t="s" s="229">
        <v>144</v>
      </c>
      <c r="C173" s="230">
        <v>0</v>
      </c>
      <c r="D173" s="230">
        <v>2917</v>
      </c>
      <c r="E173" s="230">
        <v>18494.729607414774</v>
      </c>
      <c r="F173" s="230">
        <v>15536.346865919675</v>
      </c>
      <c r="G173" s="312">
        <v>36948.076473334448</v>
      </c>
      <c r="H173" s="337">
        <v>6705.415278999999</v>
      </c>
      <c r="I173" s="305">
        <v>1614.263930532328</v>
      </c>
      <c r="J173" s="305">
        <v>0</v>
      </c>
      <c r="K173" s="230">
        <v>5007.707304399999</v>
      </c>
      <c r="L173" s="231">
        <v>13327.386513932326</v>
      </c>
      <c r="M173" s="306">
        <v>23620.689959402123</v>
      </c>
      <c r="N173" s="178"/>
      <c r="O173" s="323"/>
      <c r="P173" s="176"/>
      <c r="Q173" s="176"/>
      <c r="R173" s="176"/>
    </row>
    <row r="174" ht="15" customHeight="1">
      <c r="A174" s="194">
        <v>2013</v>
      </c>
      <c r="B174" t="s" s="229">
        <v>145</v>
      </c>
      <c r="C174" s="230">
        <v>0</v>
      </c>
      <c r="D174" s="230">
        <v>3924.785105</v>
      </c>
      <c r="E174" s="230">
        <v>15887.2263665516</v>
      </c>
      <c r="F174" s="230">
        <v>8054.237444402026</v>
      </c>
      <c r="G174" s="312">
        <v>27866.248915953627</v>
      </c>
      <c r="H174" s="337">
        <v>6450.890832000001</v>
      </c>
      <c r="I174" s="305">
        <v>1775.458936176683</v>
      </c>
      <c r="J174" s="305">
        <v>0</v>
      </c>
      <c r="K174" s="230">
        <v>4280.1773512</v>
      </c>
      <c r="L174" s="231">
        <v>12506.527119376684</v>
      </c>
      <c r="M174" s="306">
        <v>15359.721796576943</v>
      </c>
      <c r="N174" s="178"/>
      <c r="O174" s="323"/>
      <c r="P174" s="176"/>
      <c r="Q174" s="176"/>
      <c r="R174" s="176"/>
    </row>
    <row r="175" ht="15" customHeight="1">
      <c r="A175" s="194">
        <v>2013</v>
      </c>
      <c r="B175" t="s" s="229">
        <v>146</v>
      </c>
      <c r="C175" s="230">
        <v>231.286944</v>
      </c>
      <c r="D175" s="230">
        <v>3421.939584555555</v>
      </c>
      <c r="E175" s="230">
        <v>13315.630294305553</v>
      </c>
      <c r="F175" s="230">
        <v>6509.854913989467</v>
      </c>
      <c r="G175" s="312">
        <v>23478.711736850575</v>
      </c>
      <c r="H175" s="337">
        <v>1963.138893</v>
      </c>
      <c r="I175" s="305">
        <v>1551.225418270904</v>
      </c>
      <c r="J175" s="305">
        <v>0.7197777777777777</v>
      </c>
      <c r="K175" s="230">
        <v>4257.9853326934</v>
      </c>
      <c r="L175" s="231">
        <v>7773.069421742081</v>
      </c>
      <c r="M175" s="306">
        <v>15705.642315108493</v>
      </c>
      <c r="N175" s="178"/>
      <c r="O175" s="323"/>
      <c r="P175" s="176"/>
      <c r="Q175" s="176"/>
      <c r="R175" s="176"/>
    </row>
    <row r="176" ht="15" customHeight="1">
      <c r="A176" s="194">
        <v>2013</v>
      </c>
      <c r="B176" t="s" s="229">
        <v>147</v>
      </c>
      <c r="C176" s="230">
        <v>44.105278</v>
      </c>
      <c r="D176" s="230">
        <v>3166.626815</v>
      </c>
      <c r="E176" s="230">
        <v>16640.785252753227</v>
      </c>
      <c r="F176" s="230">
        <v>4863.508486757985</v>
      </c>
      <c r="G176" s="312">
        <v>24715.025832511212</v>
      </c>
      <c r="H176" s="337">
        <v>2501.235555</v>
      </c>
      <c r="I176" s="305">
        <v>1600.3432757895</v>
      </c>
      <c r="J176" s="305">
        <v>0.2824444444444444</v>
      </c>
      <c r="K176" s="230">
        <v>4238.9391295</v>
      </c>
      <c r="L176" s="231">
        <v>8340.800404733944</v>
      </c>
      <c r="M176" s="306">
        <v>16374.225427777268</v>
      </c>
      <c r="N176" s="178"/>
      <c r="O176" s="323"/>
      <c r="P176" s="176"/>
      <c r="Q176" s="176"/>
      <c r="R176" s="176"/>
    </row>
    <row r="177" ht="15" customHeight="1">
      <c r="A177" s="194">
        <v>2013</v>
      </c>
      <c r="B177" t="s" s="229">
        <v>148</v>
      </c>
      <c r="C177" s="230">
        <v>84.07361200000001</v>
      </c>
      <c r="D177" s="230">
        <v>4330.030749</v>
      </c>
      <c r="E177" s="230">
        <v>22663.510568121033</v>
      </c>
      <c r="F177" s="230">
        <v>7364.484913989466</v>
      </c>
      <c r="G177" s="312">
        <v>34442.0998431105</v>
      </c>
      <c r="H177" s="337">
        <v>1864.671943</v>
      </c>
      <c r="I177" s="305">
        <v>1432.691530900605</v>
      </c>
      <c r="J177" s="305">
        <v>2.633111111111111</v>
      </c>
      <c r="K177" s="230">
        <v>4049.849742973913</v>
      </c>
      <c r="L177" s="231">
        <v>7349.846327985629</v>
      </c>
      <c r="M177" s="306">
        <v>27092.253515124867</v>
      </c>
      <c r="N177" s="178"/>
      <c r="O177" s="323"/>
      <c r="P177" s="176"/>
      <c r="Q177" s="176"/>
      <c r="R177" s="176"/>
    </row>
    <row r="178" ht="15" customHeight="1">
      <c r="A178" s="194">
        <v>2013</v>
      </c>
      <c r="B178" t="s" s="229">
        <v>149</v>
      </c>
      <c r="C178" s="230">
        <v>2803.107224</v>
      </c>
      <c r="D178" s="230">
        <v>9707.482532</v>
      </c>
      <c r="E178" s="230">
        <v>30861.215635324086</v>
      </c>
      <c r="F178" s="230">
        <v>11387.7015153668</v>
      </c>
      <c r="G178" s="312">
        <v>54759.506906690884</v>
      </c>
      <c r="H178" s="337">
        <v>0</v>
      </c>
      <c r="I178" s="305">
        <v>1509.906034117396</v>
      </c>
      <c r="J178" s="305">
        <v>4.983777777777777</v>
      </c>
      <c r="K178" s="230">
        <v>4394.262906852173</v>
      </c>
      <c r="L178" s="231">
        <v>5909.152718747347</v>
      </c>
      <c r="M178" s="306">
        <v>48850.354187943536</v>
      </c>
      <c r="N178" s="178"/>
      <c r="O178" s="323"/>
      <c r="P178" s="176"/>
      <c r="Q178" s="176"/>
      <c r="R178" s="176"/>
    </row>
    <row r="179" ht="15" customHeight="1">
      <c r="A179" s="253">
        <v>2013</v>
      </c>
      <c r="B179" t="s" s="254">
        <v>101</v>
      </c>
      <c r="C179" s="266">
        <v>2710.717778</v>
      </c>
      <c r="D179" s="266">
        <v>10353.017565</v>
      </c>
      <c r="E179" s="266">
        <v>35353.498574484656</v>
      </c>
      <c r="F179" s="266">
        <v>4018.661153696747</v>
      </c>
      <c r="G179" s="318">
        <v>52435.8950711814</v>
      </c>
      <c r="H179" s="338">
        <v>7.055556</v>
      </c>
      <c r="I179" s="307">
        <v>1226.880554164976</v>
      </c>
      <c r="J179" s="307">
        <v>5.111333333333334</v>
      </c>
      <c r="K179" s="266">
        <v>4062.455799473913</v>
      </c>
      <c r="L179" s="267">
        <v>5301.503242972223</v>
      </c>
      <c r="M179" s="308">
        <v>47134.391828209176</v>
      </c>
      <c r="N179" s="178"/>
      <c r="O179" s="323"/>
      <c r="P179" s="176"/>
      <c r="Q179" s="176"/>
      <c r="R179" s="176"/>
    </row>
    <row r="180" ht="15" customHeight="1">
      <c r="A180" s="259">
        <v>2014</v>
      </c>
      <c r="B180" t="s" s="260">
        <v>89</v>
      </c>
      <c r="C180" s="261">
        <v>2085.967222000001</v>
      </c>
      <c r="D180" s="261">
        <v>11734.057111</v>
      </c>
      <c r="E180" s="261">
        <v>34120.632081568794</v>
      </c>
      <c r="F180" s="261">
        <v>3565.533882907810</v>
      </c>
      <c r="G180" s="311">
        <v>51506.190297476605</v>
      </c>
      <c r="H180" s="339">
        <v>37.141388</v>
      </c>
      <c r="I180" s="309">
        <v>1766.225024703395</v>
      </c>
      <c r="J180" s="309">
        <v>2.860888888888889</v>
      </c>
      <c r="K180" s="261">
        <v>4261.932536911112</v>
      </c>
      <c r="L180" s="262">
        <v>6068.159838503396</v>
      </c>
      <c r="M180" s="310">
        <v>45438.030458973211</v>
      </c>
      <c r="N180" s="178"/>
      <c r="O180" s="340"/>
      <c r="P180" s="340"/>
      <c r="Q180" s="176"/>
      <c r="R180" s="176"/>
    </row>
    <row r="181" ht="15" customHeight="1">
      <c r="A181" s="194">
        <v>2014</v>
      </c>
      <c r="B181" t="s" s="229">
        <v>87</v>
      </c>
      <c r="C181" s="230">
        <v>372.867223</v>
      </c>
      <c r="D181" s="230">
        <v>9672.524891999999</v>
      </c>
      <c r="E181" s="230">
        <v>30836.454868855708</v>
      </c>
      <c r="F181" s="230">
        <v>3809.331056699187</v>
      </c>
      <c r="G181" s="312">
        <v>44691.178040554893</v>
      </c>
      <c r="H181" s="337">
        <v>140.967778</v>
      </c>
      <c r="I181" s="305">
        <v>1822.232955495158</v>
      </c>
      <c r="J181" s="305">
        <v>0.3188888888888889</v>
      </c>
      <c r="K181" s="230">
        <v>3660.478637777777</v>
      </c>
      <c r="L181" s="231">
        <v>5623.998260161825</v>
      </c>
      <c r="M181" s="306">
        <v>39067.179780393068</v>
      </c>
      <c r="N181" s="178"/>
      <c r="O181" s="340"/>
      <c r="P181" s="340"/>
      <c r="Q181" s="176"/>
      <c r="R181" s="176"/>
    </row>
    <row r="182" ht="15" customHeight="1">
      <c r="A182" s="194">
        <v>2014</v>
      </c>
      <c r="B182" t="s" s="229">
        <v>141</v>
      </c>
      <c r="C182" s="230">
        <v>759.6233309999999</v>
      </c>
      <c r="D182" s="230">
        <v>8383.196214</v>
      </c>
      <c r="E182" s="230">
        <v>28722.729481276438</v>
      </c>
      <c r="F182" s="230">
        <v>5536.317510734029</v>
      </c>
      <c r="G182" s="312">
        <v>43401.866537010465</v>
      </c>
      <c r="H182" s="337">
        <v>407.397778</v>
      </c>
      <c r="I182" s="305">
        <v>2204.086427404887</v>
      </c>
      <c r="J182" s="305">
        <v>1.776666666666666</v>
      </c>
      <c r="K182" s="230">
        <v>4943.484199511113</v>
      </c>
      <c r="L182" s="231">
        <v>7556.745071582666</v>
      </c>
      <c r="M182" s="306">
        <v>35845.1214654278</v>
      </c>
      <c r="N182" s="178"/>
      <c r="O182" s="340"/>
      <c r="P182" s="340"/>
      <c r="Q182" s="176"/>
      <c r="R182" s="176"/>
    </row>
    <row r="183" ht="15" customHeight="1">
      <c r="A183" s="194">
        <v>2014</v>
      </c>
      <c r="B183" t="s" s="229">
        <v>142</v>
      </c>
      <c r="C183" s="230">
        <v>0</v>
      </c>
      <c r="D183" s="230">
        <v>7214.425948</v>
      </c>
      <c r="E183" s="230">
        <v>15620.328530555562</v>
      </c>
      <c r="F183" s="230">
        <v>12646.9341158974</v>
      </c>
      <c r="G183" s="312">
        <v>35481.688594452964</v>
      </c>
      <c r="H183" s="337">
        <v>5265.623055999999</v>
      </c>
      <c r="I183" s="305">
        <v>2210.713991145141</v>
      </c>
      <c r="J183" s="305">
        <v>1.831333333333333</v>
      </c>
      <c r="K183" s="230">
        <v>4127.837251353845</v>
      </c>
      <c r="L183" s="231">
        <v>11606.005631832319</v>
      </c>
      <c r="M183" s="306">
        <v>23875.682962620645</v>
      </c>
      <c r="N183" s="178"/>
      <c r="O183" s="340"/>
      <c r="P183" s="340"/>
      <c r="Q183" s="176"/>
      <c r="R183" s="176"/>
    </row>
    <row r="184" ht="15" customHeight="1">
      <c r="A184" s="194">
        <v>2014</v>
      </c>
      <c r="B184" t="s" s="229">
        <v>143</v>
      </c>
      <c r="C184" s="230">
        <v>0</v>
      </c>
      <c r="D184" s="230">
        <v>3508.094532</v>
      </c>
      <c r="E184" s="230">
        <v>13533.293637705721</v>
      </c>
      <c r="F184" s="230">
        <v>16724.096635986021</v>
      </c>
      <c r="G184" s="312">
        <v>33765.484805691740</v>
      </c>
      <c r="H184" s="337">
        <v>8514.061667</v>
      </c>
      <c r="I184" s="305">
        <v>1833.844650618998</v>
      </c>
      <c r="J184" s="305">
        <v>0.2095555555555555</v>
      </c>
      <c r="K184" s="230">
        <v>4537.140803592307</v>
      </c>
      <c r="L184" s="231">
        <v>14885.256676766860</v>
      </c>
      <c r="M184" s="306">
        <v>18880.228128924879</v>
      </c>
      <c r="N184" s="178"/>
      <c r="O184" s="340"/>
      <c r="P184" s="340"/>
      <c r="Q184" s="176"/>
      <c r="R184" s="176"/>
    </row>
    <row r="185" ht="15" customHeight="1">
      <c r="A185" s="194">
        <v>2014</v>
      </c>
      <c r="B185" t="s" s="229">
        <v>144</v>
      </c>
      <c r="C185" s="230">
        <v>0</v>
      </c>
      <c r="D185" s="230">
        <v>3948.575741</v>
      </c>
      <c r="E185" s="230">
        <v>13817.277915315268</v>
      </c>
      <c r="F185" s="230">
        <v>14602.439788122061</v>
      </c>
      <c r="G185" s="312">
        <v>32368.293444437328</v>
      </c>
      <c r="H185" s="337">
        <v>5328.306667</v>
      </c>
      <c r="I185" s="305">
        <v>1470.380662143061</v>
      </c>
      <c r="J185" s="305">
        <v>0.01822222222222222</v>
      </c>
      <c r="K185" s="230">
        <v>4309.974845353843</v>
      </c>
      <c r="L185" s="231">
        <v>11108.680396719126</v>
      </c>
      <c r="M185" s="306">
        <v>21259.6130477182</v>
      </c>
      <c r="N185" s="178"/>
      <c r="O185" s="340"/>
      <c r="P185" s="340"/>
      <c r="Q185" s="176"/>
      <c r="R185" s="176"/>
    </row>
    <row r="186" ht="15" customHeight="1">
      <c r="A186" s="194">
        <v>2014</v>
      </c>
      <c r="B186" t="s" s="229">
        <v>145</v>
      </c>
      <c r="C186" s="230">
        <v>0</v>
      </c>
      <c r="D186" s="230">
        <v>2425.164019</v>
      </c>
      <c r="E186" s="230">
        <v>12291.384236340205</v>
      </c>
      <c r="F186" s="230">
        <v>15881.937260867919</v>
      </c>
      <c r="G186" s="312">
        <v>30598.485516208122</v>
      </c>
      <c r="H186" s="337">
        <v>9149.984444999998</v>
      </c>
      <c r="I186" s="305">
        <v>648.5840997110117</v>
      </c>
      <c r="J186" s="305">
        <v>1.357555555555555</v>
      </c>
      <c r="K186" s="230">
        <v>3987.314922695652</v>
      </c>
      <c r="L186" s="231">
        <v>13787.241022962218</v>
      </c>
      <c r="M186" s="306">
        <v>16811.2444932459</v>
      </c>
      <c r="N186" s="178"/>
      <c r="O186" s="176"/>
      <c r="P186" s="176"/>
      <c r="Q186" s="176"/>
      <c r="R186" s="176"/>
    </row>
    <row r="187" ht="15" customHeight="1">
      <c r="A187" s="194">
        <v>2014</v>
      </c>
      <c r="B187" t="s" s="229">
        <v>146</v>
      </c>
      <c r="C187" s="230">
        <v>0</v>
      </c>
      <c r="D187" s="230">
        <v>2095.202867</v>
      </c>
      <c r="E187" s="230">
        <v>10481.230373103550</v>
      </c>
      <c r="F187" s="230">
        <v>15038.778859236489</v>
      </c>
      <c r="G187" s="312">
        <v>27615.212099340039</v>
      </c>
      <c r="H187" s="337">
        <v>5574.257779999999</v>
      </c>
      <c r="I187" s="305">
        <v>1642.425150602642</v>
      </c>
      <c r="J187" s="305">
        <v>0.5011111111111112</v>
      </c>
      <c r="K187" s="230">
        <v>4003.780458395653</v>
      </c>
      <c r="L187" s="231">
        <v>11220.9645001094</v>
      </c>
      <c r="M187" s="306">
        <v>16394.247599230635</v>
      </c>
      <c r="N187" s="178"/>
      <c r="O187" s="176"/>
      <c r="P187" s="176"/>
      <c r="Q187" s="176"/>
      <c r="R187" s="176"/>
    </row>
    <row r="188" ht="15" customHeight="1">
      <c r="A188" s="194">
        <v>2014</v>
      </c>
      <c r="B188" t="s" s="229">
        <v>147</v>
      </c>
      <c r="C188" s="230">
        <v>0</v>
      </c>
      <c r="D188" s="230">
        <v>4609.894399</v>
      </c>
      <c r="E188" s="230">
        <v>14971.178598813171</v>
      </c>
      <c r="F188" s="230">
        <v>9230.199519049564</v>
      </c>
      <c r="G188" s="312">
        <v>28811.272516862737</v>
      </c>
      <c r="H188" s="337">
        <v>7019.640277999999</v>
      </c>
      <c r="I188" s="305">
        <v>1469.621462656869</v>
      </c>
      <c r="J188" s="305">
        <v>0.01822222222222222</v>
      </c>
      <c r="K188" s="230">
        <v>4224.747354508696</v>
      </c>
      <c r="L188" s="231">
        <v>12714.027317387787</v>
      </c>
      <c r="M188" s="306">
        <v>16097.245199474950</v>
      </c>
      <c r="N188" s="178"/>
      <c r="O188" s="176"/>
      <c r="P188" s="176"/>
      <c r="Q188" s="176"/>
      <c r="R188" s="176"/>
    </row>
    <row r="189" ht="15" customHeight="1">
      <c r="A189" s="194">
        <v>2014</v>
      </c>
      <c r="B189" t="s" s="229">
        <v>148</v>
      </c>
      <c r="C189" s="230">
        <v>0</v>
      </c>
      <c r="D189" s="230">
        <v>4230.952838</v>
      </c>
      <c r="E189" s="230">
        <v>27795.537137895251</v>
      </c>
      <c r="F189" s="230">
        <v>4460.726697388416</v>
      </c>
      <c r="G189" s="312">
        <v>36487.216673283670</v>
      </c>
      <c r="H189" s="337">
        <v>5445.364720999999</v>
      </c>
      <c r="I189" s="305">
        <v>1244.601210525487</v>
      </c>
      <c r="J189" s="305">
        <v>0</v>
      </c>
      <c r="K189" s="230">
        <v>3653.382984740579</v>
      </c>
      <c r="L189" s="231">
        <v>10343.348916266064</v>
      </c>
      <c r="M189" s="306">
        <v>26143.867757017608</v>
      </c>
      <c r="N189" s="178"/>
      <c r="O189" s="176"/>
      <c r="P189" s="176"/>
      <c r="Q189" s="176"/>
      <c r="R189" s="176"/>
    </row>
    <row r="190" ht="15" customHeight="1">
      <c r="A190" s="194">
        <v>2014</v>
      </c>
      <c r="B190" t="s" s="229">
        <v>149</v>
      </c>
      <c r="C190" s="230">
        <v>344.370278</v>
      </c>
      <c r="D190" s="230">
        <v>4862.446326</v>
      </c>
      <c r="E190" s="230">
        <v>28907.217898183942</v>
      </c>
      <c r="F190" s="230">
        <v>10630.619147449568</v>
      </c>
      <c r="G190" s="312">
        <v>44744.653649633517</v>
      </c>
      <c r="H190" s="337">
        <v>763.553611</v>
      </c>
      <c r="I190" s="305">
        <v>1566.780166540377</v>
      </c>
      <c r="J190" s="305">
        <v>0</v>
      </c>
      <c r="K190" s="230">
        <v>3202.908013952174</v>
      </c>
      <c r="L190" s="231">
        <v>5533.241791492552</v>
      </c>
      <c r="M190" s="306">
        <v>39211.411858140964</v>
      </c>
      <c r="N190" s="178"/>
      <c r="O190" s="176"/>
      <c r="P190" s="176"/>
      <c r="Q190" s="176"/>
      <c r="R190" s="176"/>
    </row>
    <row r="191" ht="15.6" customHeight="1">
      <c r="A191" s="253">
        <v>2014</v>
      </c>
      <c r="B191" t="s" s="254">
        <v>101</v>
      </c>
      <c r="C191" s="266">
        <v>385.748057</v>
      </c>
      <c r="D191" s="266">
        <v>7608.07965</v>
      </c>
      <c r="E191" s="266">
        <v>35944.684099667116</v>
      </c>
      <c r="F191" s="266">
        <v>11785.472669507089</v>
      </c>
      <c r="G191" s="318">
        <v>55723.9844761742</v>
      </c>
      <c r="H191" s="338">
        <v>427.4647220000001</v>
      </c>
      <c r="I191" s="307">
        <v>972.2042458646257</v>
      </c>
      <c r="J191" s="307">
        <v>0</v>
      </c>
      <c r="K191" s="266">
        <v>4091.151542103813</v>
      </c>
      <c r="L191" s="267">
        <v>5490.820509968439</v>
      </c>
      <c r="M191" s="308">
        <v>50233.163966205757</v>
      </c>
      <c r="N191" s="178"/>
      <c r="O191" s="176"/>
      <c r="P191" s="176"/>
      <c r="Q191" s="176"/>
      <c r="R191" s="176"/>
    </row>
    <row r="192" ht="15" customHeight="1">
      <c r="A192" s="259">
        <v>2015</v>
      </c>
      <c r="B192" t="s" s="260">
        <v>89</v>
      </c>
      <c r="C192" s="261">
        <v>773.0972220000001</v>
      </c>
      <c r="D192" s="261">
        <v>9338.694254</v>
      </c>
      <c r="E192" s="261">
        <v>31247.319986347535</v>
      </c>
      <c r="F192" s="261">
        <v>11927.398038660418</v>
      </c>
      <c r="G192" s="311">
        <v>53286.509501007953</v>
      </c>
      <c r="H192" s="339">
        <v>1784.588334</v>
      </c>
      <c r="I192" s="309">
        <v>1845.927264403770</v>
      </c>
      <c r="J192" s="309">
        <v>0.3553333333333333</v>
      </c>
      <c r="K192" s="261">
        <v>4507.3899657</v>
      </c>
      <c r="L192" s="262">
        <v>8138.260897437103</v>
      </c>
      <c r="M192" s="310">
        <v>45148.248603570850</v>
      </c>
      <c r="N192" s="178"/>
      <c r="O192" s="176"/>
      <c r="P192" s="176"/>
      <c r="Q192" s="176"/>
      <c r="R192" s="176"/>
    </row>
    <row r="193" ht="15" customHeight="1">
      <c r="A193" s="194">
        <v>2015</v>
      </c>
      <c r="B193" t="s" s="341">
        <v>87</v>
      </c>
      <c r="C193" s="234">
        <v>1104.359999</v>
      </c>
      <c r="D193" s="230">
        <v>7124.456871</v>
      </c>
      <c r="E193" s="230">
        <v>32752.465487194389</v>
      </c>
      <c r="F193" s="230">
        <v>9273.934467356765</v>
      </c>
      <c r="G193" s="312">
        <v>50255.216824551157</v>
      </c>
      <c r="H193" s="337">
        <v>586.4875000000001</v>
      </c>
      <c r="I193" s="305">
        <v>1966.912384987024</v>
      </c>
      <c r="J193" s="305">
        <v>0</v>
      </c>
      <c r="K193" s="230">
        <v>4217.2377076</v>
      </c>
      <c r="L193" s="231">
        <v>6770.637592587024</v>
      </c>
      <c r="M193" s="306">
        <v>43484.579231964133</v>
      </c>
      <c r="N193" s="178"/>
      <c r="O193" s="176"/>
      <c r="P193" s="176"/>
      <c r="Q193" s="176"/>
      <c r="R193" s="176"/>
    </row>
    <row r="194" ht="15" customHeight="1">
      <c r="A194" s="194">
        <v>2015</v>
      </c>
      <c r="B194" t="s" s="341">
        <v>141</v>
      </c>
      <c r="C194" s="234">
        <v>236.742778</v>
      </c>
      <c r="D194" s="230">
        <v>6133.262282</v>
      </c>
      <c r="E194" s="230">
        <v>30314.7139830415</v>
      </c>
      <c r="F194" s="230">
        <v>13354.683921993543</v>
      </c>
      <c r="G194" s="312">
        <v>50039.402965035049</v>
      </c>
      <c r="H194" s="337">
        <v>3523.225553999999</v>
      </c>
      <c r="I194" s="305">
        <v>2376.128904715644</v>
      </c>
      <c r="J194" s="305">
        <v>0.7835555555555556</v>
      </c>
      <c r="K194" s="230">
        <v>4187.895547300002</v>
      </c>
      <c r="L194" s="231">
        <v>10088.0335615712</v>
      </c>
      <c r="M194" s="306">
        <v>39951.369403463847</v>
      </c>
      <c r="N194" s="178"/>
      <c r="O194" s="176"/>
      <c r="P194" s="176"/>
      <c r="Q194" s="176"/>
      <c r="R194" s="176"/>
    </row>
    <row r="195" ht="15" customHeight="1">
      <c r="A195" s="194">
        <v>2015</v>
      </c>
      <c r="B195" t="s" s="341">
        <v>142</v>
      </c>
      <c r="C195" s="234">
        <v>2.001944</v>
      </c>
      <c r="D195" s="230">
        <v>523.338874</v>
      </c>
      <c r="E195" s="230">
        <v>20894.761647553911</v>
      </c>
      <c r="F195" s="230">
        <v>10255.8175505514</v>
      </c>
      <c r="G195" s="312">
        <v>31675.920016105309</v>
      </c>
      <c r="H195" s="337">
        <v>7044.889721000001</v>
      </c>
      <c r="I195" s="305">
        <v>1318.691685769807</v>
      </c>
      <c r="J195" s="305">
        <v>0.0911111111111111</v>
      </c>
      <c r="K195" s="230">
        <v>3930.2309461</v>
      </c>
      <c r="L195" s="231">
        <v>12293.903463980920</v>
      </c>
      <c r="M195" s="306">
        <v>19382.016552124391</v>
      </c>
      <c r="N195" s="178"/>
      <c r="O195" s="176"/>
      <c r="P195" s="176"/>
      <c r="Q195" s="176"/>
      <c r="R195" s="176"/>
    </row>
    <row r="196" ht="15" customHeight="1">
      <c r="A196" s="194">
        <v>2015</v>
      </c>
      <c r="B196" t="s" s="341">
        <v>143</v>
      </c>
      <c r="C196" s="234">
        <v>0</v>
      </c>
      <c r="D196" s="230">
        <v>322.823804</v>
      </c>
      <c r="E196" s="230">
        <v>16601.525193466732</v>
      </c>
      <c r="F196" s="230">
        <v>15403.430552163434</v>
      </c>
      <c r="G196" s="312">
        <v>32327.779549630166</v>
      </c>
      <c r="H196" s="337">
        <v>8950.205834</v>
      </c>
      <c r="I196" s="305">
        <v>2322.036212291782</v>
      </c>
      <c r="J196" s="305">
        <v>0.1457777777777778</v>
      </c>
      <c r="K196" s="230">
        <v>5011.293113400001</v>
      </c>
      <c r="L196" s="231">
        <v>16283.680937469562</v>
      </c>
      <c r="M196" s="306">
        <v>16044.0986121606</v>
      </c>
      <c r="N196" s="178"/>
      <c r="O196" s="176"/>
      <c r="P196" s="176"/>
      <c r="Q196" s="176"/>
      <c r="R196" s="176"/>
    </row>
    <row r="197" ht="15" customHeight="1">
      <c r="A197" s="194">
        <v>2015</v>
      </c>
      <c r="B197" t="s" s="341">
        <v>144</v>
      </c>
      <c r="C197" s="234">
        <v>0</v>
      </c>
      <c r="D197" s="230">
        <v>2449.960313</v>
      </c>
      <c r="E197" s="230">
        <v>14714.8918824362</v>
      </c>
      <c r="F197" s="230">
        <v>9858.284552906112</v>
      </c>
      <c r="G197" s="312">
        <v>27023.136748342316</v>
      </c>
      <c r="H197" s="337">
        <v>4441.681836</v>
      </c>
      <c r="I197" s="305">
        <v>1180.260056998123</v>
      </c>
      <c r="J197" s="305">
        <v>0.4008888888888889</v>
      </c>
      <c r="K197" s="230">
        <v>3785.665094499999</v>
      </c>
      <c r="L197" s="231">
        <v>9408.007876387011</v>
      </c>
      <c r="M197" s="306">
        <v>17615.1288719553</v>
      </c>
      <c r="N197" s="178"/>
      <c r="O197" s="176"/>
      <c r="P197" s="176"/>
      <c r="Q197" s="176"/>
      <c r="R197" s="176"/>
    </row>
    <row r="198" ht="15" customHeight="1">
      <c r="A198" s="194">
        <v>2015</v>
      </c>
      <c r="B198" t="s" s="341">
        <v>145</v>
      </c>
      <c r="C198" s="234">
        <v>0</v>
      </c>
      <c r="D198" s="230">
        <v>130.108946</v>
      </c>
      <c r="E198" s="230">
        <v>19370.222892630780</v>
      </c>
      <c r="F198" s="230">
        <v>10682.842637948885</v>
      </c>
      <c r="G198" s="312">
        <v>30183.174476579665</v>
      </c>
      <c r="H198" s="337">
        <v>9529.285712999999</v>
      </c>
      <c r="I198" s="305">
        <v>1725.278440154455</v>
      </c>
      <c r="J198" s="305">
        <v>0.4008888888888889</v>
      </c>
      <c r="K198" s="230">
        <v>4029.727105400001</v>
      </c>
      <c r="L198" s="231">
        <v>15284.692147443346</v>
      </c>
      <c r="M198" s="306">
        <v>14898.482329136319</v>
      </c>
      <c r="N198" s="178"/>
      <c r="O198" s="176"/>
      <c r="P198" s="176"/>
      <c r="Q198" s="176"/>
      <c r="R198" s="176"/>
    </row>
    <row r="199" ht="15" customHeight="1">
      <c r="A199" s="194">
        <v>2015</v>
      </c>
      <c r="B199" t="s" s="229">
        <v>146</v>
      </c>
      <c r="C199" s="230">
        <v>0</v>
      </c>
      <c r="D199" s="230">
        <v>5.432355</v>
      </c>
      <c r="E199" s="230">
        <v>21640.700046324193</v>
      </c>
      <c r="F199" s="230">
        <v>14693.14</v>
      </c>
      <c r="G199" s="312">
        <v>36339.2724013242</v>
      </c>
      <c r="H199" s="337">
        <v>13120.263335</v>
      </c>
      <c r="I199" s="305">
        <v>2247.304087510378</v>
      </c>
      <c r="J199" s="305">
        <v>0.3006666666666666</v>
      </c>
      <c r="K199" s="230">
        <v>4091.346341900002</v>
      </c>
      <c r="L199" s="231">
        <v>19459.214431077049</v>
      </c>
      <c r="M199" s="306">
        <v>16880.057970247148</v>
      </c>
      <c r="N199" s="178"/>
      <c r="O199" s="176"/>
      <c r="P199" s="176"/>
      <c r="Q199" s="176"/>
      <c r="R199" s="176"/>
    </row>
    <row r="200" ht="15" customHeight="1">
      <c r="A200" s="194">
        <v>2015</v>
      </c>
      <c r="B200" t="s" s="229">
        <v>147</v>
      </c>
      <c r="C200" s="230">
        <v>0</v>
      </c>
      <c r="D200" s="230">
        <v>128.875028</v>
      </c>
      <c r="E200" s="230">
        <v>21710.262433806140</v>
      </c>
      <c r="F200" s="230">
        <v>12926.611347266788</v>
      </c>
      <c r="G200" s="312">
        <v>34765.748809072924</v>
      </c>
      <c r="H200" s="234">
        <v>11602.494691</v>
      </c>
      <c r="I200" s="305">
        <v>1022.536532451936</v>
      </c>
      <c r="J200" s="305">
        <v>0.4008888888888889</v>
      </c>
      <c r="K200" s="230">
        <v>4169.953471199999</v>
      </c>
      <c r="L200" s="231">
        <v>16795.385583540825</v>
      </c>
      <c r="M200" s="306">
        <v>17970.3632255321</v>
      </c>
      <c r="N200" s="178"/>
      <c r="O200" s="176"/>
      <c r="P200" s="176"/>
      <c r="Q200" s="176"/>
      <c r="R200" s="176"/>
    </row>
    <row r="201" ht="15" customHeight="1">
      <c r="A201" s="194">
        <v>2015</v>
      </c>
      <c r="B201" t="s" s="229">
        <v>148</v>
      </c>
      <c r="C201" s="230">
        <v>0</v>
      </c>
      <c r="D201" s="230">
        <v>113.40154</v>
      </c>
      <c r="E201" s="230">
        <v>28241.743234109264</v>
      </c>
      <c r="F201" s="230">
        <v>16257.844038282790</v>
      </c>
      <c r="G201" s="312">
        <v>44612.988812392054</v>
      </c>
      <c r="H201" s="234">
        <v>9805.82984</v>
      </c>
      <c r="I201" s="305">
        <v>1331.846234076015</v>
      </c>
      <c r="J201" s="305">
        <v>0.082</v>
      </c>
      <c r="K201" s="230">
        <v>4768.9201553</v>
      </c>
      <c r="L201" s="231">
        <v>15906.678229376015</v>
      </c>
      <c r="M201" s="306">
        <v>28706.310583016038</v>
      </c>
      <c r="N201" s="178"/>
      <c r="O201" s="176"/>
      <c r="P201" s="176"/>
      <c r="Q201" s="176"/>
      <c r="R201" s="176"/>
    </row>
    <row r="202" ht="15" customHeight="1">
      <c r="A202" s="194">
        <v>2015</v>
      </c>
      <c r="B202" t="s" s="229">
        <v>149</v>
      </c>
      <c r="C202" s="230">
        <v>0</v>
      </c>
      <c r="D202" s="230">
        <v>3230.315813</v>
      </c>
      <c r="E202" s="230">
        <v>30323.005729903532</v>
      </c>
      <c r="F202" s="230">
        <v>14967.815737621417</v>
      </c>
      <c r="G202" s="312">
        <v>48521.137280524948</v>
      </c>
      <c r="H202" s="234">
        <v>8243.733451</v>
      </c>
      <c r="I202" s="305">
        <v>1686.435022792683</v>
      </c>
      <c r="J202" s="305">
        <v>0.6195555555555555</v>
      </c>
      <c r="K202" s="230">
        <v>3766.2147191</v>
      </c>
      <c r="L202" s="231">
        <v>13697.002748448238</v>
      </c>
      <c r="M202" s="306">
        <v>34824.134532076714</v>
      </c>
      <c r="N202" s="178"/>
      <c r="O202" s="176"/>
      <c r="P202" s="176"/>
      <c r="Q202" s="176"/>
      <c r="R202" s="176"/>
    </row>
    <row r="203" ht="15" customHeight="1">
      <c r="A203" s="253">
        <v>2015</v>
      </c>
      <c r="B203" t="s" s="254">
        <v>101</v>
      </c>
      <c r="C203" s="266">
        <v>0</v>
      </c>
      <c r="D203" s="266">
        <v>6432.193136</v>
      </c>
      <c r="E203" s="266">
        <v>30961.174475339387</v>
      </c>
      <c r="F203" s="266">
        <v>9762.360334999999</v>
      </c>
      <c r="G203" s="318">
        <v>47155.727946339386</v>
      </c>
      <c r="H203" s="268">
        <v>5832.384717</v>
      </c>
      <c r="I203" s="307">
        <v>1765.892487458827</v>
      </c>
      <c r="J203" s="307">
        <v>-0.2551111111111111</v>
      </c>
      <c r="K203" s="266">
        <v>3654.882437322221</v>
      </c>
      <c r="L203" s="267">
        <v>11252.904530669937</v>
      </c>
      <c r="M203" s="308">
        <v>35902.823415669453</v>
      </c>
      <c r="N203" s="178"/>
      <c r="O203" s="176"/>
      <c r="P203" s="176"/>
      <c r="Q203" s="176"/>
      <c r="R203" s="176"/>
    </row>
    <row r="204" ht="15" customHeight="1">
      <c r="A204" s="259">
        <v>2016</v>
      </c>
      <c r="B204" t="s" s="260">
        <v>89</v>
      </c>
      <c r="C204" s="261">
        <v>249.376333</v>
      </c>
      <c r="D204" s="261">
        <v>6949.855985</v>
      </c>
      <c r="E204" s="261">
        <v>33011.563096144026</v>
      </c>
      <c r="F204" s="261">
        <v>9602.425135856098</v>
      </c>
      <c r="G204" s="311">
        <v>49813.220550000129</v>
      </c>
      <c r="H204" s="263">
        <v>2202.95811</v>
      </c>
      <c r="I204" s="309">
        <v>2075.369985431568</v>
      </c>
      <c r="J204" s="309">
        <v>0.3553333333333333</v>
      </c>
      <c r="K204" s="261">
        <v>2983.5270487</v>
      </c>
      <c r="L204" s="311">
        <v>7262.210477464901</v>
      </c>
      <c r="M204" s="310">
        <v>42551.010072535231</v>
      </c>
      <c r="N204" s="178"/>
      <c r="O204" s="176"/>
      <c r="P204" s="176"/>
      <c r="Q204" s="176"/>
      <c r="R204" s="176"/>
    </row>
    <row r="205" ht="15" customHeight="1">
      <c r="A205" s="194">
        <v>2016</v>
      </c>
      <c r="B205" t="s" s="342">
        <v>87</v>
      </c>
      <c r="C205" s="230">
        <v>227.976631</v>
      </c>
      <c r="D205" s="230">
        <v>6728.772813</v>
      </c>
      <c r="E205" s="230">
        <v>30186.389123311179</v>
      </c>
      <c r="F205" s="230">
        <v>14193.30325</v>
      </c>
      <c r="G205" s="312">
        <v>51336.441817311177</v>
      </c>
      <c r="H205" s="234">
        <v>1334.503175000001</v>
      </c>
      <c r="I205" s="305">
        <v>1792.307949268885</v>
      </c>
      <c r="J205" s="305">
        <v>0</v>
      </c>
      <c r="K205" s="230">
        <v>2740.550503026531</v>
      </c>
      <c r="L205" s="312">
        <v>5867.361627295417</v>
      </c>
      <c r="M205" s="306">
        <v>45469.080190015760</v>
      </c>
      <c r="N205" s="178"/>
      <c r="O205" s="176"/>
      <c r="P205" s="343"/>
      <c r="Q205" s="176"/>
      <c r="R205" s="176"/>
    </row>
    <row r="206" ht="15" customHeight="1">
      <c r="A206" s="233"/>
      <c r="B206" s="176"/>
      <c r="C206" s="230"/>
      <c r="D206" s="230"/>
      <c r="E206" s="230"/>
      <c r="F206" s="230"/>
      <c r="G206" s="344"/>
      <c r="H206" s="234"/>
      <c r="I206" s="305"/>
      <c r="J206" s="305"/>
      <c r="K206" s="230"/>
      <c r="L206" s="344"/>
      <c r="M206" s="179"/>
      <c r="N206" s="178"/>
      <c r="O206" s="176"/>
      <c r="P206" s="176"/>
      <c r="Q206" s="176"/>
      <c r="R206" s="176"/>
    </row>
    <row r="207" ht="15" customHeight="1">
      <c r="A207" t="s" s="163">
        <v>53</v>
      </c>
      <c r="B207" s="278"/>
      <c r="C207" s="230"/>
      <c r="D207" s="230"/>
      <c r="E207" s="345"/>
      <c r="F207" s="230"/>
      <c r="G207" s="231"/>
      <c r="H207" s="234"/>
      <c r="I207" s="305"/>
      <c r="J207" s="305"/>
      <c r="K207" s="230"/>
      <c r="L207" s="346"/>
      <c r="M207" s="179"/>
      <c r="N207" s="178"/>
      <c r="O207" s="176"/>
      <c r="P207" s="176"/>
      <c r="Q207" s="176"/>
      <c r="R207" s="176"/>
    </row>
    <row r="208" ht="15" customHeight="1">
      <c r="A208" s="239"/>
      <c r="B208" s="176"/>
      <c r="C208" s="230"/>
      <c r="D208" s="230"/>
      <c r="E208" s="230"/>
      <c r="F208" s="230"/>
      <c r="G208" s="231"/>
      <c r="H208" s="234"/>
      <c r="I208" s="305"/>
      <c r="J208" s="305"/>
      <c r="K208" s="230"/>
      <c r="L208" s="231"/>
      <c r="M208" s="179"/>
      <c r="N208" s="178"/>
      <c r="O208" s="176"/>
      <c r="P208" s="176"/>
      <c r="Q208" s="176"/>
      <c r="R208" s="176"/>
    </row>
    <row r="209" ht="15" customHeight="1">
      <c r="A209" s="176"/>
      <c r="B209" s="176"/>
      <c r="C209" s="230"/>
      <c r="D209" s="230"/>
      <c r="E209" s="230"/>
      <c r="F209" s="230"/>
      <c r="G209" s="231"/>
      <c r="H209" s="234"/>
      <c r="I209" s="305"/>
      <c r="J209" s="305"/>
      <c r="K209" s="230"/>
      <c r="L209" s="231"/>
      <c r="M209" s="179"/>
      <c r="N209" s="178"/>
      <c r="O209" s="176"/>
      <c r="P209" s="176"/>
      <c r="Q209" s="176"/>
      <c r="R209" s="176"/>
    </row>
    <row r="210" ht="15" customHeight="1">
      <c r="A210" s="176"/>
      <c r="B210" s="176"/>
      <c r="C210" s="230"/>
      <c r="D210" s="230"/>
      <c r="E210" s="230"/>
      <c r="F210" s="230"/>
      <c r="G210" s="231"/>
      <c r="H210" s="234"/>
      <c r="I210" s="305"/>
      <c r="J210" s="305"/>
      <c r="K210" s="230"/>
      <c r="L210" s="231"/>
      <c r="M210" s="179"/>
      <c r="N210" s="178"/>
      <c r="O210" s="176"/>
      <c r="P210" s="176"/>
      <c r="Q210" s="176"/>
      <c r="R210" s="176"/>
    </row>
    <row r="211" ht="15" customHeight="1">
      <c r="A211" s="176"/>
      <c r="B211" s="176"/>
      <c r="C211" s="230"/>
      <c r="D211" s="230"/>
      <c r="E211" s="230"/>
      <c r="F211" s="230"/>
      <c r="G211" s="231"/>
      <c r="H211" s="234"/>
      <c r="I211" s="305"/>
      <c r="J211" s="305"/>
      <c r="K211" s="230"/>
      <c r="L211" s="231"/>
      <c r="M211" s="179"/>
      <c r="N211" s="178"/>
      <c r="O211" s="176"/>
      <c r="P211" s="176"/>
      <c r="Q211" s="176"/>
      <c r="R211" s="176"/>
    </row>
    <row r="212" ht="15" customHeight="1">
      <c r="A212" s="176"/>
      <c r="B212" s="176"/>
      <c r="C212" s="230"/>
      <c r="D212" s="230"/>
      <c r="E212" s="230"/>
      <c r="F212" s="230"/>
      <c r="G212" s="231"/>
      <c r="H212" s="234"/>
      <c r="I212" s="305"/>
      <c r="J212" s="305"/>
      <c r="K212" s="230"/>
      <c r="L212" s="231"/>
      <c r="M212" s="179"/>
      <c r="N212" s="178"/>
      <c r="O212" s="176"/>
      <c r="P212" s="176"/>
      <c r="Q212" s="176"/>
      <c r="R212" s="176"/>
    </row>
    <row r="213" ht="15" customHeight="1">
      <c r="A213" s="176"/>
      <c r="B213" s="176"/>
      <c r="C213" s="230"/>
      <c r="D213" s="230"/>
      <c r="E213" s="230"/>
      <c r="F213" s="230"/>
      <c r="G213" s="231"/>
      <c r="H213" s="234"/>
      <c r="I213" s="305"/>
      <c r="J213" s="305"/>
      <c r="K213" s="230"/>
      <c r="L213" s="231"/>
      <c r="M213" s="179"/>
      <c r="N213" s="178"/>
      <c r="O213" s="176"/>
      <c r="P213" s="176"/>
      <c r="Q213" s="176"/>
      <c r="R213" s="176"/>
    </row>
    <row r="214" ht="15" customHeight="1">
      <c r="A214" s="176"/>
      <c r="B214" s="176"/>
      <c r="C214" s="230"/>
      <c r="D214" s="230"/>
      <c r="E214" s="230"/>
      <c r="F214" s="230"/>
      <c r="G214" s="231"/>
      <c r="H214" s="234"/>
      <c r="I214" s="305"/>
      <c r="J214" s="305"/>
      <c r="K214" s="230"/>
      <c r="L214" s="231"/>
      <c r="M214" s="179"/>
      <c r="N214" s="178"/>
      <c r="O214" s="176"/>
      <c r="P214" s="176"/>
      <c r="Q214" s="176"/>
      <c r="R214" s="176"/>
    </row>
    <row r="215" ht="15" customHeight="1">
      <c r="A215" s="176"/>
      <c r="B215" s="176"/>
      <c r="C215" s="230"/>
      <c r="D215" s="230"/>
      <c r="E215" s="230"/>
      <c r="F215" s="230"/>
      <c r="G215" s="231"/>
      <c r="H215" s="234"/>
      <c r="I215" s="305"/>
      <c r="J215" s="305"/>
      <c r="K215" s="230"/>
      <c r="L215" s="231"/>
      <c r="M215" s="179"/>
      <c r="N215" s="178"/>
      <c r="O215" s="176"/>
      <c r="P215" s="176"/>
      <c r="Q215" s="176"/>
      <c r="R215" s="176"/>
    </row>
    <row r="216" ht="15" customHeight="1">
      <c r="A216" s="176"/>
      <c r="B216" s="176"/>
      <c r="C216" s="230"/>
      <c r="D216" s="230"/>
      <c r="E216" s="230"/>
      <c r="F216" s="230"/>
      <c r="G216" s="231"/>
      <c r="H216" s="234"/>
      <c r="I216" s="305"/>
      <c r="J216" s="305"/>
      <c r="K216" s="230"/>
      <c r="L216" s="231"/>
      <c r="M216" s="179"/>
      <c r="N216" s="178"/>
      <c r="O216" s="176"/>
      <c r="P216" s="176"/>
      <c r="Q216" s="176"/>
      <c r="R216" s="176"/>
    </row>
    <row r="217" ht="15" customHeight="1">
      <c r="A217" s="176"/>
      <c r="B217" s="176"/>
      <c r="C217" s="230"/>
      <c r="D217" s="230"/>
      <c r="E217" s="230"/>
      <c r="F217" s="230"/>
      <c r="G217" s="231"/>
      <c r="H217" s="234"/>
      <c r="I217" s="305"/>
      <c r="J217" s="305"/>
      <c r="K217" s="230"/>
      <c r="L217" s="231"/>
      <c r="M217" s="179"/>
      <c r="N217" s="178"/>
      <c r="O217" s="176"/>
      <c r="P217" s="176"/>
      <c r="Q217" s="176"/>
      <c r="R217" s="176"/>
    </row>
    <row r="218" ht="15" customHeight="1">
      <c r="A218" s="176"/>
      <c r="B218" s="176"/>
      <c r="C218" s="230"/>
      <c r="D218" s="230"/>
      <c r="E218" s="230"/>
      <c r="F218" s="230"/>
      <c r="G218" s="231"/>
      <c r="H218" s="234"/>
      <c r="I218" s="305"/>
      <c r="J218" s="305"/>
      <c r="K218" s="230"/>
      <c r="L218" s="231"/>
      <c r="M218" s="179"/>
      <c r="N218" s="178"/>
      <c r="O218" s="176"/>
      <c r="P218" s="176"/>
      <c r="Q218" s="176"/>
      <c r="R218" s="176"/>
    </row>
    <row r="219" ht="15" customHeight="1">
      <c r="A219" s="176"/>
      <c r="B219" s="176"/>
      <c r="C219" s="230"/>
      <c r="D219" s="230"/>
      <c r="E219" s="230"/>
      <c r="F219" s="230"/>
      <c r="G219" s="231"/>
      <c r="H219" s="234"/>
      <c r="I219" s="305"/>
      <c r="J219" s="305"/>
      <c r="K219" s="230"/>
      <c r="L219" s="231"/>
      <c r="M219" s="179"/>
      <c r="N219" s="178"/>
      <c r="O219" s="176"/>
      <c r="P219" s="176"/>
      <c r="Q219" s="176"/>
      <c r="R219" s="176"/>
    </row>
    <row r="220" ht="15" customHeight="1">
      <c r="A220" s="176"/>
      <c r="B220" s="176"/>
      <c r="C220" s="230"/>
      <c r="D220" s="230"/>
      <c r="E220" s="230"/>
      <c r="F220" s="230"/>
      <c r="G220" s="231"/>
      <c r="H220" s="234"/>
      <c r="I220" s="305"/>
      <c r="J220" s="305"/>
      <c r="K220" s="230"/>
      <c r="L220" s="231"/>
      <c r="M220" s="179"/>
      <c r="N220" s="178"/>
      <c r="O220" s="176"/>
      <c r="P220" s="176"/>
      <c r="Q220" s="176"/>
      <c r="R220" s="176"/>
    </row>
    <row r="221" ht="15" customHeight="1">
      <c r="A221" s="176"/>
      <c r="B221" s="176"/>
      <c r="C221" s="230"/>
      <c r="D221" s="230"/>
      <c r="E221" s="230"/>
      <c r="F221" s="230"/>
      <c r="G221" s="231"/>
      <c r="H221" s="234"/>
      <c r="I221" s="305"/>
      <c r="J221" s="305"/>
      <c r="K221" s="230"/>
      <c r="L221" s="231"/>
      <c r="M221" s="179"/>
      <c r="N221" s="178"/>
      <c r="O221" s="176"/>
      <c r="P221" s="176"/>
      <c r="Q221" s="176"/>
      <c r="R221" s="176"/>
    </row>
    <row r="222" ht="15" customHeight="1">
      <c r="A222" s="176"/>
      <c r="B222" s="176"/>
      <c r="C222" s="230"/>
      <c r="D222" s="230"/>
      <c r="E222" s="230"/>
      <c r="F222" s="230"/>
      <c r="G222" s="231"/>
      <c r="H222" s="234"/>
      <c r="I222" s="305"/>
      <c r="J222" s="305"/>
      <c r="K222" s="230"/>
      <c r="L222" s="231"/>
      <c r="M222" s="179"/>
      <c r="N222" s="178"/>
      <c r="O222" s="176"/>
      <c r="P222" s="176"/>
      <c r="Q222" s="176"/>
      <c r="R222" s="176"/>
    </row>
    <row r="223" ht="15" customHeight="1">
      <c r="A223" s="176"/>
      <c r="B223" s="176"/>
      <c r="C223" s="230"/>
      <c r="D223" s="230"/>
      <c r="E223" s="230"/>
      <c r="F223" s="230"/>
      <c r="G223" s="231"/>
      <c r="H223" s="234"/>
      <c r="I223" s="305"/>
      <c r="J223" s="305"/>
      <c r="K223" s="230"/>
      <c r="L223" s="231"/>
      <c r="M223" s="179"/>
      <c r="N223" s="178"/>
      <c r="O223" s="176"/>
      <c r="P223" s="176"/>
      <c r="Q223" s="176"/>
      <c r="R223" s="176"/>
    </row>
    <row r="224" ht="15" customHeight="1">
      <c r="A224" s="176"/>
      <c r="B224" s="176"/>
      <c r="C224" s="230"/>
      <c r="D224" s="230"/>
      <c r="E224" s="230"/>
      <c r="F224" s="230"/>
      <c r="G224" s="231"/>
      <c r="H224" s="234"/>
      <c r="I224" s="305"/>
      <c r="J224" s="305"/>
      <c r="K224" s="230"/>
      <c r="L224" s="231"/>
      <c r="M224" s="179"/>
      <c r="N224" s="178"/>
      <c r="O224" s="176"/>
      <c r="P224" s="176"/>
      <c r="Q224" s="176"/>
      <c r="R224" s="176"/>
    </row>
    <row r="225" ht="15" customHeight="1">
      <c r="A225" s="176"/>
      <c r="B225" s="176"/>
      <c r="C225" s="230"/>
      <c r="D225" s="230"/>
      <c r="E225" s="230"/>
      <c r="F225" s="230"/>
      <c r="G225" s="231"/>
      <c r="H225" s="234"/>
      <c r="I225" s="305"/>
      <c r="J225" s="305"/>
      <c r="K225" s="230"/>
      <c r="L225" s="231"/>
      <c r="M225" s="179"/>
      <c r="N225" s="178"/>
      <c r="O225" s="176"/>
      <c r="P225" s="176"/>
      <c r="Q225" s="176"/>
      <c r="R225" s="176"/>
    </row>
    <row r="226" ht="15" customHeight="1">
      <c r="A226" s="176"/>
      <c r="B226" s="176"/>
      <c r="C226" s="230"/>
      <c r="D226" s="230"/>
      <c r="E226" s="230"/>
      <c r="F226" s="230"/>
      <c r="G226" s="231"/>
      <c r="H226" s="234"/>
      <c r="I226" s="305"/>
      <c r="J226" s="305"/>
      <c r="K226" s="230"/>
      <c r="L226" s="231"/>
      <c r="M226" s="179"/>
      <c r="N226" s="178"/>
      <c r="O226" s="176"/>
      <c r="P226" s="176"/>
      <c r="Q226" s="176"/>
      <c r="R226" s="176"/>
    </row>
    <row r="227" ht="15" customHeight="1">
      <c r="A227" s="176"/>
      <c r="B227" s="176"/>
      <c r="C227" s="230"/>
      <c r="D227" s="230"/>
      <c r="E227" s="230"/>
      <c r="F227" s="230"/>
      <c r="G227" s="231"/>
      <c r="H227" s="234"/>
      <c r="I227" s="305"/>
      <c r="J227" s="305"/>
      <c r="K227" s="230"/>
      <c r="L227" s="231"/>
      <c r="M227" s="179"/>
      <c r="N227" s="178"/>
      <c r="O227" s="176"/>
      <c r="P227" s="176"/>
      <c r="Q227" s="176"/>
      <c r="R227" s="176"/>
    </row>
    <row r="228" ht="15" customHeight="1">
      <c r="A228" s="176"/>
      <c r="B228" s="176"/>
      <c r="C228" s="230"/>
      <c r="D228" s="230"/>
      <c r="E228" s="230"/>
      <c r="F228" s="230"/>
      <c r="G228" s="231"/>
      <c r="H228" s="234"/>
      <c r="I228" s="305"/>
      <c r="J228" s="305"/>
      <c r="K228" s="230"/>
      <c r="L228" s="231"/>
      <c r="M228" s="179"/>
      <c r="N228" s="178"/>
      <c r="O228" s="176"/>
      <c r="P228" s="176"/>
      <c r="Q228" s="176"/>
      <c r="R228" s="176"/>
    </row>
    <row r="229" ht="15" customHeight="1">
      <c r="A229" s="176"/>
      <c r="B229" s="176"/>
      <c r="C229" s="230"/>
      <c r="D229" s="230"/>
      <c r="E229" s="230"/>
      <c r="F229" s="230"/>
      <c r="G229" s="231"/>
      <c r="H229" s="234"/>
      <c r="I229" s="305"/>
      <c r="J229" s="305"/>
      <c r="K229" s="230"/>
      <c r="L229" s="231"/>
      <c r="M229" s="179"/>
      <c r="N229" s="178"/>
      <c r="O229" s="176"/>
      <c r="P229" s="176"/>
      <c r="Q229" s="176"/>
      <c r="R229" s="176"/>
    </row>
    <row r="230" ht="15" customHeight="1">
      <c r="A230" s="176"/>
      <c r="B230" s="176"/>
      <c r="C230" s="230"/>
      <c r="D230" s="230"/>
      <c r="E230" s="230"/>
      <c r="F230" s="230"/>
      <c r="G230" s="231"/>
      <c r="H230" s="234"/>
      <c r="I230" s="305"/>
      <c r="J230" s="305"/>
      <c r="K230" s="230"/>
      <c r="L230" s="231"/>
      <c r="M230" s="179"/>
      <c r="N230" s="178"/>
      <c r="O230" s="176"/>
      <c r="P230" s="176"/>
      <c r="Q230" s="176"/>
      <c r="R230" s="176"/>
    </row>
    <row r="231" ht="15" customHeight="1">
      <c r="A231" s="176"/>
      <c r="B231" s="176"/>
      <c r="C231" s="230"/>
      <c r="D231" s="230"/>
      <c r="E231" s="230"/>
      <c r="F231" s="230"/>
      <c r="G231" s="231"/>
      <c r="H231" s="234"/>
      <c r="I231" s="305"/>
      <c r="J231" s="305"/>
      <c r="K231" s="230"/>
      <c r="L231" s="231"/>
      <c r="M231" s="179"/>
      <c r="N231" s="178"/>
      <c r="O231" s="176"/>
      <c r="P231" s="176"/>
      <c r="Q231" s="176"/>
      <c r="R231" s="176"/>
    </row>
    <row r="232" ht="15" customHeight="1">
      <c r="A232" s="176"/>
      <c r="B232" s="176"/>
      <c r="C232" s="230"/>
      <c r="D232" s="230"/>
      <c r="E232" s="230"/>
      <c r="F232" s="230"/>
      <c r="G232" s="231"/>
      <c r="H232" s="234"/>
      <c r="I232" s="305"/>
      <c r="J232" s="305"/>
      <c r="K232" s="230"/>
      <c r="L232" s="231"/>
      <c r="M232" s="179"/>
      <c r="N232" s="178"/>
      <c r="O232" s="176"/>
      <c r="P232" s="176"/>
      <c r="Q232" s="176"/>
      <c r="R232" s="176"/>
    </row>
    <row r="233" ht="15" customHeight="1">
      <c r="A233" s="176"/>
      <c r="B233" s="176"/>
      <c r="C233" s="230"/>
      <c r="D233" s="230"/>
      <c r="E233" s="230"/>
      <c r="F233" s="230"/>
      <c r="G233" s="231"/>
      <c r="H233" s="234"/>
      <c r="I233" s="305"/>
      <c r="J233" s="305"/>
      <c r="K233" s="230"/>
      <c r="L233" s="231"/>
      <c r="M233" s="179"/>
      <c r="N233" s="178"/>
      <c r="O233" s="176"/>
      <c r="P233" s="176"/>
      <c r="Q233" s="176"/>
      <c r="R233" s="176"/>
    </row>
    <row r="234" ht="15" customHeight="1">
      <c r="A234" s="176"/>
      <c r="B234" s="176"/>
      <c r="C234" s="230"/>
      <c r="D234" s="230"/>
      <c r="E234" s="230"/>
      <c r="F234" s="230"/>
      <c r="G234" s="231"/>
      <c r="H234" s="234"/>
      <c r="I234" s="305"/>
      <c r="J234" s="305"/>
      <c r="K234" s="230"/>
      <c r="L234" s="231"/>
      <c r="M234" s="179"/>
      <c r="N234" s="178"/>
      <c r="O234" s="176"/>
      <c r="P234" s="176"/>
      <c r="Q234" s="176"/>
      <c r="R234" s="176"/>
    </row>
    <row r="235" ht="15" customHeight="1">
      <c r="A235" s="176"/>
      <c r="B235" s="176"/>
      <c r="C235" s="230"/>
      <c r="D235" s="230"/>
      <c r="E235" s="230"/>
      <c r="F235" s="230"/>
      <c r="G235" s="231"/>
      <c r="H235" s="234"/>
      <c r="I235" s="305"/>
      <c r="J235" s="305"/>
      <c r="K235" s="230"/>
      <c r="L235" s="231"/>
      <c r="M235" s="179"/>
      <c r="N235" s="178"/>
      <c r="O235" s="176"/>
      <c r="P235" s="176"/>
      <c r="Q235" s="176"/>
      <c r="R235" s="176"/>
    </row>
    <row r="236" ht="15" customHeight="1">
      <c r="A236" s="176"/>
      <c r="B236" s="176"/>
      <c r="C236" s="230"/>
      <c r="D236" s="230"/>
      <c r="E236" s="230"/>
      <c r="F236" s="230"/>
      <c r="G236" s="231"/>
      <c r="H236" s="234"/>
      <c r="I236" s="305"/>
      <c r="J236" s="305"/>
      <c r="K236" s="230"/>
      <c r="L236" s="231"/>
      <c r="M236" s="179"/>
      <c r="N236" s="178"/>
      <c r="O236" s="176"/>
      <c r="P236" s="176"/>
      <c r="Q236" s="176"/>
      <c r="R236" s="176"/>
    </row>
    <row r="237" ht="15" customHeight="1">
      <c r="A237" s="176"/>
      <c r="B237" s="176"/>
      <c r="C237" s="230"/>
      <c r="D237" s="230"/>
      <c r="E237" s="230"/>
      <c r="F237" s="230"/>
      <c r="G237" s="231"/>
      <c r="H237" s="234"/>
      <c r="I237" s="305"/>
      <c r="J237" s="305"/>
      <c r="K237" s="230"/>
      <c r="L237" s="231"/>
      <c r="M237" s="179"/>
      <c r="N237" s="178"/>
      <c r="O237" s="176"/>
      <c r="P237" s="176"/>
      <c r="Q237" s="176"/>
      <c r="R237" s="176"/>
    </row>
    <row r="238" ht="15" customHeight="1">
      <c r="A238" s="176"/>
      <c r="B238" s="176"/>
      <c r="C238" s="230"/>
      <c r="D238" s="230"/>
      <c r="E238" s="230"/>
      <c r="F238" s="230"/>
      <c r="G238" s="231"/>
      <c r="H238" s="234"/>
      <c r="I238" s="305"/>
      <c r="J238" s="305"/>
      <c r="K238" s="230"/>
      <c r="L238" s="231"/>
      <c r="M238" s="179"/>
      <c r="N238" s="178"/>
      <c r="O238" s="176"/>
      <c r="P238" s="176"/>
      <c r="Q238" s="176"/>
      <c r="R238" s="176"/>
    </row>
    <row r="239" ht="15" customHeight="1">
      <c r="A239" s="176"/>
      <c r="B239" s="176"/>
      <c r="C239" s="230"/>
      <c r="D239" s="230"/>
      <c r="E239" s="230"/>
      <c r="F239" s="230"/>
      <c r="G239" s="231"/>
      <c r="H239" s="234"/>
      <c r="I239" s="305"/>
      <c r="J239" s="305"/>
      <c r="K239" s="230"/>
      <c r="L239" s="231"/>
      <c r="M239" s="179"/>
      <c r="N239" s="178"/>
      <c r="O239" s="176"/>
      <c r="P239" s="176"/>
      <c r="Q239" s="176"/>
      <c r="R239" s="176"/>
    </row>
    <row r="240" ht="15" customHeight="1">
      <c r="A240" s="176"/>
      <c r="B240" s="176"/>
      <c r="C240" s="230"/>
      <c r="D240" s="230"/>
      <c r="E240" s="230"/>
      <c r="F240" s="230"/>
      <c r="G240" s="231"/>
      <c r="H240" s="234"/>
      <c r="I240" s="305"/>
      <c r="J240" s="305"/>
      <c r="K240" s="230"/>
      <c r="L240" s="231"/>
      <c r="M240" s="179"/>
      <c r="N240" s="178"/>
      <c r="O240" s="176"/>
      <c r="P240" s="176"/>
      <c r="Q240" s="176"/>
      <c r="R240" s="176"/>
    </row>
    <row r="241" ht="15" customHeight="1">
      <c r="A241" s="176"/>
      <c r="B241" s="176"/>
      <c r="C241" s="230"/>
      <c r="D241" s="230"/>
      <c r="E241" s="230"/>
      <c r="F241" s="230"/>
      <c r="G241" s="231"/>
      <c r="H241" s="234"/>
      <c r="I241" s="305"/>
      <c r="J241" s="305"/>
      <c r="K241" s="230"/>
      <c r="L241" s="231"/>
      <c r="M241" s="179"/>
      <c r="N241" s="178"/>
      <c r="O241" s="176"/>
      <c r="P241" s="176"/>
      <c r="Q241" s="176"/>
      <c r="R241" s="176"/>
    </row>
    <row r="242" ht="15" customHeight="1">
      <c r="A242" s="176"/>
      <c r="B242" s="176"/>
      <c r="C242" s="230"/>
      <c r="D242" s="230"/>
      <c r="E242" s="230"/>
      <c r="F242" s="230"/>
      <c r="G242" s="231"/>
      <c r="H242" s="234"/>
      <c r="I242" s="305"/>
      <c r="J242" s="305"/>
      <c r="K242" s="230"/>
      <c r="L242" s="231"/>
      <c r="M242" s="179"/>
      <c r="N242" s="178"/>
      <c r="O242" s="176"/>
      <c r="P242" s="176"/>
      <c r="Q242" s="176"/>
      <c r="R242" s="176"/>
    </row>
    <row r="243" ht="15" customHeight="1">
      <c r="A243" s="176"/>
      <c r="B243" s="176"/>
      <c r="C243" s="230"/>
      <c r="D243" s="230"/>
      <c r="E243" s="230"/>
      <c r="F243" s="230"/>
      <c r="G243" s="231"/>
      <c r="H243" s="234"/>
      <c r="I243" s="305"/>
      <c r="J243" s="305"/>
      <c r="K243" s="230"/>
      <c r="L243" s="231"/>
      <c r="M243" s="179"/>
      <c r="N243" s="178"/>
      <c r="O243" s="176"/>
      <c r="P243" s="176"/>
      <c r="Q243" s="176"/>
      <c r="R243" s="176"/>
    </row>
    <row r="244" ht="15" customHeight="1">
      <c r="A244" s="176"/>
      <c r="B244" s="176"/>
      <c r="C244" s="230"/>
      <c r="D244" s="230"/>
      <c r="E244" s="230"/>
      <c r="F244" s="230"/>
      <c r="G244" s="231"/>
      <c r="H244" s="234"/>
      <c r="I244" s="305"/>
      <c r="J244" s="305"/>
      <c r="K244" s="230"/>
      <c r="L244" s="231"/>
      <c r="M244" s="179"/>
      <c r="N244" s="178"/>
      <c r="O244" s="176"/>
      <c r="P244" s="176"/>
      <c r="Q244" s="176"/>
      <c r="R244" s="176"/>
    </row>
    <row r="245" ht="15" customHeight="1">
      <c r="A245" s="176"/>
      <c r="B245" s="176"/>
      <c r="C245" s="230"/>
      <c r="D245" s="230"/>
      <c r="E245" s="230"/>
      <c r="F245" s="230"/>
      <c r="G245" s="231"/>
      <c r="H245" s="234"/>
      <c r="I245" s="305"/>
      <c r="J245" s="305"/>
      <c r="K245" s="230"/>
      <c r="L245" s="231"/>
      <c r="M245" s="179"/>
      <c r="N245" s="178"/>
      <c r="O245" s="176"/>
      <c r="P245" s="176"/>
      <c r="Q245" s="176"/>
      <c r="R245" s="176"/>
    </row>
    <row r="246" ht="15" customHeight="1">
      <c r="A246" s="176"/>
      <c r="B246" s="176"/>
      <c r="C246" s="230"/>
      <c r="D246" s="230"/>
      <c r="E246" s="230"/>
      <c r="F246" s="230"/>
      <c r="G246" s="231"/>
      <c r="H246" s="234"/>
      <c r="I246" s="305"/>
      <c r="J246" s="305"/>
      <c r="K246" s="230"/>
      <c r="L246" s="231"/>
      <c r="M246" s="179"/>
      <c r="N246" s="178"/>
      <c r="O246" s="176"/>
      <c r="P246" s="176"/>
      <c r="Q246" s="176"/>
      <c r="R246" s="176"/>
    </row>
    <row r="247" ht="15" customHeight="1">
      <c r="A247" s="176"/>
      <c r="B247" s="176"/>
      <c r="C247" s="230"/>
      <c r="D247" s="230"/>
      <c r="E247" s="230"/>
      <c r="F247" s="230"/>
      <c r="G247" s="231"/>
      <c r="H247" s="234"/>
      <c r="I247" s="305"/>
      <c r="J247" s="305"/>
      <c r="K247" s="230"/>
      <c r="L247" s="231"/>
      <c r="M247" s="179"/>
      <c r="N247" s="178"/>
      <c r="O247" s="176"/>
      <c r="P247" s="176"/>
      <c r="Q247" s="176"/>
      <c r="R247" s="176"/>
    </row>
    <row r="248" ht="15" customHeight="1">
      <c r="A248" s="176"/>
      <c r="B248" s="176"/>
      <c r="C248" s="230"/>
      <c r="D248" s="230"/>
      <c r="E248" s="230"/>
      <c r="F248" s="230"/>
      <c r="G248" s="231"/>
      <c r="H248" s="234"/>
      <c r="I248" s="305"/>
      <c r="J248" s="305"/>
      <c r="K248" s="230"/>
      <c r="L248" s="231"/>
      <c r="M248" s="179"/>
      <c r="N248" s="178"/>
      <c r="O248" s="176"/>
      <c r="P248" s="176"/>
      <c r="Q248" s="176"/>
      <c r="R248" s="176"/>
    </row>
    <row r="249" ht="15" customHeight="1">
      <c r="A249" s="176"/>
      <c r="B249" s="176"/>
      <c r="C249" s="230"/>
      <c r="D249" s="230"/>
      <c r="E249" s="230"/>
      <c r="F249" s="230"/>
      <c r="G249" s="231"/>
      <c r="H249" s="234"/>
      <c r="I249" s="305"/>
      <c r="J249" s="305"/>
      <c r="K249" s="230"/>
      <c r="L249" s="231"/>
      <c r="M249" s="179"/>
      <c r="N249" s="178"/>
      <c r="O249" s="176"/>
      <c r="P249" s="176"/>
      <c r="Q249" s="176"/>
      <c r="R249" s="176"/>
    </row>
    <row r="250" ht="15" customHeight="1">
      <c r="A250" s="176"/>
      <c r="B250" s="176"/>
      <c r="C250" s="230"/>
      <c r="D250" s="230"/>
      <c r="E250" s="230"/>
      <c r="F250" s="230"/>
      <c r="G250" s="231"/>
      <c r="H250" s="234"/>
      <c r="I250" s="305"/>
      <c r="J250" s="305"/>
      <c r="K250" s="230"/>
      <c r="L250" s="231"/>
      <c r="M250" s="179"/>
      <c r="N250" s="178"/>
      <c r="O250" s="176"/>
      <c r="P250" s="176"/>
      <c r="Q250" s="176"/>
      <c r="R250" s="176"/>
    </row>
    <row r="251" ht="15" customHeight="1">
      <c r="A251" s="176"/>
      <c r="B251" s="176"/>
      <c r="C251" s="230"/>
      <c r="D251" s="230"/>
      <c r="E251" s="230"/>
      <c r="F251" s="230"/>
      <c r="G251" s="231"/>
      <c r="H251" s="234"/>
      <c r="I251" s="305"/>
      <c r="J251" s="305"/>
      <c r="K251" s="230"/>
      <c r="L251" s="231"/>
      <c r="M251" s="179"/>
      <c r="N251" s="178"/>
      <c r="O251" s="176"/>
      <c r="P251" s="176"/>
      <c r="Q251" s="176"/>
      <c r="R251" s="176"/>
    </row>
    <row r="252" ht="15" customHeight="1">
      <c r="A252" s="176"/>
      <c r="B252" s="176"/>
      <c r="C252" s="230"/>
      <c r="D252" s="230"/>
      <c r="E252" s="230"/>
      <c r="F252" s="230"/>
      <c r="G252" s="231"/>
      <c r="H252" s="234"/>
      <c r="I252" s="305"/>
      <c r="J252" s="305"/>
      <c r="K252" s="230"/>
      <c r="L252" s="231"/>
      <c r="M252" s="179"/>
      <c r="N252" s="178"/>
      <c r="O252" s="176"/>
      <c r="P252" s="176"/>
      <c r="Q252" s="176"/>
      <c r="R252" s="176"/>
    </row>
    <row r="253" ht="15" customHeight="1">
      <c r="A253" s="176"/>
      <c r="B253" s="176"/>
      <c r="C253" s="230"/>
      <c r="D253" s="230"/>
      <c r="E253" s="230"/>
      <c r="F253" s="230"/>
      <c r="G253" s="231"/>
      <c r="H253" s="234"/>
      <c r="I253" s="305"/>
      <c r="J253" s="305"/>
      <c r="K253" s="230"/>
      <c r="L253" s="231"/>
      <c r="M253" s="179"/>
      <c r="N253" s="178"/>
      <c r="O253" s="176"/>
      <c r="P253" s="176"/>
      <c r="Q253" s="176"/>
      <c r="R253" s="176"/>
    </row>
    <row r="254" ht="15" customHeight="1">
      <c r="A254" s="176"/>
      <c r="B254" s="176"/>
      <c r="C254" s="230"/>
      <c r="D254" s="230"/>
      <c r="E254" s="230"/>
      <c r="F254" s="230"/>
      <c r="G254" s="231"/>
      <c r="H254" s="234"/>
      <c r="I254" s="305"/>
      <c r="J254" s="305"/>
      <c r="K254" s="230"/>
      <c r="L254" s="231"/>
      <c r="M254" s="179"/>
      <c r="N254" s="178"/>
      <c r="O254" s="176"/>
      <c r="P254" s="176"/>
      <c r="Q254" s="176"/>
      <c r="R254" s="176"/>
    </row>
    <row r="255" ht="15" customHeight="1">
      <c r="A255" s="176"/>
      <c r="B255" s="176"/>
      <c r="C255" s="230"/>
      <c r="D255" s="230"/>
      <c r="E255" s="230"/>
      <c r="F255" s="230"/>
      <c r="G255" s="231"/>
      <c r="H255" s="234"/>
      <c r="I255" s="305"/>
      <c r="J255" s="305"/>
      <c r="K255" s="230"/>
      <c r="L255" s="231"/>
      <c r="M255" s="179"/>
      <c r="N255" s="178"/>
      <c r="O255" s="176"/>
      <c r="P255" s="176"/>
      <c r="Q255" s="176"/>
      <c r="R255" s="176"/>
    </row>
    <row r="256" ht="15" customHeight="1">
      <c r="A256" s="176"/>
      <c r="B256" s="176"/>
      <c r="C256" s="230"/>
      <c r="D256" s="230"/>
      <c r="E256" s="230"/>
      <c r="F256" s="230"/>
      <c r="G256" s="231"/>
      <c r="H256" s="234"/>
      <c r="I256" s="305"/>
      <c r="J256" s="305"/>
      <c r="K256" s="230"/>
      <c r="L256" s="231"/>
      <c r="M256" s="179"/>
      <c r="N256" s="178"/>
      <c r="O256" s="176"/>
      <c r="P256" s="176"/>
      <c r="Q256" s="176"/>
      <c r="R256" s="176"/>
    </row>
    <row r="257" ht="15" customHeight="1">
      <c r="A257" s="176"/>
      <c r="B257" s="176"/>
      <c r="C257" s="230"/>
      <c r="D257" s="230"/>
      <c r="E257" s="230"/>
      <c r="F257" s="230"/>
      <c r="G257" s="231"/>
      <c r="H257" s="234"/>
      <c r="I257" s="305"/>
      <c r="J257" s="305"/>
      <c r="K257" s="230"/>
      <c r="L257" s="231"/>
      <c r="M257" s="179"/>
      <c r="N257" s="178"/>
      <c r="O257" s="176"/>
      <c r="P257" s="176"/>
      <c r="Q257" s="176"/>
      <c r="R257" s="176"/>
    </row>
    <row r="258" ht="15" customHeight="1">
      <c r="A258" s="176"/>
      <c r="B258" s="176"/>
      <c r="C258" s="230"/>
      <c r="D258" s="230"/>
      <c r="E258" s="230"/>
      <c r="F258" s="230"/>
      <c r="G258" s="231"/>
      <c r="H258" s="234"/>
      <c r="I258" s="305"/>
      <c r="J258" s="305"/>
      <c r="K258" s="230"/>
      <c r="L258" s="231"/>
      <c r="M258" s="179"/>
      <c r="N258" s="178"/>
      <c r="O258" s="176"/>
      <c r="P258" s="176"/>
      <c r="Q258" s="176"/>
      <c r="R258" s="176"/>
    </row>
    <row r="259" ht="15" customHeight="1">
      <c r="A259" s="176"/>
      <c r="B259" s="176"/>
      <c r="C259" s="230"/>
      <c r="D259" s="230"/>
      <c r="E259" s="230"/>
      <c r="F259" s="230"/>
      <c r="G259" s="231"/>
      <c r="H259" s="234"/>
      <c r="I259" s="305"/>
      <c r="J259" s="305"/>
      <c r="K259" s="230"/>
      <c r="L259" s="231"/>
      <c r="M259" s="179"/>
      <c r="N259" s="178"/>
      <c r="O259" s="176"/>
      <c r="P259" s="176"/>
      <c r="Q259" s="176"/>
      <c r="R259" s="176"/>
    </row>
    <row r="260" ht="15" customHeight="1">
      <c r="A260" s="176"/>
      <c r="B260" s="176"/>
      <c r="C260" s="230"/>
      <c r="D260" s="230"/>
      <c r="E260" s="230"/>
      <c r="F260" s="230"/>
      <c r="G260" s="231"/>
      <c r="H260" s="234"/>
      <c r="I260" s="305"/>
      <c r="J260" s="305"/>
      <c r="K260" s="230"/>
      <c r="L260" s="231"/>
      <c r="M260" s="179"/>
      <c r="N260" s="178"/>
      <c r="O260" s="176"/>
      <c r="P260" s="176"/>
      <c r="Q260" s="176"/>
      <c r="R260" s="176"/>
    </row>
    <row r="261" ht="15" customHeight="1">
      <c r="A261" s="176"/>
      <c r="B261" s="176"/>
      <c r="C261" s="230"/>
      <c r="D261" s="230"/>
      <c r="E261" s="230"/>
      <c r="F261" s="230"/>
      <c r="G261" s="231"/>
      <c r="H261" s="234"/>
      <c r="I261" s="305"/>
      <c r="J261" s="305"/>
      <c r="K261" s="230"/>
      <c r="L261" s="231"/>
      <c r="M261" s="179"/>
      <c r="N261" s="178"/>
      <c r="O261" s="176"/>
      <c r="P261" s="176"/>
      <c r="Q261" s="176"/>
      <c r="R261" s="176"/>
    </row>
    <row r="262" ht="15" customHeight="1">
      <c r="A262" s="176"/>
      <c r="B262" s="176"/>
      <c r="C262" s="230"/>
      <c r="D262" s="230"/>
      <c r="E262" s="230"/>
      <c r="F262" s="230"/>
      <c r="G262" s="231"/>
      <c r="H262" s="234"/>
      <c r="I262" s="305"/>
      <c r="J262" s="305"/>
      <c r="K262" s="230"/>
      <c r="L262" s="231"/>
      <c r="M262" s="179"/>
      <c r="N262" s="178"/>
      <c r="O262" s="176"/>
      <c r="P262" s="176"/>
      <c r="Q262" s="176"/>
      <c r="R262" s="176"/>
    </row>
    <row r="263" ht="15" customHeight="1">
      <c r="A263" s="176"/>
      <c r="B263" s="176"/>
      <c r="C263" s="230"/>
      <c r="D263" s="230"/>
      <c r="E263" s="230"/>
      <c r="F263" s="230"/>
      <c r="G263" s="231"/>
      <c r="H263" s="234"/>
      <c r="I263" s="305"/>
      <c r="J263" s="305"/>
      <c r="K263" s="230"/>
      <c r="L263" s="231"/>
      <c r="M263" s="179"/>
      <c r="N263" s="178"/>
      <c r="O263" s="176"/>
      <c r="P263" s="176"/>
      <c r="Q263" s="176"/>
      <c r="R263" s="176"/>
    </row>
    <row r="264" ht="15" customHeight="1">
      <c r="A264" s="176"/>
      <c r="B264" s="176"/>
      <c r="C264" s="230"/>
      <c r="D264" s="230"/>
      <c r="E264" s="230"/>
      <c r="F264" s="230"/>
      <c r="G264" s="231"/>
      <c r="H264" s="234"/>
      <c r="I264" s="305"/>
      <c r="J264" s="305"/>
      <c r="K264" s="230"/>
      <c r="L264" s="231"/>
      <c r="M264" s="179"/>
      <c r="N264" s="178"/>
      <c r="O264" s="176"/>
      <c r="P264" s="176"/>
      <c r="Q264" s="176"/>
      <c r="R264" s="176"/>
    </row>
    <row r="265" ht="15" customHeight="1">
      <c r="A265" s="176"/>
      <c r="B265" s="176"/>
      <c r="C265" s="230"/>
      <c r="D265" s="230"/>
      <c r="E265" s="230"/>
      <c r="F265" s="230"/>
      <c r="G265" s="231"/>
      <c r="H265" s="234"/>
      <c r="I265" s="305"/>
      <c r="J265" s="305"/>
      <c r="K265" s="230"/>
      <c r="L265" s="231"/>
      <c r="M265" s="179"/>
      <c r="N265" s="178"/>
      <c r="O265" s="176"/>
      <c r="P265" s="176"/>
      <c r="Q265" s="176"/>
      <c r="R265" s="176"/>
    </row>
    <row r="266" ht="15" customHeight="1">
      <c r="A266" s="176"/>
      <c r="B266" s="176"/>
      <c r="C266" s="230"/>
      <c r="D266" s="230"/>
      <c r="E266" s="230"/>
      <c r="F266" s="230"/>
      <c r="G266" s="231"/>
      <c r="H266" s="234"/>
      <c r="I266" s="305"/>
      <c r="J266" s="305"/>
      <c r="K266" s="230"/>
      <c r="L266" s="231"/>
      <c r="M266" s="179"/>
      <c r="N266" s="178"/>
      <c r="O266" s="176"/>
      <c r="P266" s="176"/>
      <c r="Q266" s="176"/>
      <c r="R266" s="176"/>
    </row>
    <row r="267" ht="15" customHeight="1">
      <c r="A267" s="176"/>
      <c r="B267" s="176"/>
      <c r="C267" s="230"/>
      <c r="D267" s="230"/>
      <c r="E267" s="230"/>
      <c r="F267" s="230"/>
      <c r="G267" s="231"/>
      <c r="H267" s="234"/>
      <c r="I267" s="305"/>
      <c r="J267" s="305"/>
      <c r="K267" s="230"/>
      <c r="L267" s="231"/>
      <c r="M267" s="179"/>
      <c r="N267" s="178"/>
      <c r="O267" s="176"/>
      <c r="P267" s="176"/>
      <c r="Q267" s="176"/>
      <c r="R267" s="176"/>
    </row>
    <row r="268" ht="15" customHeight="1">
      <c r="A268" s="176"/>
      <c r="B268" s="176"/>
      <c r="C268" s="230"/>
      <c r="D268" s="230"/>
      <c r="E268" s="230"/>
      <c r="F268" s="230"/>
      <c r="G268" s="231"/>
      <c r="H268" s="234"/>
      <c r="I268" s="305"/>
      <c r="J268" s="305"/>
      <c r="K268" s="230"/>
      <c r="L268" s="231"/>
      <c r="M268" s="179"/>
      <c r="N268" s="178"/>
      <c r="O268" s="176"/>
      <c r="P268" s="176"/>
      <c r="Q268" s="176"/>
      <c r="R268" s="176"/>
    </row>
    <row r="269" ht="15" customHeight="1">
      <c r="A269" s="176"/>
      <c r="B269" s="176"/>
      <c r="C269" s="230"/>
      <c r="D269" s="230"/>
      <c r="E269" s="230"/>
      <c r="F269" s="230"/>
      <c r="G269" s="231"/>
      <c r="H269" s="234"/>
      <c r="I269" s="305"/>
      <c r="J269" s="305"/>
      <c r="K269" s="230"/>
      <c r="L269" s="231"/>
      <c r="M269" s="179"/>
      <c r="N269" s="178"/>
      <c r="O269" s="176"/>
      <c r="P269" s="176"/>
      <c r="Q269" s="176"/>
      <c r="R269" s="176"/>
    </row>
    <row r="270" ht="15" customHeight="1">
      <c r="A270" s="176"/>
      <c r="B270" s="176"/>
      <c r="C270" s="230"/>
      <c r="D270" s="230"/>
      <c r="E270" s="230"/>
      <c r="F270" s="230"/>
      <c r="G270" s="231"/>
      <c r="H270" s="234"/>
      <c r="I270" s="305"/>
      <c r="J270" s="305"/>
      <c r="K270" s="230"/>
      <c r="L270" s="231"/>
      <c r="M270" s="179"/>
      <c r="N270" s="178"/>
      <c r="O270" s="176"/>
      <c r="P270" s="176"/>
      <c r="Q270" s="176"/>
      <c r="R270" s="176"/>
    </row>
    <row r="271" ht="15" customHeight="1">
      <c r="A271" s="176"/>
      <c r="B271" s="176"/>
      <c r="C271" s="230"/>
      <c r="D271" s="230"/>
      <c r="E271" s="230"/>
      <c r="F271" s="230"/>
      <c r="G271" s="231"/>
      <c r="H271" s="234"/>
      <c r="I271" s="305"/>
      <c r="J271" s="305"/>
      <c r="K271" s="230"/>
      <c r="L271" s="231"/>
      <c r="M271" s="179"/>
      <c r="N271" s="178"/>
      <c r="O271" s="176"/>
      <c r="P271" s="176"/>
      <c r="Q271" s="176"/>
      <c r="R271" s="176"/>
    </row>
    <row r="272" ht="15" customHeight="1">
      <c r="A272" s="176"/>
      <c r="B272" s="176"/>
      <c r="C272" s="230"/>
      <c r="D272" s="230"/>
      <c r="E272" s="230"/>
      <c r="F272" s="230"/>
      <c r="G272" s="231"/>
      <c r="H272" s="234"/>
      <c r="I272" s="305"/>
      <c r="J272" s="305"/>
      <c r="K272" s="230"/>
      <c r="L272" s="231"/>
      <c r="M272" s="179"/>
      <c r="N272" s="178"/>
      <c r="O272" s="176"/>
      <c r="P272" s="176"/>
      <c r="Q272" s="176"/>
      <c r="R272" s="176"/>
    </row>
    <row r="273" ht="15" customHeight="1">
      <c r="A273" s="176"/>
      <c r="B273" s="176"/>
      <c r="C273" s="230"/>
      <c r="D273" s="230"/>
      <c r="E273" s="230"/>
      <c r="F273" s="230"/>
      <c r="G273" s="231"/>
      <c r="H273" s="234"/>
      <c r="I273" s="305"/>
      <c r="J273" s="305"/>
      <c r="K273" s="230"/>
      <c r="L273" s="231"/>
      <c r="M273" s="179"/>
      <c r="N273" s="178"/>
      <c r="O273" s="176"/>
      <c r="P273" s="176"/>
      <c r="Q273" s="176"/>
      <c r="R273" s="176"/>
    </row>
    <row r="274" ht="15" customHeight="1">
      <c r="A274" s="176"/>
      <c r="B274" s="176"/>
      <c r="C274" s="230"/>
      <c r="D274" s="230"/>
      <c r="E274" s="230"/>
      <c r="F274" s="230"/>
      <c r="G274" s="231"/>
      <c r="H274" s="234"/>
      <c r="I274" s="305"/>
      <c r="J274" s="305"/>
      <c r="K274" s="230"/>
      <c r="L274" s="231"/>
      <c r="M274" s="179"/>
      <c r="N274" s="178"/>
      <c r="O274" s="176"/>
      <c r="P274" s="176"/>
      <c r="Q274" s="176"/>
      <c r="R274" s="176"/>
    </row>
    <row r="275" ht="15" customHeight="1">
      <c r="A275" s="176"/>
      <c r="B275" s="176"/>
      <c r="C275" s="230"/>
      <c r="D275" s="230"/>
      <c r="E275" s="230"/>
      <c r="F275" s="230"/>
      <c r="G275" s="231"/>
      <c r="H275" s="234"/>
      <c r="I275" s="305"/>
      <c r="J275" s="305"/>
      <c r="K275" s="230"/>
      <c r="L275" s="231"/>
      <c r="M275" s="179"/>
      <c r="N275" s="178"/>
      <c r="O275" s="176"/>
      <c r="P275" s="176"/>
      <c r="Q275" s="176"/>
      <c r="R275" s="176"/>
    </row>
    <row r="276" ht="15" customHeight="1">
      <c r="A276" s="176"/>
      <c r="B276" s="176"/>
      <c r="C276" s="230"/>
      <c r="D276" s="230"/>
      <c r="E276" s="230"/>
      <c r="F276" s="230"/>
      <c r="G276" s="231"/>
      <c r="H276" s="234"/>
      <c r="I276" s="305"/>
      <c r="J276" s="305"/>
      <c r="K276" s="230"/>
      <c r="L276" s="231"/>
      <c r="M276" s="179"/>
      <c r="N276" s="178"/>
      <c r="O276" s="176"/>
      <c r="P276" s="176"/>
      <c r="Q276" s="176"/>
      <c r="R276" s="176"/>
    </row>
    <row r="277" ht="15" customHeight="1">
      <c r="A277" s="176"/>
      <c r="B277" s="176"/>
      <c r="C277" s="230"/>
      <c r="D277" s="230"/>
      <c r="E277" s="230"/>
      <c r="F277" s="230"/>
      <c r="G277" s="231"/>
      <c r="H277" s="234"/>
      <c r="I277" s="305"/>
      <c r="J277" s="305"/>
      <c r="K277" s="230"/>
      <c r="L277" s="231"/>
      <c r="M277" s="179"/>
      <c r="N277" s="178"/>
      <c r="O277" s="176"/>
      <c r="P277" s="176"/>
      <c r="Q277" s="176"/>
      <c r="R277" s="176"/>
    </row>
    <row r="278" ht="15" customHeight="1">
      <c r="A278" s="176"/>
      <c r="B278" s="176"/>
      <c r="C278" s="230"/>
      <c r="D278" s="230"/>
      <c r="E278" s="230"/>
      <c r="F278" s="230"/>
      <c r="G278" s="231"/>
      <c r="H278" s="234"/>
      <c r="I278" s="305"/>
      <c r="J278" s="305"/>
      <c r="K278" s="230"/>
      <c r="L278" s="231"/>
      <c r="M278" s="179"/>
      <c r="N278" s="178"/>
      <c r="O278" s="176"/>
      <c r="P278" s="176"/>
      <c r="Q278" s="176"/>
      <c r="R278" s="176"/>
    </row>
    <row r="279" ht="15" customHeight="1">
      <c r="A279" s="176"/>
      <c r="B279" s="176"/>
      <c r="C279" s="230"/>
      <c r="D279" s="230"/>
      <c r="E279" s="230"/>
      <c r="F279" s="230"/>
      <c r="G279" s="231"/>
      <c r="H279" s="234"/>
      <c r="I279" s="305"/>
      <c r="J279" s="305"/>
      <c r="K279" s="230"/>
      <c r="L279" s="231"/>
      <c r="M279" s="179"/>
      <c r="N279" s="178"/>
      <c r="O279" s="176"/>
      <c r="P279" s="176"/>
      <c r="Q279" s="176"/>
      <c r="R279" s="176"/>
    </row>
    <row r="280" ht="15" customHeight="1">
      <c r="A280" s="176"/>
      <c r="B280" s="176"/>
      <c r="C280" s="230"/>
      <c r="D280" s="230"/>
      <c r="E280" s="230"/>
      <c r="F280" s="230"/>
      <c r="G280" s="231"/>
      <c r="H280" s="234"/>
      <c r="I280" s="305"/>
      <c r="J280" s="305"/>
      <c r="K280" s="230"/>
      <c r="L280" s="231"/>
      <c r="M280" s="179"/>
      <c r="N280" s="178"/>
      <c r="O280" s="176"/>
      <c r="P280" s="176"/>
      <c r="Q280" s="176"/>
      <c r="R280" s="176"/>
    </row>
    <row r="281" ht="15" customHeight="1">
      <c r="A281" s="176"/>
      <c r="B281" s="176"/>
      <c r="C281" s="230"/>
      <c r="D281" s="230"/>
      <c r="E281" s="230"/>
      <c r="F281" s="230"/>
      <c r="G281" s="231"/>
      <c r="H281" s="234"/>
      <c r="I281" s="305"/>
      <c r="J281" s="305"/>
      <c r="K281" s="230"/>
      <c r="L281" s="231"/>
      <c r="M281" s="179"/>
      <c r="N281" s="178"/>
      <c r="O281" s="176"/>
      <c r="P281" s="176"/>
      <c r="Q281" s="176"/>
      <c r="R281" s="176"/>
    </row>
    <row r="282" ht="15" customHeight="1">
      <c r="A282" s="176"/>
      <c r="B282" s="176"/>
      <c r="C282" s="230"/>
      <c r="D282" s="230"/>
      <c r="E282" s="230"/>
      <c r="F282" s="230"/>
      <c r="G282" s="231"/>
      <c r="H282" s="234"/>
      <c r="I282" s="305"/>
      <c r="J282" s="305"/>
      <c r="K282" s="230"/>
      <c r="L282" s="231"/>
      <c r="M282" s="179"/>
      <c r="N282" s="178"/>
      <c r="O282" s="176"/>
      <c r="P282" s="176"/>
      <c r="Q282" s="176"/>
      <c r="R282" s="176"/>
    </row>
    <row r="283" ht="15" customHeight="1">
      <c r="A283" s="176"/>
      <c r="B283" s="176"/>
      <c r="C283" s="230"/>
      <c r="D283" s="230"/>
      <c r="E283" s="230"/>
      <c r="F283" s="230"/>
      <c r="G283" s="231"/>
      <c r="H283" s="234"/>
      <c r="I283" s="305"/>
      <c r="J283" s="305"/>
      <c r="K283" s="230"/>
      <c r="L283" s="231"/>
      <c r="M283" s="179"/>
      <c r="N283" s="178"/>
      <c r="O283" s="176"/>
      <c r="P283" s="176"/>
      <c r="Q283" s="176"/>
      <c r="R283" s="176"/>
    </row>
    <row r="284" ht="15" customHeight="1">
      <c r="A284" s="176"/>
      <c r="B284" s="176"/>
      <c r="C284" s="230"/>
      <c r="D284" s="230"/>
      <c r="E284" s="230"/>
      <c r="F284" s="230"/>
      <c r="G284" s="231"/>
      <c r="H284" s="234"/>
      <c r="I284" s="305"/>
      <c r="J284" s="305"/>
      <c r="K284" s="230"/>
      <c r="L284" s="231"/>
      <c r="M284" s="179"/>
      <c r="N284" s="178"/>
      <c r="O284" s="176"/>
      <c r="P284" s="176"/>
      <c r="Q284" s="176"/>
      <c r="R284" s="176"/>
    </row>
    <row r="285" ht="15" customHeight="1">
      <c r="A285" s="176"/>
      <c r="B285" s="176"/>
      <c r="C285" s="230"/>
      <c r="D285" s="230"/>
      <c r="E285" s="230"/>
      <c r="F285" s="230"/>
      <c r="G285" s="231"/>
      <c r="H285" s="234"/>
      <c r="I285" s="305"/>
      <c r="J285" s="305"/>
      <c r="K285" s="230"/>
      <c r="L285" s="231"/>
      <c r="M285" s="179"/>
      <c r="N285" s="178"/>
      <c r="O285" s="176"/>
      <c r="P285" s="176"/>
      <c r="Q285" s="176"/>
      <c r="R285" s="176"/>
    </row>
    <row r="286" ht="15" customHeight="1">
      <c r="A286" s="176"/>
      <c r="B286" s="176"/>
      <c r="C286" s="230"/>
      <c r="D286" s="230"/>
      <c r="E286" s="230"/>
      <c r="F286" s="230"/>
      <c r="G286" s="231"/>
      <c r="H286" s="234"/>
      <c r="I286" s="305"/>
      <c r="J286" s="305"/>
      <c r="K286" s="230"/>
      <c r="L286" s="231"/>
      <c r="M286" s="179"/>
      <c r="N286" s="178"/>
      <c r="O286" s="176"/>
      <c r="P286" s="176"/>
      <c r="Q286" s="176"/>
      <c r="R286" s="176"/>
    </row>
    <row r="287" ht="15" customHeight="1">
      <c r="A287" s="176"/>
      <c r="B287" s="176"/>
      <c r="C287" s="230"/>
      <c r="D287" s="230"/>
      <c r="E287" s="230"/>
      <c r="F287" s="230"/>
      <c r="G287" s="231"/>
      <c r="H287" s="234"/>
      <c r="I287" s="305"/>
      <c r="J287" s="305"/>
      <c r="K287" s="230"/>
      <c r="L287" s="231"/>
      <c r="M287" s="179"/>
      <c r="N287" s="178"/>
      <c r="O287" s="176"/>
      <c r="P287" s="176"/>
      <c r="Q287" s="176"/>
      <c r="R287" s="176"/>
    </row>
    <row r="288" ht="15" customHeight="1">
      <c r="A288" s="176"/>
      <c r="B288" s="176"/>
      <c r="C288" s="230"/>
      <c r="D288" s="230"/>
      <c r="E288" s="230"/>
      <c r="F288" s="230"/>
      <c r="G288" s="231"/>
      <c r="H288" s="234"/>
      <c r="I288" s="305"/>
      <c r="J288" s="305"/>
      <c r="K288" s="230"/>
      <c r="L288" s="231"/>
      <c r="M288" s="179"/>
      <c r="N288" s="178"/>
      <c r="O288" s="176"/>
      <c r="P288" s="176"/>
      <c r="Q288" s="176"/>
      <c r="R288" s="176"/>
    </row>
    <row r="289" ht="15" customHeight="1">
      <c r="A289" s="176"/>
      <c r="B289" s="176"/>
      <c r="C289" s="230"/>
      <c r="D289" s="230"/>
      <c r="E289" s="230"/>
      <c r="F289" s="230"/>
      <c r="G289" s="231"/>
      <c r="H289" s="234"/>
      <c r="I289" s="305"/>
      <c r="J289" s="305"/>
      <c r="K289" s="230"/>
      <c r="L289" s="231"/>
      <c r="M289" s="179"/>
      <c r="N289" s="178"/>
      <c r="O289" s="176"/>
      <c r="P289" s="176"/>
      <c r="Q289" s="176"/>
      <c r="R289" s="176"/>
    </row>
    <row r="290" ht="15" customHeight="1">
      <c r="A290" s="176"/>
      <c r="B290" s="176"/>
      <c r="C290" s="230"/>
      <c r="D290" s="230"/>
      <c r="E290" s="230"/>
      <c r="F290" s="230"/>
      <c r="G290" s="231"/>
      <c r="H290" s="234"/>
      <c r="I290" s="305"/>
      <c r="J290" s="305"/>
      <c r="K290" s="230"/>
      <c r="L290" s="231"/>
      <c r="M290" s="179"/>
      <c r="N290" s="178"/>
      <c r="O290" s="176"/>
      <c r="P290" s="176"/>
      <c r="Q290" s="176"/>
      <c r="R290" s="176"/>
    </row>
    <row r="291" ht="15" customHeight="1">
      <c r="A291" s="176"/>
      <c r="B291" s="176"/>
      <c r="C291" s="230"/>
      <c r="D291" s="230"/>
      <c r="E291" s="230"/>
      <c r="F291" s="230"/>
      <c r="G291" s="231"/>
      <c r="H291" s="234"/>
      <c r="I291" s="305"/>
      <c r="J291" s="305"/>
      <c r="K291" s="230"/>
      <c r="L291" s="231"/>
      <c r="M291" s="179"/>
      <c r="N291" s="178"/>
      <c r="O291" s="176"/>
      <c r="P291" s="176"/>
      <c r="Q291" s="176"/>
      <c r="R291" s="176"/>
    </row>
    <row r="292" ht="15" customHeight="1">
      <c r="A292" s="176"/>
      <c r="B292" s="176"/>
      <c r="C292" s="230"/>
      <c r="D292" s="230"/>
      <c r="E292" s="230"/>
      <c r="F292" s="230"/>
      <c r="G292" s="231"/>
      <c r="H292" s="234"/>
      <c r="I292" s="305"/>
      <c r="J292" s="305"/>
      <c r="K292" s="230"/>
      <c r="L292" s="231"/>
      <c r="M292" s="179"/>
      <c r="N292" s="178"/>
      <c r="O292" s="176"/>
      <c r="P292" s="176"/>
      <c r="Q292" s="176"/>
      <c r="R292" s="176"/>
    </row>
    <row r="293" ht="15" customHeight="1">
      <c r="A293" s="176"/>
      <c r="B293" s="176"/>
      <c r="C293" s="230"/>
      <c r="D293" s="230"/>
      <c r="E293" s="230"/>
      <c r="F293" s="230"/>
      <c r="G293" s="231"/>
      <c r="H293" s="234"/>
      <c r="I293" s="305"/>
      <c r="J293" s="305"/>
      <c r="K293" s="230"/>
      <c r="L293" s="231"/>
      <c r="M293" s="179"/>
      <c r="N293" s="178"/>
      <c r="O293" s="176"/>
      <c r="P293" s="176"/>
      <c r="Q293" s="176"/>
      <c r="R293" s="176"/>
    </row>
    <row r="294" ht="15" customHeight="1">
      <c r="A294" s="176"/>
      <c r="B294" s="176"/>
      <c r="C294" s="230"/>
      <c r="D294" s="230"/>
      <c r="E294" s="230"/>
      <c r="F294" s="230"/>
      <c r="G294" s="231"/>
      <c r="H294" s="234"/>
      <c r="I294" s="305"/>
      <c r="J294" s="305"/>
      <c r="K294" s="230"/>
      <c r="L294" s="231"/>
      <c r="M294" s="179"/>
      <c r="N294" s="178"/>
      <c r="O294" s="176"/>
      <c r="P294" s="176"/>
      <c r="Q294" s="176"/>
      <c r="R294" s="176"/>
    </row>
    <row r="295" ht="15" customHeight="1">
      <c r="A295" s="176"/>
      <c r="B295" s="176"/>
      <c r="C295" s="230"/>
      <c r="D295" s="230"/>
      <c r="E295" s="230"/>
      <c r="F295" s="230"/>
      <c r="G295" s="231"/>
      <c r="H295" s="234"/>
      <c r="I295" s="305"/>
      <c r="J295" s="305"/>
      <c r="K295" s="230"/>
      <c r="L295" s="231"/>
      <c r="M295" s="179"/>
      <c r="N295" s="178"/>
      <c r="O295" s="176"/>
      <c r="P295" s="176"/>
      <c r="Q295" s="176"/>
      <c r="R295" s="176"/>
    </row>
    <row r="296" ht="15" customHeight="1">
      <c r="A296" s="176"/>
      <c r="B296" s="176"/>
      <c r="C296" s="230"/>
      <c r="D296" s="230"/>
      <c r="E296" s="230"/>
      <c r="F296" s="230"/>
      <c r="G296" s="231"/>
      <c r="H296" s="234"/>
      <c r="I296" s="305"/>
      <c r="J296" s="305"/>
      <c r="K296" s="230"/>
      <c r="L296" s="231"/>
      <c r="M296" s="179"/>
      <c r="N296" s="178"/>
      <c r="O296" s="176"/>
      <c r="P296" s="176"/>
      <c r="Q296" s="176"/>
      <c r="R296" s="176"/>
    </row>
    <row r="297" ht="15" customHeight="1">
      <c r="A297" s="176"/>
      <c r="B297" s="176"/>
      <c r="C297" s="230"/>
      <c r="D297" s="230"/>
      <c r="E297" s="230"/>
      <c r="F297" s="230"/>
      <c r="G297" s="231"/>
      <c r="H297" s="234"/>
      <c r="I297" s="305"/>
      <c r="J297" s="305"/>
      <c r="K297" s="230"/>
      <c r="L297" s="231"/>
      <c r="M297" s="179"/>
      <c r="N297" s="178"/>
      <c r="O297" s="176"/>
      <c r="P297" s="176"/>
      <c r="Q297" s="176"/>
      <c r="R297" s="176"/>
    </row>
    <row r="298" ht="15" customHeight="1">
      <c r="A298" s="176"/>
      <c r="B298" s="176"/>
      <c r="C298" s="347"/>
      <c r="D298" s="347"/>
      <c r="E298" s="347"/>
      <c r="F298" s="347"/>
      <c r="G298" s="348"/>
      <c r="H298" s="349"/>
      <c r="I298" s="305"/>
      <c r="J298" s="305"/>
      <c r="K298" s="230"/>
      <c r="L298" s="231"/>
      <c r="M298" s="179"/>
      <c r="N298" s="178"/>
      <c r="O298" s="176"/>
      <c r="P298" s="176"/>
      <c r="Q298" s="176"/>
      <c r="R298" s="176"/>
    </row>
    <row r="299" ht="15" customHeight="1">
      <c r="A299" s="176"/>
      <c r="B299" s="176"/>
      <c r="C299" s="347"/>
      <c r="D299" s="347"/>
      <c r="E299" s="347"/>
      <c r="F299" s="347"/>
      <c r="G299" s="348"/>
      <c r="H299" s="349"/>
      <c r="I299" s="305"/>
      <c r="J299" s="305"/>
      <c r="K299" s="230"/>
      <c r="L299" s="231"/>
      <c r="M299" s="179"/>
      <c r="N299" s="178"/>
      <c r="O299" s="176"/>
      <c r="P299" s="176"/>
      <c r="Q299" s="176"/>
      <c r="R299" s="176"/>
    </row>
    <row r="300" ht="15" customHeight="1">
      <c r="A300" s="176"/>
      <c r="B300" s="176"/>
      <c r="C300" s="347"/>
      <c r="D300" s="347"/>
      <c r="E300" s="347"/>
      <c r="F300" s="347"/>
      <c r="G300" s="348"/>
      <c r="H300" s="349"/>
      <c r="I300" s="305"/>
      <c r="J300" s="305"/>
      <c r="K300" s="230"/>
      <c r="L300" s="231"/>
      <c r="M300" s="179"/>
      <c r="N300" s="178"/>
      <c r="O300" s="176"/>
      <c r="P300" s="176"/>
      <c r="Q300" s="176"/>
      <c r="R300" s="176"/>
    </row>
    <row r="301" ht="15" customHeight="1">
      <c r="A301" s="176"/>
      <c r="B301" s="176"/>
      <c r="C301" s="347"/>
      <c r="D301" s="347"/>
      <c r="E301" s="347"/>
      <c r="F301" s="347"/>
      <c r="G301" s="348"/>
      <c r="H301" s="349"/>
      <c r="I301" s="305"/>
      <c r="J301" s="305"/>
      <c r="K301" s="230"/>
      <c r="L301" s="231"/>
      <c r="M301" s="179"/>
      <c r="N301" s="178"/>
      <c r="O301" s="176"/>
      <c r="P301" s="176"/>
      <c r="Q301" s="176"/>
      <c r="R301" s="176"/>
    </row>
    <row r="302" ht="15" customHeight="1">
      <c r="A302" s="176"/>
      <c r="B302" s="176"/>
      <c r="C302" s="347"/>
      <c r="D302" s="347"/>
      <c r="E302" s="347"/>
      <c r="F302" s="347"/>
      <c r="G302" s="348"/>
      <c r="H302" s="349"/>
      <c r="I302" s="305"/>
      <c r="J302" s="305"/>
      <c r="K302" s="230"/>
      <c r="L302" s="231"/>
      <c r="M302" s="179"/>
      <c r="N302" s="178"/>
      <c r="O302" s="176"/>
      <c r="P302" s="176"/>
      <c r="Q302" s="176"/>
      <c r="R302" s="176"/>
    </row>
    <row r="303" ht="15" customHeight="1">
      <c r="A303" s="176"/>
      <c r="B303" s="176"/>
      <c r="C303" s="347"/>
      <c r="D303" s="347"/>
      <c r="E303" s="347"/>
      <c r="F303" s="347"/>
      <c r="G303" s="348"/>
      <c r="H303" s="349"/>
      <c r="I303" s="305"/>
      <c r="J303" s="305"/>
      <c r="K303" s="230"/>
      <c r="L303" s="231"/>
      <c r="M303" s="179"/>
      <c r="N303" s="178"/>
      <c r="O303" s="176"/>
      <c r="P303" s="176"/>
      <c r="Q303" s="176"/>
      <c r="R303" s="176"/>
    </row>
    <row r="304" ht="15" customHeight="1">
      <c r="A304" s="176"/>
      <c r="B304" s="176"/>
      <c r="C304" s="347"/>
      <c r="D304" s="347"/>
      <c r="E304" s="347"/>
      <c r="F304" s="347"/>
      <c r="G304" s="348"/>
      <c r="H304" s="349"/>
      <c r="I304" s="305"/>
      <c r="J304" s="305"/>
      <c r="K304" s="230"/>
      <c r="L304" s="231"/>
      <c r="M304" s="179"/>
      <c r="N304" s="178"/>
      <c r="O304" s="176"/>
      <c r="P304" s="176"/>
      <c r="Q304" s="176"/>
      <c r="R304" s="176"/>
    </row>
    <row r="305" ht="15" customHeight="1">
      <c r="A305" s="176"/>
      <c r="B305" s="176"/>
      <c r="C305" s="347"/>
      <c r="D305" s="347"/>
      <c r="E305" s="347"/>
      <c r="F305" s="347"/>
      <c r="G305" s="348"/>
      <c r="H305" s="349"/>
      <c r="I305" s="305"/>
      <c r="J305" s="305"/>
      <c r="K305" s="230"/>
      <c r="L305" s="231"/>
      <c r="M305" s="179"/>
      <c r="N305" s="178"/>
      <c r="O305" s="176"/>
      <c r="P305" s="176"/>
      <c r="Q305" s="176"/>
      <c r="R305" s="176"/>
    </row>
    <row r="306" ht="15" customHeight="1">
      <c r="A306" s="176"/>
      <c r="B306" s="176"/>
      <c r="C306" s="347"/>
      <c r="D306" s="347"/>
      <c r="E306" s="347"/>
      <c r="F306" s="347"/>
      <c r="G306" s="348"/>
      <c r="H306" s="349"/>
      <c r="I306" s="305"/>
      <c r="J306" s="305"/>
      <c r="K306" s="230"/>
      <c r="L306" s="231"/>
      <c r="M306" s="179"/>
      <c r="N306" s="178"/>
      <c r="O306" s="176"/>
      <c r="P306" s="176"/>
      <c r="Q306" s="176"/>
      <c r="R306" s="176"/>
    </row>
    <row r="307" ht="15" customHeight="1">
      <c r="A307" s="176"/>
      <c r="B307" s="176"/>
      <c r="C307" s="347"/>
      <c r="D307" s="347"/>
      <c r="E307" s="347"/>
      <c r="F307" s="347"/>
      <c r="G307" s="348"/>
      <c r="H307" s="349"/>
      <c r="I307" s="305"/>
      <c r="J307" s="305"/>
      <c r="K307" s="230"/>
      <c r="L307" s="231"/>
      <c r="M307" s="179"/>
      <c r="N307" s="178"/>
      <c r="O307" s="176"/>
      <c r="P307" s="176"/>
      <c r="Q307" s="176"/>
      <c r="R307" s="176"/>
    </row>
    <row r="308" ht="15" customHeight="1">
      <c r="A308" s="176"/>
      <c r="B308" s="176"/>
      <c r="C308" s="347"/>
      <c r="D308" s="347"/>
      <c r="E308" s="347"/>
      <c r="F308" s="347"/>
      <c r="G308" s="348"/>
      <c r="H308" s="349"/>
      <c r="I308" s="305"/>
      <c r="J308" s="305"/>
      <c r="K308" s="230"/>
      <c r="L308" s="231"/>
      <c r="M308" s="179"/>
      <c r="N308" s="178"/>
      <c r="O308" s="176"/>
      <c r="P308" s="176"/>
      <c r="Q308" s="176"/>
      <c r="R308" s="176"/>
    </row>
    <row r="309" ht="15" customHeight="1">
      <c r="A309" s="176"/>
      <c r="B309" s="176"/>
      <c r="C309" s="347"/>
      <c r="D309" s="347"/>
      <c r="E309" s="347"/>
      <c r="F309" s="347"/>
      <c r="G309" s="348"/>
      <c r="H309" s="349"/>
      <c r="I309" s="305"/>
      <c r="J309" s="305"/>
      <c r="K309" s="230"/>
      <c r="L309" s="231"/>
      <c r="M309" s="179"/>
      <c r="N309" s="178"/>
      <c r="O309" s="176"/>
      <c r="P309" s="176"/>
      <c r="Q309" s="176"/>
      <c r="R309" s="176"/>
    </row>
    <row r="310" ht="15" customHeight="1">
      <c r="A310" s="176"/>
      <c r="B310" s="176"/>
      <c r="C310" s="347"/>
      <c r="D310" s="347"/>
      <c r="E310" s="347"/>
      <c r="F310" s="347"/>
      <c r="G310" s="348"/>
      <c r="H310" s="349"/>
      <c r="I310" s="305"/>
      <c r="J310" s="305"/>
      <c r="K310" s="230"/>
      <c r="L310" s="231"/>
      <c r="M310" s="179"/>
      <c r="N310" s="178"/>
      <c r="O310" s="176"/>
      <c r="P310" s="176"/>
      <c r="Q310" s="176"/>
      <c r="R310" s="176"/>
    </row>
    <row r="311" ht="15" customHeight="1">
      <c r="A311" s="176"/>
      <c r="B311" s="176"/>
      <c r="C311" s="347"/>
      <c r="D311" s="347"/>
      <c r="E311" s="347"/>
      <c r="F311" s="347"/>
      <c r="G311" s="348"/>
      <c r="H311" s="349"/>
      <c r="I311" s="305"/>
      <c r="J311" s="305"/>
      <c r="K311" s="230"/>
      <c r="L311" s="231"/>
      <c r="M311" s="179"/>
      <c r="N311" s="178"/>
      <c r="O311" s="176"/>
      <c r="P311" s="176"/>
      <c r="Q311" s="176"/>
      <c r="R311" s="176"/>
    </row>
    <row r="312" ht="15" customHeight="1">
      <c r="A312" s="176"/>
      <c r="B312" s="176"/>
      <c r="C312" s="347"/>
      <c r="D312" s="347"/>
      <c r="E312" s="347"/>
      <c r="F312" s="347"/>
      <c r="G312" s="348"/>
      <c r="H312" s="349"/>
      <c r="I312" s="305"/>
      <c r="J312" s="305"/>
      <c r="K312" s="230"/>
      <c r="L312" s="231"/>
      <c r="M312" s="179"/>
      <c r="N312" s="178"/>
      <c r="O312" s="176"/>
      <c r="P312" s="176"/>
      <c r="Q312" s="176"/>
      <c r="R312" s="176"/>
    </row>
    <row r="313" ht="15" customHeight="1">
      <c r="A313" s="176"/>
      <c r="B313" s="176"/>
      <c r="C313" s="347"/>
      <c r="D313" s="347"/>
      <c r="E313" s="347"/>
      <c r="F313" s="347"/>
      <c r="G313" s="348"/>
      <c r="H313" s="349"/>
      <c r="I313" s="305"/>
      <c r="J313" s="305"/>
      <c r="K313" s="230"/>
      <c r="L313" s="231"/>
      <c r="M313" s="179"/>
      <c r="N313" s="178"/>
      <c r="O313" s="176"/>
      <c r="P313" s="176"/>
      <c r="Q313" s="176"/>
      <c r="R313" s="176"/>
    </row>
    <row r="314" ht="15" customHeight="1">
      <c r="A314" s="176"/>
      <c r="B314" s="176"/>
      <c r="C314" s="347"/>
      <c r="D314" s="347"/>
      <c r="E314" s="347"/>
      <c r="F314" s="347"/>
      <c r="G314" s="348"/>
      <c r="H314" s="349"/>
      <c r="I314" s="305"/>
      <c r="J314" s="305"/>
      <c r="K314" s="230"/>
      <c r="L314" s="231"/>
      <c r="M314" s="179"/>
      <c r="N314" s="178"/>
      <c r="O314" s="176"/>
      <c r="P314" s="176"/>
      <c r="Q314" s="176"/>
      <c r="R314" s="176"/>
    </row>
    <row r="315" ht="15" customHeight="1">
      <c r="A315" s="176"/>
      <c r="B315" s="176"/>
      <c r="C315" s="347"/>
      <c r="D315" s="347"/>
      <c r="E315" s="347"/>
      <c r="F315" s="347"/>
      <c r="G315" s="348"/>
      <c r="H315" s="349"/>
      <c r="I315" s="305"/>
      <c r="J315" s="305"/>
      <c r="K315" s="230"/>
      <c r="L315" s="231"/>
      <c r="M315" s="179"/>
      <c r="N315" s="178"/>
      <c r="O315" s="176"/>
      <c r="P315" s="176"/>
      <c r="Q315" s="176"/>
      <c r="R315" s="176"/>
    </row>
    <row r="316" ht="15" customHeight="1">
      <c r="A316" s="176"/>
      <c r="B316" s="176"/>
      <c r="C316" s="347"/>
      <c r="D316" s="347"/>
      <c r="E316" s="347"/>
      <c r="F316" s="347"/>
      <c r="G316" s="348"/>
      <c r="H316" s="349"/>
      <c r="I316" s="305"/>
      <c r="J316" s="305"/>
      <c r="K316" s="230"/>
      <c r="L316" s="231"/>
      <c r="M316" s="179"/>
      <c r="N316" s="178"/>
      <c r="O316" s="176"/>
      <c r="P316" s="176"/>
      <c r="Q316" s="176"/>
      <c r="R316" s="176"/>
    </row>
    <row r="317" ht="15" customHeight="1">
      <c r="A317" s="176"/>
      <c r="B317" s="176"/>
      <c r="C317" s="347"/>
      <c r="D317" s="347"/>
      <c r="E317" s="347"/>
      <c r="F317" s="347"/>
      <c r="G317" s="348"/>
      <c r="H317" s="349"/>
      <c r="I317" s="305"/>
      <c r="J317" s="305"/>
      <c r="K317" s="230"/>
      <c r="L317" s="231"/>
      <c r="M317" s="179"/>
      <c r="N317" s="178"/>
      <c r="O317" s="176"/>
      <c r="P317" s="176"/>
      <c r="Q317" s="176"/>
      <c r="R317" s="176"/>
    </row>
    <row r="318" ht="15" customHeight="1">
      <c r="A318" s="176"/>
      <c r="B318" s="176"/>
      <c r="C318" s="347"/>
      <c r="D318" s="347"/>
      <c r="E318" s="347"/>
      <c r="F318" s="347"/>
      <c r="G318" s="348"/>
      <c r="H318" s="349"/>
      <c r="I318" s="305"/>
      <c r="J318" s="305"/>
      <c r="K318" s="230"/>
      <c r="L318" s="231"/>
      <c r="M318" s="179"/>
      <c r="N318" s="178"/>
      <c r="O318" s="176"/>
      <c r="P318" s="176"/>
      <c r="Q318" s="176"/>
      <c r="R318" s="176"/>
    </row>
    <row r="319" ht="15" customHeight="1">
      <c r="A319" s="176"/>
      <c r="B319" s="176"/>
      <c r="C319" s="347"/>
      <c r="D319" s="347"/>
      <c r="E319" s="347"/>
      <c r="F319" s="347"/>
      <c r="G319" s="348"/>
      <c r="H319" s="349"/>
      <c r="I319" s="305"/>
      <c r="J319" s="305"/>
      <c r="K319" s="230"/>
      <c r="L319" s="231"/>
      <c r="M319" s="179"/>
      <c r="N319" s="178"/>
      <c r="O319" s="176"/>
      <c r="P319" s="176"/>
      <c r="Q319" s="176"/>
      <c r="R319" s="176"/>
    </row>
    <row r="320" ht="15" customHeight="1">
      <c r="A320" s="176"/>
      <c r="B320" s="176"/>
      <c r="C320" s="347"/>
      <c r="D320" s="347"/>
      <c r="E320" s="347"/>
      <c r="F320" s="347"/>
      <c r="G320" s="348"/>
      <c r="H320" s="349"/>
      <c r="I320" s="305"/>
      <c r="J320" s="305"/>
      <c r="K320" s="230"/>
      <c r="L320" s="231"/>
      <c r="M320" s="179"/>
      <c r="N320" s="178"/>
      <c r="O320" s="176"/>
      <c r="P320" s="176"/>
      <c r="Q320" s="176"/>
      <c r="R320" s="176"/>
    </row>
    <row r="321" ht="15" customHeight="1">
      <c r="A321" s="176"/>
      <c r="B321" s="176"/>
      <c r="C321" s="347"/>
      <c r="D321" s="347"/>
      <c r="E321" s="347"/>
      <c r="F321" s="347"/>
      <c r="G321" s="348"/>
      <c r="H321" s="349"/>
      <c r="I321" s="305"/>
      <c r="J321" s="305"/>
      <c r="K321" s="230"/>
      <c r="L321" s="231"/>
      <c r="M321" s="179"/>
      <c r="N321" s="178"/>
      <c r="O321" s="176"/>
      <c r="P321" s="176"/>
      <c r="Q321" s="176"/>
      <c r="R321" s="176"/>
    </row>
    <row r="322" ht="15" customHeight="1">
      <c r="A322" s="176"/>
      <c r="B322" s="176"/>
      <c r="C322" s="347"/>
      <c r="D322" s="347"/>
      <c r="E322" s="347"/>
      <c r="F322" s="347"/>
      <c r="G322" s="348"/>
      <c r="H322" s="349"/>
      <c r="I322" s="305"/>
      <c r="J322" s="305"/>
      <c r="K322" s="230"/>
      <c r="L322" s="231"/>
      <c r="M322" s="179"/>
      <c r="N322" s="178"/>
      <c r="O322" s="176"/>
      <c r="P322" s="176"/>
      <c r="Q322" s="176"/>
      <c r="R322" s="176"/>
    </row>
    <row r="323" ht="15" customHeight="1">
      <c r="A323" s="176"/>
      <c r="B323" s="176"/>
      <c r="C323" s="347"/>
      <c r="D323" s="347"/>
      <c r="E323" s="347"/>
      <c r="F323" s="347"/>
      <c r="G323" s="348"/>
      <c r="H323" s="349"/>
      <c r="I323" s="305"/>
      <c r="J323" s="305"/>
      <c r="K323" s="230"/>
      <c r="L323" s="231"/>
      <c r="M323" s="179"/>
      <c r="N323" s="178"/>
      <c r="O323" s="176"/>
      <c r="P323" s="176"/>
      <c r="Q323" s="176"/>
      <c r="R323" s="176"/>
    </row>
    <row r="324" ht="15" customHeight="1">
      <c r="A324" s="176"/>
      <c r="B324" s="176"/>
      <c r="C324" s="347"/>
      <c r="D324" s="347"/>
      <c r="E324" s="347"/>
      <c r="F324" s="347"/>
      <c r="G324" s="348"/>
      <c r="H324" s="349"/>
      <c r="I324" s="305"/>
      <c r="J324" s="305"/>
      <c r="K324" s="230"/>
      <c r="L324" s="231"/>
      <c r="M324" s="179"/>
      <c r="N324" s="178"/>
      <c r="O324" s="176"/>
      <c r="P324" s="176"/>
      <c r="Q324" s="176"/>
      <c r="R324" s="176"/>
    </row>
    <row r="325" ht="15" customHeight="1">
      <c r="A325" s="176"/>
      <c r="B325" s="176"/>
      <c r="C325" s="347"/>
      <c r="D325" s="347"/>
      <c r="E325" s="347"/>
      <c r="F325" s="347"/>
      <c r="G325" s="348"/>
      <c r="H325" s="349"/>
      <c r="I325" s="305"/>
      <c r="J325" s="305"/>
      <c r="K325" s="230"/>
      <c r="L325" s="231"/>
      <c r="M325" s="179"/>
      <c r="N325" s="178"/>
      <c r="O325" s="176"/>
      <c r="P325" s="176"/>
      <c r="Q325" s="176"/>
      <c r="R325" s="176"/>
    </row>
    <row r="326" ht="15" customHeight="1">
      <c r="A326" s="176"/>
      <c r="B326" s="176"/>
      <c r="C326" s="347"/>
      <c r="D326" s="347"/>
      <c r="E326" s="347"/>
      <c r="F326" s="347"/>
      <c r="G326" s="348"/>
      <c r="H326" s="349"/>
      <c r="I326" s="305"/>
      <c r="J326" s="305"/>
      <c r="K326" s="230"/>
      <c r="L326" s="231"/>
      <c r="M326" s="179"/>
      <c r="N326" s="178"/>
      <c r="O326" s="176"/>
      <c r="P326" s="176"/>
      <c r="Q326" s="176"/>
      <c r="R326" s="176"/>
    </row>
    <row r="327" ht="15" customHeight="1">
      <c r="A327" s="176"/>
      <c r="B327" s="176"/>
      <c r="C327" s="347"/>
      <c r="D327" s="347"/>
      <c r="E327" s="347"/>
      <c r="F327" s="347"/>
      <c r="G327" s="348"/>
      <c r="H327" s="349"/>
      <c r="I327" s="305"/>
      <c r="J327" s="305"/>
      <c r="K327" s="230"/>
      <c r="L327" s="231"/>
      <c r="M327" s="179"/>
      <c r="N327" s="178"/>
      <c r="O327" s="176"/>
      <c r="P327" s="176"/>
      <c r="Q327" s="176"/>
      <c r="R327" s="176"/>
    </row>
    <row r="328" ht="15" customHeight="1">
      <c r="A328" s="176"/>
      <c r="B328" s="176"/>
      <c r="C328" s="347"/>
      <c r="D328" s="347"/>
      <c r="E328" s="347"/>
      <c r="F328" s="347"/>
      <c r="G328" s="348"/>
      <c r="H328" s="349"/>
      <c r="I328" s="305"/>
      <c r="J328" s="305"/>
      <c r="K328" s="230"/>
      <c r="L328" s="231"/>
      <c r="M328" s="179"/>
      <c r="N328" s="178"/>
      <c r="O328" s="176"/>
      <c r="P328" s="176"/>
      <c r="Q328" s="176"/>
      <c r="R328" s="176"/>
    </row>
    <row r="329" ht="15" customHeight="1">
      <c r="A329" s="176"/>
      <c r="B329" s="176"/>
      <c r="C329" s="347"/>
      <c r="D329" s="347"/>
      <c r="E329" s="347"/>
      <c r="F329" s="347"/>
      <c r="G329" s="348"/>
      <c r="H329" s="349"/>
      <c r="I329" s="305"/>
      <c r="J329" s="305"/>
      <c r="K329" s="230"/>
      <c r="L329" s="231"/>
      <c r="M329" s="179"/>
      <c r="N329" s="178"/>
      <c r="O329" s="176"/>
      <c r="P329" s="176"/>
      <c r="Q329" s="176"/>
      <c r="R329" s="176"/>
    </row>
    <row r="330" ht="15" customHeight="1">
      <c r="A330" s="176"/>
      <c r="B330" s="176"/>
      <c r="C330" s="347"/>
      <c r="D330" s="347"/>
      <c r="E330" s="347"/>
      <c r="F330" s="347"/>
      <c r="G330" s="348"/>
      <c r="H330" s="349"/>
      <c r="I330" s="305"/>
      <c r="J330" s="305"/>
      <c r="K330" s="230"/>
      <c r="L330" s="231"/>
      <c r="M330" s="179"/>
      <c r="N330" s="178"/>
      <c r="O330" s="176"/>
      <c r="P330" s="176"/>
      <c r="Q330" s="176"/>
      <c r="R330" s="176"/>
    </row>
    <row r="331" ht="15" customHeight="1">
      <c r="A331" s="176"/>
      <c r="B331" s="176"/>
      <c r="C331" s="347"/>
      <c r="D331" s="347"/>
      <c r="E331" s="347"/>
      <c r="F331" s="347"/>
      <c r="G331" s="348"/>
      <c r="H331" s="349"/>
      <c r="I331" s="305"/>
      <c r="J331" s="305"/>
      <c r="K331" s="230"/>
      <c r="L331" s="231"/>
      <c r="M331" s="179"/>
      <c r="N331" s="178"/>
      <c r="O331" s="176"/>
      <c r="P331" s="176"/>
      <c r="Q331" s="176"/>
      <c r="R331" s="176"/>
    </row>
    <row r="332" ht="15" customHeight="1">
      <c r="A332" s="176"/>
      <c r="B332" s="176"/>
      <c r="C332" s="347"/>
      <c r="D332" s="347"/>
      <c r="E332" s="347"/>
      <c r="F332" s="347"/>
      <c r="G332" s="348"/>
      <c r="H332" s="349"/>
      <c r="I332" s="305"/>
      <c r="J332" s="305"/>
      <c r="K332" s="230"/>
      <c r="L332" s="231"/>
      <c r="M332" s="179"/>
      <c r="N332" s="178"/>
      <c r="O332" s="176"/>
      <c r="P332" s="176"/>
      <c r="Q332" s="176"/>
      <c r="R332" s="176"/>
    </row>
    <row r="333" ht="15" customHeight="1">
      <c r="A333" s="176"/>
      <c r="B333" s="176"/>
      <c r="C333" s="347"/>
      <c r="D333" s="347"/>
      <c r="E333" s="347"/>
      <c r="F333" s="347"/>
      <c r="G333" s="348"/>
      <c r="H333" s="349"/>
      <c r="I333" s="305"/>
      <c r="J333" s="305"/>
      <c r="K333" s="230"/>
      <c r="L333" s="231"/>
      <c r="M333" s="179"/>
      <c r="N333" s="178"/>
      <c r="O333" s="176"/>
      <c r="P333" s="176"/>
      <c r="Q333" s="176"/>
      <c r="R333" s="176"/>
    </row>
    <row r="334" ht="15" customHeight="1">
      <c r="A334" s="176"/>
      <c r="B334" s="176"/>
      <c r="C334" s="347"/>
      <c r="D334" s="347"/>
      <c r="E334" s="347"/>
      <c r="F334" s="347"/>
      <c r="G334" s="348"/>
      <c r="H334" s="349"/>
      <c r="I334" s="305"/>
      <c r="J334" s="305"/>
      <c r="K334" s="230"/>
      <c r="L334" s="231"/>
      <c r="M334" s="179"/>
      <c r="N334" s="178"/>
      <c r="O334" s="176"/>
      <c r="P334" s="176"/>
      <c r="Q334" s="176"/>
      <c r="R334" s="176"/>
    </row>
    <row r="335" ht="15" customHeight="1">
      <c r="A335" s="176"/>
      <c r="B335" s="176"/>
      <c r="C335" s="347"/>
      <c r="D335" s="347"/>
      <c r="E335" s="347"/>
      <c r="F335" s="347"/>
      <c r="G335" s="348"/>
      <c r="H335" s="349"/>
      <c r="I335" s="305"/>
      <c r="J335" s="305"/>
      <c r="K335" s="230"/>
      <c r="L335" s="231"/>
      <c r="M335" s="179"/>
      <c r="N335" s="178"/>
      <c r="O335" s="176"/>
      <c r="P335" s="176"/>
      <c r="Q335" s="176"/>
      <c r="R335" s="176"/>
    </row>
    <row r="336" ht="15" customHeight="1">
      <c r="A336" s="176"/>
      <c r="B336" s="176"/>
      <c r="C336" s="347"/>
      <c r="D336" s="347"/>
      <c r="E336" s="347"/>
      <c r="F336" s="347"/>
      <c r="G336" s="348"/>
      <c r="H336" s="349"/>
      <c r="I336" s="305"/>
      <c r="J336" s="305"/>
      <c r="K336" s="230"/>
      <c r="L336" s="231"/>
      <c r="M336" s="179"/>
      <c r="N336" s="178"/>
      <c r="O336" s="176"/>
      <c r="P336" s="176"/>
      <c r="Q336" s="176"/>
      <c r="R336" s="176"/>
    </row>
    <row r="337" ht="15" customHeight="1">
      <c r="A337" s="176"/>
      <c r="B337" s="176"/>
      <c r="C337" s="347"/>
      <c r="D337" s="347"/>
      <c r="E337" s="347"/>
      <c r="F337" s="347"/>
      <c r="G337" s="348"/>
      <c r="H337" s="349"/>
      <c r="I337" s="305"/>
      <c r="J337" s="305"/>
      <c r="K337" s="230"/>
      <c r="L337" s="231"/>
      <c r="M337" s="179"/>
      <c r="N337" s="178"/>
      <c r="O337" s="176"/>
      <c r="P337" s="176"/>
      <c r="Q337" s="176"/>
      <c r="R337" s="176"/>
    </row>
    <row r="338" ht="15" customHeight="1">
      <c r="A338" s="176"/>
      <c r="B338" s="176"/>
      <c r="C338" s="347"/>
      <c r="D338" s="347"/>
      <c r="E338" s="347"/>
      <c r="F338" s="347"/>
      <c r="G338" s="348"/>
      <c r="H338" s="349"/>
      <c r="I338" s="305"/>
      <c r="J338" s="305"/>
      <c r="K338" s="230"/>
      <c r="L338" s="231"/>
      <c r="M338" s="179"/>
      <c r="N338" s="178"/>
      <c r="O338" s="176"/>
      <c r="P338" s="176"/>
      <c r="Q338" s="176"/>
      <c r="R338" s="176"/>
    </row>
    <row r="339" ht="15" customHeight="1">
      <c r="A339" s="176"/>
      <c r="B339" s="176"/>
      <c r="C339" s="347"/>
      <c r="D339" s="347"/>
      <c r="E339" s="347"/>
      <c r="F339" s="347"/>
      <c r="G339" s="348"/>
      <c r="H339" s="349"/>
      <c r="I339" s="305"/>
      <c r="J339" s="305"/>
      <c r="K339" s="230"/>
      <c r="L339" s="231"/>
      <c r="M339" s="179"/>
      <c r="N339" s="178"/>
      <c r="O339" s="176"/>
      <c r="P339" s="176"/>
      <c r="Q339" s="176"/>
      <c r="R339" s="176"/>
    </row>
    <row r="340" ht="15" customHeight="1">
      <c r="A340" s="176"/>
      <c r="B340" s="176"/>
      <c r="C340" s="347"/>
      <c r="D340" s="347"/>
      <c r="E340" s="347"/>
      <c r="F340" s="347"/>
      <c r="G340" s="348"/>
      <c r="H340" s="349"/>
      <c r="I340" s="305"/>
      <c r="J340" s="305"/>
      <c r="K340" s="230"/>
      <c r="L340" s="231"/>
      <c r="M340" s="179"/>
      <c r="N340" s="178"/>
      <c r="O340" s="176"/>
      <c r="P340" s="176"/>
      <c r="Q340" s="176"/>
      <c r="R340" s="176"/>
    </row>
    <row r="341" ht="15" customHeight="1">
      <c r="A341" s="176"/>
      <c r="B341" s="176"/>
      <c r="C341" s="347"/>
      <c r="D341" s="347"/>
      <c r="E341" s="347"/>
      <c r="F341" s="347"/>
      <c r="G341" s="348"/>
      <c r="H341" s="349"/>
      <c r="I341" s="305"/>
      <c r="J341" s="305"/>
      <c r="K341" s="230"/>
      <c r="L341" s="231"/>
      <c r="M341" s="179"/>
      <c r="N341" s="178"/>
      <c r="O341" s="176"/>
      <c r="P341" s="176"/>
      <c r="Q341" s="176"/>
      <c r="R341" s="176"/>
    </row>
    <row r="342" ht="15" customHeight="1">
      <c r="A342" s="176"/>
      <c r="B342" s="176"/>
      <c r="C342" s="347"/>
      <c r="D342" s="347"/>
      <c r="E342" s="347"/>
      <c r="F342" s="347"/>
      <c r="G342" s="348"/>
      <c r="H342" s="349"/>
      <c r="I342" s="305"/>
      <c r="J342" s="305"/>
      <c r="K342" s="230"/>
      <c r="L342" s="231"/>
      <c r="M342" s="179"/>
      <c r="N342" s="178"/>
      <c r="O342" s="176"/>
      <c r="P342" s="176"/>
      <c r="Q342" s="176"/>
      <c r="R342" s="176"/>
    </row>
    <row r="343" ht="15" customHeight="1">
      <c r="A343" s="176"/>
      <c r="B343" s="176"/>
      <c r="C343" s="347"/>
      <c r="D343" s="347"/>
      <c r="E343" s="347"/>
      <c r="F343" s="347"/>
      <c r="G343" s="348"/>
      <c r="H343" s="349"/>
      <c r="I343" s="305"/>
      <c r="J343" s="305"/>
      <c r="K343" s="230"/>
      <c r="L343" s="231"/>
      <c r="M343" s="179"/>
      <c r="N343" s="178"/>
      <c r="O343" s="176"/>
      <c r="P343" s="176"/>
      <c r="Q343" s="176"/>
      <c r="R343" s="176"/>
    </row>
    <row r="344" ht="15" customHeight="1">
      <c r="A344" s="176"/>
      <c r="B344" s="176"/>
      <c r="C344" s="347"/>
      <c r="D344" s="347"/>
      <c r="E344" s="347"/>
      <c r="F344" s="347"/>
      <c r="G344" s="348"/>
      <c r="H344" s="349"/>
      <c r="I344" s="305"/>
      <c r="J344" s="305"/>
      <c r="K344" s="230"/>
      <c r="L344" s="231"/>
      <c r="M344" s="179"/>
      <c r="N344" s="178"/>
      <c r="O344" s="176"/>
      <c r="P344" s="176"/>
      <c r="Q344" s="176"/>
      <c r="R344" s="176"/>
    </row>
    <row r="345" ht="15" customHeight="1">
      <c r="A345" s="176"/>
      <c r="B345" s="176"/>
      <c r="C345" s="347"/>
      <c r="D345" s="347"/>
      <c r="E345" s="347"/>
      <c r="F345" s="347"/>
      <c r="G345" s="348"/>
      <c r="H345" s="349"/>
      <c r="I345" s="305"/>
      <c r="J345" s="305"/>
      <c r="K345" s="230"/>
      <c r="L345" s="231"/>
      <c r="M345" s="179"/>
      <c r="N345" s="178"/>
      <c r="O345" s="176"/>
      <c r="P345" s="176"/>
      <c r="Q345" s="176"/>
      <c r="R345" s="176"/>
    </row>
    <row r="346" ht="15" customHeight="1">
      <c r="A346" s="176"/>
      <c r="B346" s="176"/>
      <c r="C346" s="347"/>
      <c r="D346" s="347"/>
      <c r="E346" s="347"/>
      <c r="F346" s="347"/>
      <c r="G346" s="348"/>
      <c r="H346" s="349"/>
      <c r="I346" s="305"/>
      <c r="J346" s="305"/>
      <c r="K346" s="230"/>
      <c r="L346" s="231"/>
      <c r="M346" s="179"/>
      <c r="N346" s="178"/>
      <c r="O346" s="176"/>
      <c r="P346" s="176"/>
      <c r="Q346" s="176"/>
      <c r="R346" s="176"/>
    </row>
    <row r="347" ht="15" customHeight="1">
      <c r="A347" s="176"/>
      <c r="B347" s="176"/>
      <c r="C347" s="347"/>
      <c r="D347" s="347"/>
      <c r="E347" s="347"/>
      <c r="F347" s="347"/>
      <c r="G347" s="348"/>
      <c r="H347" s="349"/>
      <c r="I347" s="305"/>
      <c r="J347" s="305"/>
      <c r="K347" s="230"/>
      <c r="L347" s="231"/>
      <c r="M347" s="179"/>
      <c r="N347" s="178"/>
      <c r="O347" s="176"/>
      <c r="P347" s="176"/>
      <c r="Q347" s="176"/>
      <c r="R347" s="176"/>
    </row>
    <row r="348" ht="15" customHeight="1">
      <c r="A348" s="176"/>
      <c r="B348" s="176"/>
      <c r="C348" s="347"/>
      <c r="D348" s="347"/>
      <c r="E348" s="347"/>
      <c r="F348" s="347"/>
      <c r="G348" s="348"/>
      <c r="H348" s="349"/>
      <c r="I348" s="305"/>
      <c r="J348" s="305"/>
      <c r="K348" s="230"/>
      <c r="L348" s="231"/>
      <c r="M348" s="179"/>
      <c r="N348" s="178"/>
      <c r="O348" s="176"/>
      <c r="P348" s="176"/>
      <c r="Q348" s="176"/>
      <c r="R348" s="176"/>
    </row>
    <row r="349" ht="15" customHeight="1">
      <c r="A349" s="176"/>
      <c r="B349" s="176"/>
      <c r="C349" s="347"/>
      <c r="D349" s="347"/>
      <c r="E349" s="347"/>
      <c r="F349" s="347"/>
      <c r="G349" s="348"/>
      <c r="H349" s="349"/>
      <c r="I349" s="305"/>
      <c r="J349" s="305"/>
      <c r="K349" s="230"/>
      <c r="L349" s="231"/>
      <c r="M349" s="179"/>
      <c r="N349" s="178"/>
      <c r="O349" s="176"/>
      <c r="P349" s="176"/>
      <c r="Q349" s="176"/>
      <c r="R349" s="176"/>
    </row>
    <row r="350" ht="15" customHeight="1">
      <c r="A350" s="176"/>
      <c r="B350" s="176"/>
      <c r="C350" s="347"/>
      <c r="D350" s="347"/>
      <c r="E350" s="347"/>
      <c r="F350" s="347"/>
      <c r="G350" s="348"/>
      <c r="H350" s="349"/>
      <c r="I350" s="305"/>
      <c r="J350" s="305"/>
      <c r="K350" s="230"/>
      <c r="L350" s="231"/>
      <c r="M350" s="179"/>
      <c r="N350" s="178"/>
      <c r="O350" s="176"/>
      <c r="P350" s="176"/>
      <c r="Q350" s="176"/>
      <c r="R350" s="176"/>
    </row>
    <row r="351" ht="15" customHeight="1">
      <c r="A351" s="176"/>
      <c r="B351" s="176"/>
      <c r="C351" s="347"/>
      <c r="D351" s="347"/>
      <c r="E351" s="347"/>
      <c r="F351" s="347"/>
      <c r="G351" s="348"/>
      <c r="H351" s="349"/>
      <c r="I351" s="305"/>
      <c r="J351" s="305"/>
      <c r="K351" s="230"/>
      <c r="L351" s="231"/>
      <c r="M351" s="179"/>
      <c r="N351" s="178"/>
      <c r="O351" s="176"/>
      <c r="P351" s="176"/>
      <c r="Q351" s="176"/>
      <c r="R351" s="176"/>
    </row>
    <row r="352" ht="15" customHeight="1">
      <c r="A352" s="176"/>
      <c r="B352" s="176"/>
      <c r="C352" s="347"/>
      <c r="D352" s="347"/>
      <c r="E352" s="347"/>
      <c r="F352" s="347"/>
      <c r="G352" s="348"/>
      <c r="H352" s="349"/>
      <c r="I352" s="305"/>
      <c r="J352" s="305"/>
      <c r="K352" s="230"/>
      <c r="L352" s="231"/>
      <c r="M352" s="179"/>
      <c r="N352" s="178"/>
      <c r="O352" s="176"/>
      <c r="P352" s="176"/>
      <c r="Q352" s="176"/>
      <c r="R352" s="176"/>
    </row>
    <row r="353" ht="15" customHeight="1">
      <c r="A353" s="176"/>
      <c r="B353" s="176"/>
      <c r="C353" s="347"/>
      <c r="D353" s="347"/>
      <c r="E353" s="347"/>
      <c r="F353" s="347"/>
      <c r="G353" s="348"/>
      <c r="H353" s="349"/>
      <c r="I353" s="305"/>
      <c r="J353" s="305"/>
      <c r="K353" s="230"/>
      <c r="L353" s="231"/>
      <c r="M353" s="179"/>
      <c r="N353" s="178"/>
      <c r="O353" s="176"/>
      <c r="P353" s="176"/>
      <c r="Q353" s="176"/>
      <c r="R353" s="176"/>
    </row>
    <row r="354" ht="15" customHeight="1">
      <c r="A354" s="176"/>
      <c r="B354" s="176"/>
      <c r="C354" s="347"/>
      <c r="D354" s="347"/>
      <c r="E354" s="347"/>
      <c r="F354" s="347"/>
      <c r="G354" s="348"/>
      <c r="H354" s="349"/>
      <c r="I354" s="305"/>
      <c r="J354" s="305"/>
      <c r="K354" s="230"/>
      <c r="L354" s="231"/>
      <c r="M354" s="179"/>
      <c r="N354" s="178"/>
      <c r="O354" s="176"/>
      <c r="P354" s="176"/>
      <c r="Q354" s="176"/>
      <c r="R354" s="176"/>
    </row>
    <row r="355" ht="15" customHeight="1">
      <c r="A355" s="176"/>
      <c r="B355" s="176"/>
      <c r="C355" s="347"/>
      <c r="D355" s="347"/>
      <c r="E355" s="347"/>
      <c r="F355" s="347"/>
      <c r="G355" s="348"/>
      <c r="H355" s="349"/>
      <c r="I355" s="305"/>
      <c r="J355" s="305"/>
      <c r="K355" s="230"/>
      <c r="L355" s="231"/>
      <c r="M355" s="179"/>
      <c r="N355" s="178"/>
      <c r="O355" s="176"/>
      <c r="P355" s="176"/>
      <c r="Q355" s="176"/>
      <c r="R355" s="176"/>
    </row>
    <row r="356" ht="15" customHeight="1">
      <c r="A356" s="176"/>
      <c r="B356" s="176"/>
      <c r="C356" s="347"/>
      <c r="D356" s="347"/>
      <c r="E356" s="347"/>
      <c r="F356" s="347"/>
      <c r="G356" s="348"/>
      <c r="H356" s="349"/>
      <c r="I356" s="305"/>
      <c r="J356" s="305"/>
      <c r="K356" s="230"/>
      <c r="L356" s="231"/>
      <c r="M356" s="179"/>
      <c r="N356" s="178"/>
      <c r="O356" s="176"/>
      <c r="P356" s="176"/>
      <c r="Q356" s="176"/>
      <c r="R356" s="176"/>
    </row>
    <row r="357" ht="15" customHeight="1">
      <c r="A357" s="176"/>
      <c r="B357" s="176"/>
      <c r="C357" s="347"/>
      <c r="D357" s="347"/>
      <c r="E357" s="347"/>
      <c r="F357" s="347"/>
      <c r="G357" s="348"/>
      <c r="H357" s="349"/>
      <c r="I357" s="305"/>
      <c r="J357" s="305"/>
      <c r="K357" s="230"/>
      <c r="L357" s="231"/>
      <c r="M357" s="179"/>
      <c r="N357" s="178"/>
      <c r="O357" s="176"/>
      <c r="P357" s="176"/>
      <c r="Q357" s="176"/>
      <c r="R357" s="176"/>
    </row>
    <row r="358" ht="15" customHeight="1">
      <c r="A358" s="176"/>
      <c r="B358" s="176"/>
      <c r="C358" s="347"/>
      <c r="D358" s="347"/>
      <c r="E358" s="347"/>
      <c r="F358" s="347"/>
      <c r="G358" s="348"/>
      <c r="H358" s="349"/>
      <c r="I358" s="305"/>
      <c r="J358" s="305"/>
      <c r="K358" s="230"/>
      <c r="L358" s="231"/>
      <c r="M358" s="179"/>
      <c r="N358" s="178"/>
      <c r="O358" s="176"/>
      <c r="P358" s="176"/>
      <c r="Q358" s="176"/>
      <c r="R358" s="176"/>
    </row>
    <row r="359" ht="15" customHeight="1">
      <c r="A359" s="176"/>
      <c r="B359" s="176"/>
      <c r="C359" s="347"/>
      <c r="D359" s="347"/>
      <c r="E359" s="347"/>
      <c r="F359" s="347"/>
      <c r="G359" s="348"/>
      <c r="H359" s="349"/>
      <c r="I359" s="305"/>
      <c r="J359" s="305"/>
      <c r="K359" s="230"/>
      <c r="L359" s="231"/>
      <c r="M359" s="179"/>
      <c r="N359" s="178"/>
      <c r="O359" s="176"/>
      <c r="P359" s="176"/>
      <c r="Q359" s="176"/>
      <c r="R359" s="176"/>
    </row>
    <row r="360" ht="15" customHeight="1">
      <c r="A360" s="176"/>
      <c r="B360" s="176"/>
      <c r="C360" s="347"/>
      <c r="D360" s="347"/>
      <c r="E360" s="347"/>
      <c r="F360" s="347"/>
      <c r="G360" s="348"/>
      <c r="H360" s="349"/>
      <c r="I360" s="305"/>
      <c r="J360" s="305"/>
      <c r="K360" s="230"/>
      <c r="L360" s="231"/>
      <c r="M360" s="179"/>
      <c r="N360" s="178"/>
      <c r="O360" s="176"/>
      <c r="P360" s="176"/>
      <c r="Q360" s="176"/>
      <c r="R360" s="176"/>
    </row>
    <row r="361" ht="15" customHeight="1">
      <c r="A361" s="176"/>
      <c r="B361" s="176"/>
      <c r="C361" s="347"/>
      <c r="D361" s="347"/>
      <c r="E361" s="347"/>
      <c r="F361" s="347"/>
      <c r="G361" s="348"/>
      <c r="H361" s="349"/>
      <c r="I361" s="305"/>
      <c r="J361" s="305"/>
      <c r="K361" s="230"/>
      <c r="L361" s="231"/>
      <c r="M361" s="179"/>
      <c r="N361" s="178"/>
      <c r="O361" s="176"/>
      <c r="P361" s="176"/>
      <c r="Q361" s="176"/>
      <c r="R361" s="176"/>
    </row>
    <row r="362" ht="15" customHeight="1">
      <c r="A362" s="176"/>
      <c r="B362" s="176"/>
      <c r="C362" s="347"/>
      <c r="D362" s="347"/>
      <c r="E362" s="347"/>
      <c r="F362" s="347"/>
      <c r="G362" s="348"/>
      <c r="H362" s="349"/>
      <c r="I362" s="305"/>
      <c r="J362" s="305"/>
      <c r="K362" s="230"/>
      <c r="L362" s="231"/>
      <c r="M362" s="179"/>
      <c r="N362" s="178"/>
      <c r="O362" s="176"/>
      <c r="P362" s="176"/>
      <c r="Q362" s="176"/>
      <c r="R362" s="176"/>
    </row>
    <row r="363" ht="15" customHeight="1">
      <c r="A363" s="176"/>
      <c r="B363" s="176"/>
      <c r="C363" s="347"/>
      <c r="D363" s="347"/>
      <c r="E363" s="347"/>
      <c r="F363" s="347"/>
      <c r="G363" s="348"/>
      <c r="H363" s="349"/>
      <c r="I363" s="305"/>
      <c r="J363" s="305"/>
      <c r="K363" s="230"/>
      <c r="L363" s="231"/>
      <c r="M363" s="179"/>
      <c r="N363" s="178"/>
      <c r="O363" s="176"/>
      <c r="P363" s="176"/>
      <c r="Q363" s="176"/>
      <c r="R363" s="176"/>
    </row>
    <row r="364" ht="15" customHeight="1">
      <c r="A364" s="176"/>
      <c r="B364" s="176"/>
      <c r="C364" s="347"/>
      <c r="D364" s="347"/>
      <c r="E364" s="347"/>
      <c r="F364" s="347"/>
      <c r="G364" s="348"/>
      <c r="H364" s="349"/>
      <c r="I364" s="305"/>
      <c r="J364" s="305"/>
      <c r="K364" s="230"/>
      <c r="L364" s="231"/>
      <c r="M364" s="179"/>
      <c r="N364" s="178"/>
      <c r="O364" s="176"/>
      <c r="P364" s="176"/>
      <c r="Q364" s="176"/>
      <c r="R364" s="176"/>
    </row>
    <row r="365" ht="15" customHeight="1">
      <c r="A365" s="176"/>
      <c r="B365" s="176"/>
      <c r="C365" s="347"/>
      <c r="D365" s="347"/>
      <c r="E365" s="347"/>
      <c r="F365" s="347"/>
      <c r="G365" s="348"/>
      <c r="H365" s="349"/>
      <c r="I365" s="305"/>
      <c r="J365" s="305"/>
      <c r="K365" s="230"/>
      <c r="L365" s="231"/>
      <c r="M365" s="179"/>
      <c r="N365" s="178"/>
      <c r="O365" s="176"/>
      <c r="P365" s="176"/>
      <c r="Q365" s="176"/>
      <c r="R365" s="176"/>
    </row>
    <row r="366" ht="15" customHeight="1">
      <c r="A366" s="176"/>
      <c r="B366" s="176"/>
      <c r="C366" s="347"/>
      <c r="D366" s="347"/>
      <c r="E366" s="347"/>
      <c r="F366" s="347"/>
      <c r="G366" s="348"/>
      <c r="H366" s="349"/>
      <c r="I366" s="305"/>
      <c r="J366" s="305"/>
      <c r="K366" s="230"/>
      <c r="L366" s="231"/>
      <c r="M366" s="179"/>
      <c r="N366" s="178"/>
      <c r="O366" s="176"/>
      <c r="P366" s="176"/>
      <c r="Q366" s="176"/>
      <c r="R366" s="176"/>
    </row>
    <row r="367" ht="15" customHeight="1">
      <c r="A367" s="176"/>
      <c r="B367" s="176"/>
      <c r="C367" s="347"/>
      <c r="D367" s="347"/>
      <c r="E367" s="347"/>
      <c r="F367" s="347"/>
      <c r="G367" s="348"/>
      <c r="H367" s="349"/>
      <c r="I367" s="305"/>
      <c r="J367" s="305"/>
      <c r="K367" s="230"/>
      <c r="L367" s="231"/>
      <c r="M367" s="179"/>
      <c r="N367" s="178"/>
      <c r="O367" s="176"/>
      <c r="P367" s="176"/>
      <c r="Q367" s="176"/>
      <c r="R367" s="176"/>
    </row>
    <row r="368" ht="15" customHeight="1">
      <c r="A368" s="176"/>
      <c r="B368" s="176"/>
      <c r="C368" s="347"/>
      <c r="D368" s="347"/>
      <c r="E368" s="347"/>
      <c r="F368" s="347"/>
      <c r="G368" s="348"/>
      <c r="H368" s="349"/>
      <c r="I368" s="305"/>
      <c r="J368" s="305"/>
      <c r="K368" s="230"/>
      <c r="L368" s="231"/>
      <c r="M368" s="179"/>
      <c r="N368" s="178"/>
      <c r="O368" s="176"/>
      <c r="P368" s="176"/>
      <c r="Q368" s="176"/>
      <c r="R368" s="176"/>
    </row>
    <row r="369" ht="15" customHeight="1">
      <c r="A369" s="176"/>
      <c r="B369" s="176"/>
      <c r="C369" s="347"/>
      <c r="D369" s="347"/>
      <c r="E369" s="347"/>
      <c r="F369" s="347"/>
      <c r="G369" s="348"/>
      <c r="H369" s="349"/>
      <c r="I369" s="305"/>
      <c r="J369" s="305"/>
      <c r="K369" s="230"/>
      <c r="L369" s="231"/>
      <c r="M369" s="179"/>
      <c r="N369" s="178"/>
      <c r="O369" s="176"/>
      <c r="P369" s="176"/>
      <c r="Q369" s="176"/>
      <c r="R369" s="176"/>
    </row>
    <row r="370" ht="15" customHeight="1">
      <c r="A370" s="176"/>
      <c r="B370" s="176"/>
      <c r="C370" s="347"/>
      <c r="D370" s="347"/>
      <c r="E370" s="347"/>
      <c r="F370" s="347"/>
      <c r="G370" s="348"/>
      <c r="H370" s="349"/>
      <c r="I370" s="305"/>
      <c r="J370" s="305"/>
      <c r="K370" s="230"/>
      <c r="L370" s="231"/>
      <c r="M370" s="179"/>
      <c r="N370" s="178"/>
      <c r="O370" s="176"/>
      <c r="P370" s="176"/>
      <c r="Q370" s="176"/>
      <c r="R370" s="176"/>
    </row>
    <row r="371" ht="15" customHeight="1">
      <c r="A371" s="176"/>
      <c r="B371" s="176"/>
      <c r="C371" s="347"/>
      <c r="D371" s="347"/>
      <c r="E371" s="347"/>
      <c r="F371" s="347"/>
      <c r="G371" s="348"/>
      <c r="H371" s="349"/>
      <c r="I371" s="305"/>
      <c r="J371" s="305"/>
      <c r="K371" s="230"/>
      <c r="L371" s="231"/>
      <c r="M371" s="179"/>
      <c r="N371" s="178"/>
      <c r="O371" s="176"/>
      <c r="P371" s="176"/>
      <c r="Q371" s="176"/>
      <c r="R371" s="176"/>
    </row>
    <row r="372" ht="15" customHeight="1">
      <c r="A372" s="176"/>
      <c r="B372" s="176"/>
      <c r="C372" s="347"/>
      <c r="D372" s="347"/>
      <c r="E372" s="347"/>
      <c r="F372" s="347"/>
      <c r="G372" s="348"/>
      <c r="H372" s="349"/>
      <c r="I372" s="305"/>
      <c r="J372" s="305"/>
      <c r="K372" s="230"/>
      <c r="L372" s="231"/>
      <c r="M372" s="179"/>
      <c r="N372" s="178"/>
      <c r="O372" s="176"/>
      <c r="P372" s="176"/>
      <c r="Q372" s="176"/>
      <c r="R372" s="176"/>
    </row>
    <row r="373" ht="15" customHeight="1">
      <c r="A373" s="176"/>
      <c r="B373" s="176"/>
      <c r="C373" s="347"/>
      <c r="D373" s="347"/>
      <c r="E373" s="347"/>
      <c r="F373" s="347"/>
      <c r="G373" s="348"/>
      <c r="H373" s="349"/>
      <c r="I373" s="305"/>
      <c r="J373" s="305"/>
      <c r="K373" s="230"/>
      <c r="L373" s="231"/>
      <c r="M373" s="179"/>
      <c r="N373" s="178"/>
      <c r="O373" s="176"/>
      <c r="P373" s="176"/>
      <c r="Q373" s="176"/>
      <c r="R373" s="176"/>
    </row>
    <row r="374" ht="15" customHeight="1">
      <c r="A374" s="176"/>
      <c r="B374" s="176"/>
      <c r="C374" s="347"/>
      <c r="D374" s="347"/>
      <c r="E374" s="347"/>
      <c r="F374" s="347"/>
      <c r="G374" s="348"/>
      <c r="H374" s="349"/>
      <c r="I374" s="305"/>
      <c r="J374" s="305"/>
      <c r="K374" s="230"/>
      <c r="L374" s="231"/>
      <c r="M374" s="179"/>
      <c r="N374" s="178"/>
      <c r="O374" s="176"/>
      <c r="P374" s="176"/>
      <c r="Q374" s="176"/>
      <c r="R374" s="176"/>
    </row>
    <row r="375" ht="15" customHeight="1">
      <c r="A375" s="176"/>
      <c r="B375" s="176"/>
      <c r="C375" s="347"/>
      <c r="D375" s="347"/>
      <c r="E375" s="347"/>
      <c r="F375" s="347"/>
      <c r="G375" s="348"/>
      <c r="H375" s="349"/>
      <c r="I375" s="305"/>
      <c r="J375" s="305"/>
      <c r="K375" s="230"/>
      <c r="L375" s="231"/>
      <c r="M375" s="179"/>
      <c r="N375" s="178"/>
      <c r="O375" s="176"/>
      <c r="P375" s="176"/>
      <c r="Q375" s="176"/>
      <c r="R375" s="176"/>
    </row>
    <row r="376" ht="15" customHeight="1">
      <c r="A376" s="176"/>
      <c r="B376" s="176"/>
      <c r="C376" s="347"/>
      <c r="D376" s="347"/>
      <c r="E376" s="347"/>
      <c r="F376" s="347"/>
      <c r="G376" s="348"/>
      <c r="H376" s="349"/>
      <c r="I376" s="305"/>
      <c r="J376" s="305"/>
      <c r="K376" s="230"/>
      <c r="L376" s="231"/>
      <c r="M376" s="179"/>
      <c r="N376" s="178"/>
      <c r="O376" s="176"/>
      <c r="P376" s="176"/>
      <c r="Q376" s="176"/>
      <c r="R376" s="176"/>
    </row>
    <row r="377" ht="15" customHeight="1">
      <c r="A377" s="176"/>
      <c r="B377" s="176"/>
      <c r="C377" s="347"/>
      <c r="D377" s="347"/>
      <c r="E377" s="347"/>
      <c r="F377" s="347"/>
      <c r="G377" s="348"/>
      <c r="H377" s="349"/>
      <c r="I377" s="305"/>
      <c r="J377" s="305"/>
      <c r="K377" s="230"/>
      <c r="L377" s="231"/>
      <c r="M377" s="179"/>
      <c r="N377" s="178"/>
      <c r="O377" s="176"/>
      <c r="P377" s="176"/>
      <c r="Q377" s="176"/>
      <c r="R377" s="176"/>
    </row>
    <row r="378" ht="15" customHeight="1">
      <c r="A378" s="176"/>
      <c r="B378" s="176"/>
      <c r="C378" s="347"/>
      <c r="D378" s="347"/>
      <c r="E378" s="347"/>
      <c r="F378" s="347"/>
      <c r="G378" s="348"/>
      <c r="H378" s="349"/>
      <c r="I378" s="305"/>
      <c r="J378" s="305"/>
      <c r="K378" s="230"/>
      <c r="L378" s="231"/>
      <c r="M378" s="179"/>
      <c r="N378" s="178"/>
      <c r="O378" s="176"/>
      <c r="P378" s="176"/>
      <c r="Q378" s="176"/>
      <c r="R378" s="176"/>
    </row>
    <row r="379" ht="15" customHeight="1">
      <c r="A379" s="176"/>
      <c r="B379" s="176"/>
      <c r="C379" s="347"/>
      <c r="D379" s="347"/>
      <c r="E379" s="347"/>
      <c r="F379" s="347"/>
      <c r="G379" s="348"/>
      <c r="H379" s="349"/>
      <c r="I379" s="305"/>
      <c r="J379" s="305"/>
      <c r="K379" s="230"/>
      <c r="L379" s="231"/>
      <c r="M379" s="179"/>
      <c r="N379" s="178"/>
      <c r="O379" s="176"/>
      <c r="P379" s="176"/>
      <c r="Q379" s="176"/>
      <c r="R379" s="176"/>
    </row>
    <row r="380" ht="15" customHeight="1">
      <c r="A380" s="176"/>
      <c r="B380" s="176"/>
      <c r="C380" s="347"/>
      <c r="D380" s="347"/>
      <c r="E380" s="347"/>
      <c r="F380" s="347"/>
      <c r="G380" s="348"/>
      <c r="H380" s="349"/>
      <c r="I380" s="305"/>
      <c r="J380" s="305"/>
      <c r="K380" s="230"/>
      <c r="L380" s="231"/>
      <c r="M380" s="179"/>
      <c r="N380" s="178"/>
      <c r="O380" s="176"/>
      <c r="P380" s="176"/>
      <c r="Q380" s="176"/>
      <c r="R380" s="176"/>
    </row>
    <row r="381" ht="15" customHeight="1">
      <c r="A381" s="176"/>
      <c r="B381" s="176"/>
      <c r="C381" s="347"/>
      <c r="D381" s="347"/>
      <c r="E381" s="347"/>
      <c r="F381" s="347"/>
      <c r="G381" s="348"/>
      <c r="H381" s="349"/>
      <c r="I381" s="305"/>
      <c r="J381" s="305"/>
      <c r="K381" s="230"/>
      <c r="L381" s="231"/>
      <c r="M381" s="179"/>
      <c r="N381" s="178"/>
      <c r="O381" s="176"/>
      <c r="P381" s="176"/>
      <c r="Q381" s="176"/>
      <c r="R381" s="176"/>
    </row>
    <row r="382" ht="15" customHeight="1">
      <c r="A382" s="176"/>
      <c r="B382" s="176"/>
      <c r="C382" s="347"/>
      <c r="D382" s="347"/>
      <c r="E382" s="347"/>
      <c r="F382" s="347"/>
      <c r="G382" s="348"/>
      <c r="H382" s="349"/>
      <c r="I382" s="305"/>
      <c r="J382" s="305"/>
      <c r="K382" s="230"/>
      <c r="L382" s="231"/>
      <c r="M382" s="179"/>
      <c r="N382" s="178"/>
      <c r="O382" s="176"/>
      <c r="P382" s="176"/>
      <c r="Q382" s="176"/>
      <c r="R382" s="176"/>
    </row>
    <row r="383" ht="15" customHeight="1">
      <c r="A383" s="176"/>
      <c r="B383" s="176"/>
      <c r="C383" s="347"/>
      <c r="D383" s="347"/>
      <c r="E383" s="347"/>
      <c r="F383" s="347"/>
      <c r="G383" s="348"/>
      <c r="H383" s="349"/>
      <c r="I383" s="305"/>
      <c r="J383" s="305"/>
      <c r="K383" s="230"/>
      <c r="L383" s="231"/>
      <c r="M383" s="179"/>
      <c r="N383" s="178"/>
      <c r="O383" s="176"/>
      <c r="P383" s="176"/>
      <c r="Q383" s="176"/>
      <c r="R383" s="176"/>
    </row>
    <row r="384" ht="15" customHeight="1">
      <c r="A384" s="176"/>
      <c r="B384" s="176"/>
      <c r="C384" s="347"/>
      <c r="D384" s="347"/>
      <c r="E384" s="347"/>
      <c r="F384" s="347"/>
      <c r="G384" s="348"/>
      <c r="H384" s="349"/>
      <c r="I384" s="305"/>
      <c r="J384" s="305"/>
      <c r="K384" s="230"/>
      <c r="L384" s="231"/>
      <c r="M384" s="179"/>
      <c r="N384" s="178"/>
      <c r="O384" s="176"/>
      <c r="P384" s="176"/>
      <c r="Q384" s="176"/>
      <c r="R384" s="176"/>
    </row>
    <row r="385" ht="15" customHeight="1">
      <c r="A385" s="176"/>
      <c r="B385" s="176"/>
      <c r="C385" s="347"/>
      <c r="D385" s="347"/>
      <c r="E385" s="347"/>
      <c r="F385" s="347"/>
      <c r="G385" s="348"/>
      <c r="H385" s="349"/>
      <c r="I385" s="305"/>
      <c r="J385" s="305"/>
      <c r="K385" s="230"/>
      <c r="L385" s="231"/>
      <c r="M385" s="179"/>
      <c r="N385" s="178"/>
      <c r="O385" s="176"/>
      <c r="P385" s="176"/>
      <c r="Q385" s="176"/>
      <c r="R385" s="176"/>
    </row>
    <row r="386" ht="15" customHeight="1">
      <c r="A386" s="176"/>
      <c r="B386" s="176"/>
      <c r="C386" s="347"/>
      <c r="D386" s="347"/>
      <c r="E386" s="347"/>
      <c r="F386" s="347"/>
      <c r="G386" s="348"/>
      <c r="H386" s="349"/>
      <c r="I386" s="305"/>
      <c r="J386" s="305"/>
      <c r="K386" s="230"/>
      <c r="L386" s="231"/>
      <c r="M386" s="179"/>
      <c r="N386" s="178"/>
      <c r="O386" s="176"/>
      <c r="P386" s="176"/>
      <c r="Q386" s="176"/>
      <c r="R386" s="176"/>
    </row>
    <row r="387" ht="15" customHeight="1">
      <c r="A387" s="176"/>
      <c r="B387" s="176"/>
      <c r="C387" s="347"/>
      <c r="D387" s="347"/>
      <c r="E387" s="347"/>
      <c r="F387" s="347"/>
      <c r="G387" s="348"/>
      <c r="H387" s="349"/>
      <c r="I387" s="305"/>
      <c r="J387" s="305"/>
      <c r="K387" s="230"/>
      <c r="L387" s="231"/>
      <c r="M387" s="179"/>
      <c r="N387" s="178"/>
      <c r="O387" s="176"/>
      <c r="P387" s="176"/>
      <c r="Q387" s="176"/>
      <c r="R387" s="176"/>
    </row>
    <row r="388" ht="15" customHeight="1">
      <c r="A388" s="176"/>
      <c r="B388" s="176"/>
      <c r="C388" s="347"/>
      <c r="D388" s="347"/>
      <c r="E388" s="347"/>
      <c r="F388" s="347"/>
      <c r="G388" s="348"/>
      <c r="H388" s="349"/>
      <c r="I388" s="305"/>
      <c r="J388" s="305"/>
      <c r="K388" s="230"/>
      <c r="L388" s="231"/>
      <c r="M388" s="179"/>
      <c r="N388" s="178"/>
      <c r="O388" s="176"/>
      <c r="P388" s="176"/>
      <c r="Q388" s="176"/>
      <c r="R388" s="176"/>
    </row>
    <row r="389" ht="15" customHeight="1">
      <c r="A389" s="176"/>
      <c r="B389" s="176"/>
      <c r="C389" s="347"/>
      <c r="D389" s="347"/>
      <c r="E389" s="347"/>
      <c r="F389" s="347"/>
      <c r="G389" s="348"/>
      <c r="H389" s="349"/>
      <c r="I389" s="305"/>
      <c r="J389" s="305"/>
      <c r="K389" s="230"/>
      <c r="L389" s="231"/>
      <c r="M389" s="179"/>
      <c r="N389" s="178"/>
      <c r="O389" s="176"/>
      <c r="P389" s="176"/>
      <c r="Q389" s="176"/>
      <c r="R389" s="176"/>
    </row>
    <row r="390" ht="15" customHeight="1">
      <c r="A390" s="176"/>
      <c r="B390" s="176"/>
      <c r="C390" s="347"/>
      <c r="D390" s="347"/>
      <c r="E390" s="347"/>
      <c r="F390" s="347"/>
      <c r="G390" s="348"/>
      <c r="H390" s="349"/>
      <c r="I390" s="305"/>
      <c r="J390" s="305"/>
      <c r="K390" s="230"/>
      <c r="L390" s="231"/>
      <c r="M390" s="179"/>
      <c r="N390" s="178"/>
      <c r="O390" s="176"/>
      <c r="P390" s="176"/>
      <c r="Q390" s="176"/>
      <c r="R390" s="176"/>
    </row>
    <row r="391" ht="15" customHeight="1">
      <c r="A391" s="176"/>
      <c r="B391" s="176"/>
      <c r="C391" s="347"/>
      <c r="D391" s="347"/>
      <c r="E391" s="347"/>
      <c r="F391" s="347"/>
      <c r="G391" s="348"/>
      <c r="H391" s="349"/>
      <c r="I391" s="305"/>
      <c r="J391" s="305"/>
      <c r="K391" s="230"/>
      <c r="L391" s="231"/>
      <c r="M391" s="179"/>
      <c r="N391" s="178"/>
      <c r="O391" s="176"/>
      <c r="P391" s="176"/>
      <c r="Q391" s="176"/>
      <c r="R391" s="176"/>
    </row>
    <row r="392" ht="15" customHeight="1">
      <c r="A392" s="176"/>
      <c r="B392" s="176"/>
      <c r="C392" s="347"/>
      <c r="D392" s="347"/>
      <c r="E392" s="347"/>
      <c r="F392" s="347"/>
      <c r="G392" s="348"/>
      <c r="H392" s="349"/>
      <c r="I392" s="305"/>
      <c r="J392" s="305"/>
      <c r="K392" s="230"/>
      <c r="L392" s="231"/>
      <c r="M392" s="179"/>
      <c r="N392" s="178"/>
      <c r="O392" s="176"/>
      <c r="P392" s="176"/>
      <c r="Q392" s="176"/>
      <c r="R392" s="176"/>
    </row>
    <row r="393" ht="15" customHeight="1">
      <c r="A393" s="176"/>
      <c r="B393" s="176"/>
      <c r="C393" s="347"/>
      <c r="D393" s="347"/>
      <c r="E393" s="347"/>
      <c r="F393" s="347"/>
      <c r="G393" s="348"/>
      <c r="H393" s="349"/>
      <c r="I393" s="305"/>
      <c r="J393" s="305"/>
      <c r="K393" s="230"/>
      <c r="L393" s="231"/>
      <c r="M393" s="179"/>
      <c r="N393" s="178"/>
      <c r="O393" s="176"/>
      <c r="P393" s="176"/>
      <c r="Q393" s="176"/>
      <c r="R393" s="176"/>
    </row>
    <row r="394" ht="15" customHeight="1">
      <c r="A394" s="176"/>
      <c r="B394" s="176"/>
      <c r="C394" s="347"/>
      <c r="D394" s="347"/>
      <c r="E394" s="347"/>
      <c r="F394" s="347"/>
      <c r="G394" s="348"/>
      <c r="H394" s="349"/>
      <c r="I394" s="305"/>
      <c r="J394" s="305"/>
      <c r="K394" s="230"/>
      <c r="L394" s="231"/>
      <c r="M394" s="179"/>
      <c r="N394" s="178"/>
      <c r="O394" s="176"/>
      <c r="P394" s="176"/>
      <c r="Q394" s="176"/>
      <c r="R394" s="176"/>
    </row>
    <row r="395" ht="15" customHeight="1">
      <c r="A395" s="176"/>
      <c r="B395" s="176"/>
      <c r="C395" s="347"/>
      <c r="D395" s="347"/>
      <c r="E395" s="347"/>
      <c r="F395" s="347"/>
      <c r="G395" s="348"/>
      <c r="H395" s="349"/>
      <c r="I395" s="305"/>
      <c r="J395" s="305"/>
      <c r="K395" s="230"/>
      <c r="L395" s="231"/>
      <c r="M395" s="179"/>
      <c r="N395" s="178"/>
      <c r="O395" s="176"/>
      <c r="P395" s="176"/>
      <c r="Q395" s="176"/>
      <c r="R395" s="176"/>
    </row>
    <row r="396" ht="15" customHeight="1">
      <c r="A396" s="176"/>
      <c r="B396" s="176"/>
      <c r="C396" s="347"/>
      <c r="D396" s="347"/>
      <c r="E396" s="347"/>
      <c r="F396" s="347"/>
      <c r="G396" s="348"/>
      <c r="H396" s="349"/>
      <c r="I396" s="305"/>
      <c r="J396" s="305"/>
      <c r="K396" s="230"/>
      <c r="L396" s="231"/>
      <c r="M396" s="179"/>
      <c r="N396" s="178"/>
      <c r="O396" s="176"/>
      <c r="P396" s="176"/>
      <c r="Q396" s="176"/>
      <c r="R396" s="176"/>
    </row>
    <row r="397" ht="15" customHeight="1">
      <c r="A397" s="176"/>
      <c r="B397" s="176"/>
      <c r="C397" s="347"/>
      <c r="D397" s="347"/>
      <c r="E397" s="347"/>
      <c r="F397" s="347"/>
      <c r="G397" s="348"/>
      <c r="H397" s="349"/>
      <c r="I397" s="305"/>
      <c r="J397" s="305"/>
      <c r="K397" s="230"/>
      <c r="L397" s="231"/>
      <c r="M397" s="179"/>
      <c r="N397" s="178"/>
      <c r="O397" s="176"/>
      <c r="P397" s="176"/>
      <c r="Q397" s="176"/>
      <c r="R397" s="176"/>
    </row>
    <row r="398" ht="15" customHeight="1">
      <c r="A398" s="176"/>
      <c r="B398" s="176"/>
      <c r="C398" s="347"/>
      <c r="D398" s="347"/>
      <c r="E398" s="347"/>
      <c r="F398" s="347"/>
      <c r="G398" s="348"/>
      <c r="H398" s="349"/>
      <c r="I398" s="305"/>
      <c r="J398" s="305"/>
      <c r="K398" s="230"/>
      <c r="L398" s="231"/>
      <c r="M398" s="179"/>
      <c r="N398" s="178"/>
      <c r="O398" s="176"/>
      <c r="P398" s="176"/>
      <c r="Q398" s="176"/>
      <c r="R398" s="176"/>
    </row>
    <row r="399" ht="15" customHeight="1">
      <c r="A399" s="176"/>
      <c r="B399" s="176"/>
      <c r="C399" s="347"/>
      <c r="D399" s="347"/>
      <c r="E399" s="347"/>
      <c r="F399" s="347"/>
      <c r="G399" s="348"/>
      <c r="H399" s="349"/>
      <c r="I399" s="305"/>
      <c r="J399" s="305"/>
      <c r="K399" s="230"/>
      <c r="L399" s="231"/>
      <c r="M399" s="179"/>
      <c r="N399" s="178"/>
      <c r="O399" s="176"/>
      <c r="P399" s="176"/>
      <c r="Q399" s="176"/>
      <c r="R399" s="176"/>
    </row>
    <row r="400" ht="15" customHeight="1">
      <c r="A400" s="176"/>
      <c r="B400" s="176"/>
      <c r="C400" s="347"/>
      <c r="D400" s="347"/>
      <c r="E400" s="347"/>
      <c r="F400" s="347"/>
      <c r="G400" s="348"/>
      <c r="H400" s="349"/>
      <c r="I400" s="305"/>
      <c r="J400" s="305"/>
      <c r="K400" s="230"/>
      <c r="L400" s="231"/>
      <c r="M400" s="179"/>
      <c r="N400" s="178"/>
      <c r="O400" s="176"/>
      <c r="P400" s="176"/>
      <c r="Q400" s="176"/>
      <c r="R400" s="176"/>
    </row>
    <row r="401" ht="15" customHeight="1">
      <c r="A401" s="176"/>
      <c r="B401" s="176"/>
      <c r="C401" s="347"/>
      <c r="D401" s="347"/>
      <c r="E401" s="347"/>
      <c r="F401" s="347"/>
      <c r="G401" s="348"/>
      <c r="H401" s="349"/>
      <c r="I401" s="305"/>
      <c r="J401" s="305"/>
      <c r="K401" s="230"/>
      <c r="L401" s="231"/>
      <c r="M401" s="179"/>
      <c r="N401" s="178"/>
      <c r="O401" s="176"/>
      <c r="P401" s="176"/>
      <c r="Q401" s="176"/>
      <c r="R401" s="176"/>
    </row>
    <row r="402" ht="15" customHeight="1">
      <c r="A402" s="176"/>
      <c r="B402" s="176"/>
      <c r="C402" s="347"/>
      <c r="D402" s="347"/>
      <c r="E402" s="347"/>
      <c r="F402" s="347"/>
      <c r="G402" s="348"/>
      <c r="H402" s="349"/>
      <c r="I402" s="305"/>
      <c r="J402" s="305"/>
      <c r="K402" s="230"/>
      <c r="L402" s="231"/>
      <c r="M402" s="179"/>
      <c r="N402" s="178"/>
      <c r="O402" s="176"/>
      <c r="P402" s="176"/>
      <c r="Q402" s="176"/>
      <c r="R402" s="176"/>
    </row>
    <row r="403" ht="15" customHeight="1">
      <c r="A403" s="176"/>
      <c r="B403" s="176"/>
      <c r="C403" s="347"/>
      <c r="D403" s="347"/>
      <c r="E403" s="347"/>
      <c r="F403" s="347"/>
      <c r="G403" s="348"/>
      <c r="H403" s="349"/>
      <c r="I403" s="305"/>
      <c r="J403" s="305"/>
      <c r="K403" s="230"/>
      <c r="L403" s="231"/>
      <c r="M403" s="179"/>
      <c r="N403" s="178"/>
      <c r="O403" s="176"/>
      <c r="P403" s="176"/>
      <c r="Q403" s="176"/>
      <c r="R403" s="176"/>
    </row>
    <row r="404" ht="15" customHeight="1">
      <c r="A404" s="176"/>
      <c r="B404" s="176"/>
      <c r="C404" s="347"/>
      <c r="D404" s="347"/>
      <c r="E404" s="347"/>
      <c r="F404" s="347"/>
      <c r="G404" s="348"/>
      <c r="H404" s="349"/>
      <c r="I404" s="305"/>
      <c r="J404" s="305"/>
      <c r="K404" s="230"/>
      <c r="L404" s="231"/>
      <c r="M404" s="179"/>
      <c r="N404" s="178"/>
      <c r="O404" s="176"/>
      <c r="P404" s="176"/>
      <c r="Q404" s="176"/>
      <c r="R404" s="176"/>
    </row>
    <row r="405" ht="15" customHeight="1">
      <c r="A405" s="176"/>
      <c r="B405" s="176"/>
      <c r="C405" s="347"/>
      <c r="D405" s="347"/>
      <c r="E405" s="347"/>
      <c r="F405" s="347"/>
      <c r="G405" s="348"/>
      <c r="H405" s="349"/>
      <c r="I405" s="305"/>
      <c r="J405" s="305"/>
      <c r="K405" s="230"/>
      <c r="L405" s="231"/>
      <c r="M405" s="179"/>
      <c r="N405" s="178"/>
      <c r="O405" s="176"/>
      <c r="P405" s="176"/>
      <c r="Q405" s="176"/>
      <c r="R405" s="176"/>
    </row>
    <row r="406" ht="15" customHeight="1">
      <c r="A406" s="176"/>
      <c r="B406" s="176"/>
      <c r="C406" s="347"/>
      <c r="D406" s="347"/>
      <c r="E406" s="347"/>
      <c r="F406" s="347"/>
      <c r="G406" s="348"/>
      <c r="H406" s="349"/>
      <c r="I406" s="305"/>
      <c r="J406" s="305"/>
      <c r="K406" s="230"/>
      <c r="L406" s="231"/>
      <c r="M406" s="179"/>
      <c r="N406" s="178"/>
      <c r="O406" s="176"/>
      <c r="P406" s="176"/>
      <c r="Q406" s="176"/>
      <c r="R406" s="176"/>
    </row>
    <row r="407" ht="15" customHeight="1">
      <c r="A407" s="176"/>
      <c r="B407" s="176"/>
      <c r="C407" s="347"/>
      <c r="D407" s="347"/>
      <c r="E407" s="347"/>
      <c r="F407" s="347"/>
      <c r="G407" s="348"/>
      <c r="H407" s="349"/>
      <c r="I407" s="305"/>
      <c r="J407" s="305"/>
      <c r="K407" s="230"/>
      <c r="L407" s="231"/>
      <c r="M407" s="179"/>
      <c r="N407" s="178"/>
      <c r="O407" s="176"/>
      <c r="P407" s="176"/>
      <c r="Q407" s="176"/>
      <c r="R407" s="176"/>
    </row>
    <row r="408" ht="15" customHeight="1">
      <c r="A408" s="176"/>
      <c r="B408" s="176"/>
      <c r="C408" s="347"/>
      <c r="D408" s="347"/>
      <c r="E408" s="347"/>
      <c r="F408" s="347"/>
      <c r="G408" s="348"/>
      <c r="H408" s="349"/>
      <c r="I408" s="305"/>
      <c r="J408" s="305"/>
      <c r="K408" s="230"/>
      <c r="L408" s="231"/>
      <c r="M408" s="179"/>
      <c r="N408" s="178"/>
      <c r="O408" s="176"/>
      <c r="P408" s="176"/>
      <c r="Q408" s="176"/>
      <c r="R408" s="176"/>
    </row>
    <row r="409" ht="15" customHeight="1">
      <c r="A409" s="176"/>
      <c r="B409" s="176"/>
      <c r="C409" s="347"/>
      <c r="D409" s="347"/>
      <c r="E409" s="347"/>
      <c r="F409" s="347"/>
      <c r="G409" s="348"/>
      <c r="H409" s="349"/>
      <c r="I409" s="305"/>
      <c r="J409" s="305"/>
      <c r="K409" s="230"/>
      <c r="L409" s="231"/>
      <c r="M409" s="179"/>
      <c r="N409" s="178"/>
      <c r="O409" s="176"/>
      <c r="P409" s="176"/>
      <c r="Q409" s="176"/>
      <c r="R409" s="176"/>
    </row>
    <row r="410" ht="15" customHeight="1">
      <c r="A410" s="176"/>
      <c r="B410" s="176"/>
      <c r="C410" s="347"/>
      <c r="D410" s="347"/>
      <c r="E410" s="347"/>
      <c r="F410" s="347"/>
      <c r="G410" s="348"/>
      <c r="H410" s="349"/>
      <c r="I410" s="305"/>
      <c r="J410" s="305"/>
      <c r="K410" s="230"/>
      <c r="L410" s="231"/>
      <c r="M410" s="179"/>
      <c r="N410" s="178"/>
      <c r="O410" s="176"/>
      <c r="P410" s="176"/>
      <c r="Q410" s="176"/>
      <c r="R410" s="176"/>
    </row>
    <row r="411" ht="15" customHeight="1">
      <c r="A411" s="176"/>
      <c r="B411" s="176"/>
      <c r="C411" s="347"/>
      <c r="D411" s="347"/>
      <c r="E411" s="347"/>
      <c r="F411" s="347"/>
      <c r="G411" s="348"/>
      <c r="H411" s="349"/>
      <c r="I411" s="305"/>
      <c r="J411" s="305"/>
      <c r="K411" s="230"/>
      <c r="L411" s="231"/>
      <c r="M411" s="179"/>
      <c r="N411" s="178"/>
      <c r="O411" s="176"/>
      <c r="P411" s="176"/>
      <c r="Q411" s="176"/>
      <c r="R411" s="176"/>
    </row>
    <row r="412" ht="15" customHeight="1">
      <c r="A412" s="176"/>
      <c r="B412" s="176"/>
      <c r="C412" s="347"/>
      <c r="D412" s="347"/>
      <c r="E412" s="347"/>
      <c r="F412" s="347"/>
      <c r="G412" s="348"/>
      <c r="H412" s="349"/>
      <c r="I412" s="305"/>
      <c r="J412" s="305"/>
      <c r="K412" s="230"/>
      <c r="L412" s="231"/>
      <c r="M412" s="179"/>
      <c r="N412" s="178"/>
      <c r="O412" s="176"/>
      <c r="P412" s="176"/>
      <c r="Q412" s="176"/>
      <c r="R412" s="176"/>
    </row>
    <row r="413" ht="15" customHeight="1">
      <c r="A413" s="176"/>
      <c r="B413" s="176"/>
      <c r="C413" s="347"/>
      <c r="D413" s="347"/>
      <c r="E413" s="347"/>
      <c r="F413" s="347"/>
      <c r="G413" s="348"/>
      <c r="H413" s="349"/>
      <c r="I413" s="305"/>
      <c r="J413" s="305"/>
      <c r="K413" s="230"/>
      <c r="L413" s="231"/>
      <c r="M413" s="179"/>
      <c r="N413" s="178"/>
      <c r="O413" s="176"/>
      <c r="P413" s="176"/>
      <c r="Q413" s="176"/>
      <c r="R413" s="176"/>
    </row>
    <row r="414" ht="15" customHeight="1">
      <c r="A414" s="176"/>
      <c r="B414" s="176"/>
      <c r="C414" s="347"/>
      <c r="D414" s="347"/>
      <c r="E414" s="347"/>
      <c r="F414" s="347"/>
      <c r="G414" s="348"/>
      <c r="H414" s="349"/>
      <c r="I414" s="305"/>
      <c r="J414" s="305"/>
      <c r="K414" s="230"/>
      <c r="L414" s="231"/>
      <c r="M414" s="179"/>
      <c r="N414" s="178"/>
      <c r="O414" s="176"/>
      <c r="P414" s="176"/>
      <c r="Q414" s="176"/>
      <c r="R414" s="176"/>
    </row>
    <row r="415" ht="15" customHeight="1">
      <c r="A415" s="176"/>
      <c r="B415" s="176"/>
      <c r="C415" s="347"/>
      <c r="D415" s="347"/>
      <c r="E415" s="347"/>
      <c r="F415" s="347"/>
      <c r="G415" s="348"/>
      <c r="H415" s="349"/>
      <c r="I415" s="305"/>
      <c r="J415" s="305"/>
      <c r="K415" s="230"/>
      <c r="L415" s="231"/>
      <c r="M415" s="179"/>
      <c r="N415" s="178"/>
      <c r="O415" s="176"/>
      <c r="P415" s="176"/>
      <c r="Q415" s="176"/>
      <c r="R415" s="176"/>
    </row>
    <row r="416" ht="15" customHeight="1">
      <c r="A416" s="176"/>
      <c r="B416" s="176"/>
      <c r="C416" s="347"/>
      <c r="D416" s="347"/>
      <c r="E416" s="347"/>
      <c r="F416" s="347"/>
      <c r="G416" s="348"/>
      <c r="H416" s="349"/>
      <c r="I416" s="305"/>
      <c r="J416" s="305"/>
      <c r="K416" s="230"/>
      <c r="L416" s="231"/>
      <c r="M416" s="179"/>
      <c r="N416" s="178"/>
      <c r="O416" s="176"/>
      <c r="P416" s="176"/>
      <c r="Q416" s="176"/>
      <c r="R416" s="176"/>
    </row>
    <row r="417" ht="15" customHeight="1">
      <c r="A417" s="176"/>
      <c r="B417" s="176"/>
      <c r="C417" s="347"/>
      <c r="D417" s="347"/>
      <c r="E417" s="347"/>
      <c r="F417" s="347"/>
      <c r="G417" s="348"/>
      <c r="H417" s="349"/>
      <c r="I417" s="305"/>
      <c r="J417" s="305"/>
      <c r="K417" s="230"/>
      <c r="L417" s="231"/>
      <c r="M417" s="179"/>
      <c r="N417" s="178"/>
      <c r="O417" s="176"/>
      <c r="P417" s="176"/>
      <c r="Q417" s="176"/>
      <c r="R417" s="176"/>
    </row>
    <row r="418" ht="15" customHeight="1">
      <c r="A418" s="176"/>
      <c r="B418" s="176"/>
      <c r="C418" s="347"/>
      <c r="D418" s="347"/>
      <c r="E418" s="347"/>
      <c r="F418" s="347"/>
      <c r="G418" s="348"/>
      <c r="H418" s="349"/>
      <c r="I418" s="305"/>
      <c r="J418" s="305"/>
      <c r="K418" s="230"/>
      <c r="L418" s="231"/>
      <c r="M418" s="179"/>
      <c r="N418" s="178"/>
      <c r="O418" s="176"/>
      <c r="P418" s="176"/>
      <c r="Q418" s="176"/>
      <c r="R418" s="176"/>
    </row>
    <row r="419" ht="15" customHeight="1">
      <c r="A419" s="176"/>
      <c r="B419" s="176"/>
      <c r="C419" s="347"/>
      <c r="D419" s="347"/>
      <c r="E419" s="347"/>
      <c r="F419" s="347"/>
      <c r="G419" s="348"/>
      <c r="H419" s="349"/>
      <c r="I419" s="305"/>
      <c r="J419" s="305"/>
      <c r="K419" s="230"/>
      <c r="L419" s="231"/>
      <c r="M419" s="179"/>
      <c r="N419" s="178"/>
      <c r="O419" s="176"/>
      <c r="P419" s="176"/>
      <c r="Q419" s="176"/>
      <c r="R419" s="176"/>
    </row>
    <row r="420" ht="15" customHeight="1">
      <c r="A420" s="176"/>
      <c r="B420" s="176"/>
      <c r="C420" s="347"/>
      <c r="D420" s="347"/>
      <c r="E420" s="347"/>
      <c r="F420" s="347"/>
      <c r="G420" s="348"/>
      <c r="H420" s="349"/>
      <c r="I420" s="305"/>
      <c r="J420" s="305"/>
      <c r="K420" s="230"/>
      <c r="L420" s="231"/>
      <c r="M420" s="179"/>
      <c r="N420" s="178"/>
      <c r="O420" s="176"/>
      <c r="P420" s="176"/>
      <c r="Q420" s="176"/>
      <c r="R420" s="176"/>
    </row>
    <row r="421" ht="15" customHeight="1">
      <c r="A421" s="176"/>
      <c r="B421" s="176"/>
      <c r="C421" s="347"/>
      <c r="D421" s="347"/>
      <c r="E421" s="347"/>
      <c r="F421" s="347"/>
      <c r="G421" s="348"/>
      <c r="H421" s="349"/>
      <c r="I421" s="305"/>
      <c r="J421" s="305"/>
      <c r="K421" s="230"/>
      <c r="L421" s="231"/>
      <c r="M421" s="179"/>
      <c r="N421" s="178"/>
      <c r="O421" s="176"/>
      <c r="P421" s="176"/>
      <c r="Q421" s="176"/>
      <c r="R421" s="176"/>
    </row>
    <row r="422" ht="15" customHeight="1">
      <c r="A422" s="176"/>
      <c r="B422" s="176"/>
      <c r="C422" s="347"/>
      <c r="D422" s="347"/>
      <c r="E422" s="347"/>
      <c r="F422" s="347"/>
      <c r="G422" s="348"/>
      <c r="H422" s="349"/>
      <c r="I422" s="305"/>
      <c r="J422" s="305"/>
      <c r="K422" s="230"/>
      <c r="L422" s="231"/>
      <c r="M422" s="179"/>
      <c r="N422" s="178"/>
      <c r="O422" s="176"/>
      <c r="P422" s="176"/>
      <c r="Q422" s="176"/>
      <c r="R422" s="176"/>
    </row>
    <row r="423" ht="15" customHeight="1">
      <c r="A423" s="176"/>
      <c r="B423" s="176"/>
      <c r="C423" s="347"/>
      <c r="D423" s="347"/>
      <c r="E423" s="347"/>
      <c r="F423" s="347"/>
      <c r="G423" s="348"/>
      <c r="H423" s="349"/>
      <c r="I423" s="305"/>
      <c r="J423" s="305"/>
      <c r="K423" s="230"/>
      <c r="L423" s="231"/>
      <c r="M423" s="179"/>
      <c r="N423" s="178"/>
      <c r="O423" s="176"/>
      <c r="P423" s="176"/>
      <c r="Q423" s="176"/>
      <c r="R423" s="176"/>
    </row>
    <row r="424" ht="15" customHeight="1">
      <c r="A424" s="176"/>
      <c r="B424" s="176"/>
      <c r="C424" s="347"/>
      <c r="D424" s="347"/>
      <c r="E424" s="347"/>
      <c r="F424" s="347"/>
      <c r="G424" s="348"/>
      <c r="H424" s="349"/>
      <c r="I424" s="305"/>
      <c r="J424" s="305"/>
      <c r="K424" s="230"/>
      <c r="L424" s="231"/>
      <c r="M424" s="179"/>
      <c r="N424" s="178"/>
      <c r="O424" s="176"/>
      <c r="P424" s="176"/>
      <c r="Q424" s="176"/>
      <c r="R424" s="176"/>
    </row>
    <row r="425" ht="15" customHeight="1">
      <c r="A425" s="176"/>
      <c r="B425" s="176"/>
      <c r="C425" s="347"/>
      <c r="D425" s="347"/>
      <c r="E425" s="347"/>
      <c r="F425" s="347"/>
      <c r="G425" s="348"/>
      <c r="H425" s="349"/>
      <c r="I425" s="305"/>
      <c r="J425" s="305"/>
      <c r="K425" s="230"/>
      <c r="L425" s="231"/>
      <c r="M425" s="179"/>
      <c r="N425" s="178"/>
      <c r="O425" s="176"/>
      <c r="P425" s="176"/>
      <c r="Q425" s="176"/>
      <c r="R425" s="176"/>
    </row>
    <row r="426" ht="15" customHeight="1">
      <c r="A426" s="176"/>
      <c r="B426" s="176"/>
      <c r="C426" s="347"/>
      <c r="D426" s="347"/>
      <c r="E426" s="347"/>
      <c r="F426" s="347"/>
      <c r="G426" s="348"/>
      <c r="H426" s="349"/>
      <c r="I426" s="305"/>
      <c r="J426" s="305"/>
      <c r="K426" s="230"/>
      <c r="L426" s="231"/>
      <c r="M426" s="179"/>
      <c r="N426" s="178"/>
      <c r="O426" s="176"/>
      <c r="P426" s="176"/>
      <c r="Q426" s="176"/>
      <c r="R426" s="176"/>
    </row>
    <row r="427" ht="15" customHeight="1">
      <c r="A427" s="176"/>
      <c r="B427" s="176"/>
      <c r="C427" s="347"/>
      <c r="D427" s="347"/>
      <c r="E427" s="347"/>
      <c r="F427" s="347"/>
      <c r="G427" s="348"/>
      <c r="H427" s="349"/>
      <c r="I427" s="305"/>
      <c r="J427" s="305"/>
      <c r="K427" s="230"/>
      <c r="L427" s="231"/>
      <c r="M427" s="179"/>
      <c r="N427" s="178"/>
      <c r="O427" s="176"/>
      <c r="P427" s="176"/>
      <c r="Q427" s="176"/>
      <c r="R427" s="176"/>
    </row>
    <row r="428" ht="15" customHeight="1">
      <c r="A428" s="176"/>
      <c r="B428" s="176"/>
      <c r="C428" s="347"/>
      <c r="D428" s="347"/>
      <c r="E428" s="347"/>
      <c r="F428" s="347"/>
      <c r="G428" s="348"/>
      <c r="H428" s="349"/>
      <c r="I428" s="305"/>
      <c r="J428" s="305"/>
      <c r="K428" s="230"/>
      <c r="L428" s="231"/>
      <c r="M428" s="179"/>
      <c r="N428" s="178"/>
      <c r="O428" s="176"/>
      <c r="P428" s="176"/>
      <c r="Q428" s="176"/>
      <c r="R428" s="176"/>
    </row>
    <row r="429" ht="15" customHeight="1">
      <c r="A429" s="176"/>
      <c r="B429" s="176"/>
      <c r="C429" s="347"/>
      <c r="D429" s="347"/>
      <c r="E429" s="347"/>
      <c r="F429" s="347"/>
      <c r="G429" s="348"/>
      <c r="H429" s="349"/>
      <c r="I429" s="305"/>
      <c r="J429" s="305"/>
      <c r="K429" s="230"/>
      <c r="L429" s="231"/>
      <c r="M429" s="179"/>
      <c r="N429" s="178"/>
      <c r="O429" s="176"/>
      <c r="P429" s="176"/>
      <c r="Q429" s="176"/>
      <c r="R429" s="176"/>
    </row>
    <row r="430" ht="15" customHeight="1">
      <c r="A430" s="176"/>
      <c r="B430" s="176"/>
      <c r="C430" s="347"/>
      <c r="D430" s="347"/>
      <c r="E430" s="347"/>
      <c r="F430" s="347"/>
      <c r="G430" s="348"/>
      <c r="H430" s="349"/>
      <c r="I430" s="305"/>
      <c r="J430" s="305"/>
      <c r="K430" s="230"/>
      <c r="L430" s="231"/>
      <c r="M430" s="179"/>
      <c r="N430" s="178"/>
      <c r="O430" s="176"/>
      <c r="P430" s="176"/>
      <c r="Q430" s="176"/>
      <c r="R430" s="176"/>
    </row>
    <row r="431" ht="15" customHeight="1">
      <c r="A431" s="176"/>
      <c r="B431" s="176"/>
      <c r="C431" s="347"/>
      <c r="D431" s="347"/>
      <c r="E431" s="347"/>
      <c r="F431" s="347"/>
      <c r="G431" s="348"/>
      <c r="H431" s="349"/>
      <c r="I431" s="305"/>
      <c r="J431" s="305"/>
      <c r="K431" s="230"/>
      <c r="L431" s="231"/>
      <c r="M431" s="179"/>
      <c r="N431" s="178"/>
      <c r="O431" s="176"/>
      <c r="P431" s="176"/>
      <c r="Q431" s="176"/>
      <c r="R431" s="176"/>
    </row>
    <row r="432" ht="15" customHeight="1">
      <c r="A432" s="176"/>
      <c r="B432" s="176"/>
      <c r="C432" s="347"/>
      <c r="D432" s="347"/>
      <c r="E432" s="347"/>
      <c r="F432" s="347"/>
      <c r="G432" s="348"/>
      <c r="H432" s="349"/>
      <c r="I432" s="305"/>
      <c r="J432" s="305"/>
      <c r="K432" s="230"/>
      <c r="L432" s="231"/>
      <c r="M432" s="179"/>
      <c r="N432" s="178"/>
      <c r="O432" s="176"/>
      <c r="P432" s="176"/>
      <c r="Q432" s="176"/>
      <c r="R432" s="176"/>
    </row>
    <row r="433" ht="15" customHeight="1">
      <c r="A433" s="176"/>
      <c r="B433" s="176"/>
      <c r="C433" s="347"/>
      <c r="D433" s="347"/>
      <c r="E433" s="347"/>
      <c r="F433" s="347"/>
      <c r="G433" s="348"/>
      <c r="H433" s="349"/>
      <c r="I433" s="305"/>
      <c r="J433" s="305"/>
      <c r="K433" s="230"/>
      <c r="L433" s="231"/>
      <c r="M433" s="179"/>
      <c r="N433" s="178"/>
      <c r="O433" s="176"/>
      <c r="P433" s="176"/>
      <c r="Q433" s="176"/>
      <c r="R433" s="176"/>
    </row>
    <row r="434" ht="15" customHeight="1">
      <c r="A434" s="176"/>
      <c r="B434" s="176"/>
      <c r="C434" s="347"/>
      <c r="D434" s="347"/>
      <c r="E434" s="347"/>
      <c r="F434" s="347"/>
      <c r="G434" s="348"/>
      <c r="H434" s="349"/>
      <c r="I434" s="305"/>
      <c r="J434" s="305"/>
      <c r="K434" s="230"/>
      <c r="L434" s="231"/>
      <c r="M434" s="179"/>
      <c r="N434" s="178"/>
      <c r="O434" s="176"/>
      <c r="P434" s="176"/>
      <c r="Q434" s="176"/>
      <c r="R434" s="176"/>
    </row>
    <row r="435" ht="15" customHeight="1">
      <c r="A435" s="176"/>
      <c r="B435" s="176"/>
      <c r="C435" s="347"/>
      <c r="D435" s="347"/>
      <c r="E435" s="347"/>
      <c r="F435" s="347"/>
      <c r="G435" s="348"/>
      <c r="H435" s="349"/>
      <c r="I435" s="305"/>
      <c r="J435" s="305"/>
      <c r="K435" s="230"/>
      <c r="L435" s="231"/>
      <c r="M435" s="179"/>
      <c r="N435" s="178"/>
      <c r="O435" s="176"/>
      <c r="P435" s="176"/>
      <c r="Q435" s="176"/>
      <c r="R435" s="176"/>
    </row>
    <row r="436" ht="15" customHeight="1">
      <c r="A436" s="176"/>
      <c r="B436" s="176"/>
      <c r="C436" s="347"/>
      <c r="D436" s="347"/>
      <c r="E436" s="347"/>
      <c r="F436" s="347"/>
      <c r="G436" s="348"/>
      <c r="H436" s="349"/>
      <c r="I436" s="305"/>
      <c r="J436" s="305"/>
      <c r="K436" s="350"/>
      <c r="L436" s="315"/>
      <c r="M436" s="179"/>
      <c r="N436" s="178"/>
      <c r="O436" s="176"/>
      <c r="P436" s="176"/>
      <c r="Q436" s="176"/>
      <c r="R436" s="176"/>
    </row>
    <row r="437" ht="15" customHeight="1">
      <c r="A437" s="176"/>
      <c r="B437" s="176"/>
      <c r="C437" s="176"/>
      <c r="D437" s="176"/>
      <c r="E437" s="176"/>
      <c r="F437" s="176"/>
      <c r="G437" s="177"/>
      <c r="H437" s="178"/>
      <c r="I437" s="305"/>
      <c r="J437" s="305"/>
      <c r="K437" s="350"/>
      <c r="L437" s="315"/>
      <c r="M437" s="179"/>
      <c r="N437" s="178"/>
      <c r="O437" s="176"/>
      <c r="P437" s="176"/>
      <c r="Q437" s="176"/>
      <c r="R437" s="176"/>
    </row>
    <row r="438" ht="15" customHeight="1">
      <c r="A438" s="176"/>
      <c r="B438" s="176"/>
      <c r="C438" s="176"/>
      <c r="D438" s="176"/>
      <c r="E438" s="176"/>
      <c r="F438" s="176"/>
      <c r="G438" s="177"/>
      <c r="H438" s="178"/>
      <c r="I438" s="305"/>
      <c r="J438" s="305"/>
      <c r="K438" s="350"/>
      <c r="L438" s="315"/>
      <c r="M438" s="179"/>
      <c r="N438" s="178"/>
      <c r="O438" s="176"/>
      <c r="P438" s="176"/>
      <c r="Q438" s="176"/>
      <c r="R438" s="176"/>
    </row>
    <row r="439" ht="15" customHeight="1">
      <c r="A439" s="176"/>
      <c r="B439" s="176"/>
      <c r="C439" s="176"/>
      <c r="D439" s="176"/>
      <c r="E439" s="176"/>
      <c r="F439" s="176"/>
      <c r="G439" s="177"/>
      <c r="H439" s="178"/>
      <c r="I439" s="305"/>
      <c r="J439" s="305"/>
      <c r="K439" s="350"/>
      <c r="L439" s="315"/>
      <c r="M439" s="179"/>
      <c r="N439" s="178"/>
      <c r="O439" s="176"/>
      <c r="P439" s="176"/>
      <c r="Q439" s="176"/>
      <c r="R439" s="176"/>
    </row>
    <row r="440" ht="15" customHeight="1">
      <c r="A440" s="176"/>
      <c r="B440" s="176"/>
      <c r="C440" s="176"/>
      <c r="D440" s="176"/>
      <c r="E440" s="176"/>
      <c r="F440" s="176"/>
      <c r="G440" s="177"/>
      <c r="H440" s="178"/>
      <c r="I440" s="305"/>
      <c r="J440" s="305"/>
      <c r="K440" s="350"/>
      <c r="L440" s="315"/>
      <c r="M440" s="179"/>
      <c r="N440" s="178"/>
      <c r="O440" s="176"/>
      <c r="P440" s="176"/>
      <c r="Q440" s="176"/>
      <c r="R440" s="176"/>
    </row>
    <row r="441" ht="15" customHeight="1">
      <c r="A441" s="176"/>
      <c r="B441" s="176"/>
      <c r="C441" s="176"/>
      <c r="D441" s="176"/>
      <c r="E441" s="176"/>
      <c r="F441" s="176"/>
      <c r="G441" s="177"/>
      <c r="H441" s="178"/>
      <c r="I441" s="305"/>
      <c r="J441" s="305"/>
      <c r="K441" s="350"/>
      <c r="L441" s="315"/>
      <c r="M441" s="179"/>
      <c r="N441" s="178"/>
      <c r="O441" s="176"/>
      <c r="P441" s="176"/>
      <c r="Q441" s="176"/>
      <c r="R441" s="176"/>
    </row>
    <row r="442" ht="15" customHeight="1">
      <c r="A442" s="176"/>
      <c r="B442" s="176"/>
      <c r="C442" s="176"/>
      <c r="D442" s="176"/>
      <c r="E442" s="176"/>
      <c r="F442" s="176"/>
      <c r="G442" s="177"/>
      <c r="H442" s="178"/>
      <c r="I442" s="305"/>
      <c r="J442" s="305"/>
      <c r="K442" s="350"/>
      <c r="L442" s="315"/>
      <c r="M442" s="179"/>
      <c r="N442" s="178"/>
      <c r="O442" s="176"/>
      <c r="P442" s="176"/>
      <c r="Q442" s="176"/>
      <c r="R442" s="176"/>
    </row>
    <row r="443" ht="15" customHeight="1">
      <c r="A443" s="176"/>
      <c r="B443" s="176"/>
      <c r="C443" s="176"/>
      <c r="D443" s="176"/>
      <c r="E443" s="176"/>
      <c r="F443" s="176"/>
      <c r="G443" s="177"/>
      <c r="H443" s="178"/>
      <c r="I443" s="305"/>
      <c r="J443" s="305"/>
      <c r="K443" s="350"/>
      <c r="L443" s="315"/>
      <c r="M443" s="179"/>
      <c r="N443" s="178"/>
      <c r="O443" s="176"/>
      <c r="P443" s="176"/>
      <c r="Q443" s="176"/>
      <c r="R443" s="176"/>
    </row>
    <row r="444" ht="15" customHeight="1">
      <c r="A444" s="176"/>
      <c r="B444" s="176"/>
      <c r="C444" s="176"/>
      <c r="D444" s="176"/>
      <c r="E444" s="176"/>
      <c r="F444" s="176"/>
      <c r="G444" s="177"/>
      <c r="H444" s="178"/>
      <c r="I444" s="305"/>
      <c r="J444" s="305"/>
      <c r="K444" s="350"/>
      <c r="L444" s="315"/>
      <c r="M444" s="179"/>
      <c r="N444" s="178"/>
      <c r="O444" s="176"/>
      <c r="P444" s="176"/>
      <c r="Q444" s="176"/>
      <c r="R444" s="176"/>
    </row>
    <row r="445" ht="15" customHeight="1">
      <c r="A445" s="176"/>
      <c r="B445" s="176"/>
      <c r="C445" s="176"/>
      <c r="D445" s="176"/>
      <c r="E445" s="176"/>
      <c r="F445" s="176"/>
      <c r="G445" s="177"/>
      <c r="H445" s="178"/>
      <c r="I445" s="305"/>
      <c r="J445" s="305"/>
      <c r="K445" s="350"/>
      <c r="L445" s="315"/>
      <c r="M445" s="179"/>
      <c r="N445" s="178"/>
      <c r="O445" s="176"/>
      <c r="P445" s="176"/>
      <c r="Q445" s="176"/>
      <c r="R445" s="176"/>
    </row>
    <row r="446" ht="15" customHeight="1">
      <c r="A446" s="176"/>
      <c r="B446" s="176"/>
      <c r="C446" s="176"/>
      <c r="D446" s="176"/>
      <c r="E446" s="176"/>
      <c r="F446" s="176"/>
      <c r="G446" s="177"/>
      <c r="H446" s="178"/>
      <c r="I446" s="305"/>
      <c r="J446" s="305"/>
      <c r="K446" s="350"/>
      <c r="L446" s="315"/>
      <c r="M446" s="179"/>
      <c r="N446" s="178"/>
      <c r="O446" s="176"/>
      <c r="P446" s="176"/>
      <c r="Q446" s="176"/>
      <c r="R446" s="176"/>
    </row>
    <row r="447" ht="15" customHeight="1">
      <c r="A447" s="176"/>
      <c r="B447" s="176"/>
      <c r="C447" s="176"/>
      <c r="D447" s="176"/>
      <c r="E447" s="176"/>
      <c r="F447" s="176"/>
      <c r="G447" s="177"/>
      <c r="H447" s="178"/>
      <c r="I447" s="305"/>
      <c r="J447" s="305"/>
      <c r="K447" s="350"/>
      <c r="L447" s="315"/>
      <c r="M447" s="179"/>
      <c r="N447" s="178"/>
      <c r="O447" s="176"/>
      <c r="P447" s="176"/>
      <c r="Q447" s="176"/>
      <c r="R447" s="176"/>
    </row>
    <row r="448" ht="15" customHeight="1">
      <c r="A448" s="176"/>
      <c r="B448" s="176"/>
      <c r="C448" s="176"/>
      <c r="D448" s="176"/>
      <c r="E448" s="176"/>
      <c r="F448" s="176"/>
      <c r="G448" s="177"/>
      <c r="H448" s="178"/>
      <c r="I448" s="305"/>
      <c r="J448" s="305"/>
      <c r="K448" s="350"/>
      <c r="L448" s="315"/>
      <c r="M448" s="179"/>
      <c r="N448" s="178"/>
      <c r="O448" s="176"/>
      <c r="P448" s="176"/>
      <c r="Q448" s="176"/>
      <c r="R448" s="176"/>
    </row>
    <row r="449" ht="15" customHeight="1">
      <c r="A449" s="176"/>
      <c r="B449" s="176"/>
      <c r="C449" s="176"/>
      <c r="D449" s="176"/>
      <c r="E449" s="176"/>
      <c r="F449" s="176"/>
      <c r="G449" s="177"/>
      <c r="H449" s="178"/>
      <c r="I449" s="305"/>
      <c r="J449" s="305"/>
      <c r="K449" s="350"/>
      <c r="L449" s="315"/>
      <c r="M449" s="179"/>
      <c r="N449" s="178"/>
      <c r="O449" s="176"/>
      <c r="P449" s="176"/>
      <c r="Q449" s="176"/>
      <c r="R449" s="176"/>
    </row>
    <row r="450" ht="15" customHeight="1">
      <c r="A450" s="176"/>
      <c r="B450" s="176"/>
      <c r="C450" s="176"/>
      <c r="D450" s="176"/>
      <c r="E450" s="176"/>
      <c r="F450" s="176"/>
      <c r="G450" s="177"/>
      <c r="H450" s="178"/>
      <c r="I450" s="305"/>
      <c r="J450" s="305"/>
      <c r="K450" s="350"/>
      <c r="L450" s="315"/>
      <c r="M450" s="179"/>
      <c r="N450" s="178"/>
      <c r="O450" s="176"/>
      <c r="P450" s="176"/>
      <c r="Q450" s="176"/>
      <c r="R450" s="176"/>
    </row>
    <row r="451" ht="15" customHeight="1">
      <c r="A451" s="176"/>
      <c r="B451" s="176"/>
      <c r="C451" s="176"/>
      <c r="D451" s="176"/>
      <c r="E451" s="176"/>
      <c r="F451" s="176"/>
      <c r="G451" s="177"/>
      <c r="H451" s="178"/>
      <c r="I451" s="305"/>
      <c r="J451" s="305"/>
      <c r="K451" s="350"/>
      <c r="L451" s="315"/>
      <c r="M451" s="179"/>
      <c r="N451" s="178"/>
      <c r="O451" s="176"/>
      <c r="P451" s="176"/>
      <c r="Q451" s="176"/>
      <c r="R451" s="176"/>
    </row>
    <row r="452" ht="15" customHeight="1">
      <c r="A452" s="176"/>
      <c r="B452" s="176"/>
      <c r="C452" s="176"/>
      <c r="D452" s="176"/>
      <c r="E452" s="176"/>
      <c r="F452" s="176"/>
      <c r="G452" s="177"/>
      <c r="H452" s="178"/>
      <c r="I452" s="305"/>
      <c r="J452" s="305"/>
      <c r="K452" s="350"/>
      <c r="L452" s="315"/>
      <c r="M452" s="179"/>
      <c r="N452" s="178"/>
      <c r="O452" s="176"/>
      <c r="P452" s="176"/>
      <c r="Q452" s="176"/>
      <c r="R452" s="176"/>
    </row>
    <row r="453" ht="15" customHeight="1">
      <c r="A453" s="176"/>
      <c r="B453" s="176"/>
      <c r="C453" s="176"/>
      <c r="D453" s="176"/>
      <c r="E453" s="176"/>
      <c r="F453" s="176"/>
      <c r="G453" s="177"/>
      <c r="H453" s="178"/>
      <c r="I453" s="305"/>
      <c r="J453" s="305"/>
      <c r="K453" s="350"/>
      <c r="L453" s="315"/>
      <c r="M453" s="179"/>
      <c r="N453" s="178"/>
      <c r="O453" s="176"/>
      <c r="P453" s="176"/>
      <c r="Q453" s="176"/>
      <c r="R453" s="176"/>
    </row>
    <row r="454" ht="15" customHeight="1">
      <c r="A454" s="176"/>
      <c r="B454" s="176"/>
      <c r="C454" s="176"/>
      <c r="D454" s="176"/>
      <c r="E454" s="176"/>
      <c r="F454" s="176"/>
      <c r="G454" s="177"/>
      <c r="H454" s="178"/>
      <c r="I454" s="305"/>
      <c r="J454" s="305"/>
      <c r="K454" s="350"/>
      <c r="L454" s="315"/>
      <c r="M454" s="179"/>
      <c r="N454" s="178"/>
      <c r="O454" s="176"/>
      <c r="P454" s="176"/>
      <c r="Q454" s="176"/>
      <c r="R454" s="176"/>
    </row>
    <row r="455" ht="15" customHeight="1">
      <c r="A455" s="176"/>
      <c r="B455" s="176"/>
      <c r="C455" s="176"/>
      <c r="D455" s="176"/>
      <c r="E455" s="176"/>
      <c r="F455" s="176"/>
      <c r="G455" s="177"/>
      <c r="H455" s="178"/>
      <c r="I455" s="305"/>
      <c r="J455" s="305"/>
      <c r="K455" s="350"/>
      <c r="L455" s="315"/>
      <c r="M455" s="179"/>
      <c r="N455" s="178"/>
      <c r="O455" s="176"/>
      <c r="P455" s="176"/>
      <c r="Q455" s="176"/>
      <c r="R455" s="176"/>
    </row>
    <row r="456" ht="15" customHeight="1">
      <c r="A456" s="176"/>
      <c r="B456" s="176"/>
      <c r="C456" s="176"/>
      <c r="D456" s="176"/>
      <c r="E456" s="176"/>
      <c r="F456" s="176"/>
      <c r="G456" s="177"/>
      <c r="H456" s="178"/>
      <c r="I456" s="305"/>
      <c r="J456" s="305"/>
      <c r="K456" s="350"/>
      <c r="L456" s="315"/>
      <c r="M456" s="179"/>
      <c r="N456" s="178"/>
      <c r="O456" s="176"/>
      <c r="P456" s="176"/>
      <c r="Q456" s="176"/>
      <c r="R456" s="176"/>
    </row>
    <row r="457" ht="15" customHeight="1">
      <c r="A457" s="176"/>
      <c r="B457" s="176"/>
      <c r="C457" s="176"/>
      <c r="D457" s="176"/>
      <c r="E457" s="176"/>
      <c r="F457" s="176"/>
      <c r="G457" s="177"/>
      <c r="H457" s="178"/>
      <c r="I457" s="305"/>
      <c r="J457" s="305"/>
      <c r="K457" s="350"/>
      <c r="L457" s="315"/>
      <c r="M457" s="179"/>
      <c r="N457" s="178"/>
      <c r="O457" s="176"/>
      <c r="P457" s="176"/>
      <c r="Q457" s="176"/>
      <c r="R457" s="176"/>
    </row>
    <row r="458" ht="15" customHeight="1">
      <c r="A458" s="176"/>
      <c r="B458" s="176"/>
      <c r="C458" s="176"/>
      <c r="D458" s="176"/>
      <c r="E458" s="176"/>
      <c r="F458" s="176"/>
      <c r="G458" s="177"/>
      <c r="H458" s="178"/>
      <c r="I458" s="305"/>
      <c r="J458" s="305"/>
      <c r="K458" s="350"/>
      <c r="L458" s="315"/>
      <c r="M458" s="179"/>
      <c r="N458" s="178"/>
      <c r="O458" s="176"/>
      <c r="P458" s="176"/>
      <c r="Q458" s="176"/>
      <c r="R458" s="176"/>
    </row>
    <row r="459" ht="15" customHeight="1">
      <c r="A459" s="176"/>
      <c r="B459" s="176"/>
      <c r="C459" s="176"/>
      <c r="D459" s="176"/>
      <c r="E459" s="176"/>
      <c r="F459" s="176"/>
      <c r="G459" s="177"/>
      <c r="H459" s="178"/>
      <c r="I459" s="305"/>
      <c r="J459" s="305"/>
      <c r="K459" s="350"/>
      <c r="L459" s="315"/>
      <c r="M459" s="179"/>
      <c r="N459" s="178"/>
      <c r="O459" s="176"/>
      <c r="P459" s="176"/>
      <c r="Q459" s="176"/>
      <c r="R459" s="176"/>
    </row>
    <row r="460" ht="15" customHeight="1">
      <c r="A460" s="176"/>
      <c r="B460" s="176"/>
      <c r="C460" s="176"/>
      <c r="D460" s="176"/>
      <c r="E460" s="176"/>
      <c r="F460" s="176"/>
      <c r="G460" s="177"/>
      <c r="H460" s="178"/>
      <c r="I460" s="305"/>
      <c r="J460" s="305"/>
      <c r="K460" s="350"/>
      <c r="L460" s="315"/>
      <c r="M460" s="179"/>
      <c r="N460" s="178"/>
      <c r="O460" s="176"/>
      <c r="P460" s="176"/>
      <c r="Q460" s="176"/>
      <c r="R460" s="176"/>
    </row>
    <row r="461" ht="15" customHeight="1">
      <c r="A461" s="176"/>
      <c r="B461" s="176"/>
      <c r="C461" s="176"/>
      <c r="D461" s="176"/>
      <c r="E461" s="176"/>
      <c r="F461" s="176"/>
      <c r="G461" s="177"/>
      <c r="H461" s="178"/>
      <c r="I461" s="305"/>
      <c r="J461" s="305"/>
      <c r="K461" s="350"/>
      <c r="L461" s="315"/>
      <c r="M461" s="179"/>
      <c r="N461" s="178"/>
      <c r="O461" s="176"/>
      <c r="P461" s="176"/>
      <c r="Q461" s="176"/>
      <c r="R461" s="176"/>
    </row>
    <row r="462" ht="15" customHeight="1">
      <c r="A462" s="176"/>
      <c r="B462" s="176"/>
      <c r="C462" s="176"/>
      <c r="D462" s="176"/>
      <c r="E462" s="176"/>
      <c r="F462" s="176"/>
      <c r="G462" s="177"/>
      <c r="H462" s="178"/>
      <c r="I462" s="305"/>
      <c r="J462" s="305"/>
      <c r="K462" s="350"/>
      <c r="L462" s="315"/>
      <c r="M462" s="179"/>
      <c r="N462" s="178"/>
      <c r="O462" s="176"/>
      <c r="P462" s="176"/>
      <c r="Q462" s="176"/>
      <c r="R462" s="176"/>
    </row>
    <row r="463" ht="15" customHeight="1">
      <c r="A463" s="176"/>
      <c r="B463" s="176"/>
      <c r="C463" s="176"/>
      <c r="D463" s="176"/>
      <c r="E463" s="176"/>
      <c r="F463" s="176"/>
      <c r="G463" s="177"/>
      <c r="H463" s="178"/>
      <c r="I463" s="305"/>
      <c r="J463" s="305"/>
      <c r="K463" s="350"/>
      <c r="L463" s="315"/>
      <c r="M463" s="179"/>
      <c r="N463" s="178"/>
      <c r="O463" s="176"/>
      <c r="P463" s="176"/>
      <c r="Q463" s="176"/>
      <c r="R463" s="176"/>
    </row>
    <row r="464" ht="15" customHeight="1">
      <c r="A464" s="176"/>
      <c r="B464" s="176"/>
      <c r="C464" s="176"/>
      <c r="D464" s="176"/>
      <c r="E464" s="176"/>
      <c r="F464" s="176"/>
      <c r="G464" s="177"/>
      <c r="H464" s="178"/>
      <c r="I464" s="305"/>
      <c r="J464" s="305"/>
      <c r="K464" s="350"/>
      <c r="L464" s="315"/>
      <c r="M464" s="179"/>
      <c r="N464" s="178"/>
      <c r="O464" s="176"/>
      <c r="P464" s="176"/>
      <c r="Q464" s="176"/>
      <c r="R464" s="176"/>
    </row>
    <row r="465" ht="15" customHeight="1">
      <c r="A465" s="176"/>
      <c r="B465" s="176"/>
      <c r="C465" s="176"/>
      <c r="D465" s="176"/>
      <c r="E465" s="176"/>
      <c r="F465" s="176"/>
      <c r="G465" s="177"/>
      <c r="H465" s="178"/>
      <c r="I465" s="305"/>
      <c r="J465" s="305"/>
      <c r="K465" s="350"/>
      <c r="L465" s="315"/>
      <c r="M465" s="179"/>
      <c r="N465" s="178"/>
      <c r="O465" s="176"/>
      <c r="P465" s="176"/>
      <c r="Q465" s="176"/>
      <c r="R465" s="176"/>
    </row>
    <row r="466" ht="15" customHeight="1">
      <c r="A466" s="176"/>
      <c r="B466" s="176"/>
      <c r="C466" s="176"/>
      <c r="D466" s="176"/>
      <c r="E466" s="176"/>
      <c r="F466" s="176"/>
      <c r="G466" s="177"/>
      <c r="H466" s="178"/>
      <c r="I466" s="305"/>
      <c r="J466" s="305"/>
      <c r="K466" s="350"/>
      <c r="L466" s="315"/>
      <c r="M466" s="179"/>
      <c r="N466" s="178"/>
      <c r="O466" s="176"/>
      <c r="P466" s="176"/>
      <c r="Q466" s="176"/>
      <c r="R466" s="176"/>
    </row>
    <row r="467" ht="15" customHeight="1">
      <c r="A467" s="176"/>
      <c r="B467" s="176"/>
      <c r="C467" s="176"/>
      <c r="D467" s="176"/>
      <c r="E467" s="176"/>
      <c r="F467" s="176"/>
      <c r="G467" s="177"/>
      <c r="H467" s="178"/>
      <c r="I467" s="305"/>
      <c r="J467" s="305"/>
      <c r="K467" s="350"/>
      <c r="L467" s="315"/>
      <c r="M467" s="179"/>
      <c r="N467" s="178"/>
      <c r="O467" s="176"/>
      <c r="P467" s="176"/>
      <c r="Q467" s="176"/>
      <c r="R467" s="176"/>
    </row>
    <row r="468" ht="15" customHeight="1">
      <c r="A468" s="176"/>
      <c r="B468" s="176"/>
      <c r="C468" s="176"/>
      <c r="D468" s="176"/>
      <c r="E468" s="176"/>
      <c r="F468" s="176"/>
      <c r="G468" s="177"/>
      <c r="H468" s="178"/>
      <c r="I468" s="305"/>
      <c r="J468" s="305"/>
      <c r="K468" s="350"/>
      <c r="L468" s="315"/>
      <c r="M468" s="179"/>
      <c r="N468" s="178"/>
      <c r="O468" s="176"/>
      <c r="P468" s="176"/>
      <c r="Q468" s="176"/>
      <c r="R468" s="176"/>
    </row>
    <row r="469" ht="15" customHeight="1">
      <c r="A469" s="176"/>
      <c r="B469" s="176"/>
      <c r="C469" s="176"/>
      <c r="D469" s="176"/>
      <c r="E469" s="176"/>
      <c r="F469" s="176"/>
      <c r="G469" s="177"/>
      <c r="H469" s="178"/>
      <c r="I469" s="305"/>
      <c r="J469" s="305"/>
      <c r="K469" s="350"/>
      <c r="L469" s="315"/>
      <c r="M469" s="179"/>
      <c r="N469" s="178"/>
      <c r="O469" s="176"/>
      <c r="P469" s="176"/>
      <c r="Q469" s="176"/>
      <c r="R469" s="176"/>
    </row>
    <row r="470" ht="15" customHeight="1">
      <c r="A470" s="176"/>
      <c r="B470" s="176"/>
      <c r="C470" s="176"/>
      <c r="D470" s="176"/>
      <c r="E470" s="176"/>
      <c r="F470" s="176"/>
      <c r="G470" s="177"/>
      <c r="H470" s="178"/>
      <c r="I470" s="305"/>
      <c r="J470" s="305"/>
      <c r="K470" s="350"/>
      <c r="L470" s="315"/>
      <c r="M470" s="179"/>
      <c r="N470" s="178"/>
      <c r="O470" s="176"/>
      <c r="P470" s="176"/>
      <c r="Q470" s="176"/>
      <c r="R470" s="176"/>
    </row>
    <row r="471" ht="15" customHeight="1">
      <c r="A471" s="176"/>
      <c r="B471" s="176"/>
      <c r="C471" s="176"/>
      <c r="D471" s="176"/>
      <c r="E471" s="176"/>
      <c r="F471" s="176"/>
      <c r="G471" s="177"/>
      <c r="H471" s="178"/>
      <c r="I471" s="305"/>
      <c r="J471" s="305"/>
      <c r="K471" s="350"/>
      <c r="L471" s="315"/>
      <c r="M471" s="179"/>
      <c r="N471" s="178"/>
      <c r="O471" s="176"/>
      <c r="P471" s="176"/>
      <c r="Q471" s="176"/>
      <c r="R471" s="176"/>
    </row>
    <row r="472" ht="15" customHeight="1">
      <c r="A472" s="176"/>
      <c r="B472" s="176"/>
      <c r="C472" s="176"/>
      <c r="D472" s="176"/>
      <c r="E472" s="176"/>
      <c r="F472" s="176"/>
      <c r="G472" s="177"/>
      <c r="H472" s="178"/>
      <c r="I472" s="305"/>
      <c r="J472" s="305"/>
      <c r="K472" s="350"/>
      <c r="L472" s="315"/>
      <c r="M472" s="179"/>
      <c r="N472" s="178"/>
      <c r="O472" s="176"/>
      <c r="P472" s="176"/>
      <c r="Q472" s="176"/>
      <c r="R472" s="176"/>
    </row>
    <row r="473" ht="15" customHeight="1">
      <c r="A473" s="176"/>
      <c r="B473" s="176"/>
      <c r="C473" s="176"/>
      <c r="D473" s="176"/>
      <c r="E473" s="176"/>
      <c r="F473" s="176"/>
      <c r="G473" s="177"/>
      <c r="H473" s="178"/>
      <c r="I473" s="305"/>
      <c r="J473" s="305"/>
      <c r="K473" s="350"/>
      <c r="L473" s="315"/>
      <c r="M473" s="179"/>
      <c r="N473" s="178"/>
      <c r="O473" s="176"/>
      <c r="P473" s="176"/>
      <c r="Q473" s="176"/>
      <c r="R473" s="176"/>
    </row>
    <row r="474" ht="15" customHeight="1">
      <c r="A474" s="176"/>
      <c r="B474" s="176"/>
      <c r="C474" s="176"/>
      <c r="D474" s="176"/>
      <c r="E474" s="176"/>
      <c r="F474" s="176"/>
      <c r="G474" s="177"/>
      <c r="H474" s="178"/>
      <c r="I474" s="305"/>
      <c r="J474" s="305"/>
      <c r="K474" s="350"/>
      <c r="L474" s="315"/>
      <c r="M474" s="179"/>
      <c r="N474" s="178"/>
      <c r="O474" s="176"/>
      <c r="P474" s="176"/>
      <c r="Q474" s="176"/>
      <c r="R474" s="176"/>
    </row>
    <row r="475" ht="15" customHeight="1">
      <c r="A475" s="176"/>
      <c r="B475" s="176"/>
      <c r="C475" s="176"/>
      <c r="D475" s="176"/>
      <c r="E475" s="176"/>
      <c r="F475" s="176"/>
      <c r="G475" s="177"/>
      <c r="H475" s="178"/>
      <c r="I475" s="305"/>
      <c r="J475" s="305"/>
      <c r="K475" s="350"/>
      <c r="L475" s="315"/>
      <c r="M475" s="179"/>
      <c r="N475" s="178"/>
      <c r="O475" s="176"/>
      <c r="P475" s="176"/>
      <c r="Q475" s="176"/>
      <c r="R475" s="176"/>
    </row>
    <row r="476" ht="15" customHeight="1">
      <c r="A476" s="176"/>
      <c r="B476" s="176"/>
      <c r="C476" s="176"/>
      <c r="D476" s="176"/>
      <c r="E476" s="176"/>
      <c r="F476" s="176"/>
      <c r="G476" s="177"/>
      <c r="H476" s="178"/>
      <c r="I476" s="305"/>
      <c r="J476" s="305"/>
      <c r="K476" s="350"/>
      <c r="L476" s="315"/>
      <c r="M476" s="179"/>
      <c r="N476" s="178"/>
      <c r="O476" s="176"/>
      <c r="P476" s="176"/>
      <c r="Q476" s="176"/>
      <c r="R476" s="176"/>
    </row>
    <row r="477" ht="15" customHeight="1">
      <c r="A477" s="176"/>
      <c r="B477" s="176"/>
      <c r="C477" s="176"/>
      <c r="D477" s="176"/>
      <c r="E477" s="176"/>
      <c r="F477" s="176"/>
      <c r="G477" s="177"/>
      <c r="H477" s="178"/>
      <c r="I477" s="305"/>
      <c r="J477" s="305"/>
      <c r="K477" s="350"/>
      <c r="L477" s="315"/>
      <c r="M477" s="179"/>
      <c r="N477" s="178"/>
      <c r="O477" s="176"/>
      <c r="P477" s="176"/>
      <c r="Q477" s="176"/>
      <c r="R477" s="176"/>
    </row>
    <row r="478" ht="15" customHeight="1">
      <c r="A478" s="176"/>
      <c r="B478" s="176"/>
      <c r="C478" s="176"/>
      <c r="D478" s="176"/>
      <c r="E478" s="176"/>
      <c r="F478" s="176"/>
      <c r="G478" s="177"/>
      <c r="H478" s="178"/>
      <c r="I478" s="305"/>
      <c r="J478" s="305"/>
      <c r="K478" s="350"/>
      <c r="L478" s="315"/>
      <c r="M478" s="179"/>
      <c r="N478" s="178"/>
      <c r="O478" s="176"/>
      <c r="P478" s="176"/>
      <c r="Q478" s="176"/>
      <c r="R478" s="176"/>
    </row>
    <row r="479" ht="15" customHeight="1">
      <c r="A479" s="176"/>
      <c r="B479" s="176"/>
      <c r="C479" s="176"/>
      <c r="D479" s="176"/>
      <c r="E479" s="176"/>
      <c r="F479" s="176"/>
      <c r="G479" s="177"/>
      <c r="H479" s="178"/>
      <c r="I479" s="305"/>
      <c r="J479" s="305"/>
      <c r="K479" s="350"/>
      <c r="L479" s="315"/>
      <c r="M479" s="179"/>
      <c r="N479" s="178"/>
      <c r="O479" s="176"/>
      <c r="P479" s="176"/>
      <c r="Q479" s="176"/>
      <c r="R479" s="176"/>
    </row>
    <row r="480" ht="15" customHeight="1">
      <c r="A480" s="176"/>
      <c r="B480" s="176"/>
      <c r="C480" s="176"/>
      <c r="D480" s="176"/>
      <c r="E480" s="176"/>
      <c r="F480" s="176"/>
      <c r="G480" s="177"/>
      <c r="H480" s="178"/>
      <c r="I480" s="305"/>
      <c r="J480" s="305"/>
      <c r="K480" s="350"/>
      <c r="L480" s="315"/>
      <c r="M480" s="179"/>
      <c r="N480" s="178"/>
      <c r="O480" s="176"/>
      <c r="P480" s="176"/>
      <c r="Q480" s="176"/>
      <c r="R480" s="176"/>
    </row>
    <row r="481" ht="15" customHeight="1">
      <c r="A481" s="176"/>
      <c r="B481" s="176"/>
      <c r="C481" s="176"/>
      <c r="D481" s="176"/>
      <c r="E481" s="176"/>
      <c r="F481" s="176"/>
      <c r="G481" s="177"/>
      <c r="H481" s="178"/>
      <c r="I481" s="305"/>
      <c r="J481" s="305"/>
      <c r="K481" s="350"/>
      <c r="L481" s="315"/>
      <c r="M481" s="179"/>
      <c r="N481" s="178"/>
      <c r="O481" s="176"/>
      <c r="P481" s="176"/>
      <c r="Q481" s="176"/>
      <c r="R481" s="176"/>
    </row>
    <row r="482" ht="15" customHeight="1">
      <c r="A482" s="176"/>
      <c r="B482" s="176"/>
      <c r="C482" s="176"/>
      <c r="D482" s="176"/>
      <c r="E482" s="176"/>
      <c r="F482" s="176"/>
      <c r="G482" s="177"/>
      <c r="H482" s="178"/>
      <c r="I482" s="305"/>
      <c r="J482" s="305"/>
      <c r="K482" s="350"/>
      <c r="L482" s="315"/>
      <c r="M482" s="179"/>
      <c r="N482" s="178"/>
      <c r="O482" s="176"/>
      <c r="P482" s="176"/>
      <c r="Q482" s="176"/>
      <c r="R482" s="176"/>
    </row>
    <row r="483" ht="15" customHeight="1">
      <c r="A483" s="176"/>
      <c r="B483" s="176"/>
      <c r="C483" s="176"/>
      <c r="D483" s="176"/>
      <c r="E483" s="176"/>
      <c r="F483" s="176"/>
      <c r="G483" s="177"/>
      <c r="H483" s="178"/>
      <c r="I483" s="305"/>
      <c r="J483" s="305"/>
      <c r="K483" s="350"/>
      <c r="L483" s="315"/>
      <c r="M483" s="179"/>
      <c r="N483" s="178"/>
      <c r="O483" s="176"/>
      <c r="P483" s="176"/>
      <c r="Q483" s="176"/>
      <c r="R483" s="176"/>
    </row>
    <row r="484" ht="15" customHeight="1">
      <c r="A484" s="176"/>
      <c r="B484" s="176"/>
      <c r="C484" s="176"/>
      <c r="D484" s="176"/>
      <c r="E484" s="176"/>
      <c r="F484" s="176"/>
      <c r="G484" s="177"/>
      <c r="H484" s="178"/>
      <c r="I484" s="305"/>
      <c r="J484" s="305"/>
      <c r="K484" s="350"/>
      <c r="L484" s="315"/>
      <c r="M484" s="179"/>
      <c r="N484" s="178"/>
      <c r="O484" s="176"/>
      <c r="P484" s="176"/>
      <c r="Q484" s="176"/>
      <c r="R484" s="176"/>
    </row>
    <row r="485" ht="15" customHeight="1">
      <c r="A485" s="176"/>
      <c r="B485" s="176"/>
      <c r="C485" s="176"/>
      <c r="D485" s="176"/>
      <c r="E485" s="176"/>
      <c r="F485" s="176"/>
      <c r="G485" s="177"/>
      <c r="H485" s="178"/>
      <c r="I485" s="305"/>
      <c r="J485" s="305"/>
      <c r="K485" s="350"/>
      <c r="L485" s="315"/>
      <c r="M485" s="179"/>
      <c r="N485" s="178"/>
      <c r="O485" s="176"/>
      <c r="P485" s="176"/>
      <c r="Q485" s="176"/>
      <c r="R485" s="176"/>
    </row>
    <row r="486" ht="15" customHeight="1">
      <c r="A486" s="176"/>
      <c r="B486" s="176"/>
      <c r="C486" s="176"/>
      <c r="D486" s="176"/>
      <c r="E486" s="176"/>
      <c r="F486" s="176"/>
      <c r="G486" s="177"/>
      <c r="H486" s="178"/>
      <c r="I486" s="305"/>
      <c r="J486" s="305"/>
      <c r="K486" s="350"/>
      <c r="L486" s="315"/>
      <c r="M486" s="179"/>
      <c r="N486" s="178"/>
      <c r="O486" s="176"/>
      <c r="P486" s="176"/>
      <c r="Q486" s="176"/>
      <c r="R486" s="176"/>
    </row>
    <row r="487" ht="15" customHeight="1">
      <c r="A487" s="176"/>
      <c r="B487" s="176"/>
      <c r="C487" s="176"/>
      <c r="D487" s="176"/>
      <c r="E487" s="176"/>
      <c r="F487" s="176"/>
      <c r="G487" s="177"/>
      <c r="H487" s="178"/>
      <c r="I487" s="305"/>
      <c r="J487" s="305"/>
      <c r="K487" s="350"/>
      <c r="L487" s="315"/>
      <c r="M487" s="179"/>
      <c r="N487" s="178"/>
      <c r="O487" s="176"/>
      <c r="P487" s="176"/>
      <c r="Q487" s="176"/>
      <c r="R487" s="176"/>
    </row>
    <row r="488" ht="15" customHeight="1">
      <c r="A488" s="176"/>
      <c r="B488" s="176"/>
      <c r="C488" s="176"/>
      <c r="D488" s="176"/>
      <c r="E488" s="176"/>
      <c r="F488" s="176"/>
      <c r="G488" s="177"/>
      <c r="H488" s="178"/>
      <c r="I488" s="305"/>
      <c r="J488" s="305"/>
      <c r="K488" s="350"/>
      <c r="L488" s="315"/>
      <c r="M488" s="179"/>
      <c r="N488" s="178"/>
      <c r="O488" s="176"/>
      <c r="P488" s="176"/>
      <c r="Q488" s="176"/>
      <c r="R488" s="176"/>
    </row>
    <row r="489" ht="15" customHeight="1">
      <c r="A489" s="176"/>
      <c r="B489" s="176"/>
      <c r="C489" s="176"/>
      <c r="D489" s="176"/>
      <c r="E489" s="176"/>
      <c r="F489" s="176"/>
      <c r="G489" s="177"/>
      <c r="H489" s="178"/>
      <c r="I489" s="305"/>
      <c r="J489" s="305"/>
      <c r="K489" s="350"/>
      <c r="L489" s="315"/>
      <c r="M489" s="179"/>
      <c r="N489" s="178"/>
      <c r="O489" s="176"/>
      <c r="P489" s="176"/>
      <c r="Q489" s="176"/>
      <c r="R489" s="176"/>
    </row>
    <row r="490" ht="15" customHeight="1">
      <c r="A490" s="176"/>
      <c r="B490" s="176"/>
      <c r="C490" s="176"/>
      <c r="D490" s="176"/>
      <c r="E490" s="176"/>
      <c r="F490" s="176"/>
      <c r="G490" s="177"/>
      <c r="H490" s="178"/>
      <c r="I490" s="305"/>
      <c r="J490" s="305"/>
      <c r="K490" s="350"/>
      <c r="L490" s="315"/>
      <c r="M490" s="179"/>
      <c r="N490" s="178"/>
      <c r="O490" s="176"/>
      <c r="P490" s="176"/>
      <c r="Q490" s="176"/>
      <c r="R490" s="176"/>
    </row>
    <row r="491" ht="15" customHeight="1">
      <c r="A491" s="176"/>
      <c r="B491" s="176"/>
      <c r="C491" s="176"/>
      <c r="D491" s="176"/>
      <c r="E491" s="176"/>
      <c r="F491" s="176"/>
      <c r="G491" s="177"/>
      <c r="H491" s="178"/>
      <c r="I491" s="305"/>
      <c r="J491" s="305"/>
      <c r="K491" s="350"/>
      <c r="L491" s="315"/>
      <c r="M491" s="179"/>
      <c r="N491" s="178"/>
      <c r="O491" s="176"/>
      <c r="P491" s="176"/>
      <c r="Q491" s="176"/>
      <c r="R491" s="176"/>
    </row>
    <row r="492" ht="15" customHeight="1">
      <c r="A492" s="176"/>
      <c r="B492" s="176"/>
      <c r="C492" s="176"/>
      <c r="D492" s="176"/>
      <c r="E492" s="176"/>
      <c r="F492" s="176"/>
      <c r="G492" s="177"/>
      <c r="H492" s="178"/>
      <c r="I492" s="305"/>
      <c r="J492" s="305"/>
      <c r="K492" s="350"/>
      <c r="L492" s="315"/>
      <c r="M492" s="179"/>
      <c r="N492" s="178"/>
      <c r="O492" s="176"/>
      <c r="P492" s="176"/>
      <c r="Q492" s="176"/>
      <c r="R492" s="176"/>
    </row>
    <row r="493" ht="15" customHeight="1">
      <c r="A493" s="176"/>
      <c r="B493" s="176"/>
      <c r="C493" s="176"/>
      <c r="D493" s="176"/>
      <c r="E493" s="176"/>
      <c r="F493" s="176"/>
      <c r="G493" s="177"/>
      <c r="H493" s="178"/>
      <c r="I493" s="305"/>
      <c r="J493" s="305"/>
      <c r="K493" s="350"/>
      <c r="L493" s="315"/>
      <c r="M493" s="179"/>
      <c r="N493" s="178"/>
      <c r="O493" s="176"/>
      <c r="P493" s="176"/>
      <c r="Q493" s="176"/>
      <c r="R493" s="176"/>
    </row>
    <row r="494" ht="15" customHeight="1">
      <c r="A494" s="176"/>
      <c r="B494" s="176"/>
      <c r="C494" s="176"/>
      <c r="D494" s="176"/>
      <c r="E494" s="176"/>
      <c r="F494" s="176"/>
      <c r="G494" s="177"/>
      <c r="H494" s="178"/>
      <c r="I494" s="305"/>
      <c r="J494" s="305"/>
      <c r="K494" s="350"/>
      <c r="L494" s="315"/>
      <c r="M494" s="179"/>
      <c r="N494" s="178"/>
      <c r="O494" s="176"/>
      <c r="P494" s="176"/>
      <c r="Q494" s="176"/>
      <c r="R494" s="176"/>
    </row>
    <row r="495" ht="15" customHeight="1">
      <c r="A495" s="176"/>
      <c r="B495" s="176"/>
      <c r="C495" s="176"/>
      <c r="D495" s="176"/>
      <c r="E495" s="176"/>
      <c r="F495" s="176"/>
      <c r="G495" s="177"/>
      <c r="H495" s="178"/>
      <c r="I495" s="305"/>
      <c r="J495" s="305"/>
      <c r="K495" s="350"/>
      <c r="L495" s="315"/>
      <c r="M495" s="179"/>
      <c r="N495" s="178"/>
      <c r="O495" s="176"/>
      <c r="P495" s="176"/>
      <c r="Q495" s="176"/>
      <c r="R495" s="176"/>
    </row>
    <row r="496" ht="15" customHeight="1">
      <c r="A496" s="176"/>
      <c r="B496" s="176"/>
      <c r="C496" s="176"/>
      <c r="D496" s="176"/>
      <c r="E496" s="176"/>
      <c r="F496" s="176"/>
      <c r="G496" s="177"/>
      <c r="H496" s="178"/>
      <c r="I496" s="305"/>
      <c r="J496" s="305"/>
      <c r="K496" s="350"/>
      <c r="L496" s="315"/>
      <c r="M496" s="179"/>
      <c r="N496" s="178"/>
      <c r="O496" s="176"/>
      <c r="P496" s="176"/>
      <c r="Q496" s="176"/>
      <c r="R496" s="176"/>
    </row>
    <row r="497" ht="15" customHeight="1">
      <c r="A497" s="176"/>
      <c r="B497" s="176"/>
      <c r="C497" s="176"/>
      <c r="D497" s="176"/>
      <c r="E497" s="176"/>
      <c r="F497" s="176"/>
      <c r="G497" s="177"/>
      <c r="H497" s="178"/>
      <c r="I497" s="305"/>
      <c r="J497" s="305"/>
      <c r="K497" s="350"/>
      <c r="L497" s="315"/>
      <c r="M497" s="179"/>
      <c r="N497" s="178"/>
      <c r="O497" s="176"/>
      <c r="P497" s="176"/>
      <c r="Q497" s="176"/>
      <c r="R497" s="176"/>
    </row>
    <row r="498" ht="15" customHeight="1">
      <c r="A498" s="176"/>
      <c r="B498" s="176"/>
      <c r="C498" s="176"/>
      <c r="D498" s="176"/>
      <c r="E498" s="176"/>
      <c r="F498" s="176"/>
      <c r="G498" s="177"/>
      <c r="H498" s="178"/>
      <c r="I498" s="305"/>
      <c r="J498" s="305"/>
      <c r="K498" s="350"/>
      <c r="L498" s="315"/>
      <c r="M498" s="179"/>
      <c r="N498" s="178"/>
      <c r="O498" s="176"/>
      <c r="P498" s="176"/>
      <c r="Q498" s="176"/>
      <c r="R498" s="176"/>
    </row>
    <row r="499" ht="15" customHeight="1">
      <c r="A499" s="176"/>
      <c r="B499" s="176"/>
      <c r="C499" s="176"/>
      <c r="D499" s="176"/>
      <c r="E499" s="176"/>
      <c r="F499" s="176"/>
      <c r="G499" s="177"/>
      <c r="H499" s="178"/>
      <c r="I499" s="305"/>
      <c r="J499" s="305"/>
      <c r="K499" s="350"/>
      <c r="L499" s="315"/>
      <c r="M499" s="179"/>
      <c r="N499" s="178"/>
      <c r="O499" s="176"/>
      <c r="P499" s="176"/>
      <c r="Q499" s="176"/>
      <c r="R499" s="176"/>
    </row>
    <row r="500" ht="15" customHeight="1">
      <c r="A500" s="176"/>
      <c r="B500" s="176"/>
      <c r="C500" s="176"/>
      <c r="D500" s="176"/>
      <c r="E500" s="176"/>
      <c r="F500" s="176"/>
      <c r="G500" s="177"/>
      <c r="H500" s="178"/>
      <c r="I500" s="305"/>
      <c r="J500" s="305"/>
      <c r="K500" s="350"/>
      <c r="L500" s="315"/>
      <c r="M500" s="179"/>
      <c r="N500" s="178"/>
      <c r="O500" s="176"/>
      <c r="P500" s="176"/>
      <c r="Q500" s="176"/>
      <c r="R500" s="176"/>
    </row>
    <row r="501" ht="15" customHeight="1">
      <c r="A501" s="176"/>
      <c r="B501" s="176"/>
      <c r="C501" s="176"/>
      <c r="D501" s="176"/>
      <c r="E501" s="176"/>
      <c r="F501" s="176"/>
      <c r="G501" s="177"/>
      <c r="H501" s="178"/>
      <c r="I501" s="305"/>
      <c r="J501" s="305"/>
      <c r="K501" s="350"/>
      <c r="L501" s="315"/>
      <c r="M501" s="179"/>
      <c r="N501" s="178"/>
      <c r="O501" s="176"/>
      <c r="P501" s="176"/>
      <c r="Q501" s="176"/>
      <c r="R501" s="176"/>
    </row>
    <row r="502" ht="15" customHeight="1">
      <c r="A502" s="176"/>
      <c r="B502" s="176"/>
      <c r="C502" s="176"/>
      <c r="D502" s="176"/>
      <c r="E502" s="176"/>
      <c r="F502" s="176"/>
      <c r="G502" s="177"/>
      <c r="H502" s="178"/>
      <c r="I502" s="305"/>
      <c r="J502" s="305"/>
      <c r="K502" s="350"/>
      <c r="L502" s="315"/>
      <c r="M502" s="179"/>
      <c r="N502" s="178"/>
      <c r="O502" s="176"/>
      <c r="P502" s="176"/>
      <c r="Q502" s="176"/>
      <c r="R502" s="176"/>
    </row>
    <row r="503" ht="15" customHeight="1">
      <c r="A503" s="176"/>
      <c r="B503" s="176"/>
      <c r="C503" s="176"/>
      <c r="D503" s="176"/>
      <c r="E503" s="176"/>
      <c r="F503" s="176"/>
      <c r="G503" s="177"/>
      <c r="H503" s="178"/>
      <c r="I503" s="305"/>
      <c r="J503" s="305"/>
      <c r="K503" s="350"/>
      <c r="L503" s="315"/>
      <c r="M503" s="179"/>
      <c r="N503" s="178"/>
      <c r="O503" s="176"/>
      <c r="P503" s="176"/>
      <c r="Q503" s="176"/>
      <c r="R503" s="176"/>
    </row>
    <row r="504" ht="15" customHeight="1">
      <c r="A504" s="176"/>
      <c r="B504" s="176"/>
      <c r="C504" s="176"/>
      <c r="D504" s="176"/>
      <c r="E504" s="176"/>
      <c r="F504" s="176"/>
      <c r="G504" s="177"/>
      <c r="H504" s="178"/>
      <c r="I504" s="305"/>
      <c r="J504" s="305"/>
      <c r="K504" s="350"/>
      <c r="L504" s="315"/>
      <c r="M504" s="179"/>
      <c r="N504" s="178"/>
      <c r="O504" s="176"/>
      <c r="P504" s="176"/>
      <c r="Q504" s="176"/>
      <c r="R504" s="176"/>
    </row>
    <row r="505" ht="15" customHeight="1">
      <c r="A505" s="176"/>
      <c r="B505" s="176"/>
      <c r="C505" s="176"/>
      <c r="D505" s="176"/>
      <c r="E505" s="176"/>
      <c r="F505" s="176"/>
      <c r="G505" s="177"/>
      <c r="H505" s="178"/>
      <c r="I505" s="176"/>
      <c r="J505" s="176"/>
      <c r="K505" s="350"/>
      <c r="L505" s="315"/>
      <c r="M505" s="179"/>
      <c r="N505" s="178"/>
      <c r="O505" s="176"/>
      <c r="P505" s="176"/>
      <c r="Q505" s="176"/>
      <c r="R505" s="176"/>
    </row>
    <row r="506" ht="15" customHeight="1">
      <c r="A506" s="176"/>
      <c r="B506" s="176"/>
      <c r="C506" s="176"/>
      <c r="D506" s="176"/>
      <c r="E506" s="176"/>
      <c r="F506" s="176"/>
      <c r="G506" s="177"/>
      <c r="H506" s="178"/>
      <c r="I506" s="176"/>
      <c r="J506" s="176"/>
      <c r="K506" s="350"/>
      <c r="L506" s="315"/>
      <c r="M506" s="179"/>
      <c r="N506" s="178"/>
      <c r="O506" s="176"/>
      <c r="P506" s="176"/>
      <c r="Q506" s="176"/>
      <c r="R506" s="176"/>
    </row>
    <row r="507" ht="15" customHeight="1">
      <c r="A507" s="176"/>
      <c r="B507" s="176"/>
      <c r="C507" s="176"/>
      <c r="D507" s="176"/>
      <c r="E507" s="176"/>
      <c r="F507" s="176"/>
      <c r="G507" s="177"/>
      <c r="H507" s="178"/>
      <c r="I507" s="176"/>
      <c r="J507" s="176"/>
      <c r="K507" s="350"/>
      <c r="L507" s="315"/>
      <c r="M507" s="179"/>
      <c r="N507" s="178"/>
      <c r="O507" s="176"/>
      <c r="P507" s="176"/>
      <c r="Q507" s="176"/>
      <c r="R507" s="176"/>
    </row>
    <row r="508" ht="15" customHeight="1">
      <c r="A508" s="176"/>
      <c r="B508" s="176"/>
      <c r="C508" s="176"/>
      <c r="D508" s="176"/>
      <c r="E508" s="176"/>
      <c r="F508" s="176"/>
      <c r="G508" s="177"/>
      <c r="H508" s="178"/>
      <c r="I508" s="176"/>
      <c r="J508" s="176"/>
      <c r="K508" s="350"/>
      <c r="L508" s="315"/>
      <c r="M508" s="179"/>
      <c r="N508" s="178"/>
      <c r="O508" s="176"/>
      <c r="P508" s="176"/>
      <c r="Q508" s="176"/>
      <c r="R508" s="176"/>
    </row>
    <row r="509" ht="15" customHeight="1">
      <c r="A509" s="176"/>
      <c r="B509" s="176"/>
      <c r="C509" s="176"/>
      <c r="D509" s="176"/>
      <c r="E509" s="176"/>
      <c r="F509" s="176"/>
      <c r="G509" s="177"/>
      <c r="H509" s="178"/>
      <c r="I509" s="176"/>
      <c r="J509" s="176"/>
      <c r="K509" s="350"/>
      <c r="L509" s="315"/>
      <c r="M509" s="179"/>
      <c r="N509" s="178"/>
      <c r="O509" s="176"/>
      <c r="P509" s="176"/>
      <c r="Q509" s="176"/>
      <c r="R509" s="176"/>
    </row>
    <row r="510" ht="15" customHeight="1">
      <c r="A510" s="176"/>
      <c r="B510" s="176"/>
      <c r="C510" s="176"/>
      <c r="D510" s="176"/>
      <c r="E510" s="176"/>
      <c r="F510" s="176"/>
      <c r="G510" s="177"/>
      <c r="H510" s="178"/>
      <c r="I510" s="176"/>
      <c r="J510" s="176"/>
      <c r="K510" s="350"/>
      <c r="L510" s="315"/>
      <c r="M510" s="179"/>
      <c r="N510" s="178"/>
      <c r="O510" s="176"/>
      <c r="P510" s="176"/>
      <c r="Q510" s="176"/>
      <c r="R510" s="176"/>
    </row>
    <row r="511" ht="15" customHeight="1">
      <c r="A511" s="176"/>
      <c r="B511" s="176"/>
      <c r="C511" s="176"/>
      <c r="D511" s="176"/>
      <c r="E511" s="176"/>
      <c r="F511" s="176"/>
      <c r="G511" s="177"/>
      <c r="H511" s="178"/>
      <c r="I511" s="176"/>
      <c r="J511" s="176"/>
      <c r="K511" s="350"/>
      <c r="L511" s="315"/>
      <c r="M511" s="179"/>
      <c r="N511" s="178"/>
      <c r="O511" s="176"/>
      <c r="P511" s="176"/>
      <c r="Q511" s="176"/>
      <c r="R511" s="176"/>
    </row>
    <row r="512" ht="15" customHeight="1">
      <c r="A512" s="176"/>
      <c r="B512" s="176"/>
      <c r="C512" s="176"/>
      <c r="D512" s="176"/>
      <c r="E512" s="176"/>
      <c r="F512" s="176"/>
      <c r="G512" s="177"/>
      <c r="H512" s="178"/>
      <c r="I512" s="176"/>
      <c r="J512" s="176"/>
      <c r="K512" s="350"/>
      <c r="L512" s="315"/>
      <c r="M512" s="179"/>
      <c r="N512" s="178"/>
      <c r="O512" s="176"/>
      <c r="P512" s="176"/>
      <c r="Q512" s="176"/>
      <c r="R512" s="176"/>
    </row>
    <row r="513" ht="15" customHeight="1">
      <c r="A513" s="176"/>
      <c r="B513" s="176"/>
      <c r="C513" s="176"/>
      <c r="D513" s="176"/>
      <c r="E513" s="176"/>
      <c r="F513" s="176"/>
      <c r="G513" s="177"/>
      <c r="H513" s="178"/>
      <c r="I513" s="176"/>
      <c r="J513" s="176"/>
      <c r="K513" s="350"/>
      <c r="L513" s="315"/>
      <c r="M513" s="179"/>
      <c r="N513" s="178"/>
      <c r="O513" s="176"/>
      <c r="P513" s="176"/>
      <c r="Q513" s="176"/>
      <c r="R513" s="176"/>
    </row>
    <row r="514" ht="15" customHeight="1">
      <c r="A514" s="176"/>
      <c r="B514" s="176"/>
      <c r="C514" s="176"/>
      <c r="D514" s="176"/>
      <c r="E514" s="176"/>
      <c r="F514" s="176"/>
      <c r="G514" s="177"/>
      <c r="H514" s="178"/>
      <c r="I514" s="176"/>
      <c r="J514" s="176"/>
      <c r="K514" s="350"/>
      <c r="L514" s="315"/>
      <c r="M514" s="179"/>
      <c r="N514" s="178"/>
      <c r="O514" s="176"/>
      <c r="P514" s="176"/>
      <c r="Q514" s="176"/>
      <c r="R514" s="176"/>
    </row>
  </sheetData>
  <conditionalFormatting sqref="K2 K11">
    <cfRule type="cellIs" dxfId="2" priority="1" operator="lessThan" stopIfTrue="1">
      <formula>0</formula>
    </cfRule>
  </conditionalFormatting>
  <pageMargins left="0.75" right="0.75" top="1" bottom="1" header="0.5" footer="0.5"/>
  <pageSetup firstPageNumber="1" fitToHeight="1" fitToWidth="1" scale="85" useFirstPageNumber="0" orientation="landscape" pageOrder="downThenOver"/>
  <headerFooter>
    <oddFooter>&amp;C&amp;"Helvetica,Regular"&amp;12&amp;K000000&amp;P</oddFooter>
  </headerFooter>
</worksheet>
</file>

<file path=xl/worksheets/sheet7.xml><?xml version="1.0" encoding="utf-8"?>
<worksheet xmlns:r="http://schemas.openxmlformats.org/officeDocument/2006/relationships" xmlns="http://schemas.openxmlformats.org/spreadsheetml/2006/main">
  <dimension ref="A1:AE211"/>
  <sheetViews>
    <sheetView workbookViewId="0" showGridLines="0" defaultGridColor="1"/>
  </sheetViews>
  <sheetFormatPr defaultColWidth="8.83333" defaultRowHeight="12.75" customHeight="1" outlineLevelRow="0" outlineLevelCol="0"/>
  <cols>
    <col min="1" max="1" width="12" style="351" customWidth="1"/>
    <col min="2" max="2" width="10.5" style="351" customWidth="1"/>
    <col min="3" max="3" width="10.3516" style="351" customWidth="1"/>
    <col min="4" max="4" width="11.5" style="351" customWidth="1"/>
    <col min="5" max="5" width="7.5" style="351" customWidth="1"/>
    <col min="6" max="6" width="12.6719" style="351" customWidth="1"/>
    <col min="7" max="7" width="13.8516" style="351" customWidth="1"/>
    <col min="8" max="8" width="8.17188" style="351" customWidth="1"/>
    <col min="9" max="9" width="14.8516" style="351" customWidth="1"/>
    <col min="10" max="10" width="11.6719" style="351" customWidth="1"/>
    <col min="11" max="11" width="10.6719" style="351" customWidth="1"/>
    <col min="12" max="12" width="10" style="351" customWidth="1"/>
    <col min="13" max="13" width="10" style="351" customWidth="1"/>
    <col min="14" max="14" width="9.17188" style="351" customWidth="1"/>
    <col min="15" max="15" width="14.8516" style="351" customWidth="1"/>
    <col min="16" max="16" width="15.3516" style="351" customWidth="1"/>
    <col min="17" max="17" width="15.5" style="351" customWidth="1"/>
    <col min="18" max="18" width="15.3516" style="351" customWidth="1"/>
    <col min="19" max="19" width="15.1719" style="351" customWidth="1"/>
    <col min="20" max="20" width="15.5" style="351" customWidth="1"/>
    <col min="21" max="21" width="15.5" style="351" customWidth="1"/>
    <col min="22" max="22" width="14.5" style="351" customWidth="1"/>
    <col min="23" max="23" width="15" style="351" customWidth="1"/>
    <col min="24" max="24" width="15.1719" style="351" customWidth="1"/>
    <col min="25" max="25" width="15" style="351" customWidth="1"/>
    <col min="26" max="26" width="15.5" style="351" customWidth="1"/>
    <col min="27" max="27" width="15.5" style="351" customWidth="1"/>
    <col min="28" max="28" width="15.5" style="351" customWidth="1"/>
    <col min="29" max="29" width="15.5" style="351" customWidth="1"/>
    <col min="30" max="30" width="10.5" style="351" customWidth="1"/>
    <col min="31" max="31" width="10.5" style="351" customWidth="1"/>
    <col min="32" max="256" width="8.85156" style="351" customWidth="1"/>
  </cols>
  <sheetData>
    <row r="1" ht="25" customHeight="1">
      <c r="A1" t="s" s="249">
        <v>135</v>
      </c>
      <c r="B1" s="176"/>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row>
    <row r="2" ht="15" customHeight="1">
      <c r="A2" s="176"/>
      <c r="B2" s="176"/>
      <c r="C2" s="176"/>
      <c r="D2" s="176"/>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E2" s="176"/>
    </row>
    <row r="3" ht="15" customHeight="1">
      <c r="A3" s="176"/>
      <c r="B3" s="176"/>
      <c r="C3" s="195"/>
      <c r="D3" s="195"/>
      <c r="E3" t="s" s="195">
        <v>56</v>
      </c>
      <c r="F3" s="195"/>
      <c r="G3" s="198"/>
      <c r="H3" s="198"/>
      <c r="I3" s="294"/>
      <c r="J3" t="s" s="295">
        <v>57</v>
      </c>
      <c r="K3" s="296"/>
      <c r="L3" s="198"/>
      <c r="M3" s="352"/>
      <c r="N3" s="176"/>
      <c r="O3" s="176"/>
      <c r="P3" s="176"/>
      <c r="Q3" s="176"/>
      <c r="R3" s="176"/>
      <c r="S3" s="176"/>
      <c r="T3" s="176"/>
      <c r="U3" s="176"/>
      <c r="V3" s="176"/>
      <c r="W3" s="176"/>
      <c r="X3" s="176"/>
      <c r="Y3" s="176"/>
      <c r="Z3" s="176"/>
      <c r="AA3" s="176"/>
      <c r="AB3" s="176"/>
      <c r="AC3" s="176"/>
      <c r="AD3" s="176"/>
      <c r="AE3" s="176"/>
    </row>
    <row r="4" ht="15" customHeight="1">
      <c r="A4" s="176"/>
      <c r="B4" s="176"/>
      <c r="C4" t="s" s="200">
        <v>58</v>
      </c>
      <c r="D4" t="s" s="200">
        <v>59</v>
      </c>
      <c r="E4" t="s" s="200">
        <v>58</v>
      </c>
      <c r="F4" t="s" s="200">
        <v>60</v>
      </c>
      <c r="G4" t="s" s="201">
        <v>61</v>
      </c>
      <c r="H4" t="s" s="202">
        <v>62</v>
      </c>
      <c r="I4" t="s" s="200">
        <v>63</v>
      </c>
      <c r="J4" t="s" s="200">
        <v>62</v>
      </c>
      <c r="K4" t="s" s="200">
        <v>63</v>
      </c>
      <c r="L4" t="s" s="201">
        <v>61</v>
      </c>
      <c r="M4" t="s" s="203">
        <v>64</v>
      </c>
      <c r="N4" s="353"/>
      <c r="O4" s="176"/>
      <c r="P4" s="176"/>
      <c r="Q4" s="176"/>
      <c r="R4" s="176"/>
      <c r="S4" s="176"/>
      <c r="T4" s="176"/>
      <c r="U4" s="176"/>
      <c r="V4" s="176"/>
      <c r="W4" s="176"/>
      <c r="X4" s="176"/>
      <c r="Y4" s="176"/>
      <c r="Z4" s="176"/>
      <c r="AA4" s="176"/>
      <c r="AB4" s="176"/>
      <c r="AC4" s="176"/>
      <c r="AD4" s="176"/>
      <c r="AE4" s="176"/>
    </row>
    <row r="5" ht="14.25" customHeight="1">
      <c r="A5" s="176"/>
      <c r="B5" s="176"/>
      <c r="C5" t="s" s="190">
        <v>129</v>
      </c>
      <c r="D5" t="s" s="190">
        <v>130</v>
      </c>
      <c r="E5" t="s" s="190">
        <v>131</v>
      </c>
      <c r="F5" t="s" s="190">
        <v>132</v>
      </c>
      <c r="G5" t="s" s="205">
        <v>56</v>
      </c>
      <c r="H5" t="s" s="206">
        <v>129</v>
      </c>
      <c r="I5" t="s" s="190">
        <v>130</v>
      </c>
      <c r="J5" t="s" s="190">
        <v>131</v>
      </c>
      <c r="K5" t="s" s="190">
        <v>71</v>
      </c>
      <c r="L5" t="s" s="205">
        <v>57</v>
      </c>
      <c r="M5" t="s" s="207">
        <v>56</v>
      </c>
      <c r="N5" s="353"/>
      <c r="O5" s="176"/>
      <c r="P5" s="176"/>
      <c r="Q5" s="176"/>
      <c r="R5" s="176"/>
      <c r="S5" s="176"/>
      <c r="T5" s="176"/>
      <c r="U5" s="176"/>
      <c r="V5" s="176"/>
      <c r="W5" s="176"/>
      <c r="X5" s="176"/>
      <c r="Y5" s="176"/>
      <c r="Z5" s="176"/>
      <c r="AA5" s="176"/>
      <c r="AB5" s="176"/>
      <c r="AC5" s="176"/>
      <c r="AD5" s="176"/>
      <c r="AE5" s="176"/>
    </row>
    <row r="6" ht="17.25" customHeight="1">
      <c r="A6" s="176"/>
      <c r="B6" s="176"/>
      <c r="C6" s="190"/>
      <c r="D6" s="190"/>
      <c r="E6" s="189"/>
      <c r="F6" s="190"/>
      <c r="G6" s="209"/>
      <c r="H6" s="206"/>
      <c r="I6" s="292"/>
      <c r="J6" s="292"/>
      <c r="K6" t="s" s="190">
        <v>73</v>
      </c>
      <c r="L6" s="205"/>
      <c r="M6" s="285"/>
      <c r="N6" s="353"/>
      <c r="O6" s="176"/>
      <c r="P6" s="176"/>
      <c r="Q6" s="176"/>
      <c r="R6" s="176"/>
      <c r="S6" s="176"/>
      <c r="T6" s="176"/>
      <c r="U6" s="176"/>
      <c r="V6" s="176"/>
      <c r="W6" s="176"/>
      <c r="X6" s="176"/>
      <c r="Y6" s="176"/>
      <c r="Z6" s="176"/>
      <c r="AA6" s="176"/>
      <c r="AB6" s="176"/>
      <c r="AC6" s="176"/>
      <c r="AD6" s="176"/>
      <c r="AE6" s="176"/>
    </row>
    <row r="7" ht="14.25" customHeight="1">
      <c r="A7" t="s" s="354">
        <v>133</v>
      </c>
      <c r="B7" t="s" s="251">
        <v>136</v>
      </c>
      <c r="C7" t="s" s="355">
        <v>55</v>
      </c>
      <c r="D7" s="356"/>
      <c r="E7" s="356"/>
      <c r="F7" s="356"/>
      <c r="G7" s="356"/>
      <c r="H7" s="356"/>
      <c r="I7" s="357"/>
      <c r="J7" s="358"/>
      <c r="K7" s="356"/>
      <c r="L7" s="356"/>
      <c r="M7" s="356"/>
      <c r="N7" s="176"/>
      <c r="O7" s="359"/>
      <c r="P7" s="359"/>
      <c r="Q7" s="176"/>
      <c r="R7" s="176"/>
      <c r="S7" s="176"/>
      <c r="T7" s="176"/>
      <c r="U7" s="176"/>
      <c r="V7" s="176"/>
      <c r="W7" s="176"/>
      <c r="X7" s="176"/>
      <c r="Y7" s="176"/>
      <c r="Z7" s="176"/>
      <c r="AA7" s="176"/>
      <c r="AB7" s="176"/>
      <c r="AC7" s="176"/>
      <c r="AD7" s="176"/>
      <c r="AE7" s="176"/>
    </row>
    <row r="8" ht="15" customHeight="1">
      <c r="A8" s="360">
        <f>'Month (GWh)'!A12</f>
        <v>2000</v>
      </c>
      <c r="B8" t="s" s="361">
        <v>89</v>
      </c>
      <c r="C8" s="362">
        <f>'Month (GWh)'!C12</f>
        <v>0</v>
      </c>
      <c r="D8" s="362">
        <f>'Month (GWh)'!D12</f>
        <v>0</v>
      </c>
      <c r="E8" s="362">
        <f>'Month (GWh)'!E12</f>
        <v>1040</v>
      </c>
      <c r="F8" s="362">
        <f>'Month (GWh)'!F12</f>
        <v>0</v>
      </c>
      <c r="G8" s="362">
        <f>'Month (GWh)'!G12</f>
        <v>1040</v>
      </c>
      <c r="H8" s="362">
        <f>'Month (GWh)'!H12</f>
        <v>5884</v>
      </c>
      <c r="I8" s="362">
        <f>'Month (GWh)'!I12</f>
        <v>974</v>
      </c>
      <c r="J8" s="362">
        <f>'Month (GWh)'!J12</f>
        <v>0</v>
      </c>
      <c r="K8" s="362">
        <f>'Month (GWh)'!K12</f>
        <v>3051</v>
      </c>
      <c r="L8" s="362">
        <f>'Month (GWh)'!L12</f>
        <v>9909</v>
      </c>
      <c r="M8" s="362">
        <f>'Month (GWh)'!M12</f>
        <v>-8869</v>
      </c>
      <c r="N8" s="363"/>
      <c r="O8" t="s" s="364">
        <v>151</v>
      </c>
      <c r="P8" s="365">
        <v>2015</v>
      </c>
      <c r="Q8" s="366"/>
      <c r="R8" t="s" s="229">
        <v>152</v>
      </c>
      <c r="S8" s="176"/>
      <c r="T8" s="176"/>
      <c r="U8" s="176"/>
      <c r="V8" s="176"/>
      <c r="W8" s="176"/>
      <c r="X8" s="176"/>
      <c r="Y8" s="176"/>
      <c r="Z8" s="176"/>
      <c r="AA8" s="176"/>
      <c r="AB8" s="176"/>
      <c r="AC8" s="176"/>
      <c r="AD8" s="176"/>
      <c r="AE8" s="176"/>
    </row>
    <row r="9" ht="24" customHeight="1">
      <c r="A9" s="360">
        <f>'Month (GWh)'!A13</f>
        <v>2000</v>
      </c>
      <c r="B9" t="s" s="361">
        <v>87</v>
      </c>
      <c r="C9" s="343">
        <f>'Month (GWh)'!C13+C8</f>
        <v>0</v>
      </c>
      <c r="D9" s="343">
        <f>'Month (GWh)'!D13+D8</f>
        <v>0</v>
      </c>
      <c r="E9" s="343">
        <f>'Month (GWh)'!E13+E8</f>
        <v>2011</v>
      </c>
      <c r="F9" s="343">
        <f>'Month (GWh)'!F13+F8</f>
        <v>0</v>
      </c>
      <c r="G9" s="343">
        <f>'Month (GWh)'!G13+G8</f>
        <v>2011</v>
      </c>
      <c r="H9" s="343">
        <f>'Month (GWh)'!H13+H8</f>
        <v>12995</v>
      </c>
      <c r="I9" s="343">
        <f>'Month (GWh)'!I13+I8</f>
        <v>1820</v>
      </c>
      <c r="J9" s="343">
        <f>'Month (GWh)'!J13+J8</f>
        <v>0</v>
      </c>
      <c r="K9" s="343">
        <f>'Month (GWh)'!K13+K8</f>
        <v>5892</v>
      </c>
      <c r="L9" s="343">
        <f>'Month (GWh)'!L13+L8</f>
        <v>20707</v>
      </c>
      <c r="M9" s="343">
        <f>'Month (GWh)'!M13+M8</f>
        <v>-18696</v>
      </c>
      <c r="N9" s="363"/>
      <c r="O9" t="s" s="367">
        <v>153</v>
      </c>
      <c r="P9" s="368">
        <v>10</v>
      </c>
      <c r="Q9" s="366"/>
      <c r="R9" s="176"/>
      <c r="S9" s="176"/>
      <c r="T9" s="176"/>
      <c r="U9" s="176"/>
      <c r="V9" s="176"/>
      <c r="W9" s="176"/>
      <c r="X9" s="176"/>
      <c r="Y9" s="176"/>
      <c r="Z9" s="176"/>
      <c r="AA9" s="176"/>
      <c r="AB9" s="176"/>
      <c r="AC9" s="176"/>
      <c r="AD9" s="176"/>
      <c r="AE9" s="176"/>
    </row>
    <row r="10" ht="15.5" customHeight="1">
      <c r="A10" s="360">
        <f>'Month (GWh)'!A14</f>
        <v>2000</v>
      </c>
      <c r="B10" t="s" s="361">
        <v>141</v>
      </c>
      <c r="C10" s="343">
        <f>'Month (GWh)'!C14+C9</f>
        <v>0</v>
      </c>
      <c r="D10" s="343">
        <f>'Month (GWh)'!D14+D9</f>
        <v>0</v>
      </c>
      <c r="E10" s="343">
        <f>'Month (GWh)'!E14+E9</f>
        <v>3074</v>
      </c>
      <c r="F10" s="343">
        <f>'Month (GWh)'!F14+F9</f>
        <v>0</v>
      </c>
      <c r="G10" s="343">
        <f>'Month (GWh)'!G14+G9</f>
        <v>3074</v>
      </c>
      <c r="H10" s="343">
        <f>'Month (GWh)'!H14+H9</f>
        <v>21214</v>
      </c>
      <c r="I10" s="343">
        <f>'Month (GWh)'!I14+I9</f>
        <v>2728</v>
      </c>
      <c r="J10" s="343">
        <f>'Month (GWh)'!J14+J9</f>
        <v>0</v>
      </c>
      <c r="K10" s="343">
        <f>'Month (GWh)'!K14+K9</f>
        <v>8735</v>
      </c>
      <c r="L10" s="343">
        <f>'Month (GWh)'!L14+L9</f>
        <v>32677</v>
      </c>
      <c r="M10" s="343">
        <f>'Month (GWh)'!M14+M9</f>
        <v>-29603</v>
      </c>
      <c r="N10" s="176"/>
      <c r="O10" s="369"/>
      <c r="P10" s="369"/>
      <c r="Q10" s="176"/>
      <c r="R10" s="176"/>
      <c r="S10" s="176"/>
      <c r="T10" s="176"/>
      <c r="U10" s="176"/>
      <c r="V10" s="176"/>
      <c r="W10" s="176"/>
      <c r="X10" s="176"/>
      <c r="Y10" s="176"/>
      <c r="Z10" s="176"/>
      <c r="AA10" s="176"/>
      <c r="AB10" s="176"/>
      <c r="AC10" s="176"/>
      <c r="AD10" s="176"/>
      <c r="AE10" s="176"/>
    </row>
    <row r="11" ht="15" customHeight="1">
      <c r="A11" s="360">
        <f>'Month (GWh)'!A15</f>
        <v>2000</v>
      </c>
      <c r="B11" t="s" s="361">
        <v>142</v>
      </c>
      <c r="C11" s="343">
        <f>'Month (GWh)'!C15+C10</f>
        <v>0</v>
      </c>
      <c r="D11" s="343">
        <f>'Month (GWh)'!D15+D10</f>
        <v>0</v>
      </c>
      <c r="E11" s="343">
        <f>'Month (GWh)'!E15+E10</f>
        <v>4049</v>
      </c>
      <c r="F11" s="343">
        <f>'Month (GWh)'!F15+F10</f>
        <v>0</v>
      </c>
      <c r="G11" s="343">
        <f>'Month (GWh)'!G15+G10</f>
        <v>4049</v>
      </c>
      <c r="H11" s="343">
        <f>'Month (GWh)'!H15+H10</f>
        <v>32997</v>
      </c>
      <c r="I11" s="343">
        <f>'Month (GWh)'!I15+I10</f>
        <v>3542</v>
      </c>
      <c r="J11" s="343">
        <f>'Month (GWh)'!J15+J10</f>
        <v>0</v>
      </c>
      <c r="K11" s="343">
        <f>'Month (GWh)'!K15+K10</f>
        <v>11513</v>
      </c>
      <c r="L11" s="343">
        <f>'Month (GWh)'!L15+L10</f>
        <v>48052</v>
      </c>
      <c r="M11" s="343">
        <f>'Month (GWh)'!M15+M10</f>
        <v>-44003</v>
      </c>
      <c r="N11" s="176"/>
      <c r="O11" s="233"/>
      <c r="P11" t="s" s="254">
        <v>154</v>
      </c>
      <c r="Q11" t="s" s="254">
        <v>155</v>
      </c>
      <c r="R11" t="s" s="254">
        <v>156</v>
      </c>
      <c r="S11" t="s" s="254">
        <v>157</v>
      </c>
      <c r="T11" t="s" s="254">
        <v>158</v>
      </c>
      <c r="U11" t="s" s="254">
        <v>159</v>
      </c>
      <c r="V11" t="s" s="254">
        <v>160</v>
      </c>
      <c r="W11" t="s" s="254">
        <v>161</v>
      </c>
      <c r="X11" t="s" s="254">
        <v>162</v>
      </c>
      <c r="Y11" t="s" s="254">
        <v>163</v>
      </c>
      <c r="Z11" t="s" s="254">
        <v>164</v>
      </c>
      <c r="AA11" t="s" s="254">
        <v>165</v>
      </c>
      <c r="AB11" s="176"/>
      <c r="AC11" s="176"/>
      <c r="AD11" s="176"/>
      <c r="AE11" s="176"/>
    </row>
    <row r="12" ht="15" customHeight="1">
      <c r="A12" s="360">
        <f>'Month (GWh)'!A16</f>
        <v>2000</v>
      </c>
      <c r="B12" t="s" s="361">
        <v>143</v>
      </c>
      <c r="C12" s="343">
        <f>'Month (GWh)'!C16+C11</f>
        <v>0</v>
      </c>
      <c r="D12" s="343">
        <f>'Month (GWh)'!D16+D11</f>
        <v>0</v>
      </c>
      <c r="E12" s="343">
        <f>'Month (GWh)'!E16+E11</f>
        <v>4908</v>
      </c>
      <c r="F12" s="343">
        <f>'Month (GWh)'!F16+F11</f>
        <v>0</v>
      </c>
      <c r="G12" s="343">
        <f>'Month (GWh)'!G16+G11</f>
        <v>4908</v>
      </c>
      <c r="H12" s="343">
        <f>'Month (GWh)'!H16+H11</f>
        <v>45052</v>
      </c>
      <c r="I12" s="343">
        <f>'Month (GWh)'!I16+I11</f>
        <v>4231</v>
      </c>
      <c r="J12" s="343">
        <f>'Month (GWh)'!J16+J11</f>
        <v>0</v>
      </c>
      <c r="K12" s="343">
        <f>'Month (GWh)'!K16+K11</f>
        <v>14027</v>
      </c>
      <c r="L12" s="343">
        <f>'Month (GWh)'!L16+L11</f>
        <v>63310</v>
      </c>
      <c r="M12" s="343">
        <f>'Month (GWh)'!M16+M11</f>
        <v>-58402</v>
      </c>
      <c r="N12" s="370"/>
      <c r="O12" s="371">
        <v>22</v>
      </c>
      <c r="P12" t="s" s="372">
        <f>$R$8&amp;P$11&amp;$O12</f>
        <v>166</v>
      </c>
      <c r="Q12" t="s" s="372">
        <f>$R$8&amp;Q$11&amp;$O12</f>
        <v>167</v>
      </c>
      <c r="R12" t="s" s="372">
        <f>$R$8&amp;R$11&amp;$O12</f>
        <v>168</v>
      </c>
      <c r="S12" t="s" s="372">
        <f>$R$8&amp;S$11&amp;$O12</f>
        <v>169</v>
      </c>
      <c r="T12" t="s" s="372">
        <f>$R$8&amp;T$11&amp;$O12</f>
        <v>170</v>
      </c>
      <c r="U12" t="s" s="372">
        <f>$R$8&amp;U$11&amp;$O12</f>
        <v>171</v>
      </c>
      <c r="V12" t="s" s="372">
        <f>$R$8&amp;V$11&amp;$O12</f>
        <v>172</v>
      </c>
      <c r="W12" t="s" s="372">
        <f>$R$8&amp;W$11&amp;$O12</f>
        <v>173</v>
      </c>
      <c r="X12" t="s" s="372">
        <f>$R$8&amp;X$11&amp;$O12</f>
        <v>174</v>
      </c>
      <c r="Y12" t="s" s="372">
        <f>$R$8&amp;Y$11&amp;$O12</f>
        <v>175</v>
      </c>
      <c r="Z12" t="s" s="372">
        <f>$R$8&amp;Z$11&amp;$O12</f>
        <v>176</v>
      </c>
      <c r="AA12" t="s" s="372">
        <f>$R$8&amp;AA$11&amp;$O12</f>
        <v>177</v>
      </c>
      <c r="AB12" s="353"/>
      <c r="AC12" s="176"/>
      <c r="AD12" s="176"/>
      <c r="AE12" s="176"/>
    </row>
    <row r="13" ht="15" customHeight="1">
      <c r="A13" s="360">
        <f>'Month (GWh)'!A17</f>
        <v>2000</v>
      </c>
      <c r="B13" t="s" s="361">
        <v>144</v>
      </c>
      <c r="C13" s="343">
        <f>'Month (GWh)'!C17+C12</f>
        <v>0</v>
      </c>
      <c r="D13" s="343">
        <f>'Month (GWh)'!D17+D12</f>
        <v>0</v>
      </c>
      <c r="E13" s="343">
        <f>'Month (GWh)'!E17+E12</f>
        <v>5503</v>
      </c>
      <c r="F13" s="343">
        <f>'Month (GWh)'!F17+F12</f>
        <v>0</v>
      </c>
      <c r="G13" s="343">
        <f>'Month (GWh)'!G17+G12</f>
        <v>5503</v>
      </c>
      <c r="H13" s="343">
        <f>'Month (GWh)'!H17+H12</f>
        <v>55615</v>
      </c>
      <c r="I13" s="343">
        <f>'Month (GWh)'!I17+I12</f>
        <v>4882</v>
      </c>
      <c r="J13" s="343">
        <f>'Month (GWh)'!J17+J12</f>
        <v>0</v>
      </c>
      <c r="K13" s="343">
        <f>'Month (GWh)'!K17+K12</f>
        <v>16903</v>
      </c>
      <c r="L13" s="343">
        <f>'Month (GWh)'!L17+L12</f>
        <v>77400</v>
      </c>
      <c r="M13" s="343">
        <f>'Month (GWh)'!M17+M12</f>
        <v>-71897</v>
      </c>
      <c r="N13" s="370"/>
      <c r="O13" s="373">
        <f>O12+1</f>
        <v>23</v>
      </c>
      <c r="P13" t="s" s="372">
        <f>$R$8&amp;P$11&amp;$O13</f>
        <v>178</v>
      </c>
      <c r="Q13" t="s" s="372">
        <f>$R$8&amp;Q$11&amp;$O13</f>
        <v>179</v>
      </c>
      <c r="R13" t="s" s="372">
        <f>$R$8&amp;R$11&amp;$O13</f>
        <v>180</v>
      </c>
      <c r="S13" t="s" s="372">
        <f>$R$8&amp;S$11&amp;$O13</f>
        <v>181</v>
      </c>
      <c r="T13" t="s" s="372">
        <f>$R$8&amp;T$11&amp;$O13</f>
        <v>182</v>
      </c>
      <c r="U13" t="s" s="372">
        <f>$R$8&amp;U$11&amp;$O13</f>
        <v>183</v>
      </c>
      <c r="V13" t="s" s="372">
        <f>$R$8&amp;V$11&amp;$O13</f>
        <v>184</v>
      </c>
      <c r="W13" t="s" s="372">
        <f>$R$8&amp;W$11&amp;$O13</f>
        <v>185</v>
      </c>
      <c r="X13" t="s" s="372">
        <f>$R$8&amp;X$11&amp;$O13</f>
        <v>186</v>
      </c>
      <c r="Y13" t="s" s="372">
        <f>$R$8&amp;Y$11&amp;$O13</f>
        <v>187</v>
      </c>
      <c r="Z13" t="s" s="372">
        <f>$R$8&amp;Z$11&amp;$O13</f>
        <v>188</v>
      </c>
      <c r="AA13" t="s" s="372">
        <f>$R$8&amp;AA$11&amp;$O13</f>
        <v>189</v>
      </c>
      <c r="AB13" s="353"/>
      <c r="AC13" s="176"/>
      <c r="AD13" s="176"/>
      <c r="AE13" s="176"/>
    </row>
    <row r="14" ht="15" customHeight="1">
      <c r="A14" s="360">
        <f>'Month (GWh)'!A18</f>
        <v>2000</v>
      </c>
      <c r="B14" t="s" s="361">
        <v>145</v>
      </c>
      <c r="C14" s="343">
        <f>'Month (GWh)'!C18+C13</f>
        <v>0</v>
      </c>
      <c r="D14" s="343">
        <f>'Month (GWh)'!D18+D13</f>
        <v>0</v>
      </c>
      <c r="E14" s="343">
        <f>'Month (GWh)'!E18+E13</f>
        <v>6052</v>
      </c>
      <c r="F14" s="343">
        <f>'Month (GWh)'!F18+F13</f>
        <v>0</v>
      </c>
      <c r="G14" s="343">
        <f>'Month (GWh)'!G18+G13</f>
        <v>6052</v>
      </c>
      <c r="H14" s="343">
        <f>'Month (GWh)'!H18+H13</f>
        <v>64321</v>
      </c>
      <c r="I14" s="343">
        <f>'Month (GWh)'!I18+I13</f>
        <v>5224</v>
      </c>
      <c r="J14" s="343">
        <f>'Month (GWh)'!J18+J13</f>
        <v>0</v>
      </c>
      <c r="K14" s="343">
        <f>'Month (GWh)'!K18+K13</f>
        <v>19285</v>
      </c>
      <c r="L14" s="343">
        <f>'Month (GWh)'!L18+L13</f>
        <v>88830</v>
      </c>
      <c r="M14" s="343">
        <f>'Month (GWh)'!M18+M13</f>
        <v>-82778</v>
      </c>
      <c r="N14" s="370"/>
      <c r="O14" s="373">
        <f>O13+1</f>
        <v>24</v>
      </c>
      <c r="P14" t="s" s="372">
        <f>$R$8&amp;P$11&amp;$O14</f>
        <v>190</v>
      </c>
      <c r="Q14" t="s" s="372">
        <f>$R$8&amp;Q$11&amp;$O14</f>
        <v>191</v>
      </c>
      <c r="R14" t="s" s="372">
        <f>$R$8&amp;R$11&amp;$O14</f>
        <v>192</v>
      </c>
      <c r="S14" t="s" s="372">
        <f>$R$8&amp;S$11&amp;$O14</f>
        <v>193</v>
      </c>
      <c r="T14" t="s" s="372">
        <f>$R$8&amp;T$11&amp;$O14</f>
        <v>194</v>
      </c>
      <c r="U14" t="s" s="372">
        <f>$R$8&amp;U$11&amp;$O14</f>
        <v>195</v>
      </c>
      <c r="V14" t="s" s="372">
        <f>$R$8&amp;V$11&amp;$O14</f>
        <v>196</v>
      </c>
      <c r="W14" t="s" s="372">
        <f>$R$8&amp;W$11&amp;$O14</f>
        <v>197</v>
      </c>
      <c r="X14" t="s" s="372">
        <f>$R$8&amp;X$11&amp;$O14</f>
        <v>198</v>
      </c>
      <c r="Y14" t="s" s="372">
        <f>$R$8&amp;Y$11&amp;$O14</f>
        <v>199</v>
      </c>
      <c r="Z14" t="s" s="372">
        <f>$R$8&amp;Z$11&amp;$O14</f>
        <v>200</v>
      </c>
      <c r="AA14" t="s" s="372">
        <f>$R$8&amp;AA$11&amp;$O14</f>
        <v>201</v>
      </c>
      <c r="AB14" s="353"/>
      <c r="AC14" s="176"/>
      <c r="AD14" s="176"/>
      <c r="AE14" s="176"/>
    </row>
    <row r="15" ht="15" customHeight="1">
      <c r="A15" s="360">
        <f>'Month (GWh)'!A19</f>
        <v>2000</v>
      </c>
      <c r="B15" t="s" s="361">
        <v>146</v>
      </c>
      <c r="C15" s="343">
        <f>'Month (GWh)'!C19+C14</f>
        <v>0</v>
      </c>
      <c r="D15" s="343">
        <f>'Month (GWh)'!D19+D14</f>
        <v>0</v>
      </c>
      <c r="E15" s="343">
        <f>'Month (GWh)'!E19+E14</f>
        <v>6972</v>
      </c>
      <c r="F15" s="343">
        <f>'Month (GWh)'!F19+F14</f>
        <v>0</v>
      </c>
      <c r="G15" s="343">
        <f>'Month (GWh)'!G19+G14</f>
        <v>6972</v>
      </c>
      <c r="H15" s="343">
        <f>'Month (GWh)'!H19+H14</f>
        <v>76718</v>
      </c>
      <c r="I15" s="343">
        <f>'Month (GWh)'!I19+I14</f>
        <v>5670</v>
      </c>
      <c r="J15" s="343">
        <f>'Month (GWh)'!J19+J14</f>
        <v>0</v>
      </c>
      <c r="K15" s="343">
        <f>'Month (GWh)'!K19+K14</f>
        <v>21393</v>
      </c>
      <c r="L15" s="343">
        <f>'Month (GWh)'!L19+L14</f>
        <v>103781</v>
      </c>
      <c r="M15" s="343">
        <f>'Month (GWh)'!M19+M14</f>
        <v>-96809</v>
      </c>
      <c r="N15" s="370"/>
      <c r="O15" s="373">
        <f>O14+1</f>
        <v>25</v>
      </c>
      <c r="P15" t="s" s="372">
        <f>$R$8&amp;P$11&amp;$O15</f>
        <v>202</v>
      </c>
      <c r="Q15" t="s" s="372">
        <f>$R$8&amp;Q$11&amp;$O15</f>
        <v>203</v>
      </c>
      <c r="R15" t="s" s="372">
        <f>$R$8&amp;R$11&amp;$O15</f>
        <v>204</v>
      </c>
      <c r="S15" t="s" s="372">
        <f>$R$8&amp;S$11&amp;$O15</f>
        <v>205</v>
      </c>
      <c r="T15" t="s" s="372">
        <f>$R$8&amp;T$11&amp;$O15</f>
        <v>206</v>
      </c>
      <c r="U15" t="s" s="372">
        <f>$R$8&amp;U$11&amp;$O15</f>
        <v>207</v>
      </c>
      <c r="V15" t="s" s="372">
        <f>$R$8&amp;V$11&amp;$O15</f>
        <v>208</v>
      </c>
      <c r="W15" t="s" s="372">
        <f>$R$8&amp;W$11&amp;$O15</f>
        <v>209</v>
      </c>
      <c r="X15" t="s" s="372">
        <f>$R$8&amp;X$11&amp;$O15</f>
        <v>210</v>
      </c>
      <c r="Y15" t="s" s="372">
        <f>$R$8&amp;Y$11&amp;$O15</f>
        <v>211</v>
      </c>
      <c r="Z15" t="s" s="372">
        <f>$R$8&amp;Z$11&amp;$O15</f>
        <v>212</v>
      </c>
      <c r="AA15" t="s" s="372">
        <f>$R$8&amp;AA$11&amp;$O15</f>
        <v>213</v>
      </c>
      <c r="AB15" s="353"/>
      <c r="AC15" s="176"/>
      <c r="AD15" s="176"/>
      <c r="AE15" s="176"/>
    </row>
    <row r="16" ht="15" customHeight="1">
      <c r="A16" s="360">
        <f>'Month (GWh)'!A20</f>
        <v>2000</v>
      </c>
      <c r="B16" t="s" s="361">
        <v>147</v>
      </c>
      <c r="C16" s="343">
        <f>'Month (GWh)'!C20+C15</f>
        <v>0</v>
      </c>
      <c r="D16" s="343">
        <f>'Month (GWh)'!D20+D15</f>
        <v>0</v>
      </c>
      <c r="E16" s="343">
        <f>'Month (GWh)'!E20+E15</f>
        <v>7965</v>
      </c>
      <c r="F16" s="343">
        <f>'Month (GWh)'!F20+F15</f>
        <v>0</v>
      </c>
      <c r="G16" s="343">
        <f>'Month (GWh)'!G20+G15</f>
        <v>7965</v>
      </c>
      <c r="H16" s="343">
        <f>'Month (GWh)'!H20+H15</f>
        <v>88012</v>
      </c>
      <c r="I16" s="343">
        <f>'Month (GWh)'!I20+I15</f>
        <v>6086</v>
      </c>
      <c r="J16" s="343">
        <f>'Month (GWh)'!J20+J15</f>
        <v>0</v>
      </c>
      <c r="K16" s="343">
        <f>'Month (GWh)'!K20+K15</f>
        <v>23566</v>
      </c>
      <c r="L16" s="343">
        <f>'Month (GWh)'!L20+L15</f>
        <v>117664</v>
      </c>
      <c r="M16" s="343">
        <f>'Month (GWh)'!M20+M15</f>
        <v>-109699</v>
      </c>
      <c r="N16" s="370"/>
      <c r="O16" s="373">
        <f>O15+1</f>
        <v>26</v>
      </c>
      <c r="P16" t="s" s="372">
        <f>$R$8&amp;P$11&amp;$O16</f>
        <v>214</v>
      </c>
      <c r="Q16" t="s" s="372">
        <f>$R$8&amp;Q$11&amp;$O16</f>
        <v>215</v>
      </c>
      <c r="R16" t="s" s="372">
        <f>$R$8&amp;R$11&amp;$O16</f>
        <v>216</v>
      </c>
      <c r="S16" t="s" s="372">
        <f>$R$8&amp;S$11&amp;$O16</f>
        <v>217</v>
      </c>
      <c r="T16" t="s" s="372">
        <f>$R$8&amp;T$11&amp;$O16</f>
        <v>218</v>
      </c>
      <c r="U16" t="s" s="372">
        <f>$R$8&amp;U$11&amp;$O16</f>
        <v>219</v>
      </c>
      <c r="V16" t="s" s="372">
        <f>$R$8&amp;V$11&amp;$O16</f>
        <v>220</v>
      </c>
      <c r="W16" t="s" s="372">
        <f>$R$8&amp;W$11&amp;$O16</f>
        <v>221</v>
      </c>
      <c r="X16" t="s" s="372">
        <f>$R$8&amp;X$11&amp;$O16</f>
        <v>222</v>
      </c>
      <c r="Y16" t="s" s="372">
        <f>$R$8&amp;Y$11&amp;$O16</f>
        <v>223</v>
      </c>
      <c r="Z16" t="s" s="372">
        <f>$R$8&amp;Z$11&amp;$O16</f>
        <v>224</v>
      </c>
      <c r="AA16" t="s" s="372">
        <f>$R$8&amp;AA$11&amp;$O16</f>
        <v>225</v>
      </c>
      <c r="AB16" s="353"/>
      <c r="AC16" s="176"/>
      <c r="AD16" s="176"/>
      <c r="AE16" s="176"/>
    </row>
    <row r="17" ht="15" customHeight="1">
      <c r="A17" s="360">
        <f>'Month (GWh)'!A21</f>
        <v>2000</v>
      </c>
      <c r="B17" t="s" s="361">
        <v>148</v>
      </c>
      <c r="C17" s="343">
        <f>'Month (GWh)'!C21+C16</f>
        <v>0</v>
      </c>
      <c r="D17" s="343">
        <f>'Month (GWh)'!D21+D16</f>
        <v>0</v>
      </c>
      <c r="E17" s="343">
        <f>'Month (GWh)'!E21+E16</f>
        <v>9070</v>
      </c>
      <c r="F17" s="343">
        <f>'Month (GWh)'!F21+F16</f>
        <v>0</v>
      </c>
      <c r="G17" s="343">
        <f>'Month (GWh)'!G21+G16</f>
        <v>9070</v>
      </c>
      <c r="H17" s="343">
        <f>'Month (GWh)'!H21+H16</f>
        <v>92471</v>
      </c>
      <c r="I17" s="343">
        <f>'Month (GWh)'!I21+I16</f>
        <v>6554</v>
      </c>
      <c r="J17" s="343">
        <f>'Month (GWh)'!J21+J16</f>
        <v>0</v>
      </c>
      <c r="K17" s="343">
        <f>'Month (GWh)'!K21+K16</f>
        <v>26047</v>
      </c>
      <c r="L17" s="343">
        <f>'Month (GWh)'!L21+L16</f>
        <v>125072</v>
      </c>
      <c r="M17" s="343">
        <f>'Month (GWh)'!M21+M16</f>
        <v>-116002</v>
      </c>
      <c r="N17" s="176"/>
      <c r="O17" s="239"/>
      <c r="P17" s="374"/>
      <c r="Q17" s="374"/>
      <c r="R17" s="374"/>
      <c r="S17" s="374"/>
      <c r="T17" s="374"/>
      <c r="U17" s="374"/>
      <c r="V17" s="374"/>
      <c r="W17" s="374"/>
      <c r="X17" s="374"/>
      <c r="Y17" s="374"/>
      <c r="Z17" s="374"/>
      <c r="AA17" s="374"/>
      <c r="AB17" s="176"/>
      <c r="AC17" s="176"/>
      <c r="AD17" s="176"/>
      <c r="AE17" s="176"/>
    </row>
    <row r="18" ht="15" customHeight="1">
      <c r="A18" s="360">
        <f>'Month (GWh)'!A22</f>
        <v>2000</v>
      </c>
      <c r="B18" t="s" s="361">
        <v>149</v>
      </c>
      <c r="C18" s="343">
        <f>'Month (GWh)'!C22+C17</f>
        <v>351</v>
      </c>
      <c r="D18" s="343">
        <f>'Month (GWh)'!D22+D17</f>
        <v>0</v>
      </c>
      <c r="E18" s="343">
        <f>'Month (GWh)'!E22+E17</f>
        <v>10157</v>
      </c>
      <c r="F18" s="343">
        <f>'Month (GWh)'!F22+F17</f>
        <v>0</v>
      </c>
      <c r="G18" s="343">
        <f>'Month (GWh)'!G22+G17</f>
        <v>10508</v>
      </c>
      <c r="H18" s="343">
        <f>'Month (GWh)'!H22+H17</f>
        <v>94574</v>
      </c>
      <c r="I18" s="343">
        <f>'Month (GWh)'!I22+I17</f>
        <v>7189</v>
      </c>
      <c r="J18" s="343">
        <f>'Month (GWh)'!J22+J17</f>
        <v>0</v>
      </c>
      <c r="K18" s="343">
        <f>'Month (GWh)'!K22+K17</f>
        <v>28935</v>
      </c>
      <c r="L18" s="343">
        <f>'Month (GWh)'!L22+L17</f>
        <v>130698</v>
      </c>
      <c r="M18" s="343">
        <f>'Month (GWh)'!M22+M17</f>
        <v>-120190</v>
      </c>
      <c r="N18" s="176"/>
      <c r="O18" s="176"/>
      <c r="P18" s="176"/>
      <c r="Q18" s="176"/>
      <c r="R18" s="176"/>
      <c r="S18" s="176"/>
      <c r="T18" s="176"/>
      <c r="U18" s="176"/>
      <c r="V18" s="176"/>
      <c r="W18" s="176"/>
      <c r="X18" s="176"/>
      <c r="Y18" s="176"/>
      <c r="Z18" s="176"/>
      <c r="AA18" s="176"/>
      <c r="AB18" s="176"/>
      <c r="AC18" s="176"/>
      <c r="AD18" s="176"/>
      <c r="AE18" s="176"/>
    </row>
    <row r="19" ht="15" customHeight="1">
      <c r="A19" s="375">
        <f>'Month (GWh)'!A23</f>
        <v>2000</v>
      </c>
      <c r="B19" t="s" s="376">
        <v>101</v>
      </c>
      <c r="C19" s="377">
        <f>'Month (GWh)'!C23+C18</f>
        <v>2955</v>
      </c>
      <c r="D19" s="377">
        <f>'Month (GWh)'!D23+D18</f>
        <v>0</v>
      </c>
      <c r="E19" s="377">
        <f>'Month (GWh)'!E23+E18</f>
        <v>11279</v>
      </c>
      <c r="F19" s="377">
        <f>'Month (GWh)'!F23+F18</f>
        <v>0</v>
      </c>
      <c r="G19" s="377">
        <f>'Month (GWh)'!G23+G18</f>
        <v>14234</v>
      </c>
      <c r="H19" s="377">
        <f>'Month (GWh)'!H23+H18</f>
        <v>94574</v>
      </c>
      <c r="I19" s="377">
        <f>'Month (GWh)'!I23+I18</f>
        <v>7723</v>
      </c>
      <c r="J19" s="377">
        <f>'Month (GWh)'!J23+J18</f>
        <v>0</v>
      </c>
      <c r="K19" s="377">
        <f>'Month (GWh)'!K23+K18</f>
        <v>32248</v>
      </c>
      <c r="L19" s="377">
        <f>'Month (GWh)'!L23+L18</f>
        <v>134545</v>
      </c>
      <c r="M19" s="377">
        <f>'Month (GWh)'!M23+M18</f>
        <v>-120311</v>
      </c>
      <c r="N19" s="176"/>
      <c r="O19" s="176"/>
      <c r="P19" s="176"/>
      <c r="Q19" s="176"/>
      <c r="R19" s="176"/>
      <c r="S19" s="176"/>
      <c r="T19" s="176"/>
      <c r="U19" s="176"/>
      <c r="V19" s="176"/>
      <c r="W19" s="176"/>
      <c r="X19" s="176"/>
      <c r="Y19" s="176"/>
      <c r="Z19" s="176"/>
      <c r="AA19" s="176"/>
      <c r="AB19" s="176"/>
      <c r="AC19" s="176"/>
      <c r="AD19" s="176"/>
      <c r="AE19" s="176"/>
    </row>
    <row r="20" ht="15" customHeight="1">
      <c r="A20" s="378">
        <f>'Month (GWh)'!A24</f>
        <v>2001</v>
      </c>
      <c r="B20" t="s" s="379">
        <v>89</v>
      </c>
      <c r="C20" s="362">
        <f>'Month (GWh)'!C24</f>
        <v>980</v>
      </c>
      <c r="D20" s="362">
        <f>'Month (GWh)'!D24</f>
        <v>0</v>
      </c>
      <c r="E20" s="362">
        <f>'Month (GWh)'!E24</f>
        <v>1063</v>
      </c>
      <c r="F20" s="362">
        <f>'Month (GWh)'!F24</f>
        <v>0</v>
      </c>
      <c r="G20" s="362">
        <f>'Month (GWh)'!G24</f>
        <v>2043</v>
      </c>
      <c r="H20" s="362">
        <f>'Month (GWh)'!H24</f>
        <v>137</v>
      </c>
      <c r="I20" s="362">
        <f>'Month (GWh)'!I24</f>
        <v>500</v>
      </c>
      <c r="J20" s="362">
        <f>'Month (GWh)'!J24</f>
        <v>0</v>
      </c>
      <c r="K20" s="362">
        <f>'Month (GWh)'!K24</f>
        <v>3839</v>
      </c>
      <c r="L20" s="362">
        <f>'Month (GWh)'!L24</f>
        <v>4476</v>
      </c>
      <c r="M20" s="362">
        <f>'Month (GWh)'!M24</f>
        <v>-2433</v>
      </c>
      <c r="N20" s="176"/>
      <c r="O20" s="176"/>
      <c r="P20" s="176"/>
      <c r="Q20" s="176"/>
      <c r="R20" s="176"/>
      <c r="S20" s="176"/>
      <c r="T20" s="176"/>
      <c r="U20" s="176"/>
      <c r="V20" s="176"/>
      <c r="W20" s="176"/>
      <c r="X20" s="176"/>
      <c r="Y20" s="176"/>
      <c r="Z20" s="176"/>
      <c r="AA20" s="176"/>
      <c r="AB20" s="176"/>
      <c r="AC20" s="176"/>
      <c r="AD20" s="176"/>
      <c r="AE20" s="176"/>
    </row>
    <row r="21" ht="15" customHeight="1">
      <c r="A21" s="360">
        <f>'Month (GWh)'!A25</f>
        <v>2001</v>
      </c>
      <c r="B21" t="s" s="361">
        <v>87</v>
      </c>
      <c r="C21" s="343">
        <f>'Month (GWh)'!C25+C20</f>
        <v>2956</v>
      </c>
      <c r="D21" s="343">
        <f>'Month (GWh)'!D25+D20</f>
        <v>0</v>
      </c>
      <c r="E21" s="343">
        <f>'Month (GWh)'!E25+E20</f>
        <v>1990</v>
      </c>
      <c r="F21" s="343">
        <f>'Month (GWh)'!F25+F20</f>
        <v>0</v>
      </c>
      <c r="G21" s="343">
        <f>'Month (GWh)'!G25+G20</f>
        <v>4946</v>
      </c>
      <c r="H21" s="343">
        <f>'Month (GWh)'!H25+H20</f>
        <v>137</v>
      </c>
      <c r="I21" s="343">
        <f>'Month (GWh)'!I25+I20</f>
        <v>977</v>
      </c>
      <c r="J21" s="343">
        <f>'Month (GWh)'!J25+J20</f>
        <v>0</v>
      </c>
      <c r="K21" s="343">
        <f>'Month (GWh)'!K25+K20</f>
        <v>7005</v>
      </c>
      <c r="L21" s="343">
        <f>'Month (GWh)'!L25+L20</f>
        <v>8119</v>
      </c>
      <c r="M21" s="343">
        <f>'Month (GWh)'!M25+M20</f>
        <v>-3173</v>
      </c>
      <c r="N21" s="176"/>
      <c r="O21" s="176"/>
      <c r="P21" s="176"/>
      <c r="Q21" s="176"/>
      <c r="R21" s="176"/>
      <c r="S21" s="176"/>
      <c r="T21" s="176"/>
      <c r="U21" s="176"/>
      <c r="V21" s="176"/>
      <c r="W21" s="176"/>
      <c r="X21" s="176"/>
      <c r="Y21" s="176"/>
      <c r="Z21" s="176"/>
      <c r="AA21" s="176"/>
      <c r="AB21" s="176"/>
      <c r="AC21" s="176"/>
      <c r="AD21" s="176"/>
      <c r="AE21" s="176"/>
    </row>
    <row r="22" ht="15" customHeight="1">
      <c r="A22" s="360">
        <f>'Month (GWh)'!A26</f>
        <v>2001</v>
      </c>
      <c r="B22" t="s" s="380">
        <v>141</v>
      </c>
      <c r="C22" s="343">
        <f>'Month (GWh)'!C26+C21</f>
        <v>3080</v>
      </c>
      <c r="D22" s="343">
        <f>'Month (GWh)'!D26+D21</f>
        <v>0</v>
      </c>
      <c r="E22" s="343">
        <f>'Month (GWh)'!E26+E21</f>
        <v>2873</v>
      </c>
      <c r="F22" s="343">
        <f>'Month (GWh)'!F26+F21</f>
        <v>0</v>
      </c>
      <c r="G22" s="343">
        <f>'Month (GWh)'!G26+G21</f>
        <v>5953</v>
      </c>
      <c r="H22" s="343">
        <f>'Month (GWh)'!H26+H21</f>
        <v>2332</v>
      </c>
      <c r="I22" s="343">
        <f>'Month (GWh)'!I26+I21</f>
        <v>1522</v>
      </c>
      <c r="J22" s="343">
        <f>'Month (GWh)'!J26+J21</f>
        <v>0</v>
      </c>
      <c r="K22" s="343">
        <f>'Month (GWh)'!K26+K21</f>
        <v>10504</v>
      </c>
      <c r="L22" s="343">
        <f>'Month (GWh)'!L26+L21</f>
        <v>14358</v>
      </c>
      <c r="M22" s="343">
        <f>'Month (GWh)'!M26+M21</f>
        <v>-8405</v>
      </c>
      <c r="N22" s="176"/>
      <c r="O22" s="176"/>
      <c r="P22" s="176"/>
      <c r="Q22" s="176"/>
      <c r="R22" s="176"/>
      <c r="S22" s="176"/>
      <c r="T22" s="176"/>
      <c r="U22" s="176"/>
      <c r="V22" s="176"/>
      <c r="W22" s="176"/>
      <c r="X22" s="176"/>
      <c r="Y22" s="176"/>
      <c r="Z22" s="176"/>
      <c r="AA22" s="176"/>
      <c r="AB22" s="176"/>
      <c r="AC22" s="176"/>
      <c r="AD22" s="176"/>
      <c r="AE22" s="176"/>
    </row>
    <row r="23" ht="15" customHeight="1">
      <c r="A23" s="360">
        <f>'Month (GWh)'!A27</f>
        <v>2001</v>
      </c>
      <c r="B23" t="s" s="361">
        <v>142</v>
      </c>
      <c r="C23" s="343">
        <f>'Month (GWh)'!C27+C22</f>
        <v>3080</v>
      </c>
      <c r="D23" s="343">
        <f>'Month (GWh)'!D27+D22</f>
        <v>0</v>
      </c>
      <c r="E23" s="343">
        <f>'Month (GWh)'!E27+E22</f>
        <v>3554</v>
      </c>
      <c r="F23" s="343">
        <f>'Month (GWh)'!F27+F22</f>
        <v>0</v>
      </c>
      <c r="G23" s="343">
        <f>'Month (GWh)'!G27+G22</f>
        <v>6634</v>
      </c>
      <c r="H23" s="343">
        <f>'Month (GWh)'!H27+H22</f>
        <v>9407</v>
      </c>
      <c r="I23" s="343">
        <f>'Month (GWh)'!I27+I22</f>
        <v>2008</v>
      </c>
      <c r="J23" s="343">
        <f>'Month (GWh)'!J27+J22</f>
        <v>0</v>
      </c>
      <c r="K23" s="343">
        <f>'Month (GWh)'!K27+K22</f>
        <v>13871</v>
      </c>
      <c r="L23" s="343">
        <f>'Month (GWh)'!L27+L22</f>
        <v>25286</v>
      </c>
      <c r="M23" s="343">
        <f>'Month (GWh)'!M27+M22</f>
        <v>-18652</v>
      </c>
      <c r="N23" s="176"/>
      <c r="O23" s="176"/>
      <c r="P23" s="176"/>
      <c r="Q23" s="176"/>
      <c r="R23" t="s" s="229">
        <v>226</v>
      </c>
      <c r="S23" s="176"/>
      <c r="T23" s="176"/>
      <c r="U23" s="176"/>
      <c r="V23" s="176"/>
      <c r="W23" s="176"/>
      <c r="X23" s="176"/>
      <c r="Y23" s="176"/>
      <c r="Z23" s="176"/>
      <c r="AA23" s="176"/>
      <c r="AB23" s="176"/>
      <c r="AC23" s="176"/>
      <c r="AD23" s="176"/>
      <c r="AE23" s="176"/>
    </row>
    <row r="24" ht="13.5" customHeight="1">
      <c r="A24" s="360">
        <f>'Month (GWh)'!A28</f>
        <v>2001</v>
      </c>
      <c r="B24" t="s" s="361">
        <v>143</v>
      </c>
      <c r="C24" s="343">
        <f>'Month (GWh)'!C28+C23</f>
        <v>3080</v>
      </c>
      <c r="D24" s="343">
        <f>'Month (GWh)'!D28+D23</f>
        <v>0</v>
      </c>
      <c r="E24" s="343">
        <f>'Month (GWh)'!E28+E23</f>
        <v>4273</v>
      </c>
      <c r="F24" s="343">
        <f>'Month (GWh)'!F28+F23</f>
        <v>0</v>
      </c>
      <c r="G24" s="343">
        <f>'Month (GWh)'!G28+G23</f>
        <v>7353</v>
      </c>
      <c r="H24" s="343">
        <f>'Month (GWh)'!H28+H23</f>
        <v>18807</v>
      </c>
      <c r="I24" s="343">
        <f>'Month (GWh)'!I28+I23</f>
        <v>2514</v>
      </c>
      <c r="J24" s="343">
        <f>'Month (GWh)'!J28+J23</f>
        <v>0</v>
      </c>
      <c r="K24" s="343">
        <f>'Month (GWh)'!K28+K23</f>
        <v>17057</v>
      </c>
      <c r="L24" s="343">
        <f>'Month (GWh)'!L28+L23</f>
        <v>38378</v>
      </c>
      <c r="M24" s="343">
        <f>'Month (GWh)'!M28+M23</f>
        <v>-31025</v>
      </c>
      <c r="N24" s="176"/>
      <c r="O24" s="176"/>
      <c r="P24" s="176"/>
      <c r="Q24" s="176"/>
      <c r="R24" s="176"/>
      <c r="S24" s="176"/>
      <c r="T24" s="176"/>
      <c r="U24" s="176"/>
      <c r="V24" s="176"/>
      <c r="W24" s="176"/>
      <c r="X24" s="176"/>
      <c r="Y24" s="176"/>
      <c r="Z24" s="176"/>
      <c r="AA24" s="176"/>
      <c r="AB24" s="176"/>
      <c r="AC24" s="176"/>
      <c r="AD24" s="176"/>
      <c r="AE24" s="176"/>
    </row>
    <row r="25" ht="15" customHeight="1">
      <c r="A25" s="360">
        <f>'Month (GWh)'!A29</f>
        <v>2001</v>
      </c>
      <c r="B25" t="s" s="361">
        <v>144</v>
      </c>
      <c r="C25" s="343">
        <f>'Month (GWh)'!C29+C24</f>
        <v>3080</v>
      </c>
      <c r="D25" s="343">
        <f>'Month (GWh)'!D29+D24</f>
        <v>0</v>
      </c>
      <c r="E25" s="343">
        <f>'Month (GWh)'!E29+E24</f>
        <v>4969</v>
      </c>
      <c r="F25" s="343">
        <f>'Month (GWh)'!F29+F24</f>
        <v>0</v>
      </c>
      <c r="G25" s="343">
        <f>'Month (GWh)'!G29+G24</f>
        <v>8049</v>
      </c>
      <c r="H25" s="343">
        <f>'Month (GWh)'!H29+H24</f>
        <v>29178</v>
      </c>
      <c r="I25" s="343">
        <f>'Month (GWh)'!I29+I24</f>
        <v>2571</v>
      </c>
      <c r="J25" s="343">
        <f>'Month (GWh)'!J29+J24</f>
        <v>0</v>
      </c>
      <c r="K25" s="343">
        <f>'Month (GWh)'!K29+K24</f>
        <v>19930</v>
      </c>
      <c r="L25" s="343">
        <f>'Month (GWh)'!L29+L24</f>
        <v>51679</v>
      </c>
      <c r="M25" s="343">
        <f>'Month (GWh)'!M29+M24</f>
        <v>-43630</v>
      </c>
      <c r="N25" s="176"/>
      <c r="O25" s="233"/>
      <c r="P25" t="s" s="254">
        <v>227</v>
      </c>
      <c r="Q25" t="s" s="254">
        <v>228</v>
      </c>
      <c r="R25" t="s" s="254">
        <v>229</v>
      </c>
      <c r="S25" t="s" s="254">
        <v>230</v>
      </c>
      <c r="T25" t="s" s="254">
        <v>231</v>
      </c>
      <c r="U25" t="s" s="254">
        <v>232</v>
      </c>
      <c r="V25" t="s" s="254">
        <v>233</v>
      </c>
      <c r="W25" t="s" s="254">
        <v>234</v>
      </c>
      <c r="X25" t="s" s="254">
        <v>235</v>
      </c>
      <c r="Y25" t="s" s="254">
        <v>236</v>
      </c>
      <c r="Z25" t="s" s="254">
        <v>237</v>
      </c>
      <c r="AA25" s="176"/>
      <c r="AB25" s="176"/>
      <c r="AC25" s="176"/>
      <c r="AD25" s="176"/>
      <c r="AE25" s="176"/>
    </row>
    <row r="26" ht="15" customHeight="1">
      <c r="A26" s="360">
        <f>'Month (GWh)'!A30</f>
        <v>2001</v>
      </c>
      <c r="B26" t="s" s="361">
        <v>145</v>
      </c>
      <c r="C26" s="343">
        <f>'Month (GWh)'!C30+C25</f>
        <v>3080</v>
      </c>
      <c r="D26" s="343">
        <f>'Month (GWh)'!D30+D25</f>
        <v>0</v>
      </c>
      <c r="E26" s="343">
        <f>'Month (GWh)'!E30+E25</f>
        <v>4969</v>
      </c>
      <c r="F26" s="343">
        <f>'Month (GWh)'!F30+F25</f>
        <v>0</v>
      </c>
      <c r="G26" s="343">
        <f>'Month (GWh)'!G30+G25</f>
        <v>8049</v>
      </c>
      <c r="H26" s="343">
        <f>'Month (GWh)'!H30+H25</f>
        <v>43567</v>
      </c>
      <c r="I26" s="343">
        <f>'Month (GWh)'!I30+I25</f>
        <v>2857</v>
      </c>
      <c r="J26" s="343">
        <f>'Month (GWh)'!J30+J25</f>
        <v>0</v>
      </c>
      <c r="K26" s="343">
        <f>'Month (GWh)'!K30+K25</f>
        <v>23145</v>
      </c>
      <c r="L26" s="343">
        <f>'Month (GWh)'!L30+L25</f>
        <v>69569</v>
      </c>
      <c r="M26" s="343">
        <f>'Month (GWh)'!M30+M25</f>
        <v>-61520</v>
      </c>
      <c r="N26" s="370"/>
      <c r="O26" s="371">
        <v>187</v>
      </c>
      <c r="P26" t="s" s="372">
        <f>$R$23&amp;P$25&amp;$O26</f>
        <v>238</v>
      </c>
      <c r="Q26" t="s" s="372">
        <f>$R$23&amp;Q$25&amp;$O26</f>
        <v>239</v>
      </c>
      <c r="R26" t="s" s="372">
        <f>$R$23&amp;R$25&amp;$O26</f>
        <v>240</v>
      </c>
      <c r="S26" t="s" s="372">
        <f>$R$23&amp;S$25&amp;$O26</f>
        <v>241</v>
      </c>
      <c r="T26" t="s" s="372">
        <f>$R$23&amp;T$25&amp;$O26</f>
        <v>242</v>
      </c>
      <c r="U26" t="s" s="372">
        <f>$R$23&amp;U$25&amp;$O26</f>
        <v>243</v>
      </c>
      <c r="V26" t="s" s="372">
        <f>$R$23&amp;V$25&amp;$O26</f>
        <v>244</v>
      </c>
      <c r="W26" t="s" s="372">
        <f>$R$23&amp;W$25&amp;$O26</f>
        <v>245</v>
      </c>
      <c r="X26" t="s" s="372">
        <f>$R$23&amp;X$25&amp;$O26</f>
        <v>246</v>
      </c>
      <c r="Y26" t="s" s="372">
        <f>$R$23&amp;Y$25&amp;$O26</f>
        <v>247</v>
      </c>
      <c r="Z26" t="s" s="372">
        <f>$R$23&amp;Z$25&amp;$O26</f>
        <v>248</v>
      </c>
      <c r="AA26" s="353"/>
      <c r="AB26" s="176"/>
      <c r="AC26" s="176"/>
      <c r="AD26" s="176"/>
      <c r="AE26" s="176"/>
    </row>
    <row r="27" ht="15" customHeight="1">
      <c r="A27" s="360">
        <f>'Month (GWh)'!A31</f>
        <v>2001</v>
      </c>
      <c r="B27" t="s" s="361">
        <v>146</v>
      </c>
      <c r="C27" s="343">
        <f>'Month (GWh)'!C31+C26</f>
        <v>3080</v>
      </c>
      <c r="D27" s="343">
        <f>'Month (GWh)'!D31+D26</f>
        <v>0</v>
      </c>
      <c r="E27" s="343">
        <f>'Month (GWh)'!E31+E26</f>
        <v>5690</v>
      </c>
      <c r="F27" s="343">
        <f>'Month (GWh)'!F31+F26</f>
        <v>0</v>
      </c>
      <c r="G27" s="343">
        <f>'Month (GWh)'!G31+G26</f>
        <v>8770</v>
      </c>
      <c r="H27" s="343">
        <f>'Month (GWh)'!H31+H26</f>
        <v>55650</v>
      </c>
      <c r="I27" s="343">
        <f>'Month (GWh)'!I31+I26</f>
        <v>3372</v>
      </c>
      <c r="J27" s="343">
        <f>'Month (GWh)'!J31+J26</f>
        <v>0</v>
      </c>
      <c r="K27" s="343">
        <f>'Month (GWh)'!K31+K26</f>
        <v>26282</v>
      </c>
      <c r="L27" s="343">
        <f>'Month (GWh)'!L31+L26</f>
        <v>85304</v>
      </c>
      <c r="M27" s="343">
        <f>'Month (GWh)'!M31+M26</f>
        <v>-76534</v>
      </c>
      <c r="N27" s="370"/>
      <c r="O27" s="373">
        <f>O26+1</f>
        <v>188</v>
      </c>
      <c r="P27" t="s" s="372">
        <f>$R$23&amp;P$25&amp;$O27</f>
        <v>249</v>
      </c>
      <c r="Q27" t="s" s="372">
        <f>$R$23&amp;Q$25&amp;$O27</f>
        <v>250</v>
      </c>
      <c r="R27" t="s" s="372">
        <f>$R$23&amp;R$25&amp;$O27</f>
        <v>251</v>
      </c>
      <c r="S27" t="s" s="372">
        <f>$R$23&amp;S$25&amp;$O27</f>
        <v>252</v>
      </c>
      <c r="T27" t="s" s="372">
        <f>$R$23&amp;T$25&amp;$O27</f>
        <v>253</v>
      </c>
      <c r="U27" t="s" s="372">
        <f>$R$23&amp;U$25&amp;$O27</f>
        <v>254</v>
      </c>
      <c r="V27" t="s" s="372">
        <f>$R$23&amp;V$25&amp;$O27</f>
        <v>255</v>
      </c>
      <c r="W27" t="s" s="372">
        <f>$R$23&amp;W$25&amp;$O27</f>
        <v>256</v>
      </c>
      <c r="X27" t="s" s="372">
        <f>$R$23&amp;X$25&amp;$O27</f>
        <v>257</v>
      </c>
      <c r="Y27" t="s" s="372">
        <f>$R$23&amp;Y$25&amp;$O27</f>
        <v>258</v>
      </c>
      <c r="Z27" t="s" s="372">
        <f>$R$23&amp;Z$25&amp;$O27</f>
        <v>259</v>
      </c>
      <c r="AA27" s="353"/>
      <c r="AB27" s="176"/>
      <c r="AC27" s="176"/>
      <c r="AD27" s="176"/>
      <c r="AE27" s="176"/>
    </row>
    <row r="28" ht="15" customHeight="1">
      <c r="A28" s="360">
        <f>'Month (GWh)'!A32</f>
        <v>2001</v>
      </c>
      <c r="B28" t="s" s="361">
        <v>147</v>
      </c>
      <c r="C28" s="343">
        <f>'Month (GWh)'!C32+C27</f>
        <v>3080</v>
      </c>
      <c r="D28" s="343">
        <f>'Month (GWh)'!D32+D27</f>
        <v>0</v>
      </c>
      <c r="E28" s="343">
        <f>'Month (GWh)'!E32+E27</f>
        <v>6389</v>
      </c>
      <c r="F28" s="343">
        <f>'Month (GWh)'!F32+F27</f>
        <v>0</v>
      </c>
      <c r="G28" s="343">
        <f>'Month (GWh)'!G32+G27</f>
        <v>9469</v>
      </c>
      <c r="H28" s="343">
        <f>'Month (GWh)'!H32+H27</f>
        <v>64507</v>
      </c>
      <c r="I28" s="343">
        <f>'Month (GWh)'!I32+I27</f>
        <v>3930</v>
      </c>
      <c r="J28" s="343">
        <f>'Month (GWh)'!J32+J27</f>
        <v>0</v>
      </c>
      <c r="K28" s="343">
        <f>'Month (GWh)'!K32+K27</f>
        <v>29028</v>
      </c>
      <c r="L28" s="343">
        <f>'Month (GWh)'!L32+L27</f>
        <v>97465</v>
      </c>
      <c r="M28" s="343">
        <f>'Month (GWh)'!M32+M27</f>
        <v>-87996</v>
      </c>
      <c r="N28" s="370"/>
      <c r="O28" s="373">
        <f>O27+1</f>
        <v>189</v>
      </c>
      <c r="P28" t="s" s="372">
        <f>$R$23&amp;P$25&amp;$O28</f>
        <v>260</v>
      </c>
      <c r="Q28" t="s" s="372">
        <f>$R$23&amp;Q$25&amp;$O28</f>
        <v>261</v>
      </c>
      <c r="R28" t="s" s="372">
        <f>$R$23&amp;R$25&amp;$O28</f>
        <v>262</v>
      </c>
      <c r="S28" t="s" s="372">
        <f>$R$23&amp;S$25&amp;$O28</f>
        <v>263</v>
      </c>
      <c r="T28" t="s" s="372">
        <f>$R$23&amp;T$25&amp;$O28</f>
        <v>264</v>
      </c>
      <c r="U28" t="s" s="372">
        <f>$R$23&amp;U$25&amp;$O28</f>
        <v>265</v>
      </c>
      <c r="V28" t="s" s="372">
        <f>$R$23&amp;V$25&amp;$O28</f>
        <v>266</v>
      </c>
      <c r="W28" t="s" s="372">
        <f>$R$23&amp;W$25&amp;$O28</f>
        <v>267</v>
      </c>
      <c r="X28" t="s" s="372">
        <f>$R$23&amp;X$25&amp;$O28</f>
        <v>268</v>
      </c>
      <c r="Y28" t="s" s="372">
        <f>$R$23&amp;Y$25&amp;$O28</f>
        <v>269</v>
      </c>
      <c r="Z28" t="s" s="372">
        <f>$R$23&amp;Z$25&amp;$O28</f>
        <v>270</v>
      </c>
      <c r="AA28" s="353"/>
      <c r="AB28" s="176"/>
      <c r="AC28" s="176"/>
      <c r="AD28" s="176"/>
      <c r="AE28" s="176"/>
    </row>
    <row r="29" ht="15" customHeight="1">
      <c r="A29" s="360">
        <f>'Month (GWh)'!A33</f>
        <v>2001</v>
      </c>
      <c r="B29" t="s" s="361">
        <v>148</v>
      </c>
      <c r="C29" s="343">
        <f>'Month (GWh)'!C33+C28</f>
        <v>3080</v>
      </c>
      <c r="D29" s="343">
        <f>'Month (GWh)'!D33+D28</f>
        <v>0</v>
      </c>
      <c r="E29" s="343">
        <f>'Month (GWh)'!E33+E28</f>
        <v>7946</v>
      </c>
      <c r="F29" s="343">
        <f>'Month (GWh)'!F33+F28</f>
        <v>0</v>
      </c>
      <c r="G29" s="343">
        <f>'Month (GWh)'!G33+G28</f>
        <v>11026</v>
      </c>
      <c r="H29" s="343">
        <f>'Month (GWh)'!H33+H28</f>
        <v>74605</v>
      </c>
      <c r="I29" s="343">
        <f>'Month (GWh)'!I33+I28</f>
        <v>4503</v>
      </c>
      <c r="J29" s="343">
        <f>'Month (GWh)'!J33+J28</f>
        <v>0</v>
      </c>
      <c r="K29" s="343">
        <f>'Month (GWh)'!K33+K28</f>
        <v>31926</v>
      </c>
      <c r="L29" s="343">
        <f>'Month (GWh)'!L33+L28</f>
        <v>111034</v>
      </c>
      <c r="M29" s="343">
        <f>'Month (GWh)'!M33+M28</f>
        <v>-100008</v>
      </c>
      <c r="N29" s="370"/>
      <c r="O29" s="373">
        <f>O28+1</f>
        <v>190</v>
      </c>
      <c r="P29" t="s" s="372">
        <f>$R$23&amp;P$25&amp;$O29</f>
        <v>271</v>
      </c>
      <c r="Q29" t="s" s="372">
        <f>$R$23&amp;Q$25&amp;$O29</f>
        <v>272</v>
      </c>
      <c r="R29" t="s" s="372">
        <f>$R$23&amp;R$25&amp;$O29</f>
        <v>273</v>
      </c>
      <c r="S29" t="s" s="372">
        <f>$R$23&amp;S$25&amp;$O29</f>
        <v>274</v>
      </c>
      <c r="T29" t="s" s="372">
        <f>$R$23&amp;T$25&amp;$O29</f>
        <v>275</v>
      </c>
      <c r="U29" t="s" s="372">
        <f>$R$23&amp;U$25&amp;$O29</f>
        <v>276</v>
      </c>
      <c r="V29" t="s" s="372">
        <f>$R$23&amp;V$25&amp;$O29</f>
        <v>277</v>
      </c>
      <c r="W29" t="s" s="372">
        <f>$R$23&amp;W$25&amp;$O29</f>
        <v>278</v>
      </c>
      <c r="X29" t="s" s="372">
        <f>$R$23&amp;X$25&amp;$O29</f>
        <v>279</v>
      </c>
      <c r="Y29" t="s" s="372">
        <f>$R$23&amp;Y$25&amp;$O29</f>
        <v>280</v>
      </c>
      <c r="Z29" t="s" s="372">
        <f>$R$23&amp;Z$25&amp;$O29</f>
        <v>281</v>
      </c>
      <c r="AA29" s="353"/>
      <c r="AB29" s="176"/>
      <c r="AC29" s="176"/>
      <c r="AD29" s="176"/>
      <c r="AE29" s="176"/>
    </row>
    <row r="30" ht="15" customHeight="1">
      <c r="A30" s="360">
        <f>'Month (GWh)'!A34</f>
        <v>2001</v>
      </c>
      <c r="B30" t="s" s="361">
        <v>149</v>
      </c>
      <c r="C30" s="343">
        <f>'Month (GWh)'!C34+C29</f>
        <v>3080</v>
      </c>
      <c r="D30" s="343">
        <f>'Month (GWh)'!D34+D29</f>
        <v>0</v>
      </c>
      <c r="E30" s="343">
        <f>'Month (GWh)'!E34+E29</f>
        <v>9684</v>
      </c>
      <c r="F30" s="343">
        <f>'Month (GWh)'!F34+F29</f>
        <v>0</v>
      </c>
      <c r="G30" s="343">
        <f>'Month (GWh)'!G34+G29</f>
        <v>12764</v>
      </c>
      <c r="H30" s="343">
        <f>'Month (GWh)'!H34+H29</f>
        <v>79789</v>
      </c>
      <c r="I30" s="343">
        <f>'Month (GWh)'!I34+I29</f>
        <v>5056</v>
      </c>
      <c r="J30" s="343">
        <f>'Month (GWh)'!J34+J29</f>
        <v>0</v>
      </c>
      <c r="K30" s="343">
        <f>'Month (GWh)'!K34+K29</f>
        <v>34828</v>
      </c>
      <c r="L30" s="343">
        <f>'Month (GWh)'!L34+L29</f>
        <v>119673</v>
      </c>
      <c r="M30" s="343">
        <f>'Month (GWh)'!M34+M29</f>
        <v>-106909</v>
      </c>
      <c r="N30" s="370"/>
      <c r="O30" s="373">
        <f>O29+1</f>
        <v>191</v>
      </c>
      <c r="P30" t="s" s="372">
        <f>$R$23&amp;P$25&amp;$O30</f>
        <v>282</v>
      </c>
      <c r="Q30" t="s" s="372">
        <f>$R$23&amp;Q$25&amp;$O30</f>
        <v>283</v>
      </c>
      <c r="R30" t="s" s="372">
        <f>$R$23&amp;R$25&amp;$O30</f>
        <v>284</v>
      </c>
      <c r="S30" t="s" s="372">
        <f>$R$23&amp;S$25&amp;$O30</f>
        <v>285</v>
      </c>
      <c r="T30" t="s" s="372">
        <f>$R$23&amp;T$25&amp;$O30</f>
        <v>286</v>
      </c>
      <c r="U30" t="s" s="372">
        <f>$R$23&amp;U$25&amp;$O30</f>
        <v>287</v>
      </c>
      <c r="V30" t="s" s="372">
        <f>$R$23&amp;V$25&amp;$O30</f>
        <v>288</v>
      </c>
      <c r="W30" t="s" s="372">
        <f>$R$23&amp;W$25&amp;$O30</f>
        <v>289</v>
      </c>
      <c r="X30" t="s" s="372">
        <f>$R$23&amp;X$25&amp;$O30</f>
        <v>290</v>
      </c>
      <c r="Y30" t="s" s="372">
        <f>$R$23&amp;Y$25&amp;$O30</f>
        <v>291</v>
      </c>
      <c r="Z30" t="s" s="372">
        <f>$R$23&amp;Z$25&amp;$O30</f>
        <v>292</v>
      </c>
      <c r="AA30" s="353"/>
      <c r="AB30" s="176"/>
      <c r="AC30" s="176"/>
      <c r="AD30" s="176"/>
      <c r="AE30" s="176"/>
    </row>
    <row r="31" ht="15" customHeight="1">
      <c r="A31" s="375">
        <f>'Month (GWh)'!A35</f>
        <v>2001</v>
      </c>
      <c r="B31" t="s" s="376">
        <v>101</v>
      </c>
      <c r="C31" s="377">
        <f>'Month (GWh)'!C35+C30</f>
        <v>4015</v>
      </c>
      <c r="D31" s="377">
        <f>'Month (GWh)'!D35+D30</f>
        <v>0</v>
      </c>
      <c r="E31" s="377">
        <f>'Month (GWh)'!E35+E30</f>
        <v>12734</v>
      </c>
      <c r="F31" s="377">
        <f>'Month (GWh)'!F35+F30</f>
        <v>0</v>
      </c>
      <c r="G31" s="377">
        <f>'Month (GWh)'!G35+G30</f>
        <v>16749</v>
      </c>
      <c r="H31" s="377">
        <f>'Month (GWh)'!H35+H30</f>
        <v>80846</v>
      </c>
      <c r="I31" s="377">
        <f>'Month (GWh)'!I35+I30</f>
        <v>5640</v>
      </c>
      <c r="J31" s="377">
        <f>'Month (GWh)'!J35+J30</f>
        <v>0</v>
      </c>
      <c r="K31" s="377">
        <f>'Month (GWh)'!K35+K30</f>
        <v>38128</v>
      </c>
      <c r="L31" s="377">
        <f>'Month (GWh)'!L35+L30</f>
        <v>124614</v>
      </c>
      <c r="M31" s="377">
        <f>'Month (GWh)'!M35+M30</f>
        <v>-107865</v>
      </c>
      <c r="N31" s="370"/>
      <c r="O31" s="373">
        <f>O30+1</f>
        <v>192</v>
      </c>
      <c r="P31" t="s" s="372">
        <f>$R$23&amp;P$25&amp;$O31</f>
        <v>293</v>
      </c>
      <c r="Q31" t="s" s="372">
        <f>$R$23&amp;Q$25&amp;$O31</f>
        <v>294</v>
      </c>
      <c r="R31" t="s" s="372">
        <f>$R$23&amp;R$25&amp;$O31</f>
        <v>295</v>
      </c>
      <c r="S31" t="s" s="372">
        <f>$R$23&amp;S$25&amp;$O31</f>
        <v>296</v>
      </c>
      <c r="T31" t="s" s="372">
        <f>$R$23&amp;T$25&amp;$O31</f>
        <v>297</v>
      </c>
      <c r="U31" t="s" s="372">
        <f>$R$23&amp;U$25&amp;$O31</f>
        <v>298</v>
      </c>
      <c r="V31" t="s" s="372">
        <f>$R$23&amp;V$25&amp;$O31</f>
        <v>299</v>
      </c>
      <c r="W31" t="s" s="372">
        <f>$R$23&amp;W$25&amp;$O31</f>
        <v>300</v>
      </c>
      <c r="X31" t="s" s="372">
        <f>$R$23&amp;X$25&amp;$O31</f>
        <v>301</v>
      </c>
      <c r="Y31" t="s" s="372">
        <f>$R$23&amp;Y$25&amp;$O31</f>
        <v>302</v>
      </c>
      <c r="Z31" t="s" s="372">
        <f>$R$23&amp;Z$25&amp;$O31</f>
        <v>303</v>
      </c>
      <c r="AA31" s="353"/>
      <c r="AB31" s="176"/>
      <c r="AC31" s="176"/>
      <c r="AD31" s="176"/>
      <c r="AE31" s="176"/>
    </row>
    <row r="32" ht="15" customHeight="1">
      <c r="A32" s="378">
        <f>'Month (GWh)'!A36</f>
        <v>2002</v>
      </c>
      <c r="B32" t="s" s="379">
        <v>89</v>
      </c>
      <c r="C32" s="362">
        <f>'Month (GWh)'!C36</f>
        <v>4035</v>
      </c>
      <c r="D32" s="362">
        <f>'Month (GWh)'!D36</f>
        <v>0</v>
      </c>
      <c r="E32" s="362">
        <f>'Month (GWh)'!E36</f>
        <v>3120</v>
      </c>
      <c r="F32" s="362">
        <f>'Month (GWh)'!F36</f>
        <v>0</v>
      </c>
      <c r="G32" s="362">
        <f>'Month (GWh)'!G36</f>
        <v>7155</v>
      </c>
      <c r="H32" s="362">
        <f>'Month (GWh)'!H36</f>
        <v>0</v>
      </c>
      <c r="I32" s="362">
        <f>'Month (GWh)'!I36</f>
        <v>566</v>
      </c>
      <c r="J32" s="362">
        <f>'Month (GWh)'!J36</f>
        <v>0</v>
      </c>
      <c r="K32" s="362">
        <f>'Month (GWh)'!K36</f>
        <v>2934</v>
      </c>
      <c r="L32" s="362">
        <f>'Month (GWh)'!L36</f>
        <v>3500</v>
      </c>
      <c r="M32" s="362">
        <f>'Month (GWh)'!M36</f>
        <v>3655</v>
      </c>
      <c r="N32" s="370"/>
      <c r="O32" s="373">
        <f>O31+1</f>
        <v>193</v>
      </c>
      <c r="P32" t="s" s="372">
        <f>$R$23&amp;P$25&amp;$O32</f>
        <v>304</v>
      </c>
      <c r="Q32" t="s" s="372">
        <f>$R$23&amp;Q$25&amp;$O32</f>
        <v>305</v>
      </c>
      <c r="R32" t="s" s="372">
        <f>$R$23&amp;R$25&amp;$O32</f>
        <v>306</v>
      </c>
      <c r="S32" t="s" s="372">
        <f>$R$23&amp;S$25&amp;$O32</f>
        <v>307</v>
      </c>
      <c r="T32" t="s" s="372">
        <f>$R$23&amp;T$25&amp;$O32</f>
        <v>308</v>
      </c>
      <c r="U32" t="s" s="372">
        <f>$R$23&amp;U$25&amp;$O32</f>
        <v>309</v>
      </c>
      <c r="V32" t="s" s="372">
        <f>$R$23&amp;V$25&amp;$O32</f>
        <v>310</v>
      </c>
      <c r="W32" t="s" s="372">
        <f>$R$23&amp;W$25&amp;$O32</f>
        <v>311</v>
      </c>
      <c r="X32" t="s" s="372">
        <f>$R$23&amp;X$25&amp;$O32</f>
        <v>312</v>
      </c>
      <c r="Y32" t="s" s="372">
        <f>$R$23&amp;Y$25&amp;$O32</f>
        <v>313</v>
      </c>
      <c r="Z32" t="s" s="372">
        <f>$R$23&amp;Z$25&amp;$O32</f>
        <v>314</v>
      </c>
      <c r="AA32" s="353"/>
      <c r="AB32" s="176"/>
      <c r="AC32" s="176"/>
      <c r="AD32" s="176"/>
      <c r="AE32" s="176"/>
    </row>
    <row r="33" ht="15" customHeight="1">
      <c r="A33" s="360">
        <f>'Month (GWh)'!A37</f>
        <v>2002</v>
      </c>
      <c r="B33" t="s" s="361">
        <v>87</v>
      </c>
      <c r="C33" s="343">
        <f>'Month (GWh)'!C37+C32</f>
        <v>5548</v>
      </c>
      <c r="D33" s="343">
        <f>'Month (GWh)'!D37+D32</f>
        <v>0</v>
      </c>
      <c r="E33" s="343">
        <f>'Month (GWh)'!E37+E32</f>
        <v>7290</v>
      </c>
      <c r="F33" s="343">
        <f>'Month (GWh)'!F37+F32</f>
        <v>0</v>
      </c>
      <c r="G33" s="343">
        <f>'Month (GWh)'!G37+G32</f>
        <v>12838</v>
      </c>
      <c r="H33" s="343">
        <f>'Month (GWh)'!H37+H32</f>
        <v>0</v>
      </c>
      <c r="I33" s="343">
        <f>'Month (GWh)'!I37+I32</f>
        <v>920</v>
      </c>
      <c r="J33" s="343">
        <f>'Month (GWh)'!J37+J32</f>
        <v>0</v>
      </c>
      <c r="K33" s="343">
        <f>'Month (GWh)'!K37+K32</f>
        <v>5751</v>
      </c>
      <c r="L33" s="343">
        <f>'Month (GWh)'!L37+L32</f>
        <v>6671</v>
      </c>
      <c r="M33" s="343">
        <f>'Month (GWh)'!M37+M32</f>
        <v>6167</v>
      </c>
      <c r="N33" s="370"/>
      <c r="O33" s="373">
        <f>O32+1</f>
        <v>194</v>
      </c>
      <c r="P33" t="s" s="372">
        <f>$R$23&amp;P$25&amp;$O33</f>
        <v>315</v>
      </c>
      <c r="Q33" t="s" s="372">
        <f>$R$23&amp;Q$25&amp;$O33</f>
        <v>316</v>
      </c>
      <c r="R33" t="s" s="372">
        <f>$R$23&amp;R$25&amp;$O33</f>
        <v>317</v>
      </c>
      <c r="S33" t="s" s="372">
        <f>$R$23&amp;S$25&amp;$O33</f>
        <v>318</v>
      </c>
      <c r="T33" t="s" s="372">
        <f>$R$23&amp;T$25&amp;$O33</f>
        <v>319</v>
      </c>
      <c r="U33" t="s" s="372">
        <f>$R$23&amp;U$25&amp;$O33</f>
        <v>320</v>
      </c>
      <c r="V33" t="s" s="372">
        <f>$R$23&amp;V$25&amp;$O33</f>
        <v>321</v>
      </c>
      <c r="W33" t="s" s="372">
        <f>$R$23&amp;W$25&amp;$O33</f>
        <v>322</v>
      </c>
      <c r="X33" t="s" s="372">
        <f>$R$23&amp;X$25&amp;$O33</f>
        <v>323</v>
      </c>
      <c r="Y33" t="s" s="372">
        <f>$R$23&amp;Y$25&amp;$O33</f>
        <v>324</v>
      </c>
      <c r="Z33" t="s" s="372">
        <f>$R$23&amp;Z$25&amp;$O33</f>
        <v>325</v>
      </c>
      <c r="AA33" s="353"/>
      <c r="AB33" s="176"/>
      <c r="AC33" s="176"/>
      <c r="AD33" s="176"/>
      <c r="AE33" s="176"/>
    </row>
    <row r="34" ht="15" customHeight="1">
      <c r="A34" s="360">
        <f>'Month (GWh)'!A38</f>
        <v>2002</v>
      </c>
      <c r="B34" t="s" s="380">
        <v>141</v>
      </c>
      <c r="C34" s="343">
        <f>'Month (GWh)'!C38+C33</f>
        <v>5548</v>
      </c>
      <c r="D34" s="343">
        <f>'Month (GWh)'!D38+D33</f>
        <v>0</v>
      </c>
      <c r="E34" s="343">
        <f>'Month (GWh)'!E38+E33</f>
        <v>11939</v>
      </c>
      <c r="F34" s="343">
        <f>'Month (GWh)'!F38+F33</f>
        <v>0</v>
      </c>
      <c r="G34" s="343">
        <f>'Month (GWh)'!G38+G33</f>
        <v>17487</v>
      </c>
      <c r="H34" s="343">
        <f>'Month (GWh)'!H38+H33</f>
        <v>5527</v>
      </c>
      <c r="I34" s="343">
        <f>'Month (GWh)'!I38+I33</f>
        <v>1429</v>
      </c>
      <c r="J34" s="343">
        <f>'Month (GWh)'!J38+J33</f>
        <v>0</v>
      </c>
      <c r="K34" s="343">
        <f>'Month (GWh)'!K38+K33</f>
        <v>9201</v>
      </c>
      <c r="L34" s="343">
        <f>'Month (GWh)'!L38+L33</f>
        <v>16157</v>
      </c>
      <c r="M34" s="343">
        <f>'Month (GWh)'!M38+M33</f>
        <v>1330</v>
      </c>
      <c r="N34" s="370"/>
      <c r="O34" s="373">
        <f>O33+1</f>
        <v>195</v>
      </c>
      <c r="P34" t="s" s="372">
        <f>$R$23&amp;P$25&amp;$O34</f>
        <v>326</v>
      </c>
      <c r="Q34" t="s" s="372">
        <f>$R$23&amp;Q$25&amp;$O34</f>
        <v>327</v>
      </c>
      <c r="R34" t="s" s="372">
        <f>$R$23&amp;R$25&amp;$O34</f>
        <v>328</v>
      </c>
      <c r="S34" t="s" s="372">
        <f>$R$23&amp;S$25&amp;$O34</f>
        <v>329</v>
      </c>
      <c r="T34" t="s" s="372">
        <f>$R$23&amp;T$25&amp;$O34</f>
        <v>330</v>
      </c>
      <c r="U34" t="s" s="372">
        <f>$R$23&amp;U$25&amp;$O34</f>
        <v>331</v>
      </c>
      <c r="V34" t="s" s="372">
        <f>$R$23&amp;V$25&amp;$O34</f>
        <v>332</v>
      </c>
      <c r="W34" t="s" s="372">
        <f>$R$23&amp;W$25&amp;$O34</f>
        <v>333</v>
      </c>
      <c r="X34" t="s" s="372">
        <f>$R$23&amp;X$25&amp;$O34</f>
        <v>334</v>
      </c>
      <c r="Y34" t="s" s="372">
        <f>$R$23&amp;Y$25&amp;$O34</f>
        <v>335</v>
      </c>
      <c r="Z34" t="s" s="372">
        <f>$R$23&amp;Z$25&amp;$O34</f>
        <v>336</v>
      </c>
      <c r="AA34" s="353"/>
      <c r="AB34" s="176"/>
      <c r="AC34" s="176"/>
      <c r="AD34" s="343"/>
      <c r="AE34" s="176"/>
    </row>
    <row r="35" ht="15" customHeight="1">
      <c r="A35" s="360">
        <f>'Month (GWh)'!A39</f>
        <v>2002</v>
      </c>
      <c r="B35" t="s" s="361">
        <v>142</v>
      </c>
      <c r="C35" s="343">
        <f>'Month (GWh)'!C39+C34</f>
        <v>5548</v>
      </c>
      <c r="D35" s="343">
        <f>'Month (GWh)'!D39+D34</f>
        <v>0</v>
      </c>
      <c r="E35" s="343">
        <f>'Month (GWh)'!E39+E34</f>
        <v>14141</v>
      </c>
      <c r="F35" s="343">
        <f>'Month (GWh)'!F39+F34</f>
        <v>0</v>
      </c>
      <c r="G35" s="343">
        <f>'Month (GWh)'!G39+G34</f>
        <v>19689</v>
      </c>
      <c r="H35" s="343">
        <f>'Month (GWh)'!H39+H34</f>
        <v>15292</v>
      </c>
      <c r="I35" s="343">
        <f>'Month (GWh)'!I39+I34</f>
        <v>1890</v>
      </c>
      <c r="J35" s="343">
        <f>'Month (GWh)'!J39+J34</f>
        <v>0</v>
      </c>
      <c r="K35" s="343">
        <f>'Month (GWh)'!K39+K34</f>
        <v>13139</v>
      </c>
      <c r="L35" s="343">
        <f>'Month (GWh)'!L39+L34</f>
        <v>30321</v>
      </c>
      <c r="M35" s="343">
        <f>'Month (GWh)'!M39+M34</f>
        <v>-10632</v>
      </c>
      <c r="N35" s="370"/>
      <c r="O35" s="373">
        <f>O34+1</f>
        <v>196</v>
      </c>
      <c r="P35" t="s" s="372">
        <f>$R$23&amp;P$25&amp;$O35</f>
        <v>337</v>
      </c>
      <c r="Q35" t="s" s="372">
        <f>$R$23&amp;Q$25&amp;$O35</f>
        <v>338</v>
      </c>
      <c r="R35" t="s" s="372">
        <f>$R$23&amp;R$25&amp;$O35</f>
        <v>339</v>
      </c>
      <c r="S35" t="s" s="372">
        <f>$R$23&amp;S$25&amp;$O35</f>
        <v>340</v>
      </c>
      <c r="T35" t="s" s="372">
        <f>$R$23&amp;T$25&amp;$O35</f>
        <v>341</v>
      </c>
      <c r="U35" t="s" s="372">
        <f>$R$23&amp;U$25&amp;$O35</f>
        <v>342</v>
      </c>
      <c r="V35" t="s" s="372">
        <f>$R$23&amp;V$25&amp;$O35</f>
        <v>343</v>
      </c>
      <c r="W35" t="s" s="372">
        <f>$R$23&amp;W$25&amp;$O35</f>
        <v>344</v>
      </c>
      <c r="X35" t="s" s="372">
        <f>$R$23&amp;X$25&amp;$O35</f>
        <v>345</v>
      </c>
      <c r="Y35" t="s" s="372">
        <f>$R$23&amp;Y$25&amp;$O35</f>
        <v>346</v>
      </c>
      <c r="Z35" t="s" s="372">
        <f>$R$23&amp;Z$25&amp;$O35</f>
        <v>347</v>
      </c>
      <c r="AA35" s="353"/>
      <c r="AB35" s="176"/>
      <c r="AC35" s="176"/>
      <c r="AD35" s="343"/>
      <c r="AE35" s="176"/>
    </row>
    <row r="36" ht="15" customHeight="1">
      <c r="A36" s="360">
        <f>'Month (GWh)'!A40</f>
        <v>2002</v>
      </c>
      <c r="B36" t="s" s="361">
        <v>143</v>
      </c>
      <c r="C36" s="343">
        <f>'Month (GWh)'!C40+C35</f>
        <v>5548</v>
      </c>
      <c r="D36" s="343">
        <f>'Month (GWh)'!D40+D35</f>
        <v>0</v>
      </c>
      <c r="E36" s="343">
        <f>'Month (GWh)'!E40+E35</f>
        <v>14884</v>
      </c>
      <c r="F36" s="343">
        <f>'Month (GWh)'!F40+F35</f>
        <v>0</v>
      </c>
      <c r="G36" s="343">
        <f>'Month (GWh)'!G40+G35</f>
        <v>20432</v>
      </c>
      <c r="H36" s="343">
        <f>'Month (GWh)'!H40+H35</f>
        <v>30455</v>
      </c>
      <c r="I36" s="343">
        <f>'Month (GWh)'!I40+I35</f>
        <v>2349</v>
      </c>
      <c r="J36" s="343">
        <f>'Month (GWh)'!J40+J35</f>
        <v>0</v>
      </c>
      <c r="K36" s="343">
        <f>'Month (GWh)'!K40+K35</f>
        <v>16411</v>
      </c>
      <c r="L36" s="343">
        <f>'Month (GWh)'!L40+L35</f>
        <v>49215</v>
      </c>
      <c r="M36" s="343">
        <f>'Month (GWh)'!M40+M35</f>
        <v>-28783</v>
      </c>
      <c r="N36" s="370"/>
      <c r="O36" s="373">
        <f>O35+1</f>
        <v>197</v>
      </c>
      <c r="P36" t="s" s="372">
        <f>$R$23&amp;P$25&amp;$O36</f>
        <v>348</v>
      </c>
      <c r="Q36" t="s" s="372">
        <f>$R$23&amp;Q$25&amp;$O36</f>
        <v>349</v>
      </c>
      <c r="R36" t="s" s="372">
        <f>$R$23&amp;R$25&amp;$O36</f>
        <v>350</v>
      </c>
      <c r="S36" t="s" s="372">
        <f>$R$23&amp;S$25&amp;$O36</f>
        <v>351</v>
      </c>
      <c r="T36" t="s" s="372">
        <f>$R$23&amp;T$25&amp;$O36</f>
        <v>352</v>
      </c>
      <c r="U36" t="s" s="372">
        <f>$R$23&amp;U$25&amp;$O36</f>
        <v>353</v>
      </c>
      <c r="V36" t="s" s="372">
        <f>$R$23&amp;V$25&amp;$O36</f>
        <v>354</v>
      </c>
      <c r="W36" t="s" s="372">
        <f>$R$23&amp;W$25&amp;$O36</f>
        <v>355</v>
      </c>
      <c r="X36" t="s" s="372">
        <f>$R$23&amp;X$25&amp;$O36</f>
        <v>356</v>
      </c>
      <c r="Y36" t="s" s="372">
        <f>$R$23&amp;Y$25&amp;$O36</f>
        <v>357</v>
      </c>
      <c r="Z36" t="s" s="372">
        <f>$R$23&amp;Z$25&amp;$O36</f>
        <v>358</v>
      </c>
      <c r="AA36" s="353"/>
      <c r="AB36" s="176"/>
      <c r="AC36" s="176"/>
      <c r="AD36" s="343"/>
      <c r="AE36" s="176"/>
    </row>
    <row r="37" ht="15" customHeight="1">
      <c r="A37" s="360">
        <f>'Month (GWh)'!A41</f>
        <v>2002</v>
      </c>
      <c r="B37" t="s" s="361">
        <v>144</v>
      </c>
      <c r="C37" s="343">
        <f>'Month (GWh)'!C41+C36</f>
        <v>5548</v>
      </c>
      <c r="D37" s="343">
        <f>'Month (GWh)'!D41+D36</f>
        <v>0</v>
      </c>
      <c r="E37" s="343">
        <f>'Month (GWh)'!E41+E36</f>
        <v>16388</v>
      </c>
      <c r="F37" s="343">
        <f>'Month (GWh)'!F41+F36</f>
        <v>0</v>
      </c>
      <c r="G37" s="343">
        <f>'Month (GWh)'!G41+G36</f>
        <v>21936</v>
      </c>
      <c r="H37" s="343">
        <f>'Month (GWh)'!H41+H36</f>
        <v>44092</v>
      </c>
      <c r="I37" s="343">
        <f>'Month (GWh)'!I41+I36</f>
        <v>2792</v>
      </c>
      <c r="J37" s="343">
        <f>'Month (GWh)'!J41+J36</f>
        <v>0</v>
      </c>
      <c r="K37" s="343">
        <f>'Month (GWh)'!K41+K36</f>
        <v>19273</v>
      </c>
      <c r="L37" s="343">
        <f>'Month (GWh)'!L41+L36</f>
        <v>66157</v>
      </c>
      <c r="M37" s="343">
        <f>'Month (GWh)'!M41+M36</f>
        <v>-44221</v>
      </c>
      <c r="N37" s="370"/>
      <c r="O37" s="373">
        <f>O36+1</f>
        <v>198</v>
      </c>
      <c r="P37" t="s" s="372">
        <f>$R$23&amp;P$25&amp;$O37</f>
        <v>359</v>
      </c>
      <c r="Q37" t="s" s="372">
        <f>$R$23&amp;Q$25&amp;$O37</f>
        <v>360</v>
      </c>
      <c r="R37" t="s" s="372">
        <f>$R$23&amp;R$25&amp;$O37</f>
        <v>361</v>
      </c>
      <c r="S37" t="s" s="372">
        <f>$R$23&amp;S$25&amp;$O37</f>
        <v>362</v>
      </c>
      <c r="T37" t="s" s="372">
        <f>$R$23&amp;T$25&amp;$O37</f>
        <v>363</v>
      </c>
      <c r="U37" t="s" s="372">
        <f>$R$23&amp;U$25&amp;$O37</f>
        <v>364</v>
      </c>
      <c r="V37" t="s" s="372">
        <f>$R$23&amp;V$25&amp;$O37</f>
        <v>365</v>
      </c>
      <c r="W37" t="s" s="372">
        <f>$R$23&amp;W$25&amp;$O37</f>
        <v>366</v>
      </c>
      <c r="X37" t="s" s="372">
        <f>$R$23&amp;X$25&amp;$O37</f>
        <v>367</v>
      </c>
      <c r="Y37" t="s" s="372">
        <f>$R$23&amp;Y$25&amp;$O37</f>
        <v>368</v>
      </c>
      <c r="Z37" t="s" s="372">
        <f>$R$23&amp;Z$25&amp;$O37</f>
        <v>369</v>
      </c>
      <c r="AA37" s="353"/>
      <c r="AB37" s="176"/>
      <c r="AC37" s="176"/>
      <c r="AD37" s="289"/>
      <c r="AE37" s="176"/>
    </row>
    <row r="38" ht="15" customHeight="1">
      <c r="A38" s="360">
        <f>'Month (GWh)'!A42</f>
        <v>2002</v>
      </c>
      <c r="B38" t="s" s="361">
        <v>145</v>
      </c>
      <c r="C38" s="343">
        <f>'Month (GWh)'!C42+C37</f>
        <v>6303</v>
      </c>
      <c r="D38" s="343">
        <f>'Month (GWh)'!D42+D37</f>
        <v>0</v>
      </c>
      <c r="E38" s="343">
        <f>'Month (GWh)'!E42+E37</f>
        <v>18184</v>
      </c>
      <c r="F38" s="343">
        <f>'Month (GWh)'!F42+F37</f>
        <v>0</v>
      </c>
      <c r="G38" s="343">
        <f>'Month (GWh)'!G42+G37</f>
        <v>24487</v>
      </c>
      <c r="H38" s="343">
        <f>'Month (GWh)'!H42+H37</f>
        <v>45004</v>
      </c>
      <c r="I38" s="343">
        <f>'Month (GWh)'!I42+I37</f>
        <v>3224</v>
      </c>
      <c r="J38" s="343">
        <f>'Month (GWh)'!J42+J37</f>
        <v>0</v>
      </c>
      <c r="K38" s="343">
        <f>'Month (GWh)'!K42+K37</f>
        <v>22124</v>
      </c>
      <c r="L38" s="343">
        <f>'Month (GWh)'!L42+L37</f>
        <v>70352</v>
      </c>
      <c r="M38" s="343">
        <f>'Month (GWh)'!M42+M37</f>
        <v>-45865</v>
      </c>
      <c r="N38" s="370"/>
      <c r="O38" s="373">
        <f>O37+1</f>
        <v>199</v>
      </c>
      <c r="P38" t="s" s="372">
        <f>$R$23&amp;P$25&amp;$O38</f>
        <v>370</v>
      </c>
      <c r="Q38" t="s" s="372">
        <f>$R$23&amp;Q$25&amp;$O38</f>
        <v>371</v>
      </c>
      <c r="R38" t="s" s="372">
        <f>$R$23&amp;R$25&amp;$O38</f>
        <v>372</v>
      </c>
      <c r="S38" t="s" s="372">
        <f>$R$23&amp;S$25&amp;$O38</f>
        <v>373</v>
      </c>
      <c r="T38" t="s" s="372">
        <f>$R$23&amp;T$25&amp;$O38</f>
        <v>374</v>
      </c>
      <c r="U38" t="s" s="372">
        <f>$R$23&amp;U$25&amp;$O38</f>
        <v>375</v>
      </c>
      <c r="V38" t="s" s="372">
        <f>$R$23&amp;V$25&amp;$O38</f>
        <v>376</v>
      </c>
      <c r="W38" t="s" s="372">
        <f>$R$23&amp;W$25&amp;$O38</f>
        <v>377</v>
      </c>
      <c r="X38" t="s" s="372">
        <f>$R$23&amp;X$25&amp;$O38</f>
        <v>378</v>
      </c>
      <c r="Y38" t="s" s="372">
        <f>$R$23&amp;Y$25&amp;$O38</f>
        <v>379</v>
      </c>
      <c r="Z38" t="s" s="372">
        <f>$R$23&amp;Z$25&amp;$O38</f>
        <v>380</v>
      </c>
      <c r="AA38" s="353"/>
      <c r="AB38" s="176"/>
      <c r="AC38" s="176"/>
      <c r="AD38" s="343"/>
      <c r="AE38" s="176"/>
    </row>
    <row r="39" ht="15" customHeight="1">
      <c r="A39" s="360">
        <f>'Month (GWh)'!A43</f>
        <v>2002</v>
      </c>
      <c r="B39" t="s" s="361">
        <v>146</v>
      </c>
      <c r="C39" s="343">
        <f>'Month (GWh)'!C43+C38</f>
        <v>6323</v>
      </c>
      <c r="D39" s="343">
        <f>'Month (GWh)'!D43+D38</f>
        <v>0</v>
      </c>
      <c r="E39" s="343">
        <f>'Month (GWh)'!E43+E38</f>
        <v>19885</v>
      </c>
      <c r="F39" s="343">
        <f>'Month (GWh)'!F43+F38</f>
        <v>0</v>
      </c>
      <c r="G39" s="343">
        <f>'Month (GWh)'!G43+G38</f>
        <v>26208</v>
      </c>
      <c r="H39" s="343">
        <f>'Month (GWh)'!H43+H38</f>
        <v>56298</v>
      </c>
      <c r="I39" s="343">
        <f>'Month (GWh)'!I43+I38</f>
        <v>3429</v>
      </c>
      <c r="J39" s="343">
        <f>'Month (GWh)'!J43+J38</f>
        <v>0</v>
      </c>
      <c r="K39" s="343">
        <f>'Month (GWh)'!K43+K38</f>
        <v>25130</v>
      </c>
      <c r="L39" s="343">
        <f>'Month (GWh)'!L43+L38</f>
        <v>84857</v>
      </c>
      <c r="M39" s="343">
        <f>'Month (GWh)'!M43+M38</f>
        <v>-58649</v>
      </c>
      <c r="N39" s="370"/>
      <c r="O39" s="373">
        <f>O38+1</f>
        <v>200</v>
      </c>
      <c r="P39" t="s" s="372">
        <f>$R$23&amp;P$25&amp;$O39</f>
        <v>381</v>
      </c>
      <c r="Q39" t="s" s="372">
        <f>$R$23&amp;Q$25&amp;$O39</f>
        <v>382</v>
      </c>
      <c r="R39" t="s" s="372">
        <f>$R$23&amp;R$25&amp;$O39</f>
        <v>383</v>
      </c>
      <c r="S39" t="s" s="372">
        <f>$R$23&amp;S$25&amp;$O39</f>
        <v>384</v>
      </c>
      <c r="T39" t="s" s="372">
        <f>$R$23&amp;T$25&amp;$O39</f>
        <v>385</v>
      </c>
      <c r="U39" t="s" s="372">
        <f>$R$23&amp;U$25&amp;$O39</f>
        <v>386</v>
      </c>
      <c r="V39" t="s" s="372">
        <f>$R$23&amp;V$25&amp;$O39</f>
        <v>387</v>
      </c>
      <c r="W39" t="s" s="372">
        <f>$R$23&amp;W$25&amp;$O39</f>
        <v>388</v>
      </c>
      <c r="X39" t="s" s="372">
        <f>$R$23&amp;X$25&amp;$O39</f>
        <v>389</v>
      </c>
      <c r="Y39" t="s" s="372">
        <f>$R$23&amp;Y$25&amp;$O39</f>
        <v>390</v>
      </c>
      <c r="Z39" t="s" s="372">
        <f>$R$23&amp;Z$25&amp;$O39</f>
        <v>391</v>
      </c>
      <c r="AA39" s="353"/>
      <c r="AB39" s="176"/>
      <c r="AC39" s="176"/>
      <c r="AD39" s="176"/>
      <c r="AE39" s="176"/>
    </row>
    <row r="40" ht="15" customHeight="1">
      <c r="A40" s="360">
        <f>'Month (GWh)'!A44</f>
        <v>2002</v>
      </c>
      <c r="B40" t="s" s="361">
        <v>147</v>
      </c>
      <c r="C40" s="343">
        <f>'Month (GWh)'!C44+C39</f>
        <v>6323</v>
      </c>
      <c r="D40" s="343">
        <f>'Month (GWh)'!D44+D39</f>
        <v>0</v>
      </c>
      <c r="E40" s="343">
        <f>'Month (GWh)'!E44+E39</f>
        <v>21475</v>
      </c>
      <c r="F40" s="343">
        <f>'Month (GWh)'!F44+F39</f>
        <v>0</v>
      </c>
      <c r="G40" s="343">
        <f>'Month (GWh)'!G44+G39</f>
        <v>27798</v>
      </c>
      <c r="H40" s="343">
        <f>'Month (GWh)'!H44+H39</f>
        <v>67246</v>
      </c>
      <c r="I40" s="343">
        <f>'Month (GWh)'!I44+I39</f>
        <v>3813</v>
      </c>
      <c r="J40" s="343">
        <f>'Month (GWh)'!J44+J39</f>
        <v>0</v>
      </c>
      <c r="K40" s="343">
        <f>'Month (GWh)'!K44+K39</f>
        <v>28475</v>
      </c>
      <c r="L40" s="343">
        <f>'Month (GWh)'!L44+L39</f>
        <v>99534</v>
      </c>
      <c r="M40" s="343">
        <f>'Month (GWh)'!M44+M39</f>
        <v>-71736</v>
      </c>
      <c r="N40" s="370"/>
      <c r="O40" s="373">
        <f>O39+1</f>
        <v>201</v>
      </c>
      <c r="P40" t="s" s="372">
        <f>$R$23&amp;P$25&amp;$O40</f>
        <v>392</v>
      </c>
      <c r="Q40" t="s" s="372">
        <f>$R$23&amp;Q$25&amp;$O40</f>
        <v>393</v>
      </c>
      <c r="R40" t="s" s="372">
        <f>$R$23&amp;R$25&amp;$O40</f>
        <v>394</v>
      </c>
      <c r="S40" t="s" s="372">
        <f>$R$23&amp;S$25&amp;$O40</f>
        <v>395</v>
      </c>
      <c r="T40" t="s" s="372">
        <f>$R$23&amp;T$25&amp;$O40</f>
        <v>396</v>
      </c>
      <c r="U40" t="s" s="372">
        <f>$R$23&amp;U$25&amp;$O40</f>
        <v>397</v>
      </c>
      <c r="V40" t="s" s="372">
        <f>$R$23&amp;V$25&amp;$O40</f>
        <v>398</v>
      </c>
      <c r="W40" t="s" s="372">
        <f>$R$23&amp;W$25&amp;$O40</f>
        <v>399</v>
      </c>
      <c r="X40" t="s" s="372">
        <f>$R$23&amp;X$25&amp;$O40</f>
        <v>400</v>
      </c>
      <c r="Y40" t="s" s="372">
        <f>$R$23&amp;Y$25&amp;$O40</f>
        <v>401</v>
      </c>
      <c r="Z40" t="s" s="372">
        <f>$R$23&amp;Z$25&amp;$O40</f>
        <v>402</v>
      </c>
      <c r="AA40" s="353"/>
      <c r="AB40" s="176"/>
      <c r="AC40" s="176"/>
      <c r="AD40" s="176"/>
      <c r="AE40" s="176"/>
    </row>
    <row r="41" ht="15" customHeight="1">
      <c r="A41" s="360">
        <f>'Month (GWh)'!A45</f>
        <v>2002</v>
      </c>
      <c r="B41" t="s" s="361">
        <v>148</v>
      </c>
      <c r="C41" s="343">
        <f>'Month (GWh)'!C45+C40</f>
        <v>6323</v>
      </c>
      <c r="D41" s="343">
        <f>'Month (GWh)'!D45+D40</f>
        <v>0</v>
      </c>
      <c r="E41" s="343">
        <f>'Month (GWh)'!E45+E40</f>
        <v>25886</v>
      </c>
      <c r="F41" s="343">
        <f>'Month (GWh)'!F45+F40</f>
        <v>0</v>
      </c>
      <c r="G41" s="343">
        <f>'Month (GWh)'!G45+G40</f>
        <v>32209</v>
      </c>
      <c r="H41" s="343">
        <f>'Month (GWh)'!H45+H40</f>
        <v>80208</v>
      </c>
      <c r="I41" s="343">
        <f>'Month (GWh)'!I45+I40</f>
        <v>4192</v>
      </c>
      <c r="J41" s="343">
        <f>'Month (GWh)'!J45+J40</f>
        <v>0</v>
      </c>
      <c r="K41" s="343">
        <f>'Month (GWh)'!K45+K40</f>
        <v>31740</v>
      </c>
      <c r="L41" s="343">
        <f>'Month (GWh)'!L45+L40</f>
        <v>116140</v>
      </c>
      <c r="M41" s="343">
        <f>'Month (GWh)'!M45+M40</f>
        <v>-83931</v>
      </c>
      <c r="N41" s="176"/>
      <c r="O41" s="239"/>
      <c r="P41" s="374"/>
      <c r="Q41" s="374"/>
      <c r="R41" s="374"/>
      <c r="S41" s="374"/>
      <c r="T41" s="374"/>
      <c r="U41" s="374"/>
      <c r="V41" s="374"/>
      <c r="W41" s="374"/>
      <c r="X41" s="374"/>
      <c r="Y41" s="374"/>
      <c r="Z41" s="374"/>
      <c r="AA41" s="176"/>
      <c r="AB41" s="176"/>
      <c r="AC41" s="176"/>
      <c r="AD41" s="176"/>
      <c r="AE41" s="381"/>
    </row>
    <row r="42" ht="15" customHeight="1">
      <c r="A42" s="360">
        <f>'Month (GWh)'!A46</f>
        <v>2002</v>
      </c>
      <c r="B42" t="s" s="361">
        <v>149</v>
      </c>
      <c r="C42" s="343">
        <f>'Month (GWh)'!C46+C41</f>
        <v>6323</v>
      </c>
      <c r="D42" s="343">
        <f>'Month (GWh)'!D46+D41</f>
        <v>0</v>
      </c>
      <c r="E42" s="343">
        <f>'Month (GWh)'!E46+E41</f>
        <v>31968</v>
      </c>
      <c r="F42" s="343">
        <f>'Month (GWh)'!F46+F41</f>
        <v>0</v>
      </c>
      <c r="G42" s="343">
        <f>'Month (GWh)'!G46+G41</f>
        <v>38291</v>
      </c>
      <c r="H42" s="343">
        <f>'Month (GWh)'!H46+H41</f>
        <v>87381</v>
      </c>
      <c r="I42" s="343">
        <f>'Month (GWh)'!I46+I41</f>
        <v>4459</v>
      </c>
      <c r="J42" s="343">
        <f>'Month (GWh)'!J46+J41</f>
        <v>0</v>
      </c>
      <c r="K42" s="343">
        <f>'Month (GWh)'!K46+K41</f>
        <v>35156</v>
      </c>
      <c r="L42" s="343">
        <f>'Month (GWh)'!L46+L41</f>
        <v>126996</v>
      </c>
      <c r="M42" s="343">
        <f>'Month (GWh)'!M46+M41</f>
        <v>-88705</v>
      </c>
      <c r="N42" s="176"/>
      <c r="O42" s="176"/>
      <c r="P42" s="176"/>
      <c r="Q42" s="176"/>
      <c r="R42" t="s" s="229">
        <v>403</v>
      </c>
      <c r="S42" s="176"/>
      <c r="T42" s="176"/>
      <c r="U42" s="176"/>
      <c r="V42" s="176"/>
      <c r="W42" s="176"/>
      <c r="X42" s="176"/>
      <c r="Y42" s="176"/>
      <c r="Z42" s="176"/>
      <c r="AA42" s="176"/>
      <c r="AB42" s="176"/>
      <c r="AC42" s="176"/>
      <c r="AD42" s="176"/>
      <c r="AE42" s="381"/>
    </row>
    <row r="43" ht="15" customHeight="1">
      <c r="A43" s="375">
        <f>'Month (GWh)'!A47</f>
        <v>2002</v>
      </c>
      <c r="B43" t="s" s="376">
        <v>101</v>
      </c>
      <c r="C43" s="377">
        <f>'Month (GWh)'!C47+C42</f>
        <v>6645</v>
      </c>
      <c r="D43" s="377">
        <f>'Month (GWh)'!D47+D42</f>
        <v>0</v>
      </c>
      <c r="E43" s="377">
        <f>'Month (GWh)'!E47+E42</f>
        <v>37883</v>
      </c>
      <c r="F43" s="377">
        <f>'Month (GWh)'!F47+F42</f>
        <v>0</v>
      </c>
      <c r="G43" s="377">
        <f>'Month (GWh)'!G47+G42</f>
        <v>44528</v>
      </c>
      <c r="H43" s="377">
        <f>'Month (GWh)'!H47+H42</f>
        <v>91189</v>
      </c>
      <c r="I43" s="377">
        <f>'Month (GWh)'!I47+I42</f>
        <v>4837</v>
      </c>
      <c r="J43" s="377">
        <f>'Month (GWh)'!J47+J42</f>
        <v>0</v>
      </c>
      <c r="K43" s="377">
        <f>'Month (GWh)'!K47+K42</f>
        <v>38740</v>
      </c>
      <c r="L43" s="377">
        <f>'Month (GWh)'!L47+L42</f>
        <v>134766</v>
      </c>
      <c r="M43" s="377">
        <f>'Month (GWh)'!M47+M42</f>
        <v>-90238</v>
      </c>
      <c r="N43" s="176"/>
      <c r="O43" s="233"/>
      <c r="P43" t="s" s="254">
        <v>156</v>
      </c>
      <c r="Q43" t="s" s="254">
        <v>157</v>
      </c>
      <c r="R43" t="s" s="254">
        <v>158</v>
      </c>
      <c r="S43" t="s" s="254">
        <v>159</v>
      </c>
      <c r="T43" t="s" s="254">
        <v>160</v>
      </c>
      <c r="U43" t="s" s="254">
        <v>161</v>
      </c>
      <c r="V43" t="s" s="254">
        <v>162</v>
      </c>
      <c r="W43" t="s" s="254">
        <v>163</v>
      </c>
      <c r="X43" t="s" s="254">
        <v>164</v>
      </c>
      <c r="Y43" t="s" s="254">
        <v>165</v>
      </c>
      <c r="Z43" t="s" s="254">
        <v>404</v>
      </c>
      <c r="AA43" t="s" s="254">
        <v>405</v>
      </c>
      <c r="AB43" t="s" s="254">
        <v>406</v>
      </c>
      <c r="AC43" t="s" s="254">
        <v>407</v>
      </c>
      <c r="AD43" s="176"/>
      <c r="AE43" s="176"/>
    </row>
    <row r="44" ht="15" customHeight="1">
      <c r="A44" s="378">
        <f>'Month (GWh)'!A48</f>
        <v>2003</v>
      </c>
      <c r="B44" t="s" s="379">
        <v>89</v>
      </c>
      <c r="C44" s="362">
        <f>'Month (GWh)'!C48</f>
        <v>0</v>
      </c>
      <c r="D44" s="362">
        <f>'Month (GWh)'!D48</f>
        <v>0</v>
      </c>
      <c r="E44" s="362">
        <f>'Month (GWh)'!E48</f>
        <v>6803</v>
      </c>
      <c r="F44" s="362">
        <f>'Month (GWh)'!F48</f>
        <v>0</v>
      </c>
      <c r="G44" s="362">
        <f>'Month (GWh)'!G48</f>
        <v>6803</v>
      </c>
      <c r="H44" s="362">
        <f>'Month (GWh)'!H48</f>
        <v>1191</v>
      </c>
      <c r="I44" s="362">
        <f>'Month (GWh)'!I48</f>
        <v>336</v>
      </c>
      <c r="J44" s="362">
        <f>'Month (GWh)'!J48</f>
        <v>0</v>
      </c>
      <c r="K44" s="362">
        <f>'Month (GWh)'!K48</f>
        <v>3656</v>
      </c>
      <c r="L44" s="362">
        <f>'Month (GWh)'!L48</f>
        <v>5183</v>
      </c>
      <c r="M44" s="362">
        <f>'Month (GWh)'!M48</f>
        <v>1620</v>
      </c>
      <c r="N44" s="370"/>
      <c r="O44" s="373">
        <f>O26-2</f>
        <v>185</v>
      </c>
      <c r="P44" t="s" s="372">
        <f>$R$42&amp;P$43&amp;$O44</f>
        <v>408</v>
      </c>
      <c r="Q44" t="s" s="372">
        <f>$R$42&amp;Q$43&amp;$O44</f>
        <v>409</v>
      </c>
      <c r="R44" t="s" s="372">
        <f>$R$42&amp;R$43&amp;$O44</f>
        <v>410</v>
      </c>
      <c r="S44" t="s" s="372">
        <f>$R$42&amp;S$43&amp;$O44</f>
        <v>411</v>
      </c>
      <c r="T44" t="s" s="372">
        <f>$R$42&amp;T$43&amp;$O44</f>
        <v>412</v>
      </c>
      <c r="U44" t="s" s="372">
        <f>$R$42&amp;U$43&amp;$O44</f>
        <v>413</v>
      </c>
      <c r="V44" t="s" s="372">
        <f>$R$42&amp;V$43&amp;$O44</f>
        <v>414</v>
      </c>
      <c r="W44" t="s" s="372">
        <f>$R$42&amp;W$43&amp;$O44</f>
        <v>415</v>
      </c>
      <c r="X44" t="s" s="372">
        <f>$R$42&amp;X$43&amp;$O44</f>
        <v>416</v>
      </c>
      <c r="Y44" t="s" s="372">
        <f>$R$42&amp;Y$43&amp;$O44</f>
        <v>417</v>
      </c>
      <c r="Z44" t="s" s="372">
        <f>$R$42&amp;Z$43&amp;$O44</f>
        <v>418</v>
      </c>
      <c r="AA44" t="s" s="372">
        <f>$R$42&amp;AA$43&amp;$O44</f>
        <v>419</v>
      </c>
      <c r="AB44" t="s" s="372">
        <f>$R$42&amp;AB$43&amp;$O44</f>
        <v>420</v>
      </c>
      <c r="AC44" t="s" s="372">
        <f>$R$42&amp;AC$43&amp;$O44</f>
        <v>421</v>
      </c>
      <c r="AD44" s="353"/>
      <c r="AE44" s="176"/>
    </row>
    <row r="45" ht="15" customHeight="1">
      <c r="A45" s="360">
        <f>'Month (GWh)'!A49</f>
        <v>2003</v>
      </c>
      <c r="B45" t="s" s="361">
        <v>87</v>
      </c>
      <c r="C45" s="343">
        <f>'Month (GWh)'!C49+C44</f>
        <v>0</v>
      </c>
      <c r="D45" s="343">
        <f>'Month (GWh)'!D49+D44</f>
        <v>0</v>
      </c>
      <c r="E45" s="343">
        <f>'Month (GWh)'!E49+E44</f>
        <v>12743</v>
      </c>
      <c r="F45" s="343">
        <f>'Month (GWh)'!F49+F44</f>
        <v>0</v>
      </c>
      <c r="G45" s="343">
        <f>'Month (GWh)'!G49+G44</f>
        <v>12743</v>
      </c>
      <c r="H45" s="343">
        <f>'Month (GWh)'!H49+H44</f>
        <v>5825</v>
      </c>
      <c r="I45" s="343">
        <f>'Month (GWh)'!I49+I44</f>
        <v>654</v>
      </c>
      <c r="J45" s="343">
        <f>'Month (GWh)'!J49+J44</f>
        <v>0</v>
      </c>
      <c r="K45" s="343">
        <f>'Month (GWh)'!K49+K44</f>
        <v>7224</v>
      </c>
      <c r="L45" s="343">
        <f>'Month (GWh)'!L49+L44</f>
        <v>13703</v>
      </c>
      <c r="M45" s="343">
        <f>'Month (GWh)'!M49+M44</f>
        <v>-960</v>
      </c>
      <c r="N45" s="370"/>
      <c r="O45" s="373">
        <f>O44+12</f>
        <v>197</v>
      </c>
      <c r="P45" t="s" s="372">
        <f>$R$42&amp;P$43&amp;$O45</f>
        <v>422</v>
      </c>
      <c r="Q45" t="s" s="372">
        <f>$R$42&amp;Q$43&amp;$O45</f>
        <v>423</v>
      </c>
      <c r="R45" t="s" s="372">
        <f>$R$42&amp;R$43&amp;$O45</f>
        <v>424</v>
      </c>
      <c r="S45" t="s" s="372">
        <f>$R$42&amp;S$43&amp;$O45</f>
        <v>425</v>
      </c>
      <c r="T45" t="s" s="372">
        <f>$R$42&amp;T$43&amp;$O45</f>
        <v>426</v>
      </c>
      <c r="U45" t="s" s="372">
        <f>$R$42&amp;U$43&amp;$O45</f>
        <v>427</v>
      </c>
      <c r="V45" t="s" s="372">
        <f>$R$42&amp;V$43&amp;$O45</f>
        <v>428</v>
      </c>
      <c r="W45" t="s" s="372">
        <f>$R$42&amp;W$43&amp;$O45</f>
        <v>429</v>
      </c>
      <c r="X45" t="s" s="372">
        <f>$R$42&amp;X$43&amp;$O45</f>
        <v>430</v>
      </c>
      <c r="Y45" t="s" s="372">
        <f>$R$42&amp;Y$43&amp;$O45</f>
        <v>431</v>
      </c>
      <c r="Z45" t="s" s="372">
        <f>$R$42&amp;Z$43&amp;$O45</f>
        <v>432</v>
      </c>
      <c r="AA45" t="s" s="372">
        <f>$R$42&amp;AA$43&amp;$O45</f>
        <v>433</v>
      </c>
      <c r="AB45" t="s" s="372">
        <f>$R$42&amp;AB$43&amp;$O45</f>
        <v>434</v>
      </c>
      <c r="AC45" t="s" s="372">
        <f>$R$42&amp;AC$43&amp;$O45</f>
        <v>435</v>
      </c>
      <c r="AD45" s="353"/>
      <c r="AE45" s="176"/>
    </row>
    <row r="46" ht="15" customHeight="1">
      <c r="A46" s="360">
        <f>'Month (GWh)'!A50</f>
        <v>2003</v>
      </c>
      <c r="B46" t="s" s="380">
        <v>141</v>
      </c>
      <c r="C46" s="343">
        <f>'Month (GWh)'!C50+C45</f>
        <v>0</v>
      </c>
      <c r="D46" s="343">
        <f>'Month (GWh)'!D50+D45</f>
        <v>0</v>
      </c>
      <c r="E46" s="343">
        <f>'Month (GWh)'!E50+E45</f>
        <v>19642</v>
      </c>
      <c r="F46" s="343">
        <f>'Month (GWh)'!F50+F45</f>
        <v>0</v>
      </c>
      <c r="G46" s="343">
        <f>'Month (GWh)'!G50+G45</f>
        <v>19642</v>
      </c>
      <c r="H46" s="343">
        <f>'Month (GWh)'!H50+H45</f>
        <v>21610</v>
      </c>
      <c r="I46" s="343">
        <f>'Month (GWh)'!I50+I45</f>
        <v>1023</v>
      </c>
      <c r="J46" s="343">
        <f>'Month (GWh)'!J50+J45</f>
        <v>0</v>
      </c>
      <c r="K46" s="343">
        <f>'Month (GWh)'!K50+K45</f>
        <v>11232</v>
      </c>
      <c r="L46" s="343">
        <f>'Month (GWh)'!L50+L45</f>
        <v>33865</v>
      </c>
      <c r="M46" s="343">
        <f>'Month (GWh)'!M50+M45</f>
        <v>-14223</v>
      </c>
      <c r="N46" s="176"/>
      <c r="O46" s="239"/>
      <c r="P46" s="374"/>
      <c r="Q46" s="374"/>
      <c r="R46" s="374"/>
      <c r="S46" s="374"/>
      <c r="T46" s="374"/>
      <c r="U46" s="374"/>
      <c r="V46" s="374"/>
      <c r="W46" s="374"/>
      <c r="X46" s="374"/>
      <c r="Y46" s="374"/>
      <c r="Z46" s="374"/>
      <c r="AA46" s="374"/>
      <c r="AB46" s="374"/>
      <c r="AC46" s="374"/>
      <c r="AD46" s="176"/>
      <c r="AE46" s="176"/>
    </row>
    <row r="47" ht="15" customHeight="1">
      <c r="A47" s="360">
        <f>'Month (GWh)'!A51</f>
        <v>2003</v>
      </c>
      <c r="B47" t="s" s="361">
        <v>142</v>
      </c>
      <c r="C47" s="343">
        <f>'Month (GWh)'!C51+C46</f>
        <v>0</v>
      </c>
      <c r="D47" s="343">
        <f>'Month (GWh)'!D51+D46</f>
        <v>0</v>
      </c>
      <c r="E47" s="343">
        <f>'Month (GWh)'!E51+E46</f>
        <v>24257</v>
      </c>
      <c r="F47" s="343">
        <f>'Month (GWh)'!F51+F46</f>
        <v>0</v>
      </c>
      <c r="G47" s="343">
        <f>'Month (GWh)'!G51+G46</f>
        <v>24257</v>
      </c>
      <c r="H47" s="343">
        <f>'Month (GWh)'!H51+H46</f>
        <v>39183</v>
      </c>
      <c r="I47" s="343">
        <f>'Month (GWh)'!I51+I46</f>
        <v>1348</v>
      </c>
      <c r="J47" s="343">
        <f>'Month (GWh)'!J51+J46</f>
        <v>0</v>
      </c>
      <c r="K47" s="343">
        <f>'Month (GWh)'!K51+K46</f>
        <v>14742</v>
      </c>
      <c r="L47" s="343">
        <f>'Month (GWh)'!L51+L46</f>
        <v>55273</v>
      </c>
      <c r="M47" s="343">
        <f>'Month (GWh)'!M51+M46</f>
        <v>-31016</v>
      </c>
      <c r="N47" s="176"/>
      <c r="O47" s="176"/>
      <c r="P47" s="176"/>
      <c r="Q47" s="176"/>
      <c r="R47" s="176"/>
      <c r="S47" s="176"/>
      <c r="T47" s="176"/>
      <c r="U47" s="176"/>
      <c r="V47" s="176"/>
      <c r="W47" s="176"/>
      <c r="X47" s="176"/>
      <c r="Y47" s="176"/>
      <c r="Z47" s="176"/>
      <c r="AA47" s="176"/>
      <c r="AB47" s="176"/>
      <c r="AC47" s="176"/>
      <c r="AD47" s="176"/>
      <c r="AE47" s="176"/>
    </row>
    <row r="48" ht="15" customHeight="1">
      <c r="A48" s="360">
        <f>'Month (GWh)'!A52</f>
        <v>2003</v>
      </c>
      <c r="B48" t="s" s="361">
        <v>143</v>
      </c>
      <c r="C48" s="343">
        <f>'Month (GWh)'!C52+C47</f>
        <v>0</v>
      </c>
      <c r="D48" s="343">
        <f>'Month (GWh)'!D52+D47</f>
        <v>0</v>
      </c>
      <c r="E48" s="343">
        <f>'Month (GWh)'!E52+E47</f>
        <v>30065</v>
      </c>
      <c r="F48" s="343">
        <f>'Month (GWh)'!F52+F47</f>
        <v>0</v>
      </c>
      <c r="G48" s="343">
        <f>'Month (GWh)'!G52+G47</f>
        <v>30065</v>
      </c>
      <c r="H48" s="343">
        <f>'Month (GWh)'!H52+H47</f>
        <v>56581</v>
      </c>
      <c r="I48" s="343">
        <f>'Month (GWh)'!I52+I47</f>
        <v>1673</v>
      </c>
      <c r="J48" s="343">
        <f>'Month (GWh)'!J52+J47</f>
        <v>0</v>
      </c>
      <c r="K48" s="343">
        <f>'Month (GWh)'!K52+K47</f>
        <v>18190</v>
      </c>
      <c r="L48" s="343">
        <f>'Month (GWh)'!L52+L47</f>
        <v>76444</v>
      </c>
      <c r="M48" s="343">
        <f>'Month (GWh)'!M52+M47</f>
        <v>-46379</v>
      </c>
      <c r="N48" s="176"/>
      <c r="O48" s="176"/>
      <c r="P48" s="176"/>
      <c r="Q48" s="176"/>
      <c r="R48" s="176"/>
      <c r="S48" s="176"/>
      <c r="T48" s="176"/>
      <c r="U48" s="176"/>
      <c r="V48" s="176"/>
      <c r="W48" s="176"/>
      <c r="X48" s="176"/>
      <c r="Y48" s="176"/>
      <c r="Z48" s="176"/>
      <c r="AA48" s="176"/>
      <c r="AB48" s="176"/>
      <c r="AC48" s="176"/>
      <c r="AD48" s="176"/>
      <c r="AE48" s="176"/>
    </row>
    <row r="49" ht="15" customHeight="1">
      <c r="A49" s="360">
        <f>'Month (GWh)'!A53</f>
        <v>2003</v>
      </c>
      <c r="B49" t="s" s="361">
        <v>144</v>
      </c>
      <c r="C49" s="343">
        <f>'Month (GWh)'!C53+C48</f>
        <v>0</v>
      </c>
      <c r="D49" s="343">
        <f>'Month (GWh)'!D53+D48</f>
        <v>0</v>
      </c>
      <c r="E49" s="343">
        <f>'Month (GWh)'!E53+E48</f>
        <v>33012</v>
      </c>
      <c r="F49" s="343">
        <f>'Month (GWh)'!F53+F48</f>
        <v>0</v>
      </c>
      <c r="G49" s="343">
        <f>'Month (GWh)'!G53+G48</f>
        <v>33012</v>
      </c>
      <c r="H49" s="343">
        <f>'Month (GWh)'!H53+H48</f>
        <v>74325</v>
      </c>
      <c r="I49" s="343">
        <f>'Month (GWh)'!I53+I48</f>
        <v>1744</v>
      </c>
      <c r="J49" s="343">
        <f>'Month (GWh)'!J53+J48</f>
        <v>0</v>
      </c>
      <c r="K49" s="343">
        <f>'Month (GWh)'!K53+K48</f>
        <v>21224</v>
      </c>
      <c r="L49" s="343">
        <f>'Month (GWh)'!L53+L48</f>
        <v>97293</v>
      </c>
      <c r="M49" s="343">
        <f>'Month (GWh)'!M53+M48</f>
        <v>-64281</v>
      </c>
      <c r="N49" s="176"/>
      <c r="O49" s="176"/>
      <c r="P49" s="176"/>
      <c r="Q49" s="176"/>
      <c r="R49" s="176"/>
      <c r="S49" s="176"/>
      <c r="T49" s="176"/>
      <c r="U49" s="176"/>
      <c r="V49" s="176"/>
      <c r="W49" s="176"/>
      <c r="X49" s="176"/>
      <c r="Y49" s="176"/>
      <c r="Z49" s="176"/>
      <c r="AA49" s="176"/>
      <c r="AB49" s="176"/>
      <c r="AC49" s="176"/>
      <c r="AD49" s="176"/>
      <c r="AE49" s="176"/>
    </row>
    <row r="50" ht="15" customHeight="1">
      <c r="A50" s="360">
        <f>'Month (GWh)'!A54</f>
        <v>2003</v>
      </c>
      <c r="B50" t="s" s="361">
        <v>145</v>
      </c>
      <c r="C50" s="343">
        <f>'Month (GWh)'!C54+C49</f>
        <v>0</v>
      </c>
      <c r="D50" s="343">
        <f>'Month (GWh)'!D54+D49</f>
        <v>0</v>
      </c>
      <c r="E50" s="343">
        <f>'Month (GWh)'!E54+E49</f>
        <v>37157</v>
      </c>
      <c r="F50" s="343">
        <f>'Month (GWh)'!F54+F49</f>
        <v>0</v>
      </c>
      <c r="G50" s="343">
        <f>'Month (GWh)'!G54+G49</f>
        <v>37157</v>
      </c>
      <c r="H50" s="343">
        <f>'Month (GWh)'!H54+H49</f>
        <v>92077</v>
      </c>
      <c r="I50" s="343">
        <f>'Month (GWh)'!I54+I49</f>
        <v>1925</v>
      </c>
      <c r="J50" s="343">
        <f>'Month (GWh)'!J54+J49</f>
        <v>0</v>
      </c>
      <c r="K50" s="343">
        <f>'Month (GWh)'!K54+K49</f>
        <v>24381</v>
      </c>
      <c r="L50" s="343">
        <f>'Month (GWh)'!L54+L49</f>
        <v>118383</v>
      </c>
      <c r="M50" s="343">
        <f>'Month (GWh)'!M54+M49</f>
        <v>-81226</v>
      </c>
      <c r="N50" s="176"/>
      <c r="O50" s="176"/>
      <c r="P50" s="176"/>
      <c r="Q50" s="176"/>
      <c r="R50" s="176"/>
      <c r="S50" s="176"/>
      <c r="T50" s="176"/>
      <c r="U50" s="176"/>
      <c r="V50" s="176"/>
      <c r="W50" s="176"/>
      <c r="X50" s="176"/>
      <c r="Y50" s="176"/>
      <c r="Z50" s="176"/>
      <c r="AA50" s="176"/>
      <c r="AB50" s="176"/>
      <c r="AC50" s="176"/>
      <c r="AD50" s="176"/>
      <c r="AE50" s="176"/>
    </row>
    <row r="51" ht="15" customHeight="1">
      <c r="A51" s="360">
        <f>'Month (GWh)'!A55</f>
        <v>2003</v>
      </c>
      <c r="B51" t="s" s="361">
        <v>146</v>
      </c>
      <c r="C51" s="343">
        <f>'Month (GWh)'!C55+C50</f>
        <v>0</v>
      </c>
      <c r="D51" s="343">
        <f>'Month (GWh)'!D55+D50</f>
        <v>0</v>
      </c>
      <c r="E51" s="343">
        <f>'Month (GWh)'!E55+E50</f>
        <v>40871</v>
      </c>
      <c r="F51" s="343">
        <f>'Month (GWh)'!F55+F50</f>
        <v>0</v>
      </c>
      <c r="G51" s="343">
        <f>'Month (GWh)'!G55+G50</f>
        <v>40871</v>
      </c>
      <c r="H51" s="343">
        <f>'Month (GWh)'!H55+H50</f>
        <v>110038</v>
      </c>
      <c r="I51" s="343">
        <f>'Month (GWh)'!I55+I50</f>
        <v>2142</v>
      </c>
      <c r="J51" s="343">
        <f>'Month (GWh)'!J55+J50</f>
        <v>0</v>
      </c>
      <c r="K51" s="343">
        <f>'Month (GWh)'!K55+K50</f>
        <v>27292</v>
      </c>
      <c r="L51" s="343">
        <f>'Month (GWh)'!L55+L50</f>
        <v>139472</v>
      </c>
      <c r="M51" s="343">
        <f>'Month (GWh)'!M55+M50</f>
        <v>-98601</v>
      </c>
      <c r="N51" s="176"/>
      <c r="O51" s="176"/>
      <c r="P51" s="176"/>
      <c r="Q51" s="176"/>
      <c r="R51" s="176"/>
      <c r="S51" s="176"/>
      <c r="T51" s="176"/>
      <c r="U51" s="176"/>
      <c r="V51" s="176"/>
      <c r="W51" s="176"/>
      <c r="X51" s="176"/>
      <c r="Y51" s="176"/>
      <c r="Z51" s="176"/>
      <c r="AA51" s="176"/>
      <c r="AB51" s="176"/>
      <c r="AC51" s="176"/>
      <c r="AD51" s="176"/>
      <c r="AE51" s="176"/>
    </row>
    <row r="52" ht="15" customHeight="1">
      <c r="A52" s="360">
        <f>'Month (GWh)'!A56</f>
        <v>2003</v>
      </c>
      <c r="B52" t="s" s="361">
        <v>147</v>
      </c>
      <c r="C52" s="343">
        <f>'Month (GWh)'!C56+C51</f>
        <v>0</v>
      </c>
      <c r="D52" s="343">
        <f>'Month (GWh)'!D56+D51</f>
        <v>0</v>
      </c>
      <c r="E52" s="343">
        <f>'Month (GWh)'!E56+E51</f>
        <v>43561</v>
      </c>
      <c r="F52" s="343">
        <f>'Month (GWh)'!F56+F51</f>
        <v>0</v>
      </c>
      <c r="G52" s="343">
        <f>'Month (GWh)'!G56+G51</f>
        <v>43561</v>
      </c>
      <c r="H52" s="343">
        <f>'Month (GWh)'!H56+H51</f>
        <v>115023</v>
      </c>
      <c r="I52" s="343">
        <f>'Month (GWh)'!I56+I51</f>
        <v>2619</v>
      </c>
      <c r="J52" s="343">
        <f>'Month (GWh)'!J56+J51</f>
        <v>0</v>
      </c>
      <c r="K52" s="343">
        <f>'Month (GWh)'!K56+K51</f>
        <v>30429</v>
      </c>
      <c r="L52" s="343">
        <f>'Month (GWh)'!L56+L51</f>
        <v>148071</v>
      </c>
      <c r="M52" s="343">
        <f>'Month (GWh)'!M56+M51</f>
        <v>-104510</v>
      </c>
      <c r="N52" s="176"/>
      <c r="O52" s="176"/>
      <c r="P52" s="176"/>
      <c r="Q52" s="176"/>
      <c r="R52" s="176"/>
      <c r="S52" s="176"/>
      <c r="T52" s="176"/>
      <c r="U52" s="176"/>
      <c r="V52" s="176"/>
      <c r="W52" s="176"/>
      <c r="X52" s="176"/>
      <c r="Y52" s="176"/>
      <c r="Z52" s="176"/>
      <c r="AA52" s="176"/>
      <c r="AB52" s="176"/>
      <c r="AC52" s="176"/>
      <c r="AD52" s="176"/>
      <c r="AE52" s="176"/>
    </row>
    <row r="53" ht="15" customHeight="1">
      <c r="A53" s="360">
        <f>'Month (GWh)'!A57</f>
        <v>2003</v>
      </c>
      <c r="B53" t="s" s="361">
        <v>148</v>
      </c>
      <c r="C53" s="343">
        <f>'Month (GWh)'!C57+C52</f>
        <v>0</v>
      </c>
      <c r="D53" s="343">
        <f>'Month (GWh)'!D57+D52</f>
        <v>0</v>
      </c>
      <c r="E53" s="343">
        <f>'Month (GWh)'!E57+E52</f>
        <v>52306</v>
      </c>
      <c r="F53" s="343">
        <f>'Month (GWh)'!F57+F52</f>
        <v>0</v>
      </c>
      <c r="G53" s="343">
        <f>'Month (GWh)'!G57+G52</f>
        <v>52306</v>
      </c>
      <c r="H53" s="343">
        <f>'Month (GWh)'!H57+H52</f>
        <v>122651</v>
      </c>
      <c r="I53" s="343">
        <f>'Month (GWh)'!I57+I52</f>
        <v>2894</v>
      </c>
      <c r="J53" s="343">
        <f>'Month (GWh)'!J57+J52</f>
        <v>0</v>
      </c>
      <c r="K53" s="343">
        <f>'Month (GWh)'!K57+K52</f>
        <v>33904</v>
      </c>
      <c r="L53" s="343">
        <f>'Month (GWh)'!L57+L52</f>
        <v>159449</v>
      </c>
      <c r="M53" s="343">
        <f>'Month (GWh)'!M57+M52</f>
        <v>-107143</v>
      </c>
      <c r="N53" s="176"/>
      <c r="O53" s="176"/>
      <c r="P53" s="176"/>
      <c r="Q53" s="176"/>
      <c r="R53" s="176"/>
      <c r="S53" s="176"/>
      <c r="T53" s="176"/>
      <c r="U53" s="176"/>
      <c r="V53" s="176"/>
      <c r="W53" s="176"/>
      <c r="X53" s="176"/>
      <c r="Y53" s="176"/>
      <c r="Z53" s="176"/>
      <c r="AA53" s="176"/>
      <c r="AB53" s="176"/>
      <c r="AC53" s="176"/>
      <c r="AD53" s="176"/>
      <c r="AE53" s="176"/>
    </row>
    <row r="54" ht="15" customHeight="1">
      <c r="A54" s="360">
        <f>'Month (GWh)'!A58</f>
        <v>2003</v>
      </c>
      <c r="B54" t="s" s="361">
        <v>149</v>
      </c>
      <c r="C54" s="343">
        <f>'Month (GWh)'!C58+C53</f>
        <v>344</v>
      </c>
      <c r="D54" s="343">
        <f>'Month (GWh)'!D58+D53</f>
        <v>0</v>
      </c>
      <c r="E54" s="343">
        <f>'Month (GWh)'!E58+E53</f>
        <v>61252</v>
      </c>
      <c r="F54" s="343">
        <f>'Month (GWh)'!F58+F53</f>
        <v>0</v>
      </c>
      <c r="G54" s="343">
        <f>'Month (GWh)'!G58+G53</f>
        <v>61596</v>
      </c>
      <c r="H54" s="343">
        <f>'Month (GWh)'!H58+H53</f>
        <v>122651</v>
      </c>
      <c r="I54" s="343">
        <f>'Month (GWh)'!I58+I53</f>
        <v>3145</v>
      </c>
      <c r="J54" s="343">
        <f>'Month (GWh)'!J58+J53</f>
        <v>0</v>
      </c>
      <c r="K54" s="343">
        <f>'Month (GWh)'!K58+K53</f>
        <v>37387</v>
      </c>
      <c r="L54" s="343">
        <f>'Month (GWh)'!L58+L53</f>
        <v>163183</v>
      </c>
      <c r="M54" s="343">
        <f>'Month (GWh)'!M58+M53</f>
        <v>-101587</v>
      </c>
      <c r="N54" s="176"/>
      <c r="O54" s="176"/>
      <c r="P54" s="176"/>
      <c r="Q54" s="176"/>
      <c r="R54" s="176"/>
      <c r="S54" s="176"/>
      <c r="T54" s="176"/>
      <c r="U54" s="176"/>
      <c r="V54" s="176"/>
      <c r="W54" s="176"/>
      <c r="X54" s="176"/>
      <c r="Y54" s="176"/>
      <c r="Z54" s="176"/>
      <c r="AA54" s="176"/>
      <c r="AB54" s="176"/>
      <c r="AC54" s="176"/>
      <c r="AD54" s="176"/>
      <c r="AE54" s="176"/>
    </row>
    <row r="55" ht="15" customHeight="1">
      <c r="A55" s="375">
        <f>'Month (GWh)'!A59</f>
        <v>2003</v>
      </c>
      <c r="B55" t="s" s="376">
        <v>101</v>
      </c>
      <c r="C55" s="377">
        <f>'Month (GWh)'!C59+C54</f>
        <v>4387</v>
      </c>
      <c r="D55" s="377">
        <f>'Month (GWh)'!D59+D54</f>
        <v>0</v>
      </c>
      <c r="E55" s="377">
        <f>'Month (GWh)'!E59+E54</f>
        <v>71755</v>
      </c>
      <c r="F55" s="377">
        <f>'Month (GWh)'!F59+F54</f>
        <v>0</v>
      </c>
      <c r="G55" s="377">
        <f>'Month (GWh)'!G59+G54</f>
        <v>76142</v>
      </c>
      <c r="H55" s="377">
        <f>'Month (GWh)'!H59+H54</f>
        <v>122651</v>
      </c>
      <c r="I55" s="377">
        <f>'Month (GWh)'!I59+I54</f>
        <v>3424</v>
      </c>
      <c r="J55" s="377">
        <f>'Month (GWh)'!J59+J54</f>
        <v>0</v>
      </c>
      <c r="K55" s="377">
        <f>'Month (GWh)'!K59+K54</f>
        <v>40806</v>
      </c>
      <c r="L55" s="377">
        <f>'Month (GWh)'!L59+L54</f>
        <v>166881</v>
      </c>
      <c r="M55" s="377">
        <f>'Month (GWh)'!M59+M54</f>
        <v>-90739</v>
      </c>
      <c r="N55" s="176"/>
      <c r="O55" s="176"/>
      <c r="P55" s="176"/>
      <c r="Q55" s="176"/>
      <c r="R55" s="176"/>
      <c r="S55" s="176"/>
      <c r="T55" s="176"/>
      <c r="U55" s="176"/>
      <c r="V55" s="176"/>
      <c r="W55" s="176"/>
      <c r="X55" s="176"/>
      <c r="Y55" s="176"/>
      <c r="Z55" s="176"/>
      <c r="AA55" s="176"/>
      <c r="AB55" s="176"/>
      <c r="AC55" s="176"/>
      <c r="AD55" s="176"/>
      <c r="AE55" s="176"/>
    </row>
    <row r="56" ht="15" customHeight="1">
      <c r="A56" s="378">
        <f>'Month (GWh)'!A60</f>
        <v>2004</v>
      </c>
      <c r="B56" t="s" s="379">
        <v>89</v>
      </c>
      <c r="C56" s="362">
        <f>'Month (GWh)'!C60</f>
        <v>6478</v>
      </c>
      <c r="D56" s="362">
        <f>'Month (GWh)'!D60</f>
        <v>0</v>
      </c>
      <c r="E56" s="362">
        <f>'Month (GWh)'!E60</f>
        <v>10174</v>
      </c>
      <c r="F56" s="362">
        <f>'Month (GWh)'!F60</f>
        <v>0</v>
      </c>
      <c r="G56" s="362">
        <f>'Month (GWh)'!G60</f>
        <v>16652</v>
      </c>
      <c r="H56" s="362">
        <f>'Month (GWh)'!H60</f>
        <v>0</v>
      </c>
      <c r="I56" s="362">
        <f>'Month (GWh)'!I60</f>
        <v>263</v>
      </c>
      <c r="J56" s="362">
        <f>'Month (GWh)'!J60</f>
        <v>0</v>
      </c>
      <c r="K56" s="362">
        <f>'Month (GWh)'!K60</f>
        <v>3131</v>
      </c>
      <c r="L56" s="362">
        <f>'Month (GWh)'!L60</f>
        <v>3394</v>
      </c>
      <c r="M56" s="362">
        <f>'Month (GWh)'!M60</f>
        <v>13258</v>
      </c>
      <c r="N56" s="176"/>
      <c r="O56" s="176"/>
      <c r="P56" s="176"/>
      <c r="Q56" s="176"/>
      <c r="R56" s="176"/>
      <c r="S56" s="176"/>
      <c r="T56" s="176"/>
      <c r="U56" s="176"/>
      <c r="V56" s="176"/>
      <c r="W56" s="176"/>
      <c r="X56" s="176"/>
      <c r="Y56" s="176"/>
      <c r="Z56" s="176"/>
      <c r="AA56" s="176"/>
      <c r="AB56" s="176"/>
      <c r="AC56" s="176"/>
      <c r="AD56" s="176"/>
      <c r="AE56" s="176"/>
    </row>
    <row r="57" ht="15" customHeight="1">
      <c r="A57" s="360">
        <f>'Month (GWh)'!A61</f>
        <v>2004</v>
      </c>
      <c r="B57" t="s" s="361">
        <v>87</v>
      </c>
      <c r="C57" s="343">
        <f>'Month (GWh)'!C61+C56</f>
        <v>12245</v>
      </c>
      <c r="D57" s="343">
        <f>'Month (GWh)'!D61+D56</f>
        <v>0</v>
      </c>
      <c r="E57" s="343">
        <f>'Month (GWh)'!E61+E56</f>
        <v>19717</v>
      </c>
      <c r="F57" s="343">
        <f>'Month (GWh)'!F61+F56</f>
        <v>0</v>
      </c>
      <c r="G57" s="343">
        <f>'Month (GWh)'!G61+G56</f>
        <v>31962</v>
      </c>
      <c r="H57" s="343">
        <f>'Month (GWh)'!H61+H56</f>
        <v>0</v>
      </c>
      <c r="I57" s="343">
        <f>'Month (GWh)'!I61+I56</f>
        <v>550</v>
      </c>
      <c r="J57" s="343">
        <f>'Month (GWh)'!J61+J56</f>
        <v>0</v>
      </c>
      <c r="K57" s="343">
        <f>'Month (GWh)'!K61+K56</f>
        <v>6275</v>
      </c>
      <c r="L57" s="343">
        <f>'Month (GWh)'!L61+L56</f>
        <v>6825</v>
      </c>
      <c r="M57" s="343">
        <f>'Month (GWh)'!M61+M56</f>
        <v>25137</v>
      </c>
      <c r="N57" s="176"/>
      <c r="O57" s="176"/>
      <c r="P57" s="176"/>
      <c r="Q57" s="176"/>
      <c r="R57" s="176"/>
      <c r="S57" s="176"/>
      <c r="T57" s="176"/>
      <c r="U57" s="176"/>
      <c r="V57" s="176"/>
      <c r="W57" s="176"/>
      <c r="X57" s="176"/>
      <c r="Y57" s="176"/>
      <c r="Z57" s="176"/>
      <c r="AA57" s="176"/>
      <c r="AB57" s="176"/>
      <c r="AC57" s="176"/>
      <c r="AD57" s="176"/>
      <c r="AE57" s="176"/>
    </row>
    <row r="58" ht="15" customHeight="1">
      <c r="A58" s="360">
        <f>'Month (GWh)'!A62</f>
        <v>2004</v>
      </c>
      <c r="B58" t="s" s="361">
        <v>141</v>
      </c>
      <c r="C58" s="343">
        <f>'Month (GWh)'!C62+C57</f>
        <v>14475</v>
      </c>
      <c r="D58" s="343">
        <f>'Month (GWh)'!D62+D57</f>
        <v>0</v>
      </c>
      <c r="E58" s="343">
        <f>'Month (GWh)'!E62+E57</f>
        <v>30147</v>
      </c>
      <c r="F58" s="343">
        <f>'Month (GWh)'!F62+F57</f>
        <v>0</v>
      </c>
      <c r="G58" s="343">
        <f>'Month (GWh)'!G62+G57</f>
        <v>44622</v>
      </c>
      <c r="H58" s="343">
        <f>'Month (GWh)'!H62+H57</f>
        <v>1045</v>
      </c>
      <c r="I58" s="343">
        <f>'Month (GWh)'!I62+I57</f>
        <v>815</v>
      </c>
      <c r="J58" s="343">
        <f>'Month (GWh)'!J62+J57</f>
        <v>0</v>
      </c>
      <c r="K58" s="343">
        <f>'Month (GWh)'!K62+K57</f>
        <v>9918</v>
      </c>
      <c r="L58" s="343">
        <f>'Month (GWh)'!L62+L57</f>
        <v>11778</v>
      </c>
      <c r="M58" s="343">
        <f>'Month (GWh)'!M62+M57</f>
        <v>32844</v>
      </c>
      <c r="N58" s="176"/>
      <c r="O58" s="176"/>
      <c r="P58" s="176"/>
      <c r="Q58" s="176"/>
      <c r="R58" s="176"/>
      <c r="S58" s="176"/>
      <c r="T58" s="176"/>
      <c r="U58" s="176"/>
      <c r="V58" s="176"/>
      <c r="W58" s="176"/>
      <c r="X58" s="176"/>
      <c r="Y58" s="176"/>
      <c r="Z58" s="176"/>
      <c r="AA58" s="176"/>
      <c r="AB58" s="176"/>
      <c r="AC58" s="176"/>
      <c r="AD58" s="176"/>
      <c r="AE58" s="176"/>
    </row>
    <row r="59" ht="15" customHeight="1">
      <c r="A59" s="360">
        <f>'Month (GWh)'!A63</f>
        <v>2004</v>
      </c>
      <c r="B59" t="s" s="361">
        <v>142</v>
      </c>
      <c r="C59" s="343">
        <f>'Month (GWh)'!C63+C58</f>
        <v>14475</v>
      </c>
      <c r="D59" s="343">
        <f>'Month (GWh)'!D63+D58</f>
        <v>0</v>
      </c>
      <c r="E59" s="343">
        <f>'Month (GWh)'!E63+E58</f>
        <v>35533</v>
      </c>
      <c r="F59" s="343">
        <f>'Month (GWh)'!F63+F58</f>
        <v>0</v>
      </c>
      <c r="G59" s="343">
        <f>'Month (GWh)'!G63+G58</f>
        <v>50008</v>
      </c>
      <c r="H59" s="343">
        <f>'Month (GWh)'!H63+H58</f>
        <v>7828</v>
      </c>
      <c r="I59" s="343">
        <f>'Month (GWh)'!I63+I58</f>
        <v>1071</v>
      </c>
      <c r="J59" s="343">
        <f>'Month (GWh)'!J63+J58</f>
        <v>0</v>
      </c>
      <c r="K59" s="343">
        <f>'Month (GWh)'!K63+K58</f>
        <v>13293</v>
      </c>
      <c r="L59" s="343">
        <f>'Month (GWh)'!L63+L58</f>
        <v>22192</v>
      </c>
      <c r="M59" s="343">
        <f>'Month (GWh)'!M63+M58</f>
        <v>27816</v>
      </c>
      <c r="N59" s="176"/>
      <c r="O59" s="176"/>
      <c r="P59" s="176"/>
      <c r="Q59" s="176"/>
      <c r="R59" s="176"/>
      <c r="S59" s="176"/>
      <c r="T59" s="176"/>
      <c r="U59" s="176"/>
      <c r="V59" s="176"/>
      <c r="W59" s="176"/>
      <c r="X59" s="176"/>
      <c r="Y59" s="176"/>
      <c r="Z59" s="176"/>
      <c r="AA59" s="176"/>
      <c r="AB59" s="176"/>
      <c r="AC59" s="176"/>
      <c r="AD59" s="176"/>
      <c r="AE59" s="176"/>
    </row>
    <row r="60" ht="15" customHeight="1">
      <c r="A60" s="360">
        <f>'Month (GWh)'!A64</f>
        <v>2004</v>
      </c>
      <c r="B60" t="s" s="361">
        <v>143</v>
      </c>
      <c r="C60" s="343">
        <f>'Month (GWh)'!C64+C59</f>
        <v>14475</v>
      </c>
      <c r="D60" s="343">
        <f>'Month (GWh)'!D64+D59</f>
        <v>0</v>
      </c>
      <c r="E60" s="343">
        <f>'Month (GWh)'!E64+E59</f>
        <v>41851</v>
      </c>
      <c r="F60" s="343">
        <f>'Month (GWh)'!F64+F59</f>
        <v>0</v>
      </c>
      <c r="G60" s="343">
        <f>'Month (GWh)'!G64+G59</f>
        <v>56326</v>
      </c>
      <c r="H60" s="343">
        <f>'Month (GWh)'!H64+H59</f>
        <v>20097</v>
      </c>
      <c r="I60" s="343">
        <f>'Month (GWh)'!I64+I59</f>
        <v>1362</v>
      </c>
      <c r="J60" s="343">
        <f>'Month (GWh)'!J64+J59</f>
        <v>0</v>
      </c>
      <c r="K60" s="343">
        <f>'Month (GWh)'!K64+K59</f>
        <v>16594</v>
      </c>
      <c r="L60" s="343">
        <f>'Month (GWh)'!L64+L59</f>
        <v>38053</v>
      </c>
      <c r="M60" s="343">
        <f>'Month (GWh)'!M64+M59</f>
        <v>18273</v>
      </c>
      <c r="N60" s="176"/>
      <c r="O60" s="176"/>
      <c r="P60" s="176"/>
      <c r="Q60" s="176"/>
      <c r="R60" s="176"/>
      <c r="S60" s="176"/>
      <c r="T60" s="176"/>
      <c r="U60" s="176"/>
      <c r="V60" s="176"/>
      <c r="W60" s="176"/>
      <c r="X60" s="176"/>
      <c r="Y60" s="176"/>
      <c r="Z60" s="176"/>
      <c r="AA60" s="176"/>
      <c r="AB60" s="176"/>
      <c r="AC60" s="176"/>
      <c r="AD60" s="176"/>
      <c r="AE60" s="176"/>
    </row>
    <row r="61" ht="15" customHeight="1">
      <c r="A61" s="360">
        <f>'Month (GWh)'!A65</f>
        <v>2004</v>
      </c>
      <c r="B61" t="s" s="361">
        <v>144</v>
      </c>
      <c r="C61" s="343">
        <f>'Month (GWh)'!C65+C60</f>
        <v>14475</v>
      </c>
      <c r="D61" s="343">
        <f>'Month (GWh)'!D65+D60</f>
        <v>0</v>
      </c>
      <c r="E61" s="343">
        <f>'Month (GWh)'!E65+E60</f>
        <v>45201</v>
      </c>
      <c r="F61" s="343">
        <f>'Month (GWh)'!F65+F60</f>
        <v>0</v>
      </c>
      <c r="G61" s="343">
        <f>'Month (GWh)'!G65+G60</f>
        <v>59676</v>
      </c>
      <c r="H61" s="343">
        <f>'Month (GWh)'!H65+H60</f>
        <v>34726</v>
      </c>
      <c r="I61" s="343">
        <f>'Month (GWh)'!I65+I60</f>
        <v>1599</v>
      </c>
      <c r="J61" s="343">
        <f>'Month (GWh)'!J65+J60</f>
        <v>0</v>
      </c>
      <c r="K61" s="343">
        <f>'Month (GWh)'!K65+K60</f>
        <v>19523</v>
      </c>
      <c r="L61" s="343">
        <f>'Month (GWh)'!L65+L60</f>
        <v>55848</v>
      </c>
      <c r="M61" s="343">
        <f>'Month (GWh)'!M65+M60</f>
        <v>3828</v>
      </c>
      <c r="N61" s="176"/>
      <c r="O61" s="176"/>
      <c r="P61" s="176"/>
      <c r="Q61" s="176"/>
      <c r="R61" s="176"/>
      <c r="S61" s="176"/>
      <c r="T61" s="176"/>
      <c r="U61" s="176"/>
      <c r="V61" s="176"/>
      <c r="W61" s="176"/>
      <c r="X61" s="176"/>
      <c r="Y61" s="176"/>
      <c r="Z61" s="176"/>
      <c r="AA61" s="176"/>
      <c r="AB61" s="176"/>
      <c r="AC61" s="176"/>
      <c r="AD61" s="176"/>
      <c r="AE61" s="176"/>
    </row>
    <row r="62" ht="15" customHeight="1">
      <c r="A62" s="360">
        <f>'Month (GWh)'!A66</f>
        <v>2004</v>
      </c>
      <c r="B62" t="s" s="361">
        <v>145</v>
      </c>
      <c r="C62" s="343">
        <f>'Month (GWh)'!C66+C61</f>
        <v>14475</v>
      </c>
      <c r="D62" s="343">
        <f>'Month (GWh)'!D66+D61</f>
        <v>0</v>
      </c>
      <c r="E62" s="343">
        <f>'Month (GWh)'!E66+E61</f>
        <v>51440</v>
      </c>
      <c r="F62" s="343">
        <f>'Month (GWh)'!F66+F61</f>
        <v>0</v>
      </c>
      <c r="G62" s="343">
        <f>'Month (GWh)'!G66+G61</f>
        <v>65915</v>
      </c>
      <c r="H62" s="343">
        <f>'Month (GWh)'!H66+H61</f>
        <v>51122</v>
      </c>
      <c r="I62" s="343">
        <f>'Month (GWh)'!I66+I61</f>
        <v>1842</v>
      </c>
      <c r="J62" s="343">
        <f>'Month (GWh)'!J66+J61</f>
        <v>0</v>
      </c>
      <c r="K62" s="343">
        <f>'Month (GWh)'!K66+K61</f>
        <v>22494</v>
      </c>
      <c r="L62" s="343">
        <f>'Month (GWh)'!L66+L61</f>
        <v>75458</v>
      </c>
      <c r="M62" s="343">
        <f>'Month (GWh)'!M66+M61</f>
        <v>-9543</v>
      </c>
      <c r="N62" s="176"/>
      <c r="O62" s="176"/>
      <c r="P62" s="176"/>
      <c r="Q62" s="176"/>
      <c r="R62" s="176"/>
      <c r="S62" s="176"/>
      <c r="T62" s="176"/>
      <c r="U62" s="176"/>
      <c r="V62" s="176"/>
      <c r="W62" s="176"/>
      <c r="X62" s="176"/>
      <c r="Y62" s="176"/>
      <c r="Z62" s="176"/>
      <c r="AA62" s="176"/>
      <c r="AB62" s="176"/>
      <c r="AC62" s="176"/>
      <c r="AD62" s="176"/>
      <c r="AE62" s="176"/>
    </row>
    <row r="63" ht="15" customHeight="1">
      <c r="A63" s="360">
        <f>'Month (GWh)'!A67</f>
        <v>2004</v>
      </c>
      <c r="B63" t="s" s="361">
        <v>146</v>
      </c>
      <c r="C63" s="343">
        <f>'Month (GWh)'!C67+C62</f>
        <v>14475</v>
      </c>
      <c r="D63" s="343">
        <f>'Month (GWh)'!D67+D62</f>
        <v>0</v>
      </c>
      <c r="E63" s="343">
        <f>'Month (GWh)'!E67+E62</f>
        <v>56392</v>
      </c>
      <c r="F63" s="343">
        <f>'Month (GWh)'!F67+F62</f>
        <v>0</v>
      </c>
      <c r="G63" s="343">
        <f>'Month (GWh)'!G67+G62</f>
        <v>70867</v>
      </c>
      <c r="H63" s="343">
        <f>'Month (GWh)'!H67+H62</f>
        <v>59278</v>
      </c>
      <c r="I63" s="343">
        <f>'Month (GWh)'!I67+I62</f>
        <v>2110</v>
      </c>
      <c r="J63" s="343">
        <f>'Month (GWh)'!J67+J62</f>
        <v>0</v>
      </c>
      <c r="K63" s="343">
        <f>'Month (GWh)'!K67+K62</f>
        <v>25514</v>
      </c>
      <c r="L63" s="343">
        <f>'Month (GWh)'!L67+L62</f>
        <v>86902</v>
      </c>
      <c r="M63" s="343">
        <f>'Month (GWh)'!M67+M62</f>
        <v>-16035</v>
      </c>
      <c r="N63" s="176"/>
      <c r="O63" s="176"/>
      <c r="P63" s="176"/>
      <c r="Q63" s="176"/>
      <c r="R63" s="176"/>
      <c r="S63" s="176"/>
      <c r="T63" s="176"/>
      <c r="U63" s="176"/>
      <c r="V63" s="176"/>
      <c r="W63" s="176"/>
      <c r="X63" s="176"/>
      <c r="Y63" s="176"/>
      <c r="Z63" s="176"/>
      <c r="AA63" s="176"/>
      <c r="AB63" s="176"/>
      <c r="AC63" s="176"/>
      <c r="AD63" s="176"/>
      <c r="AE63" s="176"/>
    </row>
    <row r="64" ht="15" customHeight="1">
      <c r="A64" s="360">
        <f>'Month (GWh)'!A68</f>
        <v>2004</v>
      </c>
      <c r="B64" t="s" s="361">
        <v>147</v>
      </c>
      <c r="C64" s="343">
        <f>'Month (GWh)'!C68+C63</f>
        <v>14699</v>
      </c>
      <c r="D64" s="343">
        <f>'Month (GWh)'!D68+D63</f>
        <v>0</v>
      </c>
      <c r="E64" s="343">
        <f>'Month (GWh)'!E68+E63</f>
        <v>61192</v>
      </c>
      <c r="F64" s="343">
        <f>'Month (GWh)'!F68+F63</f>
        <v>0</v>
      </c>
      <c r="G64" s="343">
        <f>'Month (GWh)'!G68+G63</f>
        <v>75891</v>
      </c>
      <c r="H64" s="343">
        <f>'Month (GWh)'!H68+H63</f>
        <v>60060</v>
      </c>
      <c r="I64" s="343">
        <f>'Month (GWh)'!I68+I63</f>
        <v>2217</v>
      </c>
      <c r="J64" s="343">
        <f>'Month (GWh)'!J68+J63</f>
        <v>0</v>
      </c>
      <c r="K64" s="343">
        <f>'Month (GWh)'!K68+K63</f>
        <v>28680</v>
      </c>
      <c r="L64" s="343">
        <f>'Month (GWh)'!L68+L63</f>
        <v>90957</v>
      </c>
      <c r="M64" s="343">
        <f>'Month (GWh)'!M68+M63</f>
        <v>-15066</v>
      </c>
      <c r="N64" s="176"/>
      <c r="O64" s="176"/>
      <c r="P64" s="176"/>
      <c r="Q64" s="176"/>
      <c r="R64" s="176"/>
      <c r="S64" s="176"/>
      <c r="T64" s="176"/>
      <c r="U64" s="176"/>
      <c r="V64" s="176"/>
      <c r="W64" s="176"/>
      <c r="X64" s="176"/>
      <c r="Y64" s="176"/>
      <c r="Z64" s="176"/>
      <c r="AA64" s="176"/>
      <c r="AB64" s="176"/>
      <c r="AC64" s="176"/>
      <c r="AD64" s="176"/>
      <c r="AE64" s="176"/>
    </row>
    <row r="65" ht="15" customHeight="1">
      <c r="A65" s="360">
        <f>'Month (GWh)'!A69</f>
        <v>2004</v>
      </c>
      <c r="B65" t="s" s="361">
        <v>148</v>
      </c>
      <c r="C65" s="343">
        <f>'Month (GWh)'!C69+C64</f>
        <v>17206</v>
      </c>
      <c r="D65" s="343">
        <f>'Month (GWh)'!D69+D64</f>
        <v>0</v>
      </c>
      <c r="E65" s="343">
        <f>'Month (GWh)'!E69+E64</f>
        <v>69572</v>
      </c>
      <c r="F65" s="343">
        <f>'Month (GWh)'!F69+F64</f>
        <v>0</v>
      </c>
      <c r="G65" s="343">
        <f>'Month (GWh)'!G69+G64</f>
        <v>86778</v>
      </c>
      <c r="H65" s="343">
        <f>'Month (GWh)'!H69+H64</f>
        <v>60060</v>
      </c>
      <c r="I65" s="343">
        <f>'Month (GWh)'!I69+I64</f>
        <v>2402</v>
      </c>
      <c r="J65" s="343">
        <f>'Month (GWh)'!J69+J64</f>
        <v>0</v>
      </c>
      <c r="K65" s="343">
        <f>'Month (GWh)'!K69+K64</f>
        <v>32402</v>
      </c>
      <c r="L65" s="343">
        <f>'Month (GWh)'!L69+L64</f>
        <v>94864</v>
      </c>
      <c r="M65" s="343">
        <f>'Month (GWh)'!M69+M64</f>
        <v>-8086</v>
      </c>
      <c r="N65" s="176"/>
      <c r="O65" s="176"/>
      <c r="P65" s="176"/>
      <c r="Q65" s="176"/>
      <c r="R65" s="176"/>
      <c r="S65" s="176"/>
      <c r="T65" s="176"/>
      <c r="U65" s="176"/>
      <c r="V65" s="176"/>
      <c r="W65" s="176"/>
      <c r="X65" s="176"/>
      <c r="Y65" s="176"/>
      <c r="Z65" s="176"/>
      <c r="AA65" s="176"/>
      <c r="AB65" s="176"/>
      <c r="AC65" s="176"/>
      <c r="AD65" s="176"/>
      <c r="AE65" s="176"/>
    </row>
    <row r="66" ht="15" customHeight="1">
      <c r="A66" s="360">
        <f>'Month (GWh)'!A70</f>
        <v>2004</v>
      </c>
      <c r="B66" t="s" s="361">
        <v>149</v>
      </c>
      <c r="C66" s="343">
        <f>'Month (GWh)'!C70+C65</f>
        <v>20705</v>
      </c>
      <c r="D66" s="343">
        <f>'Month (GWh)'!D70+D65</f>
        <v>0</v>
      </c>
      <c r="E66" s="343">
        <f>'Month (GWh)'!E70+E65</f>
        <v>81939</v>
      </c>
      <c r="F66" s="343">
        <f>'Month (GWh)'!F70+F65</f>
        <v>0</v>
      </c>
      <c r="G66" s="343">
        <f>'Month (GWh)'!G70+G65</f>
        <v>102644</v>
      </c>
      <c r="H66" s="343">
        <f>'Month (GWh)'!H70+H65</f>
        <v>60060</v>
      </c>
      <c r="I66" s="343">
        <f>'Month (GWh)'!I70+I65</f>
        <v>2643</v>
      </c>
      <c r="J66" s="343">
        <f>'Month (GWh)'!J70+J65</f>
        <v>0</v>
      </c>
      <c r="K66" s="343">
        <f>'Month (GWh)'!K70+K65</f>
        <v>35827</v>
      </c>
      <c r="L66" s="343">
        <f>'Month (GWh)'!L70+L65</f>
        <v>98530</v>
      </c>
      <c r="M66" s="343">
        <f>'Month (GWh)'!M70+M65</f>
        <v>4114</v>
      </c>
      <c r="N66" s="176"/>
      <c r="O66" s="176"/>
      <c r="P66" s="176"/>
      <c r="Q66" s="176"/>
      <c r="R66" s="176"/>
      <c r="S66" s="176"/>
      <c r="T66" s="176"/>
      <c r="U66" s="176"/>
      <c r="V66" s="176"/>
      <c r="W66" s="176"/>
      <c r="X66" s="176"/>
      <c r="Y66" s="176"/>
      <c r="Z66" s="176"/>
      <c r="AA66" s="176"/>
      <c r="AB66" s="176"/>
      <c r="AC66" s="176"/>
      <c r="AD66" s="176"/>
      <c r="AE66" s="176"/>
    </row>
    <row r="67" ht="15" customHeight="1">
      <c r="A67" s="375">
        <f>'Month (GWh)'!A71</f>
        <v>2004</v>
      </c>
      <c r="B67" t="s" s="376">
        <v>101</v>
      </c>
      <c r="C67" s="377">
        <f>'Month (GWh)'!C71+C66</f>
        <v>25592</v>
      </c>
      <c r="D67" s="377">
        <f>'Month (GWh)'!D71+D66</f>
        <v>0</v>
      </c>
      <c r="E67" s="377">
        <f>'Month (GWh)'!E71+E66</f>
        <v>95363</v>
      </c>
      <c r="F67" s="377">
        <f>'Month (GWh)'!F71+F66</f>
        <v>0</v>
      </c>
      <c r="G67" s="377">
        <f>'Month (GWh)'!G71+G66</f>
        <v>120955</v>
      </c>
      <c r="H67" s="377">
        <f>'Month (GWh)'!H71+H66</f>
        <v>60060</v>
      </c>
      <c r="I67" s="377">
        <f>'Month (GWh)'!I71+I66</f>
        <v>2887</v>
      </c>
      <c r="J67" s="377">
        <f>'Month (GWh)'!J71+J66</f>
        <v>0</v>
      </c>
      <c r="K67" s="377">
        <f>'Month (GWh)'!K71+K66</f>
        <v>39084</v>
      </c>
      <c r="L67" s="377">
        <f>'Month (GWh)'!L71+L66</f>
        <v>102031</v>
      </c>
      <c r="M67" s="377">
        <f>'Month (GWh)'!M71+M66</f>
        <v>18924</v>
      </c>
      <c r="N67" s="176"/>
      <c r="O67" s="176"/>
      <c r="P67" s="176"/>
      <c r="Q67" s="176"/>
      <c r="R67" s="176"/>
      <c r="S67" s="176"/>
      <c r="T67" s="176"/>
      <c r="U67" s="176"/>
      <c r="V67" s="176"/>
      <c r="W67" s="176"/>
      <c r="X67" s="176"/>
      <c r="Y67" s="176"/>
      <c r="Z67" s="176"/>
      <c r="AA67" s="176"/>
      <c r="AB67" s="176"/>
      <c r="AC67" s="176"/>
      <c r="AD67" s="176"/>
      <c r="AE67" s="176"/>
    </row>
    <row r="68" ht="15" customHeight="1">
      <c r="A68" s="378">
        <f>'Month (GWh)'!A72</f>
        <v>2005</v>
      </c>
      <c r="B68" t="s" s="379">
        <v>89</v>
      </c>
      <c r="C68" s="362">
        <f>'Month (GWh)'!C72</f>
        <v>4404</v>
      </c>
      <c r="D68" s="362">
        <f>'Month (GWh)'!D72</f>
        <v>0</v>
      </c>
      <c r="E68" s="362">
        <f>'Month (GWh)'!E72</f>
        <v>13020</v>
      </c>
      <c r="F68" s="362">
        <f>'Month (GWh)'!F72</f>
        <v>0</v>
      </c>
      <c r="G68" s="362">
        <f>'Month (GWh)'!G72</f>
        <v>17424</v>
      </c>
      <c r="H68" s="362">
        <f>'Month (GWh)'!H72</f>
        <v>0</v>
      </c>
      <c r="I68" s="362">
        <f>'Month (GWh)'!I72</f>
        <v>214</v>
      </c>
      <c r="J68" s="362">
        <f>'Month (GWh)'!J72</f>
        <v>0</v>
      </c>
      <c r="K68" s="362">
        <f>'Month (GWh)'!K72</f>
        <v>3076</v>
      </c>
      <c r="L68" s="362">
        <f>'Month (GWh)'!L72</f>
        <v>3290</v>
      </c>
      <c r="M68" s="362">
        <f>'Month (GWh)'!M72</f>
        <v>14134</v>
      </c>
      <c r="N68" s="176"/>
      <c r="O68" s="176"/>
      <c r="P68" s="176"/>
      <c r="Q68" s="176"/>
      <c r="R68" s="176"/>
      <c r="S68" s="176"/>
      <c r="T68" s="176"/>
      <c r="U68" s="176"/>
      <c r="V68" s="176"/>
      <c r="W68" s="176"/>
      <c r="X68" s="176"/>
      <c r="Y68" s="176"/>
      <c r="Z68" s="176"/>
      <c r="AA68" s="176"/>
      <c r="AB68" s="176"/>
      <c r="AC68" s="176"/>
      <c r="AD68" s="176"/>
      <c r="AE68" s="176"/>
    </row>
    <row r="69" ht="15" customHeight="1">
      <c r="A69" s="360">
        <f>'Month (GWh)'!A73</f>
        <v>2005</v>
      </c>
      <c r="B69" t="s" s="361">
        <v>87</v>
      </c>
      <c r="C69" s="343">
        <f>'Month (GWh)'!C73+C68</f>
        <v>8921</v>
      </c>
      <c r="D69" s="343">
        <f>'Month (GWh)'!D73+D68</f>
        <v>0</v>
      </c>
      <c r="E69" s="343">
        <f>'Month (GWh)'!E73+E68</f>
        <v>24976</v>
      </c>
      <c r="F69" s="343">
        <f>'Month (GWh)'!F73+F68</f>
        <v>0</v>
      </c>
      <c r="G69" s="343">
        <f>'Month (GWh)'!G73+G68</f>
        <v>33897</v>
      </c>
      <c r="H69" s="343">
        <f>'Month (GWh)'!H73+H68</f>
        <v>0</v>
      </c>
      <c r="I69" s="343">
        <f>'Month (GWh)'!I73+I68</f>
        <v>329</v>
      </c>
      <c r="J69" s="343">
        <f>'Month (GWh)'!J73+J68</f>
        <v>0</v>
      </c>
      <c r="K69" s="343">
        <f>'Month (GWh)'!K73+K68</f>
        <v>6248</v>
      </c>
      <c r="L69" s="343">
        <f>'Month (GWh)'!L73+L68</f>
        <v>6577</v>
      </c>
      <c r="M69" s="343">
        <f>'Month (GWh)'!M73+M68</f>
        <v>27320</v>
      </c>
      <c r="N69" s="176"/>
      <c r="O69" s="176"/>
      <c r="P69" s="176"/>
      <c r="Q69" s="176"/>
      <c r="R69" s="176"/>
      <c r="S69" s="176"/>
      <c r="T69" s="176"/>
      <c r="U69" s="176"/>
      <c r="V69" s="176"/>
      <c r="W69" s="176"/>
      <c r="X69" s="176"/>
      <c r="Y69" s="176"/>
      <c r="Z69" s="176"/>
      <c r="AA69" s="176"/>
      <c r="AB69" s="176"/>
      <c r="AC69" s="176"/>
      <c r="AD69" s="176"/>
      <c r="AE69" s="176"/>
    </row>
    <row r="70" ht="15" customHeight="1">
      <c r="A70" s="360">
        <f>'Month (GWh)'!A74</f>
        <v>2005</v>
      </c>
      <c r="B70" t="s" s="361">
        <v>141</v>
      </c>
      <c r="C70" s="343">
        <f>'Month (GWh)'!C74+C69</f>
        <v>9924</v>
      </c>
      <c r="D70" s="343">
        <f>'Month (GWh)'!D74+D69</f>
        <v>0</v>
      </c>
      <c r="E70" s="343">
        <f>'Month (GWh)'!E74+E69</f>
        <v>38222</v>
      </c>
      <c r="F70" s="343">
        <f>'Month (GWh)'!F74+F69</f>
        <v>0</v>
      </c>
      <c r="G70" s="343">
        <f>'Month (GWh)'!G74+G69</f>
        <v>48146</v>
      </c>
      <c r="H70" s="343">
        <f>'Month (GWh)'!H74+H69</f>
        <v>1919</v>
      </c>
      <c r="I70" s="343">
        <f>'Month (GWh)'!I74+I69</f>
        <v>878</v>
      </c>
      <c r="J70" s="343">
        <f>'Month (GWh)'!J74+J69</f>
        <v>0</v>
      </c>
      <c r="K70" s="343">
        <f>'Month (GWh)'!K74+K69</f>
        <v>9478</v>
      </c>
      <c r="L70" s="343">
        <f>'Month (GWh)'!L74+L69</f>
        <v>12275</v>
      </c>
      <c r="M70" s="343">
        <f>'Month (GWh)'!M74+M69</f>
        <v>35871</v>
      </c>
      <c r="N70" s="176"/>
      <c r="O70" s="176"/>
      <c r="P70" s="176"/>
      <c r="Q70" s="176"/>
      <c r="R70" s="176"/>
      <c r="S70" s="176"/>
      <c r="T70" s="176"/>
      <c r="U70" s="176"/>
      <c r="V70" s="176"/>
      <c r="W70" s="176"/>
      <c r="X70" s="176"/>
      <c r="Y70" s="176"/>
      <c r="Z70" s="176"/>
      <c r="AA70" s="176"/>
      <c r="AB70" s="176"/>
      <c r="AC70" s="176"/>
      <c r="AD70" s="176"/>
      <c r="AE70" s="176"/>
    </row>
    <row r="71" ht="15" customHeight="1">
      <c r="A71" s="360">
        <f>'Month (GWh)'!A75</f>
        <v>2005</v>
      </c>
      <c r="B71" t="s" s="361">
        <v>142</v>
      </c>
      <c r="C71" s="343">
        <f>'Month (GWh)'!C75+C70</f>
        <v>9924</v>
      </c>
      <c r="D71" s="343">
        <f>'Month (GWh)'!D75+D70</f>
        <v>0</v>
      </c>
      <c r="E71" s="343">
        <f>'Month (GWh)'!E75+E70</f>
        <v>50162</v>
      </c>
      <c r="F71" s="343">
        <f>'Month (GWh)'!F75+F70</f>
        <v>0</v>
      </c>
      <c r="G71" s="343">
        <f>'Month (GWh)'!G75+G70</f>
        <v>60086</v>
      </c>
      <c r="H71" s="343">
        <f>'Month (GWh)'!H75+H70</f>
        <v>6951</v>
      </c>
      <c r="I71" s="343">
        <f>'Month (GWh)'!I75+I70</f>
        <v>1328</v>
      </c>
      <c r="J71" s="343">
        <f>'Month (GWh)'!J75+J70</f>
        <v>0</v>
      </c>
      <c r="K71" s="343">
        <f>'Month (GWh)'!K75+K70</f>
        <v>12932</v>
      </c>
      <c r="L71" s="343">
        <f>'Month (GWh)'!L75+L70</f>
        <v>21211</v>
      </c>
      <c r="M71" s="343">
        <f>'Month (GWh)'!M75+M70</f>
        <v>38875</v>
      </c>
      <c r="N71" s="176"/>
      <c r="O71" s="176"/>
      <c r="P71" s="176"/>
      <c r="Q71" s="176"/>
      <c r="R71" s="176"/>
      <c r="S71" s="176"/>
      <c r="T71" s="176"/>
      <c r="U71" s="176"/>
      <c r="V71" s="176"/>
      <c r="W71" s="176"/>
      <c r="X71" s="176"/>
      <c r="Y71" s="176"/>
      <c r="Z71" s="176"/>
      <c r="AA71" s="176"/>
      <c r="AB71" s="176"/>
      <c r="AC71" s="176"/>
      <c r="AD71" s="176"/>
      <c r="AE71" s="176"/>
    </row>
    <row r="72" ht="15" customHeight="1">
      <c r="A72" s="360">
        <f>'Month (GWh)'!A76</f>
        <v>2005</v>
      </c>
      <c r="B72" t="s" s="361">
        <v>143</v>
      </c>
      <c r="C72" s="343">
        <f>'Month (GWh)'!C76+C71</f>
        <v>9924</v>
      </c>
      <c r="D72" s="343">
        <f>'Month (GWh)'!D76+D71</f>
        <v>0</v>
      </c>
      <c r="E72" s="343">
        <f>'Month (GWh)'!E76+E71</f>
        <v>62124</v>
      </c>
      <c r="F72" s="343">
        <f>'Month (GWh)'!F76+F71</f>
        <v>0</v>
      </c>
      <c r="G72" s="343">
        <f>'Month (GWh)'!G76+G71</f>
        <v>72048</v>
      </c>
      <c r="H72" s="343">
        <f>'Month (GWh)'!H76+H71</f>
        <v>14404</v>
      </c>
      <c r="I72" s="343">
        <f>'Month (GWh)'!I76+I71</f>
        <v>1746</v>
      </c>
      <c r="J72" s="343">
        <f>'Month (GWh)'!J76+J71</f>
        <v>0</v>
      </c>
      <c r="K72" s="343">
        <f>'Month (GWh)'!K76+K71</f>
        <v>16453</v>
      </c>
      <c r="L72" s="343">
        <f>'Month (GWh)'!L76+L71</f>
        <v>32603</v>
      </c>
      <c r="M72" s="343">
        <f>'Month (GWh)'!M76+M71</f>
        <v>39445</v>
      </c>
      <c r="N72" s="176"/>
      <c r="O72" s="176"/>
      <c r="P72" s="176"/>
      <c r="Q72" s="176"/>
      <c r="R72" s="176"/>
      <c r="S72" s="176"/>
      <c r="T72" s="176"/>
      <c r="U72" s="176"/>
      <c r="V72" s="176"/>
      <c r="W72" s="176"/>
      <c r="X72" s="176"/>
      <c r="Y72" s="176"/>
      <c r="Z72" s="176"/>
      <c r="AA72" s="176"/>
      <c r="AB72" s="176"/>
      <c r="AC72" s="176"/>
      <c r="AD72" s="176"/>
      <c r="AE72" s="176"/>
    </row>
    <row r="73" ht="15" customHeight="1">
      <c r="A73" s="360">
        <f>'Month (GWh)'!A77</f>
        <v>2005</v>
      </c>
      <c r="B73" t="s" s="361">
        <v>144</v>
      </c>
      <c r="C73" s="343">
        <f>'Month (GWh)'!C77+C72</f>
        <v>9924</v>
      </c>
      <c r="D73" s="343">
        <f>'Month (GWh)'!D77+D72</f>
        <v>0</v>
      </c>
      <c r="E73" s="343">
        <f>'Month (GWh)'!E77+E72</f>
        <v>62788</v>
      </c>
      <c r="F73" s="343">
        <f>'Month (GWh)'!F77+F72</f>
        <v>0</v>
      </c>
      <c r="G73" s="343">
        <f>'Month (GWh)'!G77+G72</f>
        <v>72712</v>
      </c>
      <c r="H73" s="343">
        <f>'Month (GWh)'!H77+H72</f>
        <v>21799</v>
      </c>
      <c r="I73" s="343">
        <f>'Month (GWh)'!I77+I72</f>
        <v>2118</v>
      </c>
      <c r="J73" s="343">
        <f>'Month (GWh)'!J77+J72</f>
        <v>0</v>
      </c>
      <c r="K73" s="343">
        <f>'Month (GWh)'!K77+K72</f>
        <v>19488</v>
      </c>
      <c r="L73" s="343">
        <f>'Month (GWh)'!L77+L72</f>
        <v>43405</v>
      </c>
      <c r="M73" s="343">
        <f>'Month (GWh)'!M77+M72</f>
        <v>29307</v>
      </c>
      <c r="N73" s="176"/>
      <c r="O73" s="176"/>
      <c r="P73" s="176"/>
      <c r="Q73" s="176"/>
      <c r="R73" s="176"/>
      <c r="S73" s="176"/>
      <c r="T73" s="176"/>
      <c r="U73" s="176"/>
      <c r="V73" s="176"/>
      <c r="W73" s="176"/>
      <c r="X73" s="176"/>
      <c r="Y73" s="176"/>
      <c r="Z73" s="176"/>
      <c r="AA73" s="176"/>
      <c r="AB73" s="176"/>
      <c r="AC73" s="176"/>
      <c r="AD73" s="176"/>
      <c r="AE73" s="176"/>
    </row>
    <row r="74" ht="15" customHeight="1">
      <c r="A74" s="360">
        <f>'Month (GWh)'!A78</f>
        <v>2005</v>
      </c>
      <c r="B74" t="s" s="361">
        <v>145</v>
      </c>
      <c r="C74" s="343">
        <f>'Month (GWh)'!C78+C73</f>
        <v>9963</v>
      </c>
      <c r="D74" s="343">
        <f>'Month (GWh)'!D78+D73</f>
        <v>0</v>
      </c>
      <c r="E74" s="343">
        <f>'Month (GWh)'!E78+E73</f>
        <v>67926</v>
      </c>
      <c r="F74" s="343">
        <f>'Month (GWh)'!F78+F73</f>
        <v>0</v>
      </c>
      <c r="G74" s="343">
        <f>'Month (GWh)'!G78+G73</f>
        <v>77889</v>
      </c>
      <c r="H74" s="343">
        <f>'Month (GWh)'!H78+H73</f>
        <v>24587</v>
      </c>
      <c r="I74" s="343">
        <f>'Month (GWh)'!I78+I73</f>
        <v>2537</v>
      </c>
      <c r="J74" s="343">
        <f>'Month (GWh)'!J78+J73</f>
        <v>0</v>
      </c>
      <c r="K74" s="343">
        <f>'Month (GWh)'!K78+K73</f>
        <v>21769</v>
      </c>
      <c r="L74" s="343">
        <f>'Month (GWh)'!L78+L73</f>
        <v>48893</v>
      </c>
      <c r="M74" s="343">
        <f>'Month (GWh)'!M78+M73</f>
        <v>28996</v>
      </c>
      <c r="N74" s="176"/>
      <c r="O74" s="176"/>
      <c r="P74" s="176"/>
      <c r="Q74" s="176"/>
      <c r="R74" s="176"/>
      <c r="S74" s="176"/>
      <c r="T74" s="176"/>
      <c r="U74" s="176"/>
      <c r="V74" s="176"/>
      <c r="W74" s="176"/>
      <c r="X74" s="176"/>
      <c r="Y74" s="176"/>
      <c r="Z74" s="176"/>
      <c r="AA74" s="176"/>
      <c r="AB74" s="176"/>
      <c r="AC74" s="176"/>
      <c r="AD74" s="176"/>
      <c r="AE74" s="176"/>
    </row>
    <row r="75" ht="15" customHeight="1">
      <c r="A75" s="360">
        <f>'Month (GWh)'!A79</f>
        <v>2005</v>
      </c>
      <c r="B75" t="s" s="361">
        <v>146</v>
      </c>
      <c r="C75" s="343">
        <f>'Month (GWh)'!C79+C74</f>
        <v>11195</v>
      </c>
      <c r="D75" s="343">
        <f>'Month (GWh)'!D79+D74</f>
        <v>0</v>
      </c>
      <c r="E75" s="343">
        <f>'Month (GWh)'!E79+E74</f>
        <v>80743</v>
      </c>
      <c r="F75" s="343">
        <f>'Month (GWh)'!F79+F74</f>
        <v>875</v>
      </c>
      <c r="G75" s="343">
        <f>'Month (GWh)'!G79+G74</f>
        <v>92813</v>
      </c>
      <c r="H75" s="343">
        <f>'Month (GWh)'!H79+H74</f>
        <v>25476</v>
      </c>
      <c r="I75" s="343">
        <f>'Month (GWh)'!I79+I74</f>
        <v>2888</v>
      </c>
      <c r="J75" s="343">
        <f>'Month (GWh)'!J79+J74</f>
        <v>0</v>
      </c>
      <c r="K75" s="343">
        <f>'Month (GWh)'!K79+K74</f>
        <v>25424</v>
      </c>
      <c r="L75" s="343">
        <f>'Month (GWh)'!L79+L74</f>
        <v>53788</v>
      </c>
      <c r="M75" s="343">
        <f>'Month (GWh)'!M79+M74</f>
        <v>39025</v>
      </c>
      <c r="N75" s="176"/>
      <c r="O75" s="176"/>
      <c r="P75" s="176"/>
      <c r="Q75" s="176"/>
      <c r="R75" s="176"/>
      <c r="S75" s="176"/>
      <c r="T75" s="176"/>
      <c r="U75" s="176"/>
      <c r="V75" s="176"/>
      <c r="W75" s="176"/>
      <c r="X75" s="176"/>
      <c r="Y75" s="176"/>
      <c r="Z75" s="176"/>
      <c r="AA75" s="176"/>
      <c r="AB75" s="176"/>
      <c r="AC75" s="176"/>
      <c r="AD75" s="176"/>
      <c r="AE75" s="176"/>
    </row>
    <row r="76" ht="15" customHeight="1">
      <c r="A76" s="360">
        <f>'Month (GWh)'!A80</f>
        <v>2005</v>
      </c>
      <c r="B76" t="s" s="361">
        <v>147</v>
      </c>
      <c r="C76" s="343">
        <f>'Month (GWh)'!C80+C75</f>
        <v>11195</v>
      </c>
      <c r="D76" s="343">
        <f>'Month (GWh)'!D80+D75</f>
        <v>0</v>
      </c>
      <c r="E76" s="343">
        <f>'Month (GWh)'!E80+E75</f>
        <v>92361</v>
      </c>
      <c r="F76" s="343">
        <f>'Month (GWh)'!F80+F75</f>
        <v>1224</v>
      </c>
      <c r="G76" s="343">
        <f>'Month (GWh)'!G80+G75</f>
        <v>104780</v>
      </c>
      <c r="H76" s="343">
        <f>'Month (GWh)'!H80+H75</f>
        <v>34077</v>
      </c>
      <c r="I76" s="343">
        <f>'Month (GWh)'!I80+I75</f>
        <v>3069</v>
      </c>
      <c r="J76" s="343">
        <f>'Month (GWh)'!J80+J75</f>
        <v>0</v>
      </c>
      <c r="K76" s="343">
        <f>'Month (GWh)'!K80+K75</f>
        <v>29059</v>
      </c>
      <c r="L76" s="343">
        <f>'Month (GWh)'!L80+L75</f>
        <v>66205</v>
      </c>
      <c r="M76" s="343">
        <f>'Month (GWh)'!M80+M75</f>
        <v>38575</v>
      </c>
      <c r="N76" s="176"/>
      <c r="O76" s="176"/>
      <c r="P76" s="176"/>
      <c r="Q76" s="176"/>
      <c r="R76" s="176"/>
      <c r="S76" s="176"/>
      <c r="T76" s="176"/>
      <c r="U76" s="176"/>
      <c r="V76" s="176"/>
      <c r="W76" s="176"/>
      <c r="X76" s="176"/>
      <c r="Y76" s="176"/>
      <c r="Z76" s="176"/>
      <c r="AA76" s="176"/>
      <c r="AB76" s="176"/>
      <c r="AC76" s="176"/>
      <c r="AD76" s="176"/>
      <c r="AE76" s="176"/>
    </row>
    <row r="77" ht="15" customHeight="1">
      <c r="A77" s="360">
        <f>'Month (GWh)'!A81</f>
        <v>2005</v>
      </c>
      <c r="B77" t="s" s="361">
        <v>148</v>
      </c>
      <c r="C77" s="343">
        <f>'Month (GWh)'!C81+C76</f>
        <v>11600</v>
      </c>
      <c r="D77" s="343">
        <f>'Month (GWh)'!D81+D76</f>
        <v>0</v>
      </c>
      <c r="E77" s="343">
        <f>'Month (GWh)'!E81+E76</f>
        <v>102800</v>
      </c>
      <c r="F77" s="343">
        <f>'Month (GWh)'!F81+F76</f>
        <v>1703</v>
      </c>
      <c r="G77" s="343">
        <f>'Month (GWh)'!G81+G76</f>
        <v>116103</v>
      </c>
      <c r="H77" s="343">
        <f>'Month (GWh)'!H81+H76</f>
        <v>36491</v>
      </c>
      <c r="I77" s="343">
        <f>'Month (GWh)'!I81+I76</f>
        <v>3485</v>
      </c>
      <c r="J77" s="343">
        <f>'Month (GWh)'!J81+J76</f>
        <v>0</v>
      </c>
      <c r="K77" s="343">
        <f>'Month (GWh)'!K81+K76</f>
        <v>32348</v>
      </c>
      <c r="L77" s="343">
        <f>'Month (GWh)'!L81+L76</f>
        <v>72324</v>
      </c>
      <c r="M77" s="343">
        <f>'Month (GWh)'!M81+M76</f>
        <v>43779</v>
      </c>
      <c r="N77" s="176"/>
      <c r="O77" s="176"/>
      <c r="P77" s="176"/>
      <c r="Q77" s="176"/>
      <c r="R77" s="176"/>
      <c r="S77" s="176"/>
      <c r="T77" s="176"/>
      <c r="U77" s="176"/>
      <c r="V77" s="176"/>
      <c r="W77" s="176"/>
      <c r="X77" s="176"/>
      <c r="Y77" s="176"/>
      <c r="Z77" s="176"/>
      <c r="AA77" s="176"/>
      <c r="AB77" s="176"/>
      <c r="AC77" s="176"/>
      <c r="AD77" s="176"/>
      <c r="AE77" s="176"/>
    </row>
    <row r="78" ht="15" customHeight="1">
      <c r="A78" s="360">
        <f>'Month (GWh)'!A82</f>
        <v>2005</v>
      </c>
      <c r="B78" t="s" s="361">
        <v>149</v>
      </c>
      <c r="C78" s="343">
        <f>'Month (GWh)'!C82+C77</f>
        <v>17667</v>
      </c>
      <c r="D78" s="343">
        <f>'Month (GWh)'!D82+D77</f>
        <v>0</v>
      </c>
      <c r="E78" s="343">
        <f>'Month (GWh)'!E82+E77</f>
        <v>115003</v>
      </c>
      <c r="F78" s="343">
        <f>'Month (GWh)'!F82+F77</f>
        <v>2435</v>
      </c>
      <c r="G78" s="343">
        <f>'Month (GWh)'!G82+G77</f>
        <v>135105</v>
      </c>
      <c r="H78" s="343">
        <f>'Month (GWh)'!H82+H77</f>
        <v>36640</v>
      </c>
      <c r="I78" s="343">
        <f>'Month (GWh)'!I82+I77</f>
        <v>3873</v>
      </c>
      <c r="J78" s="343">
        <f>'Month (GWh)'!J82+J77</f>
        <v>0</v>
      </c>
      <c r="K78" s="343">
        <f>'Month (GWh)'!K82+K77</f>
        <v>35652</v>
      </c>
      <c r="L78" s="343">
        <f>'Month (GWh)'!L82+L77</f>
        <v>76165</v>
      </c>
      <c r="M78" s="343">
        <f>'Month (GWh)'!M82+M77</f>
        <v>58940</v>
      </c>
      <c r="N78" s="176"/>
      <c r="O78" s="176"/>
      <c r="P78" s="176"/>
      <c r="Q78" s="176"/>
      <c r="R78" s="176"/>
      <c r="S78" s="176"/>
      <c r="T78" s="176"/>
      <c r="U78" s="176"/>
      <c r="V78" s="176"/>
      <c r="W78" s="176"/>
      <c r="X78" s="176"/>
      <c r="Y78" s="176"/>
      <c r="Z78" s="176"/>
      <c r="AA78" s="176"/>
      <c r="AB78" s="176"/>
      <c r="AC78" s="176"/>
      <c r="AD78" s="176"/>
      <c r="AE78" s="176"/>
    </row>
    <row r="79" ht="15" customHeight="1">
      <c r="A79" s="375">
        <f>'Month (GWh)'!A83</f>
        <v>2005</v>
      </c>
      <c r="B79" t="s" s="376">
        <v>101</v>
      </c>
      <c r="C79" s="377">
        <f>'Month (GWh)'!C83+C78</f>
        <v>24108</v>
      </c>
      <c r="D79" s="377">
        <f>'Month (GWh)'!D83+D78</f>
        <v>0</v>
      </c>
      <c r="E79" s="377">
        <f>'Month (GWh)'!E83+E78</f>
        <v>127894</v>
      </c>
      <c r="F79" s="377">
        <f>'Month (GWh)'!F83+F78</f>
        <v>5453</v>
      </c>
      <c r="G79" s="377">
        <f>'Month (GWh)'!G83+G78</f>
        <v>157455</v>
      </c>
      <c r="H79" s="377">
        <f>'Month (GWh)'!H83+H78</f>
        <v>36640</v>
      </c>
      <c r="I79" s="377">
        <f>'Month (GWh)'!I83+I78</f>
        <v>4261</v>
      </c>
      <c r="J79" s="377">
        <f>'Month (GWh)'!J83+J78</f>
        <v>0</v>
      </c>
      <c r="K79" s="377">
        <f>'Month (GWh)'!K83+K78</f>
        <v>39407</v>
      </c>
      <c r="L79" s="377">
        <f>'Month (GWh)'!L83+L78</f>
        <v>80308</v>
      </c>
      <c r="M79" s="377">
        <f>'Month (GWh)'!M83+M78</f>
        <v>77147</v>
      </c>
      <c r="N79" s="176"/>
      <c r="O79" s="176"/>
      <c r="P79" s="176"/>
      <c r="Q79" s="176"/>
      <c r="R79" s="176"/>
      <c r="S79" s="176"/>
      <c r="T79" s="176"/>
      <c r="U79" s="176"/>
      <c r="V79" s="176"/>
      <c r="W79" s="176"/>
      <c r="X79" s="176"/>
      <c r="Y79" s="176"/>
      <c r="Z79" s="176"/>
      <c r="AA79" s="176"/>
      <c r="AB79" s="176"/>
      <c r="AC79" s="176"/>
      <c r="AD79" s="176"/>
      <c r="AE79" s="176"/>
    </row>
    <row r="80" ht="15" customHeight="1">
      <c r="A80" s="378">
        <f>'Month (GWh)'!A84</f>
        <v>2006</v>
      </c>
      <c r="B80" t="s" s="379">
        <v>89</v>
      </c>
      <c r="C80" s="362">
        <f>'Month (GWh)'!C84</f>
        <v>7685</v>
      </c>
      <c r="D80" s="362">
        <f>'Month (GWh)'!D84</f>
        <v>0</v>
      </c>
      <c r="E80" s="362">
        <f>'Month (GWh)'!E84</f>
        <v>12227</v>
      </c>
      <c r="F80" s="362">
        <f>'Month (GWh)'!F84</f>
        <v>3084</v>
      </c>
      <c r="G80" s="362">
        <f>'Month (GWh)'!G84</f>
        <v>22996</v>
      </c>
      <c r="H80" s="362">
        <f>'Month (GWh)'!H84</f>
        <v>0</v>
      </c>
      <c r="I80" s="362">
        <f>'Month (GWh)'!I84</f>
        <v>380</v>
      </c>
      <c r="J80" s="362">
        <f>'Month (GWh)'!J84</f>
        <v>0</v>
      </c>
      <c r="K80" s="362">
        <f>'Month (GWh)'!K84</f>
        <v>3608</v>
      </c>
      <c r="L80" s="362">
        <f>'Month (GWh)'!L84</f>
        <v>3988</v>
      </c>
      <c r="M80" s="362">
        <f>'Month (GWh)'!M84</f>
        <v>19008</v>
      </c>
      <c r="N80" s="176"/>
      <c r="O80" s="176"/>
      <c r="P80" s="176"/>
      <c r="Q80" s="176"/>
      <c r="R80" s="176"/>
      <c r="S80" s="176"/>
      <c r="T80" s="176"/>
      <c r="U80" s="176"/>
      <c r="V80" s="176"/>
      <c r="W80" s="176"/>
      <c r="X80" s="176"/>
      <c r="Y80" s="176"/>
      <c r="Z80" s="176"/>
      <c r="AA80" s="176"/>
      <c r="AB80" s="176"/>
      <c r="AC80" s="176"/>
      <c r="AD80" s="176"/>
      <c r="AE80" s="176"/>
    </row>
    <row r="81" ht="15" customHeight="1">
      <c r="A81" s="360">
        <f>'Month (GWh)'!A85</f>
        <v>2006</v>
      </c>
      <c r="B81" t="s" s="361">
        <v>87</v>
      </c>
      <c r="C81" s="343">
        <f>'Month (GWh)'!C85+C80</f>
        <v>18254</v>
      </c>
      <c r="D81" s="343">
        <f>'Month (GWh)'!D85+D80</f>
        <v>0</v>
      </c>
      <c r="E81" s="343">
        <f>'Month (GWh)'!E85+E80</f>
        <v>23223</v>
      </c>
      <c r="F81" s="343">
        <f>'Month (GWh)'!F85+F80</f>
        <v>6615</v>
      </c>
      <c r="G81" s="343">
        <f>'Month (GWh)'!G85+G80</f>
        <v>48092</v>
      </c>
      <c r="H81" s="343">
        <f>'Month (GWh)'!H85+H80</f>
        <v>0</v>
      </c>
      <c r="I81" s="343">
        <f>'Month (GWh)'!I85+I80</f>
        <v>734</v>
      </c>
      <c r="J81" s="343">
        <f>'Month (GWh)'!J85+J80</f>
        <v>0</v>
      </c>
      <c r="K81" s="343">
        <f>'Month (GWh)'!K85+K80</f>
        <v>7009</v>
      </c>
      <c r="L81" s="343">
        <f>'Month (GWh)'!L85+L80</f>
        <v>7743</v>
      </c>
      <c r="M81" s="343">
        <f>'Month (GWh)'!M85+M80</f>
        <v>40349</v>
      </c>
      <c r="N81" s="176"/>
      <c r="O81" s="176"/>
      <c r="P81" s="176"/>
      <c r="Q81" s="176"/>
      <c r="R81" s="176"/>
      <c r="S81" s="176"/>
      <c r="T81" s="176"/>
      <c r="U81" s="176"/>
      <c r="V81" s="176"/>
      <c r="W81" s="176"/>
      <c r="X81" s="176"/>
      <c r="Y81" s="176"/>
      <c r="Z81" s="176"/>
      <c r="AA81" s="176"/>
      <c r="AB81" s="176"/>
      <c r="AC81" s="176"/>
      <c r="AD81" s="176"/>
      <c r="AE81" s="176"/>
    </row>
    <row r="82" ht="15" customHeight="1">
      <c r="A82" s="360">
        <f>'Month (GWh)'!A86</f>
        <v>2006</v>
      </c>
      <c r="B82" t="s" s="361">
        <v>141</v>
      </c>
      <c r="C82" s="343">
        <f>'Month (GWh)'!C86+C81</f>
        <v>26660</v>
      </c>
      <c r="D82" s="343">
        <f>'Month (GWh)'!D86+D81</f>
        <v>0</v>
      </c>
      <c r="E82" s="343">
        <f>'Month (GWh)'!E86+E81</f>
        <v>34476</v>
      </c>
      <c r="F82" s="343">
        <f>'Month (GWh)'!F86+F81</f>
        <v>10845</v>
      </c>
      <c r="G82" s="343">
        <f>'Month (GWh)'!G86+G81</f>
        <v>71981</v>
      </c>
      <c r="H82" s="343">
        <f>'Month (GWh)'!H86+H81</f>
        <v>0</v>
      </c>
      <c r="I82" s="343">
        <f>'Month (GWh)'!I86+I81</f>
        <v>1093</v>
      </c>
      <c r="J82" s="343">
        <f>'Month (GWh)'!J86+J81</f>
        <v>0</v>
      </c>
      <c r="K82" s="343">
        <f>'Month (GWh)'!K86+K81</f>
        <v>11065</v>
      </c>
      <c r="L82" s="343">
        <f>'Month (GWh)'!L86+L81</f>
        <v>12158</v>
      </c>
      <c r="M82" s="343">
        <f>'Month (GWh)'!M86+M81</f>
        <v>59823</v>
      </c>
      <c r="N82" s="176"/>
      <c r="O82" s="176"/>
      <c r="P82" s="176"/>
      <c r="Q82" s="176"/>
      <c r="R82" s="176"/>
      <c r="S82" s="176"/>
      <c r="T82" s="176"/>
      <c r="U82" s="176"/>
      <c r="V82" s="176"/>
      <c r="W82" s="176"/>
      <c r="X82" s="176"/>
      <c r="Y82" s="176"/>
      <c r="Z82" s="176"/>
      <c r="AA82" s="176"/>
      <c r="AB82" s="176"/>
      <c r="AC82" s="176"/>
      <c r="AD82" s="176"/>
      <c r="AE82" s="176"/>
    </row>
    <row r="83" ht="15" customHeight="1">
      <c r="A83" s="360">
        <f>'Month (GWh)'!A87</f>
        <v>2006</v>
      </c>
      <c r="B83" t="s" s="361">
        <v>142</v>
      </c>
      <c r="C83" s="343">
        <f>'Month (GWh)'!C87+C82</f>
        <v>27658</v>
      </c>
      <c r="D83" s="343">
        <f>'Month (GWh)'!D87+D82</f>
        <v>0</v>
      </c>
      <c r="E83" s="343">
        <f>'Month (GWh)'!E87+E82</f>
        <v>44505</v>
      </c>
      <c r="F83" s="343">
        <f>'Month (GWh)'!F87+F82</f>
        <v>14664</v>
      </c>
      <c r="G83" s="343">
        <f>'Month (GWh)'!G87+G82</f>
        <v>86827</v>
      </c>
      <c r="H83" s="343">
        <f>'Month (GWh)'!H87+H82</f>
        <v>3938</v>
      </c>
      <c r="I83" s="343">
        <f>'Month (GWh)'!I87+I82</f>
        <v>1375</v>
      </c>
      <c r="J83" s="343">
        <f>'Month (GWh)'!J87+J82</f>
        <v>0</v>
      </c>
      <c r="K83" s="343">
        <f>'Month (GWh)'!K87+K82</f>
        <v>15241</v>
      </c>
      <c r="L83" s="343">
        <f>'Month (GWh)'!L87+L82</f>
        <v>20554</v>
      </c>
      <c r="M83" s="343">
        <f>'Month (GWh)'!M87+M82</f>
        <v>66273</v>
      </c>
      <c r="N83" s="176"/>
      <c r="O83" s="176"/>
      <c r="P83" s="176"/>
      <c r="Q83" s="176"/>
      <c r="R83" s="176"/>
      <c r="S83" s="176"/>
      <c r="T83" s="176"/>
      <c r="U83" s="176"/>
      <c r="V83" s="176"/>
      <c r="W83" s="176"/>
      <c r="X83" s="176"/>
      <c r="Y83" s="176"/>
      <c r="Z83" s="176"/>
      <c r="AA83" s="176"/>
      <c r="AB83" s="176"/>
      <c r="AC83" s="176"/>
      <c r="AD83" s="176"/>
      <c r="AE83" s="176"/>
    </row>
    <row r="84" ht="15" customHeight="1">
      <c r="A84" s="360">
        <f>'Month (GWh)'!A88</f>
        <v>2006</v>
      </c>
      <c r="B84" t="s" s="361">
        <v>143</v>
      </c>
      <c r="C84" s="343">
        <f>'Month (GWh)'!C88+C83</f>
        <v>27658</v>
      </c>
      <c r="D84" s="343">
        <f>'Month (GWh)'!D88+D83</f>
        <v>0</v>
      </c>
      <c r="E84" s="343">
        <f>'Month (GWh)'!E88+E83</f>
        <v>54653</v>
      </c>
      <c r="F84" s="343">
        <f>'Month (GWh)'!F88+F83</f>
        <v>16459</v>
      </c>
      <c r="G84" s="343">
        <f>'Month (GWh)'!G88+G83</f>
        <v>98770</v>
      </c>
      <c r="H84" s="343">
        <f>'Month (GWh)'!H88+H83</f>
        <v>14176</v>
      </c>
      <c r="I84" s="343">
        <f>'Month (GWh)'!I88+I83</f>
        <v>1639</v>
      </c>
      <c r="J84" s="343">
        <f>'Month (GWh)'!J88+J83</f>
        <v>0</v>
      </c>
      <c r="K84" s="343">
        <f>'Month (GWh)'!K88+K83</f>
        <v>19528</v>
      </c>
      <c r="L84" s="343">
        <f>'Month (GWh)'!L88+L83</f>
        <v>35343</v>
      </c>
      <c r="M84" s="343">
        <f>'Month (GWh)'!M88+M83</f>
        <v>63427</v>
      </c>
      <c r="N84" s="176"/>
      <c r="O84" s="176"/>
      <c r="P84" s="176"/>
      <c r="Q84" s="176"/>
      <c r="R84" s="176"/>
      <c r="S84" s="176"/>
      <c r="T84" s="176"/>
      <c r="U84" s="176"/>
      <c r="V84" s="176"/>
      <c r="W84" s="176"/>
      <c r="X84" s="176"/>
      <c r="Y84" s="176"/>
      <c r="Z84" s="176"/>
      <c r="AA84" s="176"/>
      <c r="AB84" s="176"/>
      <c r="AC84" s="176"/>
      <c r="AD84" s="176"/>
      <c r="AE84" s="176"/>
    </row>
    <row r="85" ht="15" customHeight="1">
      <c r="A85" s="360">
        <f>'Month (GWh)'!A89</f>
        <v>2006</v>
      </c>
      <c r="B85" t="s" s="361">
        <v>144</v>
      </c>
      <c r="C85" s="343">
        <f>'Month (GWh)'!C89+C84</f>
        <v>27658</v>
      </c>
      <c r="D85" s="343">
        <f>'Month (GWh)'!D89+D84</f>
        <v>0</v>
      </c>
      <c r="E85" s="343">
        <f>'Month (GWh)'!E89+E84</f>
        <v>59405</v>
      </c>
      <c r="F85" s="343">
        <f>'Month (GWh)'!F89+F84</f>
        <v>18269</v>
      </c>
      <c r="G85" s="343">
        <f>'Month (GWh)'!G89+G84</f>
        <v>105332</v>
      </c>
      <c r="H85" s="343">
        <f>'Month (GWh)'!H89+H84</f>
        <v>20487</v>
      </c>
      <c r="I85" s="343">
        <f>'Month (GWh)'!I89+I84</f>
        <v>1938</v>
      </c>
      <c r="J85" s="343">
        <f>'Month (GWh)'!J89+J84</f>
        <v>0</v>
      </c>
      <c r="K85" s="343">
        <f>'Month (GWh)'!K89+K84</f>
        <v>23555</v>
      </c>
      <c r="L85" s="343">
        <f>'Month (GWh)'!L89+L84</f>
        <v>45980</v>
      </c>
      <c r="M85" s="343">
        <f>'Month (GWh)'!M89+M84</f>
        <v>59352</v>
      </c>
      <c r="N85" s="176"/>
      <c r="O85" s="176"/>
      <c r="P85" s="176"/>
      <c r="Q85" s="176"/>
      <c r="R85" s="176"/>
      <c r="S85" s="176"/>
      <c r="T85" s="176"/>
      <c r="U85" s="176"/>
      <c r="V85" s="176"/>
      <c r="W85" s="176"/>
      <c r="X85" s="176"/>
      <c r="Y85" s="176"/>
      <c r="Z85" s="176"/>
      <c r="AA85" s="176"/>
      <c r="AB85" s="176"/>
      <c r="AC85" s="176"/>
      <c r="AD85" s="176"/>
      <c r="AE85" s="176"/>
    </row>
    <row r="86" ht="15" customHeight="1">
      <c r="A86" s="360">
        <f>'Month (GWh)'!A90</f>
        <v>2006</v>
      </c>
      <c r="B86" t="s" s="361">
        <v>145</v>
      </c>
      <c r="C86" s="343">
        <f>'Month (GWh)'!C90+C85</f>
        <v>28094</v>
      </c>
      <c r="D86" s="343">
        <f>'Month (GWh)'!D90+D85</f>
        <v>0</v>
      </c>
      <c r="E86" s="343">
        <f>'Month (GWh)'!E90+E85</f>
        <v>69884</v>
      </c>
      <c r="F86" s="343">
        <f>'Month (GWh)'!F90+F85</f>
        <v>20556</v>
      </c>
      <c r="G86" s="343">
        <f>'Month (GWh)'!G90+G85</f>
        <v>118534</v>
      </c>
      <c r="H86" s="343">
        <f>'Month (GWh)'!H90+H85</f>
        <v>29606</v>
      </c>
      <c r="I86" s="343">
        <f>'Month (GWh)'!I90+I85</f>
        <v>2230</v>
      </c>
      <c r="J86" s="343">
        <f>'Month (GWh)'!J90+J85</f>
        <v>0</v>
      </c>
      <c r="K86" s="343">
        <f>'Month (GWh)'!K90+K85</f>
        <v>27287</v>
      </c>
      <c r="L86" s="343">
        <f>'Month (GWh)'!L90+L85</f>
        <v>59123</v>
      </c>
      <c r="M86" s="343">
        <f>'Month (GWh)'!M90+M85</f>
        <v>59411</v>
      </c>
      <c r="N86" s="176"/>
      <c r="O86" s="176"/>
      <c r="P86" s="176"/>
      <c r="Q86" s="176"/>
      <c r="R86" s="176"/>
      <c r="S86" s="176"/>
      <c r="T86" s="176"/>
      <c r="U86" s="176"/>
      <c r="V86" s="176"/>
      <c r="W86" s="176"/>
      <c r="X86" s="176"/>
      <c r="Y86" s="176"/>
      <c r="Z86" s="176"/>
      <c r="AA86" s="176"/>
      <c r="AB86" s="176"/>
      <c r="AC86" s="176"/>
      <c r="AD86" s="176"/>
      <c r="AE86" s="176"/>
    </row>
    <row r="87" ht="15" customHeight="1">
      <c r="A87" s="360">
        <f>'Month (GWh)'!A91</f>
        <v>2006</v>
      </c>
      <c r="B87" t="s" s="361">
        <v>146</v>
      </c>
      <c r="C87" s="343">
        <f>'Month (GWh)'!C91+C86</f>
        <v>28429</v>
      </c>
      <c r="D87" s="343">
        <f>'Month (GWh)'!D91+D86</f>
        <v>0</v>
      </c>
      <c r="E87" s="343">
        <f>'Month (GWh)'!E91+E86</f>
        <v>79522</v>
      </c>
      <c r="F87" s="343">
        <f>'Month (GWh)'!F91+F86</f>
        <v>23686</v>
      </c>
      <c r="G87" s="343">
        <f>'Month (GWh)'!G91+G86</f>
        <v>131637</v>
      </c>
      <c r="H87" s="343">
        <f>'Month (GWh)'!H91+H86</f>
        <v>36266</v>
      </c>
      <c r="I87" s="343">
        <f>'Month (GWh)'!I91+I86</f>
        <v>2404</v>
      </c>
      <c r="J87" s="343">
        <f>'Month (GWh)'!J91+J86</f>
        <v>0</v>
      </c>
      <c r="K87" s="343">
        <f>'Month (GWh)'!K91+K86</f>
        <v>31200</v>
      </c>
      <c r="L87" s="343">
        <f>'Month (GWh)'!L91+L86</f>
        <v>69870</v>
      </c>
      <c r="M87" s="343">
        <f>'Month (GWh)'!M91+M86</f>
        <v>61767</v>
      </c>
      <c r="N87" s="176"/>
      <c r="O87" s="176"/>
      <c r="P87" s="176"/>
      <c r="Q87" s="176"/>
      <c r="R87" s="176"/>
      <c r="S87" s="176"/>
      <c r="T87" s="176"/>
      <c r="U87" s="176"/>
      <c r="V87" s="176"/>
      <c r="W87" s="176"/>
      <c r="X87" s="176"/>
      <c r="Y87" s="176"/>
      <c r="Z87" s="176"/>
      <c r="AA87" s="176"/>
      <c r="AB87" s="176"/>
      <c r="AC87" s="176"/>
      <c r="AD87" s="176"/>
      <c r="AE87" s="176"/>
    </row>
    <row r="88" ht="15" customHeight="1">
      <c r="A88" s="360">
        <f>'Month (GWh)'!A92</f>
        <v>2006</v>
      </c>
      <c r="B88" t="s" s="361">
        <v>147</v>
      </c>
      <c r="C88" s="343">
        <f>'Month (GWh)'!C92+C87</f>
        <v>28429</v>
      </c>
      <c r="D88" s="343">
        <f>'Month (GWh)'!D92+D87</f>
        <v>0</v>
      </c>
      <c r="E88" s="343">
        <f>'Month (GWh)'!E92+E87</f>
        <v>89974</v>
      </c>
      <c r="F88" s="343">
        <f>'Month (GWh)'!F92+F87</f>
        <v>25317</v>
      </c>
      <c r="G88" s="343">
        <f>'Month (GWh)'!G92+G87</f>
        <v>143720</v>
      </c>
      <c r="H88" s="343">
        <f>'Month (GWh)'!H92+H87</f>
        <v>48739</v>
      </c>
      <c r="I88" s="343">
        <f>'Month (GWh)'!I92+I87</f>
        <v>2462</v>
      </c>
      <c r="J88" s="343">
        <f>'Month (GWh)'!J92+J87</f>
        <v>0</v>
      </c>
      <c r="K88" s="343">
        <f>'Month (GWh)'!K92+K87</f>
        <v>35022</v>
      </c>
      <c r="L88" s="343">
        <f>'Month (GWh)'!L92+L87</f>
        <v>86223</v>
      </c>
      <c r="M88" s="343">
        <f>'Month (GWh)'!M92+M87</f>
        <v>57497</v>
      </c>
      <c r="N88" s="176"/>
      <c r="O88" s="176"/>
      <c r="P88" s="176"/>
      <c r="Q88" s="176"/>
      <c r="R88" s="176"/>
      <c r="S88" s="176"/>
      <c r="T88" s="176"/>
      <c r="U88" s="176"/>
      <c r="V88" s="176"/>
      <c r="W88" s="176"/>
      <c r="X88" s="176"/>
      <c r="Y88" s="176"/>
      <c r="Z88" s="176"/>
      <c r="AA88" s="176"/>
      <c r="AB88" s="176"/>
      <c r="AC88" s="176"/>
      <c r="AD88" s="176"/>
      <c r="AE88" s="176"/>
    </row>
    <row r="89" ht="15" customHeight="1">
      <c r="A89" s="360">
        <f>'Month (GWh)'!A93</f>
        <v>2006</v>
      </c>
      <c r="B89" t="s" s="361">
        <v>148</v>
      </c>
      <c r="C89" s="343">
        <f>'Month (GWh)'!C93+C88</f>
        <v>28429</v>
      </c>
      <c r="D89" s="343">
        <f>'Month (GWh)'!D93+D88</f>
        <v>0</v>
      </c>
      <c r="E89" s="343">
        <f>'Month (GWh)'!E93+E88</f>
        <v>107285</v>
      </c>
      <c r="F89" s="343">
        <f>'Month (GWh)'!F93+F88</f>
        <v>29391</v>
      </c>
      <c r="G89" s="343">
        <f>'Month (GWh)'!G93+G88</f>
        <v>165105</v>
      </c>
      <c r="H89" s="343">
        <f>'Month (GWh)'!H93+H88</f>
        <v>57930</v>
      </c>
      <c r="I89" s="343">
        <f>'Month (GWh)'!I93+I88</f>
        <v>2744</v>
      </c>
      <c r="J89" s="343">
        <f>'Month (GWh)'!J93+J88</f>
        <v>0</v>
      </c>
      <c r="K89" s="343">
        <f>'Month (GWh)'!K93+K88</f>
        <v>38785</v>
      </c>
      <c r="L89" s="343">
        <f>'Month (GWh)'!L93+L88</f>
        <v>99459</v>
      </c>
      <c r="M89" s="343">
        <f>'Month (GWh)'!M93+M88</f>
        <v>65646</v>
      </c>
      <c r="N89" s="176"/>
      <c r="O89" s="176"/>
      <c r="P89" s="176"/>
      <c r="Q89" s="176"/>
      <c r="R89" s="176"/>
      <c r="S89" s="176"/>
      <c r="T89" s="176"/>
      <c r="U89" s="176"/>
      <c r="V89" s="176"/>
      <c r="W89" s="176"/>
      <c r="X89" s="176"/>
      <c r="Y89" s="176"/>
      <c r="Z89" s="176"/>
      <c r="AA89" s="176"/>
      <c r="AB89" s="176"/>
      <c r="AC89" s="176"/>
      <c r="AD89" s="176"/>
      <c r="AE89" s="176"/>
    </row>
    <row r="90" ht="15" customHeight="1">
      <c r="A90" s="360">
        <f>'Month (GWh)'!A94</f>
        <v>2006</v>
      </c>
      <c r="B90" t="s" s="361">
        <v>149</v>
      </c>
      <c r="C90" s="343">
        <f>'Month (GWh)'!C94+C89</f>
        <v>29278</v>
      </c>
      <c r="D90" s="343">
        <f>'Month (GWh)'!D94+D89</f>
        <v>738</v>
      </c>
      <c r="E90" s="343">
        <f>'Month (GWh)'!E94+E89</f>
        <v>131030</v>
      </c>
      <c r="F90" s="343">
        <f>'Month (GWh)'!F94+F89</f>
        <v>33459</v>
      </c>
      <c r="G90" s="343">
        <f>'Month (GWh)'!G94+G89</f>
        <v>194505</v>
      </c>
      <c r="H90" s="343">
        <f>'Month (GWh)'!H94+H89</f>
        <v>59414</v>
      </c>
      <c r="I90" s="343">
        <f>'Month (GWh)'!I94+I89</f>
        <v>3057</v>
      </c>
      <c r="J90" s="343">
        <f>'Month (GWh)'!J94+J89</f>
        <v>0</v>
      </c>
      <c r="K90" s="343">
        <f>'Month (GWh)'!K94+K89</f>
        <v>42983</v>
      </c>
      <c r="L90" s="343">
        <f>'Month (GWh)'!L94+L89</f>
        <v>105454</v>
      </c>
      <c r="M90" s="343">
        <f>'Month (GWh)'!M94+M89</f>
        <v>89051</v>
      </c>
      <c r="N90" s="176"/>
      <c r="O90" s="176"/>
      <c r="P90" s="176"/>
      <c r="Q90" s="176"/>
      <c r="R90" s="176"/>
      <c r="S90" s="176"/>
      <c r="T90" s="176"/>
      <c r="U90" s="176"/>
      <c r="V90" s="176"/>
      <c r="W90" s="176"/>
      <c r="X90" s="176"/>
      <c r="Y90" s="176"/>
      <c r="Z90" s="176"/>
      <c r="AA90" s="176"/>
      <c r="AB90" s="176"/>
      <c r="AC90" s="176"/>
      <c r="AD90" s="176"/>
      <c r="AE90" s="176"/>
    </row>
    <row r="91" ht="15" customHeight="1">
      <c r="A91" s="375">
        <f>'Month (GWh)'!A95</f>
        <v>2006</v>
      </c>
      <c r="B91" t="s" s="376">
        <v>101</v>
      </c>
      <c r="C91" s="377">
        <f>'Month (GWh)'!C95+C90</f>
        <v>30505</v>
      </c>
      <c r="D91" s="377">
        <f>'Month (GWh)'!D95+D90</f>
        <v>9135</v>
      </c>
      <c r="E91" s="377">
        <f>'Month (GWh)'!E95+E90</f>
        <v>157036</v>
      </c>
      <c r="F91" s="377">
        <f>'Month (GWh)'!F95+F90</f>
        <v>37576</v>
      </c>
      <c r="G91" s="377">
        <f>'Month (GWh)'!G95+G90</f>
        <v>234252</v>
      </c>
      <c r="H91" s="377">
        <f>'Month (GWh)'!H95+H90</f>
        <v>60194</v>
      </c>
      <c r="I91" s="377">
        <f>'Month (GWh)'!I95+I90</f>
        <v>3371</v>
      </c>
      <c r="J91" s="377">
        <f>'Month (GWh)'!J95+J90</f>
        <v>0</v>
      </c>
      <c r="K91" s="377">
        <f>'Month (GWh)'!K95+K90</f>
        <v>47247</v>
      </c>
      <c r="L91" s="377">
        <f>'Month (GWh)'!L95+L90</f>
        <v>110812</v>
      </c>
      <c r="M91" s="377">
        <f>'Month (GWh)'!M95+M90</f>
        <v>123440</v>
      </c>
      <c r="N91" s="176"/>
      <c r="O91" s="176"/>
      <c r="P91" s="176"/>
      <c r="Q91" s="176"/>
      <c r="R91" s="176"/>
      <c r="S91" s="176"/>
      <c r="T91" s="176"/>
      <c r="U91" s="176"/>
      <c r="V91" s="176"/>
      <c r="W91" s="176"/>
      <c r="X91" s="176"/>
      <c r="Y91" s="176"/>
      <c r="Z91" s="176"/>
      <c r="AA91" s="176"/>
      <c r="AB91" s="176"/>
      <c r="AC91" s="176"/>
      <c r="AD91" s="176"/>
      <c r="AE91" s="176"/>
    </row>
    <row r="92" ht="15" customHeight="1">
      <c r="A92" s="378">
        <f>'Month (GWh)'!A96</f>
        <v>2007</v>
      </c>
      <c r="B92" t="s" s="379">
        <v>89</v>
      </c>
      <c r="C92" s="362">
        <f>'Month (GWh)'!C96</f>
        <v>2006</v>
      </c>
      <c r="D92" s="362">
        <f>'Month (GWh)'!D96</f>
        <v>8247.305724</v>
      </c>
      <c r="E92" s="362">
        <f>'Month (GWh)'!E96</f>
        <v>23678.5018088295</v>
      </c>
      <c r="F92" s="362">
        <f>'Month (GWh)'!F96</f>
        <v>4030.522399457519</v>
      </c>
      <c r="G92" s="362">
        <f>'Month (GWh)'!G96</f>
        <v>37962.329932287023</v>
      </c>
      <c r="H92" s="362">
        <f>'Month (GWh)'!H96</f>
        <v>796</v>
      </c>
      <c r="I92" s="362">
        <f>'Month (GWh)'!I96</f>
        <v>310.2532252125945</v>
      </c>
      <c r="J92" s="362">
        <f>'Month (GWh)'!J96</f>
        <v>0</v>
      </c>
      <c r="K92" s="362">
        <f>'Month (GWh)'!K96</f>
        <v>4572.4949393</v>
      </c>
      <c r="L92" s="362">
        <f>'Month (GWh)'!L96</f>
        <v>5678.748164512594</v>
      </c>
      <c r="M92" s="362">
        <f>'Month (GWh)'!M96</f>
        <v>32283.581767774427</v>
      </c>
      <c r="N92" s="176"/>
      <c r="O92" s="176"/>
      <c r="P92" s="176"/>
      <c r="Q92" s="176"/>
      <c r="R92" s="176"/>
      <c r="S92" s="176"/>
      <c r="T92" s="176"/>
      <c r="U92" s="176"/>
      <c r="V92" s="176"/>
      <c r="W92" s="176"/>
      <c r="X92" s="176"/>
      <c r="Y92" s="176"/>
      <c r="Z92" s="176"/>
      <c r="AA92" s="176"/>
      <c r="AB92" s="176"/>
      <c r="AC92" s="176"/>
      <c r="AD92" s="176"/>
      <c r="AE92" s="176"/>
    </row>
    <row r="93" ht="15" customHeight="1">
      <c r="A93" s="360">
        <f>'Month (GWh)'!A97</f>
        <v>2007</v>
      </c>
      <c r="B93" t="s" s="361">
        <v>87</v>
      </c>
      <c r="C93" s="343">
        <f>'Month (GWh)'!C97+C92</f>
        <v>3475</v>
      </c>
      <c r="D93" s="343">
        <f>'Month (GWh)'!D97+D92</f>
        <v>15459.499053</v>
      </c>
      <c r="E93" s="343">
        <f>'Month (GWh)'!E97+E92</f>
        <v>49438.523383347318</v>
      </c>
      <c r="F93" s="343">
        <f>'Month (GWh)'!F97+F92</f>
        <v>7236.515740531861</v>
      </c>
      <c r="G93" s="343">
        <f>'Month (GWh)'!G97+G92</f>
        <v>75609.538176879170</v>
      </c>
      <c r="H93" s="343">
        <f>'Month (GWh)'!H97+H92</f>
        <v>1856</v>
      </c>
      <c r="I93" s="343">
        <f>'Month (GWh)'!I97+I92</f>
        <v>570.7329829094554</v>
      </c>
      <c r="J93" s="343">
        <f>'Month (GWh)'!J97+J92</f>
        <v>0</v>
      </c>
      <c r="K93" s="343">
        <f>'Month (GWh)'!K97+K92</f>
        <v>9013.971486099999</v>
      </c>
      <c r="L93" s="343">
        <f>'Month (GWh)'!L97+L92</f>
        <v>11440.704469009455</v>
      </c>
      <c r="M93" s="343">
        <f>'Month (GWh)'!M97+M92</f>
        <v>64168.833707869722</v>
      </c>
      <c r="N93" s="176"/>
      <c r="O93" s="176"/>
      <c r="P93" s="176"/>
      <c r="Q93" s="176"/>
      <c r="R93" s="176"/>
      <c r="S93" s="176"/>
      <c r="T93" s="176"/>
      <c r="U93" s="176"/>
      <c r="V93" s="176"/>
      <c r="W93" s="176"/>
      <c r="X93" s="176"/>
      <c r="Y93" s="176"/>
      <c r="Z93" s="176"/>
      <c r="AA93" s="176"/>
      <c r="AB93" s="176"/>
      <c r="AC93" s="176"/>
      <c r="AD93" s="176"/>
      <c r="AE93" s="176"/>
    </row>
    <row r="94" ht="15" customHeight="1">
      <c r="A94" s="360">
        <f>'Month (GWh)'!A98</f>
        <v>2007</v>
      </c>
      <c r="B94" t="s" s="361">
        <v>141</v>
      </c>
      <c r="C94" s="343">
        <f>'Month (GWh)'!C98+C93</f>
        <v>3480</v>
      </c>
      <c r="D94" s="343">
        <f>'Month (GWh)'!D98+D93</f>
        <v>23417.014701</v>
      </c>
      <c r="E94" s="343">
        <f>'Month (GWh)'!E98+E93</f>
        <v>76742.855365691590</v>
      </c>
      <c r="F94" s="343">
        <f>'Month (GWh)'!F98+F93</f>
        <v>8144.232832769610</v>
      </c>
      <c r="G94" s="343">
        <f>'Month (GWh)'!G98+G93</f>
        <v>111784.1028994612</v>
      </c>
      <c r="H94" s="343">
        <f>'Month (GWh)'!H98+H93</f>
        <v>6136</v>
      </c>
      <c r="I94" s="343">
        <f>'Month (GWh)'!I98+I93</f>
        <v>848.347670072555</v>
      </c>
      <c r="J94" s="343">
        <f>'Month (GWh)'!J98+J93</f>
        <v>0</v>
      </c>
      <c r="K94" s="343">
        <f>'Month (GWh)'!K98+K93</f>
        <v>13627.2995987</v>
      </c>
      <c r="L94" s="343">
        <f>'Month (GWh)'!L98+L93</f>
        <v>20611.647268772555</v>
      </c>
      <c r="M94" s="343">
        <f>'Month (GWh)'!M98+M93</f>
        <v>91172.455630688637</v>
      </c>
      <c r="N94" s="176"/>
      <c r="O94" s="176"/>
      <c r="P94" s="176"/>
      <c r="Q94" s="176"/>
      <c r="R94" s="176"/>
      <c r="S94" s="176"/>
      <c r="T94" s="176"/>
      <c r="U94" s="176"/>
      <c r="V94" s="176"/>
      <c r="W94" s="176"/>
      <c r="X94" s="176"/>
      <c r="Y94" s="176"/>
      <c r="Z94" s="176"/>
      <c r="AA94" s="176"/>
      <c r="AB94" s="176"/>
      <c r="AC94" s="176"/>
      <c r="AD94" s="176"/>
      <c r="AE94" s="176"/>
    </row>
    <row r="95" ht="15" customHeight="1">
      <c r="A95" s="360">
        <f>'Month (GWh)'!A99</f>
        <v>2007</v>
      </c>
      <c r="B95" t="s" s="361">
        <v>142</v>
      </c>
      <c r="C95" s="343">
        <f>'Month (GWh)'!C99+C94</f>
        <v>3480</v>
      </c>
      <c r="D95" s="343">
        <f>'Month (GWh)'!D99+D94</f>
        <v>30437.769471</v>
      </c>
      <c r="E95" s="343">
        <f>'Month (GWh)'!E99+E94</f>
        <v>99190.163025270129</v>
      </c>
      <c r="F95" s="343">
        <f>'Month (GWh)'!F99+F94</f>
        <v>8334.819712946784</v>
      </c>
      <c r="G95" s="343">
        <f>'Month (GWh)'!G99+G94</f>
        <v>141442.7522092169</v>
      </c>
      <c r="H95" s="343">
        <f>'Month (GWh)'!H99+H94</f>
        <v>17506</v>
      </c>
      <c r="I95" s="343">
        <f>'Month (GWh)'!I99+I94</f>
        <v>1170.435160331782</v>
      </c>
      <c r="J95" s="343">
        <f>'Month (GWh)'!J99+J94</f>
        <v>0</v>
      </c>
      <c r="K95" s="343">
        <f>'Month (GWh)'!K99+K94</f>
        <v>17444.7442734</v>
      </c>
      <c r="L95" s="343">
        <f>'Month (GWh)'!L99+L94</f>
        <v>36121.179433731784</v>
      </c>
      <c r="M95" s="343">
        <f>'Month (GWh)'!M99+M94</f>
        <v>105321.5727754851</v>
      </c>
      <c r="N95" s="176"/>
      <c r="O95" s="176"/>
      <c r="P95" s="176"/>
      <c r="Q95" s="176"/>
      <c r="R95" s="176"/>
      <c r="S95" s="176"/>
      <c r="T95" s="176"/>
      <c r="U95" s="176"/>
      <c r="V95" s="176"/>
      <c r="W95" s="176"/>
      <c r="X95" s="176"/>
      <c r="Y95" s="176"/>
      <c r="Z95" s="176"/>
      <c r="AA95" s="176"/>
      <c r="AB95" s="176"/>
      <c r="AC95" s="176"/>
      <c r="AD95" s="176"/>
      <c r="AE95" s="176"/>
    </row>
    <row r="96" ht="15" customHeight="1">
      <c r="A96" s="360">
        <f>'Month (GWh)'!A100</f>
        <v>2007</v>
      </c>
      <c r="B96" t="s" s="361">
        <v>143</v>
      </c>
      <c r="C96" s="343">
        <f>'Month (GWh)'!C100+C95</f>
        <v>3480</v>
      </c>
      <c r="D96" s="343">
        <f>'Month (GWh)'!D100+D95</f>
        <v>34439.931642</v>
      </c>
      <c r="E96" s="343">
        <f>'Month (GWh)'!E100+E95</f>
        <v>111588.8985558702</v>
      </c>
      <c r="F96" s="343">
        <f>'Month (GWh)'!F100+F95</f>
        <v>8629.172374268415</v>
      </c>
      <c r="G96" s="343">
        <f>'Month (GWh)'!G100+G95</f>
        <v>158138.0025721386</v>
      </c>
      <c r="H96" s="343">
        <f>'Month (GWh)'!H100+H95</f>
        <v>27541</v>
      </c>
      <c r="I96" s="343">
        <f>'Month (GWh)'!I100+I95</f>
        <v>1489.067454838706</v>
      </c>
      <c r="J96" s="343">
        <f>'Month (GWh)'!J100+J95</f>
        <v>0</v>
      </c>
      <c r="K96" s="343">
        <f>'Month (GWh)'!K100+K95</f>
        <v>20996.3494959</v>
      </c>
      <c r="L96" s="343">
        <f>'Month (GWh)'!L100+L95</f>
        <v>50026.416950738712</v>
      </c>
      <c r="M96" s="343">
        <f>'Month (GWh)'!M100+M95</f>
        <v>108111.5856213999</v>
      </c>
      <c r="N96" s="176"/>
      <c r="O96" s="176"/>
      <c r="P96" s="176"/>
      <c r="Q96" s="176"/>
      <c r="R96" s="176"/>
      <c r="S96" s="176"/>
      <c r="T96" s="176"/>
      <c r="U96" s="176"/>
      <c r="V96" s="176"/>
      <c r="W96" s="176"/>
      <c r="X96" s="176"/>
      <c r="Y96" s="176"/>
      <c r="Z96" s="176"/>
      <c r="AA96" s="176"/>
      <c r="AB96" s="176"/>
      <c r="AC96" s="176"/>
      <c r="AD96" s="176"/>
      <c r="AE96" s="176"/>
    </row>
    <row r="97" ht="15" customHeight="1">
      <c r="A97" s="360">
        <f>'Month (GWh)'!A101</f>
        <v>2007</v>
      </c>
      <c r="B97" t="s" s="361">
        <v>144</v>
      </c>
      <c r="C97" s="343">
        <f>'Month (GWh)'!C101+C96</f>
        <v>3957</v>
      </c>
      <c r="D97" s="343">
        <f>'Month (GWh)'!D101+D96</f>
        <v>38344.274231</v>
      </c>
      <c r="E97" s="343">
        <f>'Month (GWh)'!E101+E96</f>
        <v>121946.0319636038</v>
      </c>
      <c r="F97" s="343">
        <f>'Month (GWh)'!F101+F96</f>
        <v>8910.172374268415</v>
      </c>
      <c r="G97" s="343">
        <f>'Month (GWh)'!G101+G96</f>
        <v>173157.4785688722</v>
      </c>
      <c r="H97" s="343">
        <f>'Month (GWh)'!H101+H96</f>
        <v>30304</v>
      </c>
      <c r="I97" s="343">
        <f>'Month (GWh)'!I101+I96</f>
        <v>1850.450686674109</v>
      </c>
      <c r="J97" s="343">
        <f>'Month (GWh)'!J101+J96</f>
        <v>0</v>
      </c>
      <c r="K97" s="343">
        <f>'Month (GWh)'!K101+K96</f>
        <v>24942.756908</v>
      </c>
      <c r="L97" s="343">
        <f>'Month (GWh)'!L101+L96</f>
        <v>57097.207594674117</v>
      </c>
      <c r="M97" s="343">
        <f>'Month (GWh)'!M101+M96</f>
        <v>116060.2709741981</v>
      </c>
      <c r="N97" s="176"/>
      <c r="O97" s="176"/>
      <c r="P97" s="176"/>
      <c r="Q97" s="176"/>
      <c r="R97" s="176"/>
      <c r="S97" s="176"/>
      <c r="T97" s="176"/>
      <c r="U97" s="176"/>
      <c r="V97" s="176"/>
      <c r="W97" s="176"/>
      <c r="X97" s="176"/>
      <c r="Y97" s="176"/>
      <c r="Z97" s="176"/>
      <c r="AA97" s="176"/>
      <c r="AB97" s="176"/>
      <c r="AC97" s="176"/>
      <c r="AD97" s="176"/>
      <c r="AE97" s="176"/>
    </row>
    <row r="98" ht="15" customHeight="1">
      <c r="A98" s="360">
        <f>'Month (GWh)'!A102</f>
        <v>2007</v>
      </c>
      <c r="B98" t="s" s="361">
        <v>145</v>
      </c>
      <c r="C98" s="343">
        <f>'Month (GWh)'!C102+C97</f>
        <v>3957</v>
      </c>
      <c r="D98" s="343">
        <f>'Month (GWh)'!D102+D97</f>
        <v>42355.862602999994</v>
      </c>
      <c r="E98" s="343">
        <f>'Month (GWh)'!E102+E97</f>
        <v>132173.3139946477</v>
      </c>
      <c r="F98" s="343">
        <f>'Month (GWh)'!F102+F97</f>
        <v>9155.787222179377</v>
      </c>
      <c r="G98" s="343">
        <f>'Month (GWh)'!G102+G97</f>
        <v>187641.9638198271</v>
      </c>
      <c r="H98" s="343">
        <f>'Month (GWh)'!H102+H97</f>
        <v>38520</v>
      </c>
      <c r="I98" s="343">
        <f>'Month (GWh)'!I102+I97</f>
        <v>2520.969847178904</v>
      </c>
      <c r="J98" s="343">
        <f>'Month (GWh)'!J102+J97</f>
        <v>0</v>
      </c>
      <c r="K98" s="343">
        <f>'Month (GWh)'!K102+K97</f>
        <v>29064.1174421</v>
      </c>
      <c r="L98" s="343">
        <f>'Month (GWh)'!L102+L97</f>
        <v>70105.087289278919</v>
      </c>
      <c r="M98" s="343">
        <f>'Month (GWh)'!M102+M97</f>
        <v>117536.8765305482</v>
      </c>
      <c r="N98" s="176"/>
      <c r="O98" s="176"/>
      <c r="P98" s="176"/>
      <c r="Q98" s="176"/>
      <c r="R98" s="176"/>
      <c r="S98" s="176"/>
      <c r="T98" s="176"/>
      <c r="U98" s="176"/>
      <c r="V98" s="176"/>
      <c r="W98" s="176"/>
      <c r="X98" s="176"/>
      <c r="Y98" s="176"/>
      <c r="Z98" s="176"/>
      <c r="AA98" s="176"/>
      <c r="AB98" s="176"/>
      <c r="AC98" s="176"/>
      <c r="AD98" s="176"/>
      <c r="AE98" s="176"/>
    </row>
    <row r="99" ht="15" customHeight="1">
      <c r="A99" s="360">
        <f>'Month (GWh)'!A103</f>
        <v>2007</v>
      </c>
      <c r="B99" t="s" s="361">
        <v>146</v>
      </c>
      <c r="C99" s="343">
        <f>'Month (GWh)'!C103+C98</f>
        <v>4017</v>
      </c>
      <c r="D99" s="343">
        <f>'Month (GWh)'!D103+D98</f>
        <v>46395.059467999992</v>
      </c>
      <c r="E99" s="343">
        <f>'Month (GWh)'!E103+E98</f>
        <v>144787.2017954405</v>
      </c>
      <c r="F99" s="343">
        <f>'Month (GWh)'!F103+F98</f>
        <v>9398.787222179377</v>
      </c>
      <c r="G99" s="343">
        <f>'Month (GWh)'!G103+G98</f>
        <v>204598.0484856199</v>
      </c>
      <c r="H99" s="343">
        <f>'Month (GWh)'!H103+H98</f>
        <v>41514</v>
      </c>
      <c r="I99" s="343">
        <f>'Month (GWh)'!I103+I98</f>
        <v>3369.037543211997</v>
      </c>
      <c r="J99" s="343">
        <f>'Month (GWh)'!J103+J98</f>
        <v>0</v>
      </c>
      <c r="K99" s="343">
        <f>'Month (GWh)'!K103+K98</f>
        <v>33102.6883611</v>
      </c>
      <c r="L99" s="343">
        <f>'Month (GWh)'!L103+L98</f>
        <v>77985.725904312014</v>
      </c>
      <c r="M99" s="343">
        <f>'Month (GWh)'!M103+M98</f>
        <v>126612.3225813079</v>
      </c>
      <c r="N99" s="176"/>
      <c r="O99" s="176"/>
      <c r="P99" s="176"/>
      <c r="Q99" s="176"/>
      <c r="R99" s="176"/>
      <c r="S99" s="176"/>
      <c r="T99" s="176"/>
      <c r="U99" s="176"/>
      <c r="V99" s="176"/>
      <c r="W99" s="176"/>
      <c r="X99" s="176"/>
      <c r="Y99" s="176"/>
      <c r="Z99" s="176"/>
      <c r="AA99" s="176"/>
      <c r="AB99" s="176"/>
      <c r="AC99" s="176"/>
      <c r="AD99" s="176"/>
      <c r="AE99" s="176"/>
    </row>
    <row r="100" ht="15" customHeight="1">
      <c r="A100" s="360">
        <f>'Month (GWh)'!A104</f>
        <v>2007</v>
      </c>
      <c r="B100" t="s" s="361">
        <v>147</v>
      </c>
      <c r="C100" s="343">
        <f>'Month (GWh)'!C104+C99</f>
        <v>4025</v>
      </c>
      <c r="D100" s="343">
        <f>'Month (GWh)'!D104+D99</f>
        <v>49155.577707999990</v>
      </c>
      <c r="E100" s="343">
        <f>'Month (GWh)'!E104+E99</f>
        <v>159046.9191547566</v>
      </c>
      <c r="F100" s="343">
        <f>'Month (GWh)'!F104+F99</f>
        <v>9706.787222179377</v>
      </c>
      <c r="G100" s="343">
        <f>'Month (GWh)'!G104+G99</f>
        <v>221934.284084936</v>
      </c>
      <c r="H100" s="343">
        <f>'Month (GWh)'!H104+H99</f>
        <v>43343</v>
      </c>
      <c r="I100" s="343">
        <f>'Month (GWh)'!I104+I99</f>
        <v>3605.014938148238</v>
      </c>
      <c r="J100" s="343">
        <f>'Month (GWh)'!J104+J99</f>
        <v>24.20021119405531</v>
      </c>
      <c r="K100" s="343">
        <f>'Month (GWh)'!K104+K99</f>
        <v>37275.0394419</v>
      </c>
      <c r="L100" s="343">
        <f>'Month (GWh)'!L104+L99</f>
        <v>84247.254591242308</v>
      </c>
      <c r="M100" s="343">
        <f>'Month (GWh)'!M104+M99</f>
        <v>137687.0294936937</v>
      </c>
      <c r="N100" s="176"/>
      <c r="O100" s="176"/>
      <c r="P100" s="176"/>
      <c r="Q100" s="176"/>
      <c r="R100" s="176"/>
      <c r="S100" s="176"/>
      <c r="T100" s="176"/>
      <c r="U100" s="176"/>
      <c r="V100" s="176"/>
      <c r="W100" s="176"/>
      <c r="X100" s="176"/>
      <c r="Y100" s="176"/>
      <c r="Z100" s="176"/>
      <c r="AA100" s="176"/>
      <c r="AB100" s="176"/>
      <c r="AC100" s="176"/>
      <c r="AD100" s="176"/>
      <c r="AE100" s="176"/>
    </row>
    <row r="101" ht="15" customHeight="1">
      <c r="A101" s="360">
        <f>'Month (GWh)'!A105</f>
        <v>2007</v>
      </c>
      <c r="B101" t="s" s="361">
        <v>148</v>
      </c>
      <c r="C101" s="343">
        <f>'Month (GWh)'!C105+C100</f>
        <v>4333</v>
      </c>
      <c r="D101" s="343">
        <f>'Month (GWh)'!D105+D100</f>
        <v>53234.905243999987</v>
      </c>
      <c r="E101" s="343">
        <f>'Month (GWh)'!E105+E100</f>
        <v>184043.8180798982</v>
      </c>
      <c r="F101" s="343">
        <f>'Month (GWh)'!F105+F100</f>
        <v>10481.6674295107</v>
      </c>
      <c r="G101" s="343">
        <f>'Month (GWh)'!G105+G100</f>
        <v>252093.3907534089</v>
      </c>
      <c r="H101" s="343">
        <f>'Month (GWh)'!H105+H100</f>
        <v>49112</v>
      </c>
      <c r="I101" s="343">
        <f>'Month (GWh)'!I105+I100</f>
        <v>4507.178934023290</v>
      </c>
      <c r="J101" s="343">
        <f>'Month (GWh)'!J105+J100</f>
        <v>67.24514877864766</v>
      </c>
      <c r="K101" s="343">
        <f>'Month (GWh)'!K105+K100</f>
        <v>41642.1167954</v>
      </c>
      <c r="L101" s="343">
        <f>'Month (GWh)'!L105+L100</f>
        <v>95328.540878201951</v>
      </c>
      <c r="M101" s="343">
        <f>'Month (GWh)'!M105+M100</f>
        <v>156764.849875207</v>
      </c>
      <c r="N101" s="176"/>
      <c r="O101" s="176"/>
      <c r="P101" s="176"/>
      <c r="Q101" s="176"/>
      <c r="R101" s="176"/>
      <c r="S101" s="176"/>
      <c r="T101" s="176"/>
      <c r="U101" s="176"/>
      <c r="V101" s="176"/>
      <c r="W101" s="176"/>
      <c r="X101" s="176"/>
      <c r="Y101" s="176"/>
      <c r="Z101" s="176"/>
      <c r="AA101" s="176"/>
      <c r="AB101" s="176"/>
      <c r="AC101" s="176"/>
      <c r="AD101" s="176"/>
      <c r="AE101" s="176"/>
    </row>
    <row r="102" ht="15" customHeight="1">
      <c r="A102" s="360">
        <f>'Month (GWh)'!A106</f>
        <v>2007</v>
      </c>
      <c r="B102" t="s" s="361">
        <v>149</v>
      </c>
      <c r="C102" s="343">
        <f>'Month (GWh)'!C106+C101</f>
        <v>4671.649722</v>
      </c>
      <c r="D102" s="343">
        <f>'Month (GWh)'!D106+D101</f>
        <v>64338.439590999988</v>
      </c>
      <c r="E102" s="343">
        <f>'Month (GWh)'!E106+E101</f>
        <v>203001.8596556564</v>
      </c>
      <c r="F102" s="343">
        <f>'Month (GWh)'!F106+F101</f>
        <v>13038.238525878574</v>
      </c>
      <c r="G102" s="343">
        <f>'Month (GWh)'!G106+G101</f>
        <v>285050.187494535</v>
      </c>
      <c r="H102" s="343">
        <f>'Month (GWh)'!H106+H101</f>
        <v>50669.190833</v>
      </c>
      <c r="I102" s="343">
        <f>'Month (GWh)'!I106+I101</f>
        <v>5431.294801254883</v>
      </c>
      <c r="J102" s="343">
        <f>'Month (GWh)'!J106+J101</f>
        <v>108.2063823782534</v>
      </c>
      <c r="K102" s="343">
        <f>'Month (GWh)'!K106+K101</f>
        <v>46456.3484322</v>
      </c>
      <c r="L102" s="343">
        <f>'Month (GWh)'!L106+L101</f>
        <v>102665.0404488332</v>
      </c>
      <c r="M102" s="343">
        <f>'Month (GWh)'!M106+M101</f>
        <v>182385.1470457018</v>
      </c>
      <c r="N102" s="176"/>
      <c r="O102" s="176"/>
      <c r="P102" s="176"/>
      <c r="Q102" s="176"/>
      <c r="R102" s="176"/>
      <c r="S102" s="176"/>
      <c r="T102" s="176"/>
      <c r="U102" s="176"/>
      <c r="V102" s="176"/>
      <c r="W102" s="176"/>
      <c r="X102" s="176"/>
      <c r="Y102" s="176"/>
      <c r="Z102" s="176"/>
      <c r="AA102" s="176"/>
      <c r="AB102" s="176"/>
      <c r="AC102" s="176"/>
      <c r="AD102" s="176"/>
      <c r="AE102" s="176"/>
    </row>
    <row r="103" ht="15" customHeight="1">
      <c r="A103" s="375">
        <f>'Month (GWh)'!A107</f>
        <v>2007</v>
      </c>
      <c r="B103" t="s" s="376">
        <v>101</v>
      </c>
      <c r="C103" s="377">
        <f>'Month (GWh)'!C107+C102</f>
        <v>6471.162103000001</v>
      </c>
      <c r="D103" s="377">
        <f>'Month (GWh)'!D107+D102</f>
        <v>76602.423125999980</v>
      </c>
      <c r="E103" s="377">
        <f>'Month (GWh)'!E107+E102</f>
        <v>225764.0024561842</v>
      </c>
      <c r="F103" s="377">
        <f>'Month (GWh)'!F107+F102</f>
        <v>14903.153659554460</v>
      </c>
      <c r="G103" s="377">
        <f>'Month (GWh)'!G107+G102</f>
        <v>323740.7413447387</v>
      </c>
      <c r="H103" s="377">
        <f>'Month (GWh)'!H107+H102</f>
        <v>51389.868333</v>
      </c>
      <c r="I103" s="377">
        <f>'Month (GWh)'!I107+I102</f>
        <v>6357.571182307463</v>
      </c>
      <c r="J103" s="377">
        <f>'Month (GWh)'!J107+J102</f>
        <v>152.5399263746138</v>
      </c>
      <c r="K103" s="377">
        <f>'Month (GWh)'!K107+K102</f>
        <v>50971.8297983</v>
      </c>
      <c r="L103" s="377">
        <f>'Month (GWh)'!L107+L102</f>
        <v>108871.8092399821</v>
      </c>
      <c r="M103" s="377">
        <f>'Month (GWh)'!M107+M102</f>
        <v>214868.9321047566</v>
      </c>
      <c r="N103" s="176"/>
      <c r="O103" s="176"/>
      <c r="P103" s="176"/>
      <c r="Q103" s="176"/>
      <c r="R103" s="176"/>
      <c r="S103" s="176"/>
      <c r="T103" s="176"/>
      <c r="U103" s="176"/>
      <c r="V103" s="176"/>
      <c r="W103" s="176"/>
      <c r="X103" s="176"/>
      <c r="Y103" s="176"/>
      <c r="Z103" s="176"/>
      <c r="AA103" s="176"/>
      <c r="AB103" s="176"/>
      <c r="AC103" s="176"/>
      <c r="AD103" s="176"/>
      <c r="AE103" s="176"/>
    </row>
    <row r="104" ht="15" customHeight="1">
      <c r="A104" s="378">
        <f>'Month (GWh)'!A108</f>
        <v>2008</v>
      </c>
      <c r="B104" t="s" s="379">
        <v>89</v>
      </c>
      <c r="C104" s="362">
        <f>'Month (GWh)'!C108</f>
        <v>4855.976946</v>
      </c>
      <c r="D104" s="362">
        <f>'Month (GWh)'!D108</f>
        <v>11996.111234</v>
      </c>
      <c r="E104" s="362">
        <f>'Month (GWh)'!E108</f>
        <v>24361.946349428752</v>
      </c>
      <c r="F104" s="362">
        <f>'Month (GWh)'!F108</f>
        <v>1874.380232424895</v>
      </c>
      <c r="G104" s="362">
        <f>'Month (GWh)'!G108</f>
        <v>43088.414761853652</v>
      </c>
      <c r="H104" s="362">
        <f>'Month (GWh)'!H108</f>
        <v>127.325</v>
      </c>
      <c r="I104" s="362">
        <f>'Month (GWh)'!I108</f>
        <v>1051.766092442553</v>
      </c>
      <c r="J104" s="362">
        <f>'Month (GWh)'!J108</f>
        <v>39.48070708395731</v>
      </c>
      <c r="K104" s="362">
        <f>'Month (GWh)'!K108</f>
        <v>4602.992722600001</v>
      </c>
      <c r="L104" s="362">
        <f>'Month (GWh)'!L108</f>
        <v>5821.564522126511</v>
      </c>
      <c r="M104" s="362">
        <f>'Month (GWh)'!M108</f>
        <v>37266.850239727137</v>
      </c>
      <c r="N104" s="176"/>
      <c r="O104" s="176"/>
      <c r="P104" s="176"/>
      <c r="Q104" s="176"/>
      <c r="R104" s="176"/>
      <c r="S104" s="176"/>
      <c r="T104" s="176"/>
      <c r="U104" s="176"/>
      <c r="V104" s="176"/>
      <c r="W104" s="176"/>
      <c r="X104" s="176"/>
      <c r="Y104" s="176"/>
      <c r="Z104" s="176"/>
      <c r="AA104" s="176"/>
      <c r="AB104" s="176"/>
      <c r="AC104" s="176"/>
      <c r="AD104" s="176"/>
      <c r="AE104" s="176"/>
    </row>
    <row r="105" ht="15" customHeight="1">
      <c r="A105" s="360">
        <f>'Month (GWh)'!A109</f>
        <v>2008</v>
      </c>
      <c r="B105" t="s" s="361">
        <v>87</v>
      </c>
      <c r="C105" s="343">
        <f>'Month (GWh)'!C109+C104</f>
        <v>6643.936947</v>
      </c>
      <c r="D105" s="343">
        <f>'Month (GWh)'!D109+D104</f>
        <v>22560.792408</v>
      </c>
      <c r="E105" s="343">
        <f>'Month (GWh)'!E109+E104</f>
        <v>52336.770162786066</v>
      </c>
      <c r="F105" s="343">
        <f>'Month (GWh)'!F109+F104</f>
        <v>2003.445670351422</v>
      </c>
      <c r="G105" s="343">
        <f>'Month (GWh)'!G109+G104</f>
        <v>83544.9451881375</v>
      </c>
      <c r="H105" s="343">
        <f>'Month (GWh)'!H109+H104</f>
        <v>467.168055</v>
      </c>
      <c r="I105" s="343">
        <f>'Month (GWh)'!I109+I104</f>
        <v>1641.213141153821</v>
      </c>
      <c r="J105" s="343">
        <f>'Month (GWh)'!J109+J104</f>
        <v>73.91665715163118</v>
      </c>
      <c r="K105" s="343">
        <f>'Month (GWh)'!K109+K104</f>
        <v>9328.7209377</v>
      </c>
      <c r="L105" s="343">
        <f>'Month (GWh)'!L109+L104</f>
        <v>11511.018791005452</v>
      </c>
      <c r="M105" s="343">
        <f>'Month (GWh)'!M109+M104</f>
        <v>72033.926397132032</v>
      </c>
      <c r="N105" s="176"/>
      <c r="O105" s="176"/>
      <c r="P105" s="176"/>
      <c r="Q105" s="176"/>
      <c r="R105" s="176"/>
      <c r="S105" s="176"/>
      <c r="T105" s="176"/>
      <c r="U105" s="176"/>
      <c r="V105" s="176"/>
      <c r="W105" s="176"/>
      <c r="X105" s="176"/>
      <c r="Y105" s="176"/>
      <c r="Z105" s="176"/>
      <c r="AA105" s="176"/>
      <c r="AB105" s="176"/>
      <c r="AC105" s="176"/>
      <c r="AD105" s="176"/>
      <c r="AE105" s="176"/>
    </row>
    <row r="106" ht="15" customHeight="1">
      <c r="A106" s="360">
        <f>'Month (GWh)'!A110</f>
        <v>2008</v>
      </c>
      <c r="B106" t="s" s="361">
        <v>141</v>
      </c>
      <c r="C106" s="343">
        <f>'Month (GWh)'!C110+C105</f>
        <v>8528.951669</v>
      </c>
      <c r="D106" s="343">
        <f>'Month (GWh)'!D110+D105</f>
        <v>33762.929322</v>
      </c>
      <c r="E106" s="343">
        <f>'Month (GWh)'!E110+E105</f>
        <v>82485.710247021634</v>
      </c>
      <c r="F106" s="343">
        <f>'Month (GWh)'!F110+F105</f>
        <v>2094.146123469585</v>
      </c>
      <c r="G106" s="343">
        <f>'Month (GWh)'!G110+G105</f>
        <v>126871.7373614912</v>
      </c>
      <c r="H106" s="343">
        <f>'Month (GWh)'!H110+H105</f>
        <v>719.611943</v>
      </c>
      <c r="I106" s="343">
        <f>'Month (GWh)'!I110+I105</f>
        <v>2428.859564012966</v>
      </c>
      <c r="J106" s="343">
        <f>'Month (GWh)'!J110+J105</f>
        <v>114.0096807574925</v>
      </c>
      <c r="K106" s="343">
        <f>'Month (GWh)'!K110+K105</f>
        <v>14390.6831622</v>
      </c>
      <c r="L106" s="343">
        <f>'Month (GWh)'!L110+L105</f>
        <v>17653.164349970459</v>
      </c>
      <c r="M106" s="343">
        <f>'Month (GWh)'!M110+M105</f>
        <v>109218.5730115208</v>
      </c>
      <c r="N106" s="176"/>
      <c r="O106" s="176"/>
      <c r="P106" s="176"/>
      <c r="Q106" s="176"/>
      <c r="R106" s="176"/>
      <c r="S106" s="176"/>
      <c r="T106" s="176"/>
      <c r="U106" s="176"/>
      <c r="V106" s="176"/>
      <c r="W106" s="176"/>
      <c r="X106" s="176"/>
      <c r="Y106" s="176"/>
      <c r="Z106" s="176"/>
      <c r="AA106" s="176"/>
      <c r="AB106" s="176"/>
      <c r="AC106" s="176"/>
      <c r="AD106" s="176"/>
      <c r="AE106" s="176"/>
    </row>
    <row r="107" ht="15" customHeight="1">
      <c r="A107" s="360">
        <f>'Month (GWh)'!A111</f>
        <v>2008</v>
      </c>
      <c r="B107" t="s" s="361">
        <v>142</v>
      </c>
      <c r="C107" s="343">
        <f>'Month (GWh)'!C111+C106</f>
        <v>11528.970282</v>
      </c>
      <c r="D107" s="343">
        <f>'Month (GWh)'!D111+D106</f>
        <v>42918.766666</v>
      </c>
      <c r="E107" s="343">
        <f>'Month (GWh)'!E111+E106</f>
        <v>105080.3409093128</v>
      </c>
      <c r="F107" s="343">
        <f>'Month (GWh)'!F111+F106</f>
        <v>2677.771123469585</v>
      </c>
      <c r="G107" s="343">
        <f>'Month (GWh)'!G111+G106</f>
        <v>162205.8489807824</v>
      </c>
      <c r="H107" s="343">
        <f>'Month (GWh)'!H111+H106</f>
        <v>1170.448333</v>
      </c>
      <c r="I107" s="343">
        <f>'Month (GWh)'!I111+I106</f>
        <v>3357.961446164588</v>
      </c>
      <c r="J107" s="343">
        <f>'Month (GWh)'!J111+J106</f>
        <v>134.6730786086099</v>
      </c>
      <c r="K107" s="343">
        <f>'Month (GWh)'!K111+K106</f>
        <v>19111.5809365</v>
      </c>
      <c r="L107" s="343">
        <f>'Month (GWh)'!L111+L106</f>
        <v>23774.6637942732</v>
      </c>
      <c r="M107" s="343">
        <f>'Month (GWh)'!M111+M106</f>
        <v>138431.1851865092</v>
      </c>
      <c r="N107" s="176"/>
      <c r="O107" s="176"/>
      <c r="P107" s="176"/>
      <c r="Q107" s="176"/>
      <c r="R107" s="176"/>
      <c r="S107" s="176"/>
      <c r="T107" s="176"/>
      <c r="U107" s="176"/>
      <c r="V107" s="176"/>
      <c r="W107" s="176"/>
      <c r="X107" s="176"/>
      <c r="Y107" s="176"/>
      <c r="Z107" s="176"/>
      <c r="AA107" s="176"/>
      <c r="AB107" s="176"/>
      <c r="AC107" s="176"/>
      <c r="AD107" s="176"/>
      <c r="AE107" s="176"/>
    </row>
    <row r="108" ht="15" customHeight="1">
      <c r="A108" s="360">
        <f>'Month (GWh)'!A112</f>
        <v>2008</v>
      </c>
      <c r="B108" t="s" s="361">
        <v>143</v>
      </c>
      <c r="C108" s="343">
        <f>'Month (GWh)'!C112+C107</f>
        <v>11821.503059</v>
      </c>
      <c r="D108" s="343">
        <f>'Month (GWh)'!D112+D107</f>
        <v>48895.340069000005</v>
      </c>
      <c r="E108" s="343">
        <f>'Month (GWh)'!E112+E107</f>
        <v>122253.1466028367</v>
      </c>
      <c r="F108" s="343">
        <f>'Month (GWh)'!F112+F107</f>
        <v>2960.956123469585</v>
      </c>
      <c r="G108" s="343">
        <f>'Month (GWh)'!G112+G107</f>
        <v>185930.9458543063</v>
      </c>
      <c r="H108" s="343">
        <f>'Month (GWh)'!H112+H107</f>
        <v>6029.886666</v>
      </c>
      <c r="I108" s="343">
        <f>'Month (GWh)'!I112+I107</f>
        <v>4603.224814484020</v>
      </c>
      <c r="J108" s="343">
        <f>'Month (GWh)'!J112+J107</f>
        <v>167.3726086887949</v>
      </c>
      <c r="K108" s="343">
        <f>'Month (GWh)'!K112+K107</f>
        <v>23625.5157635</v>
      </c>
      <c r="L108" s="343">
        <f>'Month (GWh)'!L112+L107</f>
        <v>34425.999852672816</v>
      </c>
      <c r="M108" s="343">
        <f>'Month (GWh)'!M112+M107</f>
        <v>151504.9460016334</v>
      </c>
      <c r="N108" s="176"/>
      <c r="O108" s="176"/>
      <c r="P108" s="176"/>
      <c r="Q108" s="176"/>
      <c r="R108" s="176"/>
      <c r="S108" s="176"/>
      <c r="T108" s="176"/>
      <c r="U108" s="176"/>
      <c r="V108" s="176"/>
      <c r="W108" s="176"/>
      <c r="X108" s="176"/>
      <c r="Y108" s="176"/>
      <c r="Z108" s="176"/>
      <c r="AA108" s="176"/>
      <c r="AB108" s="176"/>
      <c r="AC108" s="176"/>
      <c r="AD108" s="176"/>
      <c r="AE108" s="176"/>
    </row>
    <row r="109" ht="15" customHeight="1">
      <c r="A109" s="360">
        <f>'Month (GWh)'!A113</f>
        <v>2008</v>
      </c>
      <c r="B109" t="s" s="361">
        <v>144</v>
      </c>
      <c r="C109" s="343">
        <f>'Month (GWh)'!C113+C108</f>
        <v>11821.503059</v>
      </c>
      <c r="D109" s="343">
        <f>'Month (GWh)'!D113+D108</f>
        <v>54552.036775000008</v>
      </c>
      <c r="E109" s="343">
        <f>'Month (GWh)'!E113+E108</f>
        <v>135060.2951267555</v>
      </c>
      <c r="F109" s="343">
        <f>'Month (GWh)'!F113+F108</f>
        <v>3055.351123469585</v>
      </c>
      <c r="G109" s="343">
        <f>'Month (GWh)'!G113+G108</f>
        <v>204489.1860842251</v>
      </c>
      <c r="H109" s="343">
        <f>'Month (GWh)'!H113+H108</f>
        <v>11795.470832</v>
      </c>
      <c r="I109" s="343">
        <f>'Month (GWh)'!I113+I108</f>
        <v>5703.775223855226</v>
      </c>
      <c r="J109" s="343">
        <f>'Month (GWh)'!J113+J108</f>
        <v>196.2063195336758</v>
      </c>
      <c r="K109" s="343">
        <f>'Month (GWh)'!K113+K108</f>
        <v>27537.5374429</v>
      </c>
      <c r="L109" s="343">
        <f>'Month (GWh)'!L113+L108</f>
        <v>45232.9898182889</v>
      </c>
      <c r="M109" s="343">
        <f>'Month (GWh)'!M113+M108</f>
        <v>159256.1962659362</v>
      </c>
      <c r="N109" s="176"/>
      <c r="O109" s="176"/>
      <c r="P109" s="176"/>
      <c r="Q109" s="176"/>
      <c r="R109" s="176"/>
      <c r="S109" s="176"/>
      <c r="T109" s="176"/>
      <c r="U109" s="176"/>
      <c r="V109" s="176"/>
      <c r="W109" s="176"/>
      <c r="X109" s="176"/>
      <c r="Y109" s="176"/>
      <c r="Z109" s="176"/>
      <c r="AA109" s="176"/>
      <c r="AB109" s="176"/>
      <c r="AC109" s="176"/>
      <c r="AD109" s="176"/>
      <c r="AE109" s="176"/>
    </row>
    <row r="110" ht="15" customHeight="1">
      <c r="A110" s="360">
        <f>'Month (GWh)'!A114</f>
        <v>2008</v>
      </c>
      <c r="B110" t="s" s="361">
        <v>145</v>
      </c>
      <c r="C110" s="343">
        <f>'Month (GWh)'!C114+C109</f>
        <v>11830.363337</v>
      </c>
      <c r="D110" s="343">
        <f>'Month (GWh)'!D114+D109</f>
        <v>60275.943481000009</v>
      </c>
      <c r="E110" s="343">
        <f>'Month (GWh)'!E114+E109</f>
        <v>161431.8886581368</v>
      </c>
      <c r="F110" s="343">
        <f>'Month (GWh)'!F114+F109</f>
        <v>3289.816123469585</v>
      </c>
      <c r="G110" s="343">
        <f>'Month (GWh)'!G114+G109</f>
        <v>236828.0115996064</v>
      </c>
      <c r="H110" s="343">
        <f>'Month (GWh)'!H114+H109</f>
        <v>17920.998885</v>
      </c>
      <c r="I110" s="343">
        <f>'Month (GWh)'!I114+I109</f>
        <v>6638.646595464186</v>
      </c>
      <c r="J110" s="343">
        <f>'Month (GWh)'!J114+J109</f>
        <v>228.7413466676777</v>
      </c>
      <c r="K110" s="343">
        <f>'Month (GWh)'!K114+K109</f>
        <v>31803.511448</v>
      </c>
      <c r="L110" s="343">
        <f>'Month (GWh)'!L114+L109</f>
        <v>56591.898275131862</v>
      </c>
      <c r="M110" s="343">
        <f>'Month (GWh)'!M114+M109</f>
        <v>180236.1133244745</v>
      </c>
      <c r="N110" s="176"/>
      <c r="O110" s="176"/>
      <c r="P110" s="176"/>
      <c r="Q110" s="176"/>
      <c r="R110" s="176"/>
      <c r="S110" s="176"/>
      <c r="T110" s="176"/>
      <c r="U110" s="176"/>
      <c r="V110" s="176"/>
      <c r="W110" s="176"/>
      <c r="X110" s="176"/>
      <c r="Y110" s="176"/>
      <c r="Z110" s="176"/>
      <c r="AA110" s="176"/>
      <c r="AB110" s="176"/>
      <c r="AC110" s="176"/>
      <c r="AD110" s="176"/>
      <c r="AE110" s="176"/>
    </row>
    <row r="111" ht="15" customHeight="1">
      <c r="A111" s="360">
        <f>'Month (GWh)'!A115</f>
        <v>2008</v>
      </c>
      <c r="B111" t="s" s="361">
        <v>146</v>
      </c>
      <c r="C111" s="343">
        <f>'Month (GWh)'!C115+C110</f>
        <v>11830.363337</v>
      </c>
      <c r="D111" s="343">
        <f>'Month (GWh)'!D115+D110</f>
        <v>65612.765959000011</v>
      </c>
      <c r="E111" s="343">
        <f>'Month (GWh)'!E115+E110</f>
        <v>176517.9146886136</v>
      </c>
      <c r="F111" s="343">
        <f>'Month (GWh)'!F115+F110</f>
        <v>3467.429505334723</v>
      </c>
      <c r="G111" s="343">
        <f>'Month (GWh)'!G115+G110</f>
        <v>257428.4734899483</v>
      </c>
      <c r="H111" s="343">
        <f>'Month (GWh)'!H115+H110</f>
        <v>24138.27555</v>
      </c>
      <c r="I111" s="343">
        <f>'Month (GWh)'!I115+I110</f>
        <v>7519.221515571517</v>
      </c>
      <c r="J111" s="343">
        <f>'Month (GWh)'!J115+J110</f>
        <v>272.1975416177279</v>
      </c>
      <c r="K111" s="343">
        <f>'Month (GWh)'!K115+K110</f>
        <v>35962.6836549</v>
      </c>
      <c r="L111" s="343">
        <f>'Month (GWh)'!L115+L110</f>
        <v>67892.378262089245</v>
      </c>
      <c r="M111" s="343">
        <f>'Month (GWh)'!M115+M110</f>
        <v>189536.095227859</v>
      </c>
      <c r="N111" s="176"/>
      <c r="O111" s="176"/>
      <c r="P111" s="176"/>
      <c r="Q111" s="176"/>
      <c r="R111" s="176"/>
      <c r="S111" s="176"/>
      <c r="T111" s="176"/>
      <c r="U111" s="176"/>
      <c r="V111" s="176"/>
      <c r="W111" s="176"/>
      <c r="X111" s="176"/>
      <c r="Y111" s="176"/>
      <c r="Z111" s="176"/>
      <c r="AA111" s="176"/>
      <c r="AB111" s="176"/>
      <c r="AC111" s="176"/>
      <c r="AD111" s="176"/>
      <c r="AE111" s="176"/>
    </row>
    <row r="112" ht="15" customHeight="1">
      <c r="A112" s="360">
        <f>'Month (GWh)'!A116</f>
        <v>2008</v>
      </c>
      <c r="B112" t="s" s="361">
        <v>147</v>
      </c>
      <c r="C112" s="343">
        <f>'Month (GWh)'!C116+C111</f>
        <v>11830.363337</v>
      </c>
      <c r="D112" s="343">
        <f>'Month (GWh)'!D116+D111</f>
        <v>68787.875835000013</v>
      </c>
      <c r="E112" s="343">
        <f>'Month (GWh)'!E116+E111</f>
        <v>187926.2777777203</v>
      </c>
      <c r="F112" s="343">
        <f>'Month (GWh)'!F116+F111</f>
        <v>3851.932364319301</v>
      </c>
      <c r="G112" s="343">
        <f>'Month (GWh)'!G116+G111</f>
        <v>272396.4493140397</v>
      </c>
      <c r="H112" s="343">
        <f>'Month (GWh)'!H116+H111</f>
        <v>28241.20805</v>
      </c>
      <c r="I112" s="343">
        <f>'Month (GWh)'!I116+I111</f>
        <v>7852.367797190505</v>
      </c>
      <c r="J112" s="343">
        <f>'Month (GWh)'!J116+J111</f>
        <v>303.7821072848938</v>
      </c>
      <c r="K112" s="343">
        <f>'Month (GWh)'!K116+K111</f>
        <v>40007.9099803</v>
      </c>
      <c r="L112" s="343">
        <f>'Month (GWh)'!L116+L111</f>
        <v>76405.2679347754</v>
      </c>
      <c r="M112" s="343">
        <f>'Month (GWh)'!M116+M111</f>
        <v>195991.1813792642</v>
      </c>
      <c r="N112" s="176"/>
      <c r="O112" s="176"/>
      <c r="P112" s="176"/>
      <c r="Q112" s="176"/>
      <c r="R112" s="176"/>
      <c r="S112" s="176"/>
      <c r="T112" s="176"/>
      <c r="U112" s="176"/>
      <c r="V112" s="176"/>
      <c r="W112" s="176"/>
      <c r="X112" s="176"/>
      <c r="Y112" s="176"/>
      <c r="Z112" s="176"/>
      <c r="AA112" s="176"/>
      <c r="AB112" s="176"/>
      <c r="AC112" s="176"/>
      <c r="AD112" s="176"/>
      <c r="AE112" s="176"/>
    </row>
    <row r="113" ht="15" customHeight="1">
      <c r="A113" s="360">
        <f>'Month (GWh)'!A117</f>
        <v>2008</v>
      </c>
      <c r="B113" t="s" s="361">
        <v>148</v>
      </c>
      <c r="C113" s="343">
        <f>'Month (GWh)'!C117+C112</f>
        <v>11830.363337</v>
      </c>
      <c r="D113" s="343">
        <f>'Month (GWh)'!D117+D112</f>
        <v>74028.758742000020</v>
      </c>
      <c r="E113" s="343">
        <f>'Month (GWh)'!E117+E112</f>
        <v>218936.5562982951</v>
      </c>
      <c r="F113" s="343">
        <f>'Month (GWh)'!F117+F112</f>
        <v>4657.256649547859</v>
      </c>
      <c r="G113" s="343">
        <f>'Month (GWh)'!G117+G112</f>
        <v>309452.935026843</v>
      </c>
      <c r="H113" s="343">
        <f>'Month (GWh)'!H117+H112</f>
        <v>39206.287496</v>
      </c>
      <c r="I113" s="343">
        <f>'Month (GWh)'!I117+I112</f>
        <v>8593.310347139062</v>
      </c>
      <c r="J113" s="343">
        <f>'Month (GWh)'!J117+J112</f>
        <v>333.4951733095748</v>
      </c>
      <c r="K113" s="343">
        <f>'Month (GWh)'!K117+K112</f>
        <v>44450.4082901</v>
      </c>
      <c r="L113" s="343">
        <f>'Month (GWh)'!L117+L112</f>
        <v>92583.501306548642</v>
      </c>
      <c r="M113" s="343">
        <f>'Month (GWh)'!M117+M112</f>
        <v>216869.4337202944</v>
      </c>
      <c r="N113" s="176"/>
      <c r="O113" s="176"/>
      <c r="P113" s="176"/>
      <c r="Q113" s="176"/>
      <c r="R113" s="176"/>
      <c r="S113" s="176"/>
      <c r="T113" s="176"/>
      <c r="U113" s="176"/>
      <c r="V113" s="176"/>
      <c r="W113" s="176"/>
      <c r="X113" s="176"/>
      <c r="Y113" s="176"/>
      <c r="Z113" s="176"/>
      <c r="AA113" s="176"/>
      <c r="AB113" s="176"/>
      <c r="AC113" s="176"/>
      <c r="AD113" s="176"/>
      <c r="AE113" s="176"/>
    </row>
    <row r="114" ht="15" customHeight="1">
      <c r="A114" s="360">
        <f>'Month (GWh)'!A118</f>
        <v>2008</v>
      </c>
      <c r="B114" t="s" s="361">
        <v>149</v>
      </c>
      <c r="C114" s="343">
        <f>'Month (GWh)'!C118+C113</f>
        <v>11843.203337</v>
      </c>
      <c r="D114" s="343">
        <f>'Month (GWh)'!D118+D113</f>
        <v>82039.527755000017</v>
      </c>
      <c r="E114" s="343">
        <f>'Month (GWh)'!E118+E113</f>
        <v>249498.274765928</v>
      </c>
      <c r="F114" s="343">
        <f>'Month (GWh)'!F118+F113</f>
        <v>6651.087685350897</v>
      </c>
      <c r="G114" s="343">
        <f>'Month (GWh)'!G118+G113</f>
        <v>350032.0935432789</v>
      </c>
      <c r="H114" s="343">
        <f>'Month (GWh)'!H118+H113</f>
        <v>43912.977219000008</v>
      </c>
      <c r="I114" s="343">
        <f>'Month (GWh)'!I118+I113</f>
        <v>9360.316375811110</v>
      </c>
      <c r="J114" s="343">
        <f>'Month (GWh)'!J118+J113</f>
        <v>361.2912673326636</v>
      </c>
      <c r="K114" s="343">
        <f>'Month (GWh)'!K118+K113</f>
        <v>49187.470642</v>
      </c>
      <c r="L114" s="343">
        <f>'Month (GWh)'!L118+L113</f>
        <v>102822.0555041438</v>
      </c>
      <c r="M114" s="343">
        <f>'Month (GWh)'!M118+M113</f>
        <v>247210.0380391351</v>
      </c>
      <c r="N114" s="176"/>
      <c r="O114" s="176"/>
      <c r="P114" s="176"/>
      <c r="Q114" s="176"/>
      <c r="R114" s="176"/>
      <c r="S114" s="176"/>
      <c r="T114" s="176"/>
      <c r="U114" s="176"/>
      <c r="V114" s="176"/>
      <c r="W114" s="176"/>
      <c r="X114" s="176"/>
      <c r="Y114" s="176"/>
      <c r="Z114" s="176"/>
      <c r="AA114" s="176"/>
      <c r="AB114" s="176"/>
      <c r="AC114" s="176"/>
      <c r="AD114" s="176"/>
      <c r="AE114" s="176"/>
    </row>
    <row r="115" ht="15" customHeight="1">
      <c r="A115" s="375">
        <f>'Month (GWh)'!A119</f>
        <v>2008</v>
      </c>
      <c r="B115" t="s" s="376">
        <v>101</v>
      </c>
      <c r="C115" s="377">
        <f>'Month (GWh)'!C119+C114</f>
        <v>12174.126949</v>
      </c>
      <c r="D115" s="377">
        <f>'Month (GWh)'!D119+D114</f>
        <v>90563.083564000015</v>
      </c>
      <c r="E115" s="377">
        <f>'Month (GWh)'!E119+E114</f>
        <v>283721.6671470289</v>
      </c>
      <c r="F115" s="377">
        <f>'Month (GWh)'!F119+F114</f>
        <v>9045.472685350896</v>
      </c>
      <c r="G115" s="377">
        <f>'Month (GWh)'!G119+G114</f>
        <v>395504.3503453799</v>
      </c>
      <c r="H115" s="377">
        <f>'Month (GWh)'!H119+H114</f>
        <v>45949.376940000009</v>
      </c>
      <c r="I115" s="377">
        <f>'Month (GWh)'!I119+I114</f>
        <v>10388.697200308376</v>
      </c>
      <c r="J115" s="377">
        <f>'Month (GWh)'!J119+J114</f>
        <v>389.0922652376168</v>
      </c>
      <c r="K115" s="377">
        <f>'Month (GWh)'!K119+K114</f>
        <v>54260.144966</v>
      </c>
      <c r="L115" s="377">
        <f>'Month (GWh)'!L119+L114</f>
        <v>110987.311371546</v>
      </c>
      <c r="M115" s="377">
        <f>'Month (GWh)'!M119+M114</f>
        <v>284517.0389738338</v>
      </c>
      <c r="N115" s="176"/>
      <c r="O115" s="176"/>
      <c r="P115" s="176"/>
      <c r="Q115" s="176"/>
      <c r="R115" s="176"/>
      <c r="S115" s="176"/>
      <c r="T115" s="176"/>
      <c r="U115" s="176"/>
      <c r="V115" s="176"/>
      <c r="W115" s="176"/>
      <c r="X115" s="176"/>
      <c r="Y115" s="176"/>
      <c r="Z115" s="176"/>
      <c r="AA115" s="176"/>
      <c r="AB115" s="176"/>
      <c r="AC115" s="176"/>
      <c r="AD115" s="176"/>
      <c r="AE115" s="176"/>
    </row>
    <row r="116" ht="15" customHeight="1">
      <c r="A116" s="378">
        <f>'Month (GWh)'!A120</f>
        <v>2009</v>
      </c>
      <c r="B116" t="s" s="379">
        <v>89</v>
      </c>
      <c r="C116" s="362">
        <f>'Month (GWh)'!C120</f>
        <v>69.462778</v>
      </c>
      <c r="D116" s="362">
        <f>'Month (GWh)'!D120</f>
        <v>9017.95577</v>
      </c>
      <c r="E116" s="362">
        <f>'Month (GWh)'!E120</f>
        <v>32212.283106159943</v>
      </c>
      <c r="F116" s="362">
        <f>'Month (GWh)'!F120</f>
        <v>4540.6964681489</v>
      </c>
      <c r="G116" s="362">
        <f>'Month (GWh)'!G120</f>
        <v>45840.398122308841</v>
      </c>
      <c r="H116" s="362">
        <f>'Month (GWh)'!H120</f>
        <v>8819.31611</v>
      </c>
      <c r="I116" s="362">
        <f>'Month (GWh)'!I120</f>
        <v>922.8714723797601</v>
      </c>
      <c r="J116" s="362">
        <f>'Month (GWh)'!J120</f>
        <v>33.6250263302561</v>
      </c>
      <c r="K116" s="362">
        <f>'Month (GWh)'!K120</f>
        <v>5019.518792913504</v>
      </c>
      <c r="L116" s="362">
        <f>'Month (GWh)'!L120</f>
        <v>14795.331401623520</v>
      </c>
      <c r="M116" s="362">
        <f>'Month (GWh)'!M120</f>
        <v>31045.066720685321</v>
      </c>
      <c r="N116" s="176"/>
      <c r="O116" s="176"/>
      <c r="P116" s="176"/>
      <c r="Q116" s="176"/>
      <c r="R116" s="176"/>
      <c r="S116" s="176"/>
      <c r="T116" s="176"/>
      <c r="U116" s="176"/>
      <c r="V116" s="176"/>
      <c r="W116" s="176"/>
      <c r="X116" s="176"/>
      <c r="Y116" s="176"/>
      <c r="Z116" s="176"/>
      <c r="AA116" s="176"/>
      <c r="AB116" s="176"/>
      <c r="AC116" s="176"/>
      <c r="AD116" s="176"/>
      <c r="AE116" s="176"/>
    </row>
    <row r="117" ht="15" customHeight="1">
      <c r="A117" s="360">
        <f>'Month (GWh)'!A121</f>
        <v>2009</v>
      </c>
      <c r="B117" t="s" s="361">
        <v>87</v>
      </c>
      <c r="C117" s="343">
        <f>'Month (GWh)'!C121+C116</f>
        <v>1146.182222</v>
      </c>
      <c r="D117" s="343">
        <f>'Month (GWh)'!D121+D116</f>
        <v>17407.870673</v>
      </c>
      <c r="E117" s="343">
        <f>'Month (GWh)'!E121+E116</f>
        <v>63578.808635769165</v>
      </c>
      <c r="F117" s="343">
        <f>'Month (GWh)'!F121+F116</f>
        <v>8592.047454159625</v>
      </c>
      <c r="G117" s="343">
        <f>'Month (GWh)'!G121+G116</f>
        <v>90724.908984928785</v>
      </c>
      <c r="H117" s="343">
        <f>'Month (GWh)'!H121+H116</f>
        <v>11323.969165</v>
      </c>
      <c r="I117" s="343">
        <f>'Month (GWh)'!I121+I116</f>
        <v>2210.590133856615</v>
      </c>
      <c r="J117" s="343">
        <f>'Month (GWh)'!J121+J116</f>
        <v>59.73819725892366</v>
      </c>
      <c r="K117" s="343">
        <f>'Month (GWh)'!K121+K116</f>
        <v>9665.022627869639</v>
      </c>
      <c r="L117" s="343">
        <f>'Month (GWh)'!L121+L116</f>
        <v>23259.320123985177</v>
      </c>
      <c r="M117" s="343">
        <f>'Month (GWh)'!M121+M116</f>
        <v>67465.588860943608</v>
      </c>
      <c r="N117" s="176"/>
      <c r="O117" s="176"/>
      <c r="P117" s="176"/>
      <c r="Q117" s="176"/>
      <c r="R117" s="176"/>
      <c r="S117" s="176"/>
      <c r="T117" s="176"/>
      <c r="U117" s="176"/>
      <c r="V117" s="176"/>
      <c r="W117" s="176"/>
      <c r="X117" s="176"/>
      <c r="Y117" s="176"/>
      <c r="Z117" s="176"/>
      <c r="AA117" s="176"/>
      <c r="AB117" s="176"/>
      <c r="AC117" s="176"/>
      <c r="AD117" s="176"/>
      <c r="AE117" s="176"/>
    </row>
    <row r="118" ht="15" customHeight="1">
      <c r="A118" s="360">
        <f>'Month (GWh)'!A122</f>
        <v>2009</v>
      </c>
      <c r="B118" t="s" s="361">
        <v>141</v>
      </c>
      <c r="C118" s="343">
        <f>'Month (GWh)'!C122+C117</f>
        <v>1464.268333</v>
      </c>
      <c r="D118" s="343">
        <f>'Month (GWh)'!D122+D117</f>
        <v>25423.365432</v>
      </c>
      <c r="E118" s="343">
        <f>'Month (GWh)'!E122+E117</f>
        <v>98996.367348121</v>
      </c>
      <c r="F118" s="343">
        <f>'Month (GWh)'!F122+F117</f>
        <v>13422.794652890356</v>
      </c>
      <c r="G118" s="343">
        <f>'Month (GWh)'!G122+G117</f>
        <v>139306.7957660113</v>
      </c>
      <c r="H118" s="343">
        <f>'Month (GWh)'!H122+H117</f>
        <v>15334.419165</v>
      </c>
      <c r="I118" s="343">
        <f>'Month (GWh)'!I122+I117</f>
        <v>3527.402746272752</v>
      </c>
      <c r="J118" s="343">
        <f>'Month (GWh)'!J122+J117</f>
        <v>84.23531620950467</v>
      </c>
      <c r="K118" s="343">
        <f>'Month (GWh)'!K122+K117</f>
        <v>14233.050587017809</v>
      </c>
      <c r="L118" s="343">
        <f>'Month (GWh)'!L122+L117</f>
        <v>33179.107814500065</v>
      </c>
      <c r="M118" s="343">
        <f>'Month (GWh)'!M122+M117</f>
        <v>106127.6879515113</v>
      </c>
      <c r="N118" s="176"/>
      <c r="O118" s="176"/>
      <c r="P118" s="176"/>
      <c r="Q118" s="176"/>
      <c r="R118" s="176"/>
      <c r="S118" s="176"/>
      <c r="T118" s="176"/>
      <c r="U118" s="176"/>
      <c r="V118" s="176"/>
      <c r="W118" s="176"/>
      <c r="X118" s="176"/>
      <c r="Y118" s="176"/>
      <c r="Z118" s="176"/>
      <c r="AA118" s="176"/>
      <c r="AB118" s="176"/>
      <c r="AC118" s="176"/>
      <c r="AD118" s="176"/>
      <c r="AE118" s="176"/>
    </row>
    <row r="119" ht="15" customHeight="1">
      <c r="A119" s="360">
        <f>'Month (GWh)'!A123</f>
        <v>2009</v>
      </c>
      <c r="B119" t="s" s="361">
        <v>142</v>
      </c>
      <c r="C119" s="343">
        <f>'Month (GWh)'!C123+C118</f>
        <v>1464.268333</v>
      </c>
      <c r="D119" s="343">
        <f>'Month (GWh)'!D123+D118</f>
        <v>32959.00932</v>
      </c>
      <c r="E119" s="343">
        <f>'Month (GWh)'!E123+E118</f>
        <v>120573.8641552703</v>
      </c>
      <c r="F119" s="343">
        <f>'Month (GWh)'!F123+F118</f>
        <v>19671.168100714625</v>
      </c>
      <c r="G119" s="343">
        <f>'Month (GWh)'!G123+G118</f>
        <v>174668.3099089849</v>
      </c>
      <c r="H119" s="343">
        <f>'Month (GWh)'!H123+H118</f>
        <v>24540.771388</v>
      </c>
      <c r="I119" s="343">
        <f>'Month (GWh)'!I123+I118</f>
        <v>4740.542230585483</v>
      </c>
      <c r="J119" s="343">
        <f>'Month (GWh)'!J123+J118</f>
        <v>106.2359134835934</v>
      </c>
      <c r="K119" s="343">
        <f>'Month (GWh)'!K123+K118</f>
        <v>19129.101994256027</v>
      </c>
      <c r="L119" s="343">
        <f>'Month (GWh)'!L123+L118</f>
        <v>48516.651526325106</v>
      </c>
      <c r="M119" s="343">
        <f>'Month (GWh)'!M123+M118</f>
        <v>126151.6583826598</v>
      </c>
      <c r="N119" s="176"/>
      <c r="O119" s="176"/>
      <c r="P119" s="176"/>
      <c r="Q119" s="176"/>
      <c r="R119" s="176"/>
      <c r="S119" s="176"/>
      <c r="T119" s="176"/>
      <c r="U119" s="176"/>
      <c r="V119" s="176"/>
      <c r="W119" s="176"/>
      <c r="X119" s="176"/>
      <c r="Y119" s="176"/>
      <c r="Z119" s="176"/>
      <c r="AA119" s="176"/>
      <c r="AB119" s="176"/>
      <c r="AC119" s="176"/>
      <c r="AD119" s="176"/>
      <c r="AE119" s="176"/>
    </row>
    <row r="120" ht="15" customHeight="1">
      <c r="A120" s="360">
        <f>'Month (GWh)'!A124</f>
        <v>2009</v>
      </c>
      <c r="B120" t="s" s="361">
        <v>143</v>
      </c>
      <c r="C120" s="343">
        <f>'Month (GWh)'!C124+C119</f>
        <v>1464.268333</v>
      </c>
      <c r="D120" s="343">
        <f>'Month (GWh)'!D124+D119</f>
        <v>36811.961588000006</v>
      </c>
      <c r="E120" s="343">
        <f>'Month (GWh)'!E124+E119</f>
        <v>137408.5252400027</v>
      </c>
      <c r="F120" s="343">
        <f>'Month (GWh)'!F124+F119</f>
        <v>26343.841998031039</v>
      </c>
      <c r="G120" s="343">
        <f>'Month (GWh)'!G124+G119</f>
        <v>202028.5971590337</v>
      </c>
      <c r="H120" s="343">
        <f>'Month (GWh)'!H124+H119</f>
        <v>33017.850829</v>
      </c>
      <c r="I120" s="343">
        <f>'Month (GWh)'!I124+I119</f>
        <v>6237.904547265273</v>
      </c>
      <c r="J120" s="343">
        <f>'Month (GWh)'!J124+J119</f>
        <v>126.8990884309897</v>
      </c>
      <c r="K120" s="343">
        <f>'Month (GWh)'!K124+K119</f>
        <v>23887.775625334176</v>
      </c>
      <c r="L120" s="343">
        <f>'Month (GWh)'!L124+L119</f>
        <v>63270.430090030437</v>
      </c>
      <c r="M120" s="343">
        <f>'Month (GWh)'!M124+M119</f>
        <v>138758.1670690032</v>
      </c>
      <c r="N120" s="176"/>
      <c r="O120" s="176"/>
      <c r="P120" s="176"/>
      <c r="Q120" s="176"/>
      <c r="R120" s="176"/>
      <c r="S120" s="176"/>
      <c r="T120" s="176"/>
      <c r="U120" s="176"/>
      <c r="V120" s="176"/>
      <c r="W120" s="176"/>
      <c r="X120" s="176"/>
      <c r="Y120" s="176"/>
      <c r="Z120" s="176"/>
      <c r="AA120" s="176"/>
      <c r="AB120" s="176"/>
      <c r="AC120" s="176"/>
      <c r="AD120" s="176"/>
      <c r="AE120" s="176"/>
    </row>
    <row r="121" ht="15" customHeight="1">
      <c r="A121" s="360">
        <f>'Month (GWh)'!A125</f>
        <v>2009</v>
      </c>
      <c r="B121" t="s" s="361">
        <v>144</v>
      </c>
      <c r="C121" s="343">
        <f>'Month (GWh)'!C125+C120</f>
        <v>1464.268333</v>
      </c>
      <c r="D121" s="343">
        <f>'Month (GWh)'!D125+D120</f>
        <v>39402.600887000008</v>
      </c>
      <c r="E121" s="343">
        <f>'Month (GWh)'!E125+E120</f>
        <v>147978.0027447856</v>
      </c>
      <c r="F121" s="343">
        <f>'Month (GWh)'!F125+F120</f>
        <v>32448.034996640861</v>
      </c>
      <c r="G121" s="343">
        <f>'Month (GWh)'!G125+G120</f>
        <v>221292.9069614265</v>
      </c>
      <c r="H121" s="343">
        <f>'Month (GWh)'!H125+H120</f>
        <v>41563.798330000005</v>
      </c>
      <c r="I121" s="343">
        <f>'Month (GWh)'!I125+I120</f>
        <v>7560.535451122191</v>
      </c>
      <c r="J121" s="343">
        <f>'Month (GWh)'!J125+J120</f>
        <v>149.3566383333649</v>
      </c>
      <c r="K121" s="343">
        <f>'Month (GWh)'!K125+K120</f>
        <v>27888.669933264711</v>
      </c>
      <c r="L121" s="343">
        <f>'Month (GWh)'!L125+L120</f>
        <v>77162.360352720265</v>
      </c>
      <c r="M121" s="343">
        <f>'Month (GWh)'!M125+M120</f>
        <v>144130.5466087062</v>
      </c>
      <c r="N121" s="176"/>
      <c r="O121" s="176"/>
      <c r="P121" s="176"/>
      <c r="Q121" s="176"/>
      <c r="R121" s="176"/>
      <c r="S121" s="176"/>
      <c r="T121" s="176"/>
      <c r="U121" s="176"/>
      <c r="V121" s="176"/>
      <c r="W121" s="176"/>
      <c r="X121" s="176"/>
      <c r="Y121" s="176"/>
      <c r="Z121" s="176"/>
      <c r="AA121" s="176"/>
      <c r="AB121" s="176"/>
      <c r="AC121" s="176"/>
      <c r="AD121" s="176"/>
      <c r="AE121" s="176"/>
    </row>
    <row r="122" ht="15" customHeight="1">
      <c r="A122" s="360">
        <f>'Month (GWh)'!A126</f>
        <v>2009</v>
      </c>
      <c r="B122" t="s" s="361">
        <v>145</v>
      </c>
      <c r="C122" s="343">
        <f>'Month (GWh)'!C126+C121</f>
        <v>1464.268333</v>
      </c>
      <c r="D122" s="343">
        <f>'Month (GWh)'!D126+D121</f>
        <v>41759.785528000008</v>
      </c>
      <c r="E122" s="343">
        <f>'Month (GWh)'!E126+E121</f>
        <v>156924.8239061793</v>
      </c>
      <c r="F122" s="343">
        <f>'Month (GWh)'!F126+F121</f>
        <v>41117.807223318567</v>
      </c>
      <c r="G122" s="343">
        <f>'Month (GWh)'!G126+G121</f>
        <v>241266.6849904978</v>
      </c>
      <c r="H122" s="343">
        <f>'Month (GWh)'!H126+H121</f>
        <v>46414.366941000008</v>
      </c>
      <c r="I122" s="343">
        <f>'Month (GWh)'!I126+I121</f>
        <v>8502.424907382319</v>
      </c>
      <c r="J122" s="343">
        <f>'Month (GWh)'!J126+J121</f>
        <v>168.3703257445074</v>
      </c>
      <c r="K122" s="343">
        <f>'Month (GWh)'!K126+K121</f>
        <v>31869.987347623421</v>
      </c>
      <c r="L122" s="343">
        <f>'Month (GWh)'!L126+L121</f>
        <v>86955.149521750238</v>
      </c>
      <c r="M122" s="343">
        <f>'Month (GWh)'!M126+M121</f>
        <v>154311.5354687476</v>
      </c>
      <c r="N122" s="176"/>
      <c r="O122" s="176"/>
      <c r="P122" s="176"/>
      <c r="Q122" s="176"/>
      <c r="R122" s="176"/>
      <c r="S122" s="176"/>
      <c r="T122" s="176"/>
      <c r="U122" s="176"/>
      <c r="V122" s="176"/>
      <c r="W122" s="176"/>
      <c r="X122" s="176"/>
      <c r="Y122" s="176"/>
      <c r="Z122" s="176"/>
      <c r="AA122" s="176"/>
      <c r="AB122" s="176"/>
      <c r="AC122" s="176"/>
      <c r="AD122" s="176"/>
      <c r="AE122" s="176"/>
    </row>
    <row r="123" ht="15" customHeight="1">
      <c r="A123" s="360">
        <f>'Month (GWh)'!A127</f>
        <v>2009</v>
      </c>
      <c r="B123" t="s" s="361">
        <v>146</v>
      </c>
      <c r="C123" s="343">
        <f>'Month (GWh)'!C127+C122</f>
        <v>1523.250277</v>
      </c>
      <c r="D123" s="343">
        <f>'Month (GWh)'!D127+D122</f>
        <v>45480.074157000010</v>
      </c>
      <c r="E123" s="343">
        <f>'Month (GWh)'!E127+E122</f>
        <v>171350.1125013245</v>
      </c>
      <c r="F123" s="343">
        <f>'Month (GWh)'!F127+F122</f>
        <v>51455.860133792776</v>
      </c>
      <c r="G123" s="343">
        <f>'Month (GWh)'!G127+G122</f>
        <v>269809.2970691173</v>
      </c>
      <c r="H123" s="343">
        <f>'Month (GWh)'!H127+H122</f>
        <v>49146.998310000010</v>
      </c>
      <c r="I123" s="343">
        <f>'Month (GWh)'!I127+I122</f>
        <v>9371.422581578649</v>
      </c>
      <c r="J123" s="343">
        <f>'Month (GWh)'!J127+J122</f>
        <v>191.4297156938942</v>
      </c>
      <c r="K123" s="343">
        <f>'Month (GWh)'!K127+K122</f>
        <v>35718.630232827141</v>
      </c>
      <c r="L123" s="343">
        <f>'Month (GWh)'!L127+L122</f>
        <v>94428.480840099684</v>
      </c>
      <c r="M123" s="343">
        <f>'Month (GWh)'!M127+M122</f>
        <v>175380.8162290175</v>
      </c>
      <c r="N123" s="176"/>
      <c r="O123" s="176"/>
      <c r="P123" s="176"/>
      <c r="Q123" s="176"/>
      <c r="R123" s="176"/>
      <c r="S123" s="176"/>
      <c r="T123" s="176"/>
      <c r="U123" s="176"/>
      <c r="V123" s="176"/>
      <c r="W123" s="176"/>
      <c r="X123" s="176"/>
      <c r="Y123" s="176"/>
      <c r="Z123" s="176"/>
      <c r="AA123" s="176"/>
      <c r="AB123" s="176"/>
      <c r="AC123" s="176"/>
      <c r="AD123" s="176"/>
      <c r="AE123" s="176"/>
    </row>
    <row r="124" ht="15" customHeight="1">
      <c r="A124" s="360">
        <f>'Month (GWh)'!A128</f>
        <v>2009</v>
      </c>
      <c r="B124" t="s" s="361">
        <v>147</v>
      </c>
      <c r="C124" s="343">
        <f>'Month (GWh)'!C128+C123</f>
        <v>1523.250277</v>
      </c>
      <c r="D124" s="343">
        <f>'Month (GWh)'!D128+D123</f>
        <v>46679.941684000012</v>
      </c>
      <c r="E124" s="343">
        <f>'Month (GWh)'!E128+E123</f>
        <v>188446.0724965556</v>
      </c>
      <c r="F124" s="343">
        <f>'Month (GWh)'!F128+F123</f>
        <v>62769.540355635574</v>
      </c>
      <c r="G124" s="343">
        <f>'Month (GWh)'!G128+G123</f>
        <v>299418.8048131912</v>
      </c>
      <c r="H124" s="343">
        <f>'Month (GWh)'!H128+H123</f>
        <v>54007.842478000006</v>
      </c>
      <c r="I124" s="343">
        <f>'Month (GWh)'!I128+I123</f>
        <v>9601.494716401019</v>
      </c>
      <c r="J124" s="343">
        <f>'Month (GWh)'!J128+J123</f>
        <v>212.2489232460713</v>
      </c>
      <c r="K124" s="343">
        <f>'Month (GWh)'!K128+K123</f>
        <v>39847.030104603284</v>
      </c>
      <c r="L124" s="343">
        <f>'Month (GWh)'!L128+L123</f>
        <v>103668.6162222504</v>
      </c>
      <c r="M124" s="343">
        <f>'Month (GWh)'!M128+M123</f>
        <v>195750.1885909408</v>
      </c>
      <c r="N124" s="176"/>
      <c r="O124" s="176"/>
      <c r="P124" s="176"/>
      <c r="Q124" s="176"/>
      <c r="R124" s="176"/>
      <c r="S124" s="176"/>
      <c r="T124" s="176"/>
      <c r="U124" s="176"/>
      <c r="V124" s="176"/>
      <c r="W124" s="176"/>
      <c r="X124" s="176"/>
      <c r="Y124" s="176"/>
      <c r="Z124" s="176"/>
      <c r="AA124" s="176"/>
      <c r="AB124" s="176"/>
      <c r="AC124" s="176"/>
      <c r="AD124" s="176"/>
      <c r="AE124" s="176"/>
    </row>
    <row r="125" ht="15" customHeight="1">
      <c r="A125" s="360">
        <f>'Month (GWh)'!A129</f>
        <v>2009</v>
      </c>
      <c r="B125" t="s" s="361">
        <v>148</v>
      </c>
      <c r="C125" s="343">
        <f>'Month (GWh)'!C129+C124</f>
        <v>1523.250277</v>
      </c>
      <c r="D125" s="343">
        <f>'Month (GWh)'!D129+D124</f>
        <v>49128.610578000014</v>
      </c>
      <c r="E125" s="343">
        <f>'Month (GWh)'!E129+E124</f>
        <v>207415.2749086287</v>
      </c>
      <c r="F125" s="343">
        <f>'Month (GWh)'!F129+F124</f>
        <v>78427.991185350547</v>
      </c>
      <c r="G125" s="343">
        <f>'Month (GWh)'!G129+G124</f>
        <v>336495.1269489792</v>
      </c>
      <c r="H125" s="343">
        <f>'Month (GWh)'!H129+H124</f>
        <v>60597.671366000010</v>
      </c>
      <c r="I125" s="343">
        <f>'Month (GWh)'!I129+I124</f>
        <v>10643.414895142627</v>
      </c>
      <c r="J125" s="343">
        <f>'Month (GWh)'!J129+J124</f>
        <v>233.5585189847023</v>
      </c>
      <c r="K125" s="343">
        <f>'Month (GWh)'!K129+K124</f>
        <v>44192.743816601411</v>
      </c>
      <c r="L125" s="343">
        <f>'Month (GWh)'!L129+L124</f>
        <v>115667.3885967287</v>
      </c>
      <c r="M125" s="343">
        <f>'Month (GWh)'!M129+M124</f>
        <v>220827.7383522505</v>
      </c>
      <c r="N125" s="176"/>
      <c r="O125" s="176"/>
      <c r="P125" s="176"/>
      <c r="Q125" s="176"/>
      <c r="R125" s="176"/>
      <c r="S125" s="176"/>
      <c r="T125" s="176"/>
      <c r="U125" s="176"/>
      <c r="V125" s="176"/>
      <c r="W125" s="176"/>
      <c r="X125" s="176"/>
      <c r="Y125" s="176"/>
      <c r="Z125" s="176"/>
      <c r="AA125" s="176"/>
      <c r="AB125" s="176"/>
      <c r="AC125" s="176"/>
      <c r="AD125" s="176"/>
      <c r="AE125" s="176"/>
    </row>
    <row r="126" ht="15" customHeight="1">
      <c r="A126" s="360">
        <f>'Month (GWh)'!A130</f>
        <v>2009</v>
      </c>
      <c r="B126" t="s" s="361">
        <v>149</v>
      </c>
      <c r="C126" s="343">
        <f>'Month (GWh)'!C130+C125</f>
        <v>2668.669721</v>
      </c>
      <c r="D126" s="343">
        <f>'Month (GWh)'!D130+D125</f>
        <v>58369.984288000014</v>
      </c>
      <c r="E126" s="343">
        <f>'Month (GWh)'!E130+E125</f>
        <v>232624.8891430987</v>
      </c>
      <c r="F126" s="343">
        <f>'Month (GWh)'!F130+F125</f>
        <v>92945.2048295383</v>
      </c>
      <c r="G126" s="343">
        <f>'Month (GWh)'!G130+G125</f>
        <v>386608.747981637</v>
      </c>
      <c r="H126" s="343">
        <f>'Month (GWh)'!H130+H125</f>
        <v>62084.164978000008</v>
      </c>
      <c r="I126" s="343">
        <f>'Month (GWh)'!I130+I125</f>
        <v>11865.581648591246</v>
      </c>
      <c r="J126" s="343">
        <f>'Month (GWh)'!J130+J125</f>
        <v>251.9034952324986</v>
      </c>
      <c r="K126" s="343">
        <f>'Month (GWh)'!K130+K125</f>
        <v>48932.347110299655</v>
      </c>
      <c r="L126" s="343">
        <f>'Month (GWh)'!L130+L125</f>
        <v>123133.9972321234</v>
      </c>
      <c r="M126" s="343">
        <f>'Month (GWh)'!M130+M125</f>
        <v>263474.7507495136</v>
      </c>
      <c r="N126" s="176"/>
      <c r="O126" s="176"/>
      <c r="P126" s="176"/>
      <c r="Q126" s="176"/>
      <c r="R126" s="176"/>
      <c r="S126" s="176"/>
      <c r="T126" s="176"/>
      <c r="U126" s="176"/>
      <c r="V126" s="176"/>
      <c r="W126" s="176"/>
      <c r="X126" s="176"/>
      <c r="Y126" s="176"/>
      <c r="Z126" s="176"/>
      <c r="AA126" s="176"/>
      <c r="AB126" s="176"/>
      <c r="AC126" s="176"/>
      <c r="AD126" s="176"/>
      <c r="AE126" s="176"/>
    </row>
    <row r="127" ht="15" customHeight="1">
      <c r="A127" s="375">
        <f>'Month (GWh)'!A131</f>
        <v>2009</v>
      </c>
      <c r="B127" t="s" s="376">
        <v>101</v>
      </c>
      <c r="C127" s="377">
        <f>'Month (GWh)'!C131+C126</f>
        <v>7945.229166</v>
      </c>
      <c r="D127" s="377">
        <f>'Month (GWh)'!D131+D126</f>
        <v>69528.567267000020</v>
      </c>
      <c r="E127" s="377">
        <f>'Month (GWh)'!E131+E126</f>
        <v>260437.507911516</v>
      </c>
      <c r="F127" s="377">
        <f>'Month (GWh)'!F131+F126</f>
        <v>112237.5389704144</v>
      </c>
      <c r="G127" s="377">
        <f>'Month (GWh)'!G131+G126</f>
        <v>450148.8433149303</v>
      </c>
      <c r="H127" s="377">
        <f>'Month (GWh)'!H131+H126</f>
        <v>62084.164978000008</v>
      </c>
      <c r="I127" s="377">
        <f>'Month (GWh)'!I131+I126</f>
        <v>13094.1169452477</v>
      </c>
      <c r="J127" s="377">
        <f>'Month (GWh)'!J131+J126</f>
        <v>267.9191275946392</v>
      </c>
      <c r="K127" s="377">
        <f>'Month (GWh)'!K131+K126</f>
        <v>54357.139442277912</v>
      </c>
      <c r="L127" s="377">
        <f>'Month (GWh)'!L131+L126</f>
        <v>129803.3404931203</v>
      </c>
      <c r="M127" s="377">
        <f>'Month (GWh)'!M131+M126</f>
        <v>320345.5028218101</v>
      </c>
      <c r="N127" s="176"/>
      <c r="O127" s="176"/>
      <c r="P127" s="176"/>
      <c r="Q127" s="176"/>
      <c r="R127" s="176"/>
      <c r="S127" s="176"/>
      <c r="T127" s="176"/>
      <c r="U127" s="176"/>
      <c r="V127" s="176"/>
      <c r="W127" s="176"/>
      <c r="X127" s="176"/>
      <c r="Y127" s="176"/>
      <c r="Z127" s="176"/>
      <c r="AA127" s="176"/>
      <c r="AB127" s="176"/>
      <c r="AC127" s="176"/>
      <c r="AD127" s="176"/>
      <c r="AE127" s="176"/>
    </row>
    <row r="128" ht="15" customHeight="1">
      <c r="A128" s="378">
        <f>'Month (GWh)'!A132</f>
        <v>2010</v>
      </c>
      <c r="B128" t="s" s="379">
        <v>89</v>
      </c>
      <c r="C128" s="362">
        <f>'Month (GWh)'!C132</f>
        <v>4236.13222</v>
      </c>
      <c r="D128" s="362">
        <f>'Month (GWh)'!D132</f>
        <v>10978.392054</v>
      </c>
      <c r="E128" s="362">
        <f>'Month (GWh)'!E132</f>
        <v>33670.972281374932</v>
      </c>
      <c r="F128" s="362">
        <f>'Month (GWh)'!F132</f>
        <v>17879.833579475748</v>
      </c>
      <c r="G128" s="362">
        <f>'Month (GWh)'!G132</f>
        <v>66765.330134850679</v>
      </c>
      <c r="H128" s="362">
        <f>'Month (GWh)'!H132</f>
        <v>467.0775</v>
      </c>
      <c r="I128" s="362">
        <f>'Month (GWh)'!I132</f>
        <v>1386.187087998891</v>
      </c>
      <c r="J128" s="362">
        <f>'Month (GWh)'!J132</f>
        <v>17.42044444444444</v>
      </c>
      <c r="K128" s="362">
        <f>'Month (GWh)'!K132</f>
        <v>5590.800750899998</v>
      </c>
      <c r="L128" s="362">
        <f>'Month (GWh)'!L132</f>
        <v>7461.485783343334</v>
      </c>
      <c r="M128" s="362">
        <f>'Month (GWh)'!M132</f>
        <v>59303.844351507345</v>
      </c>
      <c r="N128" s="176"/>
      <c r="O128" s="176"/>
      <c r="P128" s="176"/>
      <c r="Q128" s="176"/>
      <c r="R128" s="176"/>
      <c r="S128" s="176"/>
      <c r="T128" s="176"/>
      <c r="U128" s="176"/>
      <c r="V128" s="176"/>
      <c r="W128" s="176"/>
      <c r="X128" s="176"/>
      <c r="Y128" s="176"/>
      <c r="Z128" s="176"/>
      <c r="AA128" s="176"/>
      <c r="AB128" s="176"/>
      <c r="AC128" s="176"/>
      <c r="AD128" s="176"/>
      <c r="AE128" s="176"/>
    </row>
    <row r="129" ht="15" customHeight="1">
      <c r="A129" s="360">
        <f>'Month (GWh)'!A133</f>
        <v>2010</v>
      </c>
      <c r="B129" t="s" s="361">
        <v>87</v>
      </c>
      <c r="C129" s="343">
        <f>'Month (GWh)'!C133+C128</f>
        <v>5632.735000000001</v>
      </c>
      <c r="D129" s="343">
        <f>'Month (GWh)'!D133+D128</f>
        <v>20318.626305</v>
      </c>
      <c r="E129" s="343">
        <f>'Month (GWh)'!E133+E128</f>
        <v>63217.291864761137</v>
      </c>
      <c r="F129" s="343">
        <f>'Month (GWh)'!F133+F128</f>
        <v>33448.8670116704</v>
      </c>
      <c r="G129" s="343">
        <f>'Month (GWh)'!G133+G128</f>
        <v>122617.5201814315</v>
      </c>
      <c r="H129" s="343">
        <f>'Month (GWh)'!H133+H128</f>
        <v>1261.740277</v>
      </c>
      <c r="I129" s="343">
        <f>'Month (GWh)'!I133+I128</f>
        <v>2789.342901762446</v>
      </c>
      <c r="J129" s="343">
        <f>'Month (GWh)'!J133+J128</f>
        <v>27.73422222222222</v>
      </c>
      <c r="K129" s="343">
        <f>'Month (GWh)'!K133+K128</f>
        <v>8839.253272699998</v>
      </c>
      <c r="L129" s="343">
        <f>'Month (GWh)'!L133+L128</f>
        <v>12918.070673684666</v>
      </c>
      <c r="M129" s="343">
        <f>'Month (GWh)'!M133+M128</f>
        <v>109699.4495077469</v>
      </c>
      <c r="N129" s="176"/>
      <c r="O129" s="176"/>
      <c r="P129" s="176"/>
      <c r="Q129" s="176"/>
      <c r="R129" s="176"/>
      <c r="S129" s="176"/>
      <c r="T129" s="176"/>
      <c r="U129" s="176"/>
      <c r="V129" s="176"/>
      <c r="W129" s="176"/>
      <c r="X129" s="176"/>
      <c r="Y129" s="176"/>
      <c r="Z129" s="176"/>
      <c r="AA129" s="176"/>
      <c r="AB129" s="176"/>
      <c r="AC129" s="176"/>
      <c r="AD129" s="176"/>
      <c r="AE129" s="176"/>
    </row>
    <row r="130" ht="15" customHeight="1">
      <c r="A130" s="360">
        <f>'Month (GWh)'!A134</f>
        <v>2010</v>
      </c>
      <c r="B130" t="s" s="361">
        <v>141</v>
      </c>
      <c r="C130" s="343">
        <f>'Month (GWh)'!C134+C129</f>
        <v>5759.023611000001</v>
      </c>
      <c r="D130" s="343">
        <f>'Month (GWh)'!D134+D129</f>
        <v>30035.425736</v>
      </c>
      <c r="E130" s="343">
        <f>'Month (GWh)'!E134+E129</f>
        <v>94337.488531263589</v>
      </c>
      <c r="F130" s="343">
        <f>'Month (GWh)'!F134+F129</f>
        <v>48753.688409856870</v>
      </c>
      <c r="G130" s="343">
        <f>'Month (GWh)'!G134+G129</f>
        <v>178885.6262881205</v>
      </c>
      <c r="H130" s="343">
        <f>'Month (GWh)'!H134+H129</f>
        <v>4121.815554999999</v>
      </c>
      <c r="I130" s="343">
        <f>'Month (GWh)'!I134+I129</f>
        <v>4436.682826977219</v>
      </c>
      <c r="J130" s="343">
        <f>'Month (GWh)'!J134+J129</f>
        <v>42.63999999999999</v>
      </c>
      <c r="K130" s="343">
        <f>'Month (GWh)'!K134+K129</f>
        <v>14110.6990921</v>
      </c>
      <c r="L130" s="343">
        <f>'Month (GWh)'!L134+L129</f>
        <v>22711.837474077216</v>
      </c>
      <c r="M130" s="343">
        <f>'Month (GWh)'!M134+M129</f>
        <v>156173.7888140432</v>
      </c>
      <c r="N130" s="176"/>
      <c r="O130" s="176"/>
      <c r="P130" s="176"/>
      <c r="Q130" s="176"/>
      <c r="R130" s="176"/>
      <c r="S130" s="176"/>
      <c r="T130" s="176"/>
      <c r="U130" s="176"/>
      <c r="V130" s="176"/>
      <c r="W130" s="176"/>
      <c r="X130" s="176"/>
      <c r="Y130" s="176"/>
      <c r="Z130" s="176"/>
      <c r="AA130" s="176"/>
      <c r="AB130" s="176"/>
      <c r="AC130" s="176"/>
      <c r="AD130" s="176"/>
      <c r="AE130" s="176"/>
    </row>
    <row r="131" ht="15" customHeight="1">
      <c r="A131" s="360">
        <f>'Month (GWh)'!A135</f>
        <v>2010</v>
      </c>
      <c r="B131" t="s" s="361">
        <v>142</v>
      </c>
      <c r="C131" s="343">
        <f>'Month (GWh)'!C135+C130</f>
        <v>5759.023611000001</v>
      </c>
      <c r="D131" s="343">
        <f>'Month (GWh)'!D135+D130</f>
        <v>37739.902361999993</v>
      </c>
      <c r="E131" s="343">
        <f>'Month (GWh)'!E135+E130</f>
        <v>113070.7671094807</v>
      </c>
      <c r="F131" s="343">
        <f>'Month (GWh)'!F135+F130</f>
        <v>68536.216846162250</v>
      </c>
      <c r="G131" s="343">
        <f>'Month (GWh)'!G135+G130</f>
        <v>225105.9099286429</v>
      </c>
      <c r="H131" s="343">
        <f>'Month (GWh)'!H135+H130</f>
        <v>13585.102496</v>
      </c>
      <c r="I131" s="343">
        <f>'Month (GWh)'!I135+I130</f>
        <v>6036.400989899445</v>
      </c>
      <c r="J131" s="343">
        <f>'Month (GWh)'!J135+J130</f>
        <v>59.0491111111111</v>
      </c>
      <c r="K131" s="343">
        <f>'Month (GWh)'!K135+K130</f>
        <v>18560.464134999995</v>
      </c>
      <c r="L131" s="343">
        <f>'Month (GWh)'!L135+L130</f>
        <v>38241.016732010554</v>
      </c>
      <c r="M131" s="343">
        <f>'Month (GWh)'!M135+M130</f>
        <v>186864.8931966324</v>
      </c>
      <c r="N131" s="176"/>
      <c r="O131" s="176"/>
      <c r="P131" s="176"/>
      <c r="Q131" s="176"/>
      <c r="R131" s="176"/>
      <c r="S131" s="176"/>
      <c r="T131" s="176"/>
      <c r="U131" s="176"/>
      <c r="V131" s="176"/>
      <c r="W131" s="176"/>
      <c r="X131" s="176"/>
      <c r="Y131" s="176"/>
      <c r="Z131" s="176"/>
      <c r="AA131" s="176"/>
      <c r="AB131" s="176"/>
      <c r="AC131" s="176"/>
      <c r="AD131" s="176"/>
      <c r="AE131" s="176"/>
    </row>
    <row r="132" ht="15" customHeight="1">
      <c r="A132" s="360">
        <f>'Month (GWh)'!A136</f>
        <v>2010</v>
      </c>
      <c r="B132" t="s" s="361">
        <v>143</v>
      </c>
      <c r="C132" s="343">
        <f>'Month (GWh)'!C136+C131</f>
        <v>5759.023611000001</v>
      </c>
      <c r="D132" s="343">
        <f>'Month (GWh)'!D136+D131</f>
        <v>43276.237327</v>
      </c>
      <c r="E132" s="343">
        <f>'Month (GWh)'!E136+E131</f>
        <v>132520.3076131021</v>
      </c>
      <c r="F132" s="343">
        <f>'Month (GWh)'!F136+F131</f>
        <v>87027.554028442144</v>
      </c>
      <c r="G132" s="343">
        <f>'Month (GWh)'!G136+G131</f>
        <v>268583.1225795443</v>
      </c>
      <c r="H132" s="343">
        <f>'Month (GWh)'!H136+H131</f>
        <v>27373.499996</v>
      </c>
      <c r="I132" s="343">
        <f>'Month (GWh)'!I136+I131</f>
        <v>7580.204065330567</v>
      </c>
      <c r="J132" s="343">
        <f>'Month (GWh)'!J136+J131</f>
        <v>71.1031111111111</v>
      </c>
      <c r="K132" s="343">
        <f>'Month (GWh)'!K136+K131</f>
        <v>23224.813204499995</v>
      </c>
      <c r="L132" s="343">
        <f>'Month (GWh)'!L136+L131</f>
        <v>58249.620376941675</v>
      </c>
      <c r="M132" s="343">
        <f>'Month (GWh)'!M136+M131</f>
        <v>210333.5022026026</v>
      </c>
      <c r="N132" s="176"/>
      <c r="O132" s="176"/>
      <c r="P132" s="176"/>
      <c r="Q132" s="176"/>
      <c r="R132" s="176"/>
      <c r="S132" s="176"/>
      <c r="T132" s="176"/>
      <c r="U132" s="176"/>
      <c r="V132" s="176"/>
      <c r="W132" s="176"/>
      <c r="X132" s="176"/>
      <c r="Y132" s="176"/>
      <c r="Z132" s="176"/>
      <c r="AA132" s="176"/>
      <c r="AB132" s="176"/>
      <c r="AC132" s="176"/>
      <c r="AD132" s="176"/>
      <c r="AE132" s="176"/>
    </row>
    <row r="133" ht="15" customHeight="1">
      <c r="A133" s="360">
        <f>'Month (GWh)'!A137</f>
        <v>2010</v>
      </c>
      <c r="B133" t="s" s="361">
        <v>144</v>
      </c>
      <c r="C133" s="343">
        <f>'Month (GWh)'!C137+C132</f>
        <v>5759.023611000001</v>
      </c>
      <c r="D133" s="343">
        <f>'Month (GWh)'!D137+D132</f>
        <v>47993.928625999994</v>
      </c>
      <c r="E133" s="343">
        <f>'Month (GWh)'!E137+E132</f>
        <v>155594.9903459391</v>
      </c>
      <c r="F133" s="343">
        <f>'Month (GWh)'!F137+F132</f>
        <v>97959.8083816234</v>
      </c>
      <c r="G133" s="343">
        <f>'Month (GWh)'!G137+G132</f>
        <v>307307.7509645625</v>
      </c>
      <c r="H133" s="343">
        <f>'Month (GWh)'!H137+H132</f>
        <v>42848.441942</v>
      </c>
      <c r="I133" s="343">
        <f>'Month (GWh)'!I137+I132</f>
        <v>9124.729036752893</v>
      </c>
      <c r="J133" s="343">
        <f>'Month (GWh)'!J137+J132</f>
        <v>72.67022222222222</v>
      </c>
      <c r="K133" s="343">
        <f>'Month (GWh)'!K137+K132</f>
        <v>27741.3061094</v>
      </c>
      <c r="L133" s="343">
        <f>'Month (GWh)'!L137+L132</f>
        <v>79787.147310375120</v>
      </c>
      <c r="M133" s="343">
        <f>'Month (GWh)'!M137+M132</f>
        <v>227520.6036541874</v>
      </c>
      <c r="N133" s="176"/>
      <c r="O133" s="176"/>
      <c r="P133" s="176"/>
      <c r="Q133" s="176"/>
      <c r="R133" s="176"/>
      <c r="S133" s="176"/>
      <c r="T133" s="176"/>
      <c r="U133" s="176"/>
      <c r="V133" s="176"/>
      <c r="W133" s="176"/>
      <c r="X133" s="176"/>
      <c r="Y133" s="176"/>
      <c r="Z133" s="176"/>
      <c r="AA133" s="176"/>
      <c r="AB133" s="176"/>
      <c r="AC133" s="176"/>
      <c r="AD133" s="176"/>
      <c r="AE133" s="176"/>
    </row>
    <row r="134" ht="15" customHeight="1">
      <c r="A134" s="360">
        <f>'Month (GWh)'!A138</f>
        <v>2010</v>
      </c>
      <c r="B134" t="s" s="361">
        <v>145</v>
      </c>
      <c r="C134" s="343">
        <f>'Month (GWh)'!C138+C133</f>
        <v>5759.023611000001</v>
      </c>
      <c r="D134" s="343">
        <f>'Month (GWh)'!D138+D133</f>
        <v>52960.756060999993</v>
      </c>
      <c r="E134" s="343">
        <f>'Month (GWh)'!E138+E133</f>
        <v>169607.9257874845</v>
      </c>
      <c r="F134" s="343">
        <f>'Month (GWh)'!F138+F133</f>
        <v>109232.7633827431</v>
      </c>
      <c r="G134" s="343">
        <f>'Month (GWh)'!G138+G133</f>
        <v>337560.4688422275</v>
      </c>
      <c r="H134" s="343">
        <f>'Month (GWh)'!H138+H133</f>
        <v>57132.941386</v>
      </c>
      <c r="I134" s="343">
        <f>'Month (GWh)'!I138+I133</f>
        <v>10110.9501183656</v>
      </c>
      <c r="J134" s="343">
        <f>'Month (GWh)'!J138+J133</f>
        <v>76.92511111111111</v>
      </c>
      <c r="K134" s="343">
        <f>'Month (GWh)'!K138+K133</f>
        <v>32184.0800338</v>
      </c>
      <c r="L134" s="343">
        <f>'Month (GWh)'!L138+L133</f>
        <v>99504.896649276721</v>
      </c>
      <c r="M134" s="343">
        <f>'Month (GWh)'!M138+M133</f>
        <v>238055.5721929509</v>
      </c>
      <c r="N134" s="176"/>
      <c r="O134" s="176"/>
      <c r="P134" s="176"/>
      <c r="Q134" s="176"/>
      <c r="R134" s="176"/>
      <c r="S134" s="176"/>
      <c r="T134" s="176"/>
      <c r="U134" s="176"/>
      <c r="V134" s="176"/>
      <c r="W134" s="176"/>
      <c r="X134" s="176"/>
      <c r="Y134" s="176"/>
      <c r="Z134" s="176"/>
      <c r="AA134" s="176"/>
      <c r="AB134" s="176"/>
      <c r="AC134" s="176"/>
      <c r="AD134" s="176"/>
      <c r="AE134" s="176"/>
    </row>
    <row r="135" ht="15" customHeight="1">
      <c r="A135" s="360">
        <f>'Month (GWh)'!A139</f>
        <v>2010</v>
      </c>
      <c r="B135" t="s" s="361">
        <v>146</v>
      </c>
      <c r="C135" s="343">
        <f>'Month (GWh)'!C139+C134</f>
        <v>5759.023611000001</v>
      </c>
      <c r="D135" s="343">
        <f>'Month (GWh)'!D139+D134</f>
        <v>57283.581114999994</v>
      </c>
      <c r="E135" s="343">
        <f>'Month (GWh)'!E139+E134</f>
        <v>181822.8862182546</v>
      </c>
      <c r="F135" s="343">
        <f>'Month (GWh)'!F139+F134</f>
        <v>125335.6937519111</v>
      </c>
      <c r="G135" s="343">
        <f>'Month (GWh)'!G139+G134</f>
        <v>370201.1846961656</v>
      </c>
      <c r="H135" s="343">
        <f>'Month (GWh)'!H139+H134</f>
        <v>68343.585551</v>
      </c>
      <c r="I135" s="343">
        <f>'Month (GWh)'!I139+I134</f>
        <v>11333.572002204586</v>
      </c>
      <c r="J135" s="343">
        <f>'Month (GWh)'!J139+J134</f>
        <v>93.26133333333333</v>
      </c>
      <c r="K135" s="343">
        <f>'Month (GWh)'!K139+K134</f>
        <v>36701.2260423</v>
      </c>
      <c r="L135" s="343">
        <f>'Month (GWh)'!L139+L134</f>
        <v>116471.6449288379</v>
      </c>
      <c r="M135" s="343">
        <f>'Month (GWh)'!M139+M134</f>
        <v>253729.5397673277</v>
      </c>
      <c r="N135" s="176"/>
      <c r="O135" s="176"/>
      <c r="P135" s="176"/>
      <c r="Q135" s="176"/>
      <c r="R135" s="176"/>
      <c r="S135" s="176"/>
      <c r="T135" s="176"/>
      <c r="U135" s="176"/>
      <c r="V135" s="176"/>
      <c r="W135" s="176"/>
      <c r="X135" s="176"/>
      <c r="Y135" s="176"/>
      <c r="Z135" s="176"/>
      <c r="AA135" s="176"/>
      <c r="AB135" s="176"/>
      <c r="AC135" s="176"/>
      <c r="AD135" s="176"/>
      <c r="AE135" s="176"/>
    </row>
    <row r="136" ht="15" customHeight="1">
      <c r="A136" s="360">
        <f>'Month (GWh)'!A140</f>
        <v>2010</v>
      </c>
      <c r="B136" t="s" s="361">
        <v>147</v>
      </c>
      <c r="C136" s="343">
        <f>'Month (GWh)'!C140+C135</f>
        <v>5759.023611000001</v>
      </c>
      <c r="D136" s="343">
        <f>'Month (GWh)'!D140+D135</f>
        <v>61707.188170999994</v>
      </c>
      <c r="E136" s="343">
        <f>'Month (GWh)'!E140+E135</f>
        <v>188701.4362692581</v>
      </c>
      <c r="F136" s="343">
        <f>'Month (GWh)'!F140+F135</f>
        <v>142455.8905324265</v>
      </c>
      <c r="G136" s="343">
        <f>'Month (GWh)'!G140+G135</f>
        <v>398623.5385836846</v>
      </c>
      <c r="H136" s="343">
        <f>'Month (GWh)'!H140+H135</f>
        <v>75689.665553999992</v>
      </c>
      <c r="I136" s="343">
        <f>'Month (GWh)'!I140+I135</f>
        <v>11548.490186644458</v>
      </c>
      <c r="J136" s="343">
        <f>'Month (GWh)'!J140+J135</f>
        <v>110.7455555555555</v>
      </c>
      <c r="K136" s="343">
        <f>'Month (GWh)'!K140+K135</f>
        <v>41326.091179799994</v>
      </c>
      <c r="L136" s="343">
        <f>'Month (GWh)'!L140+L135</f>
        <v>128674.992476</v>
      </c>
      <c r="M136" s="343">
        <f>'Month (GWh)'!M140+M135</f>
        <v>269948.5461076846</v>
      </c>
      <c r="N136" s="176"/>
      <c r="O136" s="176"/>
      <c r="P136" s="176"/>
      <c r="Q136" s="176"/>
      <c r="R136" s="176"/>
      <c r="S136" s="176"/>
      <c r="T136" s="176"/>
      <c r="U136" s="176"/>
      <c r="V136" s="176"/>
      <c r="W136" s="176"/>
      <c r="X136" s="176"/>
      <c r="Y136" s="176"/>
      <c r="Z136" s="176"/>
      <c r="AA136" s="176"/>
      <c r="AB136" s="176"/>
      <c r="AC136" s="176"/>
      <c r="AD136" s="176"/>
      <c r="AE136" s="176"/>
    </row>
    <row r="137" ht="15" customHeight="1">
      <c r="A137" s="360">
        <f>'Month (GWh)'!A141</f>
        <v>2010</v>
      </c>
      <c r="B137" t="s" s="361">
        <v>148</v>
      </c>
      <c r="C137" s="343">
        <f>'Month (GWh)'!C141+C136</f>
        <v>5759.023611000001</v>
      </c>
      <c r="D137" s="343">
        <f>'Month (GWh)'!D141+D136</f>
        <v>67649.294465999992</v>
      </c>
      <c r="E137" s="343">
        <f>'Month (GWh)'!E141+E136</f>
        <v>212775.0852146518</v>
      </c>
      <c r="F137" s="343">
        <f>'Month (GWh)'!F141+F136</f>
        <v>161698.7163588943</v>
      </c>
      <c r="G137" s="343">
        <f>'Month (GWh)'!G141+G136</f>
        <v>447882.1196505461</v>
      </c>
      <c r="H137" s="343">
        <f>'Month (GWh)'!H141+H136</f>
        <v>92240.719999999987</v>
      </c>
      <c r="I137" s="343">
        <f>'Month (GWh)'!I141+I136</f>
        <v>12739.765256432886</v>
      </c>
      <c r="J137" s="343">
        <f>'Month (GWh)'!J141+J136</f>
        <v>130.2797777777778</v>
      </c>
      <c r="K137" s="343">
        <f>'Month (GWh)'!K141+K136</f>
        <v>45680.6411175</v>
      </c>
      <c r="L137" s="343">
        <f>'Month (GWh)'!L141+L136</f>
        <v>150791.4061517107</v>
      </c>
      <c r="M137" s="343">
        <f>'Month (GWh)'!M141+M136</f>
        <v>297090.7134988354</v>
      </c>
      <c r="N137" s="176"/>
      <c r="O137" s="176"/>
      <c r="P137" s="176"/>
      <c r="Q137" s="176"/>
      <c r="R137" s="176"/>
      <c r="S137" s="176"/>
      <c r="T137" s="176"/>
      <c r="U137" s="176"/>
      <c r="V137" s="176"/>
      <c r="W137" s="176"/>
      <c r="X137" s="176"/>
      <c r="Y137" s="176"/>
      <c r="Z137" s="176"/>
      <c r="AA137" s="176"/>
      <c r="AB137" s="176"/>
      <c r="AC137" s="176"/>
      <c r="AD137" s="176"/>
      <c r="AE137" s="176"/>
    </row>
    <row r="138" ht="15" customHeight="1">
      <c r="A138" s="360">
        <f>'Month (GWh)'!A142</f>
        <v>2010</v>
      </c>
      <c r="B138" t="s" s="361">
        <v>149</v>
      </c>
      <c r="C138" s="343">
        <f>'Month (GWh)'!C142+C137</f>
        <v>6711.097222</v>
      </c>
      <c r="D138" s="343">
        <f>'Month (GWh)'!D142+D137</f>
        <v>77197.270186999987</v>
      </c>
      <c r="E138" s="343">
        <f>'Month (GWh)'!E142+E137</f>
        <v>241097.7090825448</v>
      </c>
      <c r="F138" s="343">
        <f>'Month (GWh)'!F142+F137</f>
        <v>182578.9116641035</v>
      </c>
      <c r="G138" s="343">
        <f>'Month (GWh)'!G142+G137</f>
        <v>507584.9881556483</v>
      </c>
      <c r="H138" s="343">
        <f>'Month (GWh)'!H142+H137</f>
        <v>95922.150276999993</v>
      </c>
      <c r="I138" s="343">
        <f>'Month (GWh)'!I142+I137</f>
        <v>14119.999349486028</v>
      </c>
      <c r="J138" s="343">
        <f>'Month (GWh)'!J142+J137</f>
        <v>143.5364444444444</v>
      </c>
      <c r="K138" s="343">
        <f>'Month (GWh)'!K142+K137</f>
        <v>51066.7055218</v>
      </c>
      <c r="L138" s="343">
        <f>'Month (GWh)'!L142+L137</f>
        <v>161252.3915927305</v>
      </c>
      <c r="M138" s="343">
        <f>'Month (GWh)'!M142+M137</f>
        <v>346332.5965629179</v>
      </c>
      <c r="N138" s="176"/>
      <c r="O138" s="176"/>
      <c r="P138" s="176"/>
      <c r="Q138" s="176"/>
      <c r="R138" s="176"/>
      <c r="S138" s="176"/>
      <c r="T138" s="176"/>
      <c r="U138" s="176"/>
      <c r="V138" s="176"/>
      <c r="W138" s="176"/>
      <c r="X138" s="176"/>
      <c r="Y138" s="176"/>
      <c r="Z138" s="176"/>
      <c r="AA138" s="176"/>
      <c r="AB138" s="176"/>
      <c r="AC138" s="176"/>
      <c r="AD138" s="176"/>
      <c r="AE138" s="176"/>
    </row>
    <row r="139" ht="15" customHeight="1">
      <c r="A139" s="375">
        <f>'Month (GWh)'!A143</f>
        <v>2010</v>
      </c>
      <c r="B139" t="s" s="376">
        <v>101</v>
      </c>
      <c r="C139" s="377">
        <f>'Month (GWh)'!C143+C138</f>
        <v>13568.200278</v>
      </c>
      <c r="D139" s="377">
        <f>'Month (GWh)'!D143+D138</f>
        <v>87119.957458999983</v>
      </c>
      <c r="E139" s="377">
        <f>'Month (GWh)'!E143+E138</f>
        <v>276806.654364851</v>
      </c>
      <c r="F139" s="377">
        <f>'Month (GWh)'!F143+F138</f>
        <v>206845.9911270283</v>
      </c>
      <c r="G139" s="377">
        <f>'Month (GWh)'!G143+G138</f>
        <v>584340.8032288793</v>
      </c>
      <c r="H139" s="377">
        <f>'Month (GWh)'!H143+H138</f>
        <v>95932.341944</v>
      </c>
      <c r="I139" s="377">
        <f>'Month (GWh)'!I143+I138</f>
        <v>15830.424155115663</v>
      </c>
      <c r="J139" s="377">
        <f>'Month (GWh)'!J143+J138</f>
        <v>157.522</v>
      </c>
      <c r="K139" s="377">
        <f>'Month (GWh)'!K143+K138</f>
        <v>56265.707898199995</v>
      </c>
      <c r="L139" s="377">
        <f>'Month (GWh)'!L143+L138</f>
        <v>168185.9959973157</v>
      </c>
      <c r="M139" s="377">
        <f>'Month (GWh)'!M143+M138</f>
        <v>416154.8072315637</v>
      </c>
      <c r="N139" s="176"/>
      <c r="O139" s="176"/>
      <c r="P139" s="176"/>
      <c r="Q139" s="176"/>
      <c r="R139" s="176"/>
      <c r="S139" s="176"/>
      <c r="T139" s="176"/>
      <c r="U139" s="176"/>
      <c r="V139" s="176"/>
      <c r="W139" s="176"/>
      <c r="X139" s="176"/>
      <c r="Y139" s="176"/>
      <c r="Z139" s="176"/>
      <c r="AA139" s="176"/>
      <c r="AB139" s="176"/>
      <c r="AC139" s="176"/>
      <c r="AD139" s="176"/>
      <c r="AE139" s="176"/>
    </row>
    <row r="140" ht="15" customHeight="1">
      <c r="A140" s="378">
        <f>'Month (GWh)'!A144</f>
        <v>2011</v>
      </c>
      <c r="B140" t="s" s="379">
        <v>89</v>
      </c>
      <c r="C140" s="362">
        <f>'Month (GWh)'!C144</f>
        <v>3284.285001</v>
      </c>
      <c r="D140" s="362">
        <f>'Month (GWh)'!D144</f>
        <v>10302.691406</v>
      </c>
      <c r="E140" s="362">
        <f>'Month (GWh)'!E144</f>
        <v>27188.476822542485</v>
      </c>
      <c r="F140" s="362">
        <f>'Month (GWh)'!F144</f>
        <v>28112.046671389937</v>
      </c>
      <c r="G140" s="362">
        <f>'Month (GWh)'!G144</f>
        <v>68887.499900932424</v>
      </c>
      <c r="H140" s="362">
        <f>'Month (GWh)'!H144</f>
        <v>5.615834</v>
      </c>
      <c r="I140" s="362">
        <f>'Month (GWh)'!I144</f>
        <v>1779.9466088696</v>
      </c>
      <c r="J140" s="362">
        <f>'Month (GWh)'!J144</f>
        <v>15.42511111111111</v>
      </c>
      <c r="K140" s="362">
        <f>'Month (GWh)'!K144</f>
        <v>5371.330549600001</v>
      </c>
      <c r="L140" s="362">
        <f>'Month (GWh)'!L144</f>
        <v>7172.318103580712</v>
      </c>
      <c r="M140" s="362">
        <f>'Month (GWh)'!M144</f>
        <v>61715.181797351710</v>
      </c>
      <c r="N140" s="176"/>
      <c r="O140" s="176"/>
      <c r="P140" s="176"/>
      <c r="Q140" s="176"/>
      <c r="R140" s="176"/>
      <c r="S140" s="176"/>
      <c r="T140" s="176"/>
      <c r="U140" s="176"/>
      <c r="V140" s="176"/>
      <c r="W140" s="176"/>
      <c r="X140" s="176"/>
      <c r="Y140" s="176"/>
      <c r="Z140" s="176"/>
      <c r="AA140" s="176"/>
      <c r="AB140" s="176"/>
      <c r="AC140" s="176"/>
      <c r="AD140" s="176"/>
      <c r="AE140" s="176"/>
    </row>
    <row r="141" ht="15" customHeight="1">
      <c r="A141" s="360">
        <f>'Month (GWh)'!A145</f>
        <v>2011</v>
      </c>
      <c r="B141" t="s" s="361">
        <v>87</v>
      </c>
      <c r="C141" s="343">
        <f>'Month (GWh)'!C145+C140</f>
        <v>3531.575558</v>
      </c>
      <c r="D141" s="343">
        <f>'Month (GWh)'!D145+D140</f>
        <v>16139.955831</v>
      </c>
      <c r="E141" s="343">
        <f>'Month (GWh)'!E145+E140</f>
        <v>51120.891932193808</v>
      </c>
      <c r="F141" s="343">
        <f>'Month (GWh)'!F145+F140</f>
        <v>51248.311044178510</v>
      </c>
      <c r="G141" s="343">
        <f>'Month (GWh)'!G145+G140</f>
        <v>122040.7343653723</v>
      </c>
      <c r="H141" s="343">
        <f>'Month (GWh)'!H145+H140</f>
        <v>1116.051667</v>
      </c>
      <c r="I141" s="343">
        <f>'Month (GWh)'!I145+I140</f>
        <v>3341.787897661223</v>
      </c>
      <c r="J141" s="343">
        <f>'Month (GWh)'!J145+J140</f>
        <v>27.88911111111111</v>
      </c>
      <c r="K141" s="343">
        <f>'Month (GWh)'!K145+K140</f>
        <v>9466.957595800002</v>
      </c>
      <c r="L141" s="343">
        <f>'Month (GWh)'!L145+L140</f>
        <v>13952.686271572336</v>
      </c>
      <c r="M141" s="343">
        <f>'Month (GWh)'!M145+M140</f>
        <v>108088.0480938</v>
      </c>
      <c r="N141" s="176"/>
      <c r="O141" s="176"/>
      <c r="P141" s="176"/>
      <c r="Q141" s="176"/>
      <c r="R141" s="176"/>
      <c r="S141" s="176"/>
      <c r="T141" s="176"/>
      <c r="U141" s="176"/>
      <c r="V141" s="176"/>
      <c r="W141" s="176"/>
      <c r="X141" s="176"/>
      <c r="Y141" s="176"/>
      <c r="Z141" s="176"/>
      <c r="AA141" s="176"/>
      <c r="AB141" s="176"/>
      <c r="AC141" s="176"/>
      <c r="AD141" s="176"/>
      <c r="AE141" s="176"/>
    </row>
    <row r="142" ht="15" customHeight="1">
      <c r="A142" s="360">
        <f>'Month (GWh)'!A146</f>
        <v>2011</v>
      </c>
      <c r="B142" t="s" s="361">
        <v>141</v>
      </c>
      <c r="C142" s="343">
        <f>'Month (GWh)'!C146+C141</f>
        <v>3967.528048</v>
      </c>
      <c r="D142" s="343">
        <f>'Month (GWh)'!D146+D141</f>
        <v>18378.690598</v>
      </c>
      <c r="E142" s="343">
        <f>'Month (GWh)'!E146+E141</f>
        <v>76877.058348357707</v>
      </c>
      <c r="F142" s="343">
        <f>'Month (GWh)'!F146+F141</f>
        <v>79545.139449729380</v>
      </c>
      <c r="G142" s="343">
        <f>'Month (GWh)'!G146+G141</f>
        <v>178768.4164440871</v>
      </c>
      <c r="H142" s="343">
        <f>'Month (GWh)'!H146+H141</f>
        <v>2402.210607</v>
      </c>
      <c r="I142" s="343">
        <f>'Month (GWh)'!I146+I141</f>
        <v>5058.871246468902</v>
      </c>
      <c r="J142" s="343">
        <f>'Month (GWh)'!J146+J141</f>
        <v>44.08866666666666</v>
      </c>
      <c r="K142" s="343">
        <f>'Month (GWh)'!K146+K141</f>
        <v>13942.9445767</v>
      </c>
      <c r="L142" s="343">
        <f>'Month (GWh)'!L146+L141</f>
        <v>21448.115096835572</v>
      </c>
      <c r="M142" s="343">
        <f>'Month (GWh)'!M146+M141</f>
        <v>157320.3013472515</v>
      </c>
      <c r="N142" s="176"/>
      <c r="O142" s="176"/>
      <c r="P142" s="176"/>
      <c r="Q142" s="176"/>
      <c r="R142" s="176"/>
      <c r="S142" s="176"/>
      <c r="T142" s="176"/>
      <c r="U142" s="176"/>
      <c r="V142" s="176"/>
      <c r="W142" s="176"/>
      <c r="X142" s="176"/>
      <c r="Y142" s="176"/>
      <c r="Z142" s="176"/>
      <c r="AA142" s="176"/>
      <c r="AB142" s="176"/>
      <c r="AC142" s="176"/>
      <c r="AD142" s="176"/>
      <c r="AE142" s="176"/>
    </row>
    <row r="143" ht="15" customHeight="1">
      <c r="A143" s="360">
        <f>'Month (GWh)'!A147</f>
        <v>2011</v>
      </c>
      <c r="B143" t="s" s="361">
        <v>142</v>
      </c>
      <c r="C143" s="343">
        <f>'Month (GWh)'!C147+C142</f>
        <v>3967.528048</v>
      </c>
      <c r="D143" s="343">
        <f>'Month (GWh)'!D147+D142</f>
        <v>23645.786631</v>
      </c>
      <c r="E143" s="343">
        <f>'Month (GWh)'!E147+E142</f>
        <v>88882.437423527241</v>
      </c>
      <c r="F143" s="343">
        <f>'Month (GWh)'!F147+F142</f>
        <v>110370.7389889942</v>
      </c>
      <c r="G143" s="343">
        <f>'Month (GWh)'!G147+G142</f>
        <v>226866.4910915215</v>
      </c>
      <c r="H143" s="343">
        <f>'Month (GWh)'!H147+H142</f>
        <v>15977.750107</v>
      </c>
      <c r="I143" s="343">
        <f>'Month (GWh)'!I147+I142</f>
        <v>6599.175934372310</v>
      </c>
      <c r="J143" s="343">
        <f>'Month (GWh)'!J147+J142</f>
        <v>54.82155555555555</v>
      </c>
      <c r="K143" s="343">
        <f>'Month (GWh)'!K147+K142</f>
        <v>18444.7806165</v>
      </c>
      <c r="L143" s="343">
        <f>'Month (GWh)'!L147+L142</f>
        <v>41076.528213427868</v>
      </c>
      <c r="M143" s="343">
        <f>'Month (GWh)'!M147+M142</f>
        <v>185789.9628780936</v>
      </c>
      <c r="N143" s="176"/>
      <c r="O143" s="176"/>
      <c r="P143" s="176"/>
      <c r="Q143" s="176"/>
      <c r="R143" s="176"/>
      <c r="S143" s="176"/>
      <c r="T143" s="176"/>
      <c r="U143" s="176"/>
      <c r="V143" s="176"/>
      <c r="W143" s="176"/>
      <c r="X143" s="176"/>
      <c r="Y143" s="176"/>
      <c r="Z143" s="176"/>
      <c r="AA143" s="176"/>
      <c r="AB143" s="176"/>
      <c r="AC143" s="176"/>
      <c r="AD143" s="176"/>
      <c r="AE143" s="176"/>
    </row>
    <row r="144" ht="15" customHeight="1">
      <c r="A144" s="360">
        <f>'Month (GWh)'!A148</f>
        <v>2011</v>
      </c>
      <c r="B144" t="s" s="361">
        <v>143</v>
      </c>
      <c r="C144" s="343">
        <f>'Month (GWh)'!C148+C143</f>
        <v>3967.528048</v>
      </c>
      <c r="D144" s="343">
        <f>'Month (GWh)'!D148+D143</f>
        <v>29319.680881</v>
      </c>
      <c r="E144" s="343">
        <f>'Month (GWh)'!E148+E143</f>
        <v>99376.177911677514</v>
      </c>
      <c r="F144" s="343">
        <f>'Month (GWh)'!F148+F143</f>
        <v>138883.1572305487</v>
      </c>
      <c r="G144" s="343">
        <f>'Month (GWh)'!G148+G143</f>
        <v>271546.5440712263</v>
      </c>
      <c r="H144" s="343">
        <f>'Month (GWh)'!H148+H143</f>
        <v>28214.076557</v>
      </c>
      <c r="I144" s="343">
        <f>'Month (GWh)'!I148+I143</f>
        <v>8213.706534656876</v>
      </c>
      <c r="J144" s="343">
        <f>'Month (GWh)'!J148+J143</f>
        <v>66.00999999999999</v>
      </c>
      <c r="K144" s="343">
        <f>'Month (GWh)'!K148+K143</f>
        <v>23048.7610684</v>
      </c>
      <c r="L144" s="343">
        <f>'Month (GWh)'!L148+L143</f>
        <v>59542.554160056876</v>
      </c>
      <c r="M144" s="343">
        <f>'Month (GWh)'!M148+M143</f>
        <v>212003.9899111694</v>
      </c>
      <c r="N144" s="176"/>
      <c r="O144" s="176"/>
      <c r="P144" s="176"/>
      <c r="Q144" s="176"/>
      <c r="R144" s="176"/>
      <c r="S144" s="176"/>
      <c r="T144" s="176"/>
      <c r="U144" s="176"/>
      <c r="V144" s="176"/>
      <c r="W144" s="176"/>
      <c r="X144" s="176"/>
      <c r="Y144" s="176"/>
      <c r="Z144" s="176"/>
      <c r="AA144" s="176"/>
      <c r="AB144" s="176"/>
      <c r="AC144" s="176"/>
      <c r="AD144" s="176"/>
      <c r="AE144" s="176"/>
    </row>
    <row r="145" ht="15" customHeight="1">
      <c r="A145" s="360">
        <f>'Month (GWh)'!A149</f>
        <v>2011</v>
      </c>
      <c r="B145" t="s" s="361">
        <v>144</v>
      </c>
      <c r="C145" s="343">
        <f>'Month (GWh)'!C149+C144</f>
        <v>3967.528048</v>
      </c>
      <c r="D145" s="343">
        <f>'Month (GWh)'!D149+D144</f>
        <v>33466.664982</v>
      </c>
      <c r="E145" s="343">
        <f>'Month (GWh)'!E149+E144</f>
        <v>107622.8854514148</v>
      </c>
      <c r="F145" s="343">
        <f>'Month (GWh)'!F149+F144</f>
        <v>162281.5450427716</v>
      </c>
      <c r="G145" s="343">
        <f>'Month (GWh)'!G149+G144</f>
        <v>307338.6235241863</v>
      </c>
      <c r="H145" s="343">
        <f>'Month (GWh)'!H149+H144</f>
        <v>37877.122287000006</v>
      </c>
      <c r="I145" s="343">
        <f>'Month (GWh)'!I149+I144</f>
        <v>9384.704837277906</v>
      </c>
      <c r="J145" s="343">
        <f>'Month (GWh)'!J149+J144</f>
        <v>74.55622222222222</v>
      </c>
      <c r="K145" s="343">
        <f>'Month (GWh)'!K149+K144</f>
        <v>27287.4175454</v>
      </c>
      <c r="L145" s="343">
        <f>'Month (GWh)'!L149+L144</f>
        <v>74623.800891900129</v>
      </c>
      <c r="M145" s="343">
        <f>'Month (GWh)'!M149+M144</f>
        <v>232714.8226322862</v>
      </c>
      <c r="N145" s="176"/>
      <c r="O145" s="176"/>
      <c r="P145" s="176"/>
      <c r="Q145" s="176"/>
      <c r="R145" s="176"/>
      <c r="S145" s="176"/>
      <c r="T145" s="176"/>
      <c r="U145" s="176"/>
      <c r="V145" s="176"/>
      <c r="W145" s="176"/>
      <c r="X145" s="176"/>
      <c r="Y145" s="176"/>
      <c r="Z145" s="176"/>
      <c r="AA145" s="176"/>
      <c r="AB145" s="176"/>
      <c r="AC145" s="176"/>
      <c r="AD145" s="176"/>
      <c r="AE145" s="176"/>
    </row>
    <row r="146" ht="15" customHeight="1">
      <c r="A146" s="360">
        <f>'Month (GWh)'!A150</f>
        <v>2011</v>
      </c>
      <c r="B146" t="s" s="361">
        <v>145</v>
      </c>
      <c r="C146" s="343">
        <f>'Month (GWh)'!C150+C145</f>
        <v>3967.528048</v>
      </c>
      <c r="D146" s="343">
        <f>'Month (GWh)'!D150+D145</f>
        <v>37851.314849</v>
      </c>
      <c r="E146" s="343">
        <f>'Month (GWh)'!E150+E145</f>
        <v>122158.395502855</v>
      </c>
      <c r="F146" s="343">
        <f>'Month (GWh)'!F150+F145</f>
        <v>183931.3992276772</v>
      </c>
      <c r="G146" s="343">
        <f>'Month (GWh)'!G150+G145</f>
        <v>347908.6376275322</v>
      </c>
      <c r="H146" s="343">
        <f>'Month (GWh)'!H150+H145</f>
        <v>49035.275417184290</v>
      </c>
      <c r="I146" s="343">
        <f>'Month (GWh)'!I150+I145</f>
        <v>10257.0249538505</v>
      </c>
      <c r="J146" s="343">
        <f>'Month (GWh)'!J150+J145</f>
        <v>84.36888888888889</v>
      </c>
      <c r="K146" s="343">
        <f>'Month (GWh)'!K150+K145</f>
        <v>32131.2075591</v>
      </c>
      <c r="L146" s="343">
        <f>'Month (GWh)'!L150+L145</f>
        <v>91507.876819023673</v>
      </c>
      <c r="M146" s="343">
        <f>'Month (GWh)'!M150+M145</f>
        <v>256400.7608085086</v>
      </c>
      <c r="N146" s="176"/>
      <c r="O146" s="176"/>
      <c r="P146" s="176"/>
      <c r="Q146" s="176"/>
      <c r="R146" s="176"/>
      <c r="S146" s="176"/>
      <c r="T146" s="176"/>
      <c r="U146" s="176"/>
      <c r="V146" s="176"/>
      <c r="W146" s="176"/>
      <c r="X146" s="176"/>
      <c r="Y146" s="176"/>
      <c r="Z146" s="176"/>
      <c r="AA146" s="176"/>
      <c r="AB146" s="176"/>
      <c r="AC146" s="176"/>
      <c r="AD146" s="176"/>
      <c r="AE146" s="176"/>
    </row>
    <row r="147" ht="15" customHeight="1">
      <c r="A147" s="360">
        <f>'Month (GWh)'!A151</f>
        <v>2011</v>
      </c>
      <c r="B147" t="s" s="361">
        <v>146</v>
      </c>
      <c r="C147" s="343">
        <f>'Month (GWh)'!C151+C146</f>
        <v>3967.528048</v>
      </c>
      <c r="D147" s="343">
        <f>'Month (GWh)'!D151+D146</f>
        <v>41740.11581</v>
      </c>
      <c r="E147" s="343">
        <f>'Month (GWh)'!E151+E146</f>
        <v>141493.7017101989</v>
      </c>
      <c r="F147" s="343">
        <f>'Month (GWh)'!F151+F146</f>
        <v>204631.4401522278</v>
      </c>
      <c r="G147" s="343">
        <f>'Month (GWh)'!G151+G146</f>
        <v>391832.7857204267</v>
      </c>
      <c r="H147" s="343">
        <f>'Month (GWh)'!H151+H146</f>
        <v>63643.510057184292</v>
      </c>
      <c r="I147" s="343">
        <f>'Month (GWh)'!I151+I146</f>
        <v>11669.180308641557</v>
      </c>
      <c r="J147" s="343">
        <f>'Month (GWh)'!J151+J146</f>
        <v>92.43222222222222</v>
      </c>
      <c r="K147" s="343">
        <f>'Month (GWh)'!K151+K146</f>
        <v>36967.5287569</v>
      </c>
      <c r="L147" s="343">
        <f>'Month (GWh)'!L151+L146</f>
        <v>112372.6513449481</v>
      </c>
      <c r="M147" s="343">
        <f>'Month (GWh)'!M151+M146</f>
        <v>279460.1343754787</v>
      </c>
      <c r="N147" s="176"/>
      <c r="O147" s="176"/>
      <c r="P147" s="176"/>
      <c r="Q147" s="176"/>
      <c r="R147" s="176"/>
      <c r="S147" s="176"/>
      <c r="T147" s="176"/>
      <c r="U147" s="176"/>
      <c r="V147" s="176"/>
      <c r="W147" s="176"/>
      <c r="X147" s="176"/>
      <c r="Y147" s="176"/>
      <c r="Z147" s="176"/>
      <c r="AA147" s="176"/>
      <c r="AB147" s="176"/>
      <c r="AC147" s="176"/>
      <c r="AD147" s="176"/>
      <c r="AE147" s="176"/>
    </row>
    <row r="148" ht="15" customHeight="1">
      <c r="A148" s="360">
        <f>'Month (GWh)'!A152</f>
        <v>2011</v>
      </c>
      <c r="B148" t="s" s="361">
        <v>147</v>
      </c>
      <c r="C148" s="343">
        <f>'Month (GWh)'!C152+C147</f>
        <v>3967.528048</v>
      </c>
      <c r="D148" s="343">
        <f>'Month (GWh)'!D152+D147</f>
        <v>47077.300914000007</v>
      </c>
      <c r="E148" s="343">
        <f>'Month (GWh)'!E152+E147</f>
        <v>155394.8161203171</v>
      </c>
      <c r="F148" s="343">
        <f>'Month (GWh)'!F152+F147</f>
        <v>223095.3012418871</v>
      </c>
      <c r="G148" s="343">
        <f>'Month (GWh)'!G152+G147</f>
        <v>429534.9463242042</v>
      </c>
      <c r="H148" s="343">
        <f>'Month (GWh)'!H152+H147</f>
        <v>70910.178687184292</v>
      </c>
      <c r="I148" s="343">
        <f>'Month (GWh)'!I152+I147</f>
        <v>13070.635381501743</v>
      </c>
      <c r="J148" s="343">
        <f>'Month (GWh)'!J152+J147</f>
        <v>99.03777777777778</v>
      </c>
      <c r="K148" s="343">
        <f>'Month (GWh)'!K152+K147</f>
        <v>42140.6876141</v>
      </c>
      <c r="L148" s="343">
        <f>'Month (GWh)'!L152+L147</f>
        <v>126220.5394605638</v>
      </c>
      <c r="M148" s="343">
        <f>'Month (GWh)'!M152+M147</f>
        <v>303314.4068636404</v>
      </c>
      <c r="N148" s="176"/>
      <c r="O148" s="176"/>
      <c r="P148" s="176"/>
      <c r="Q148" s="176"/>
      <c r="R148" s="176"/>
      <c r="S148" s="176"/>
      <c r="T148" s="176"/>
      <c r="U148" s="176"/>
      <c r="V148" s="176"/>
      <c r="W148" s="176"/>
      <c r="X148" s="176"/>
      <c r="Y148" s="176"/>
      <c r="Z148" s="176"/>
      <c r="AA148" s="176"/>
      <c r="AB148" s="176"/>
      <c r="AC148" s="176"/>
      <c r="AD148" s="176"/>
      <c r="AE148" s="176"/>
    </row>
    <row r="149" ht="15" customHeight="1">
      <c r="A149" s="360">
        <f>'Month (GWh)'!A153</f>
        <v>2011</v>
      </c>
      <c r="B149" t="s" s="361">
        <v>148</v>
      </c>
      <c r="C149" s="343">
        <f>'Month (GWh)'!C153+C148</f>
        <v>3967.528048</v>
      </c>
      <c r="D149" s="343">
        <f>'Month (GWh)'!D153+D148</f>
        <v>53275.777677000005</v>
      </c>
      <c r="E149" s="343">
        <f>'Month (GWh)'!E153+E148</f>
        <v>174598.128732251</v>
      </c>
      <c r="F149" s="343">
        <f>'Month (GWh)'!F153+F148</f>
        <v>243255.1131251421</v>
      </c>
      <c r="G149" s="343">
        <f>'Month (GWh)'!G153+G148</f>
        <v>475096.5475823931</v>
      </c>
      <c r="H149" s="343">
        <f>'Month (GWh)'!H153+H148</f>
        <v>86036.476127184287</v>
      </c>
      <c r="I149" s="343">
        <f>'Month (GWh)'!I153+I148</f>
        <v>14490.935854478963</v>
      </c>
      <c r="J149" s="343">
        <f>'Month (GWh)'!J153+J148</f>
        <v>105.3244444444444</v>
      </c>
      <c r="K149" s="343">
        <f>'Month (GWh)'!K153+K148</f>
        <v>47452.134011199989</v>
      </c>
      <c r="L149" s="343">
        <f>'Month (GWh)'!L153+L148</f>
        <v>148084.8704373077</v>
      </c>
      <c r="M149" s="343">
        <f>'Month (GWh)'!M153+M148</f>
        <v>327011.6771450855</v>
      </c>
      <c r="N149" s="176"/>
      <c r="O149" s="176"/>
      <c r="P149" s="176"/>
      <c r="Q149" s="176"/>
      <c r="R149" s="176"/>
      <c r="S149" s="176"/>
      <c r="T149" s="176"/>
      <c r="U149" s="176"/>
      <c r="V149" s="176"/>
      <c r="W149" s="176"/>
      <c r="X149" s="176"/>
      <c r="Y149" s="176"/>
      <c r="Z149" s="176"/>
      <c r="AA149" s="176"/>
      <c r="AB149" s="176"/>
      <c r="AC149" s="176"/>
      <c r="AD149" s="176"/>
      <c r="AE149" s="176"/>
    </row>
    <row r="150" ht="15" customHeight="1">
      <c r="A150" s="360">
        <f>'Month (GWh)'!A154</f>
        <v>2011</v>
      </c>
      <c r="B150" t="s" s="361">
        <v>149</v>
      </c>
      <c r="C150" s="343">
        <f>'Month (GWh)'!C154+C149</f>
        <v>3967.528048</v>
      </c>
      <c r="D150" s="343">
        <f>'Month (GWh)'!D154+D149</f>
        <v>60481.365499000007</v>
      </c>
      <c r="E150" s="343">
        <f>'Month (GWh)'!E154+E149</f>
        <v>202966.5506602541</v>
      </c>
      <c r="F150" s="343">
        <f>'Month (GWh)'!F154+F149</f>
        <v>256857.1337428808</v>
      </c>
      <c r="G150" s="343">
        <f>'Month (GWh)'!G154+G149</f>
        <v>524272.5779501349</v>
      </c>
      <c r="H150" s="343">
        <f>'Month (GWh)'!H154+H149</f>
        <v>97373.082247184284</v>
      </c>
      <c r="I150" s="343">
        <f>'Month (GWh)'!I154+I149</f>
        <v>15975.569118750449</v>
      </c>
      <c r="J150" s="343">
        <f>'Month (GWh)'!J154+J149</f>
        <v>113.324</v>
      </c>
      <c r="K150" s="343">
        <f>'Month (GWh)'!K154+K149</f>
        <v>52927.831492999991</v>
      </c>
      <c r="L150" s="343">
        <f>'Month (GWh)'!L154+L149</f>
        <v>166389.8068589347</v>
      </c>
      <c r="M150" s="343">
        <f>'Month (GWh)'!M154+M149</f>
        <v>357882.7710912002</v>
      </c>
      <c r="N150" s="176"/>
      <c r="O150" s="176"/>
      <c r="P150" s="176"/>
      <c r="Q150" s="176"/>
      <c r="R150" s="176"/>
      <c r="S150" s="176"/>
      <c r="T150" s="176"/>
      <c r="U150" s="176"/>
      <c r="V150" s="176"/>
      <c r="W150" s="176"/>
      <c r="X150" s="176"/>
      <c r="Y150" s="176"/>
      <c r="Z150" s="176"/>
      <c r="AA150" s="176"/>
      <c r="AB150" s="176"/>
      <c r="AC150" s="176"/>
      <c r="AD150" s="176"/>
      <c r="AE150" s="176"/>
    </row>
    <row r="151" ht="15" customHeight="1">
      <c r="A151" s="375">
        <f>'Month (GWh)'!A155</f>
        <v>2011</v>
      </c>
      <c r="B151" t="s" s="376">
        <v>101</v>
      </c>
      <c r="C151" s="377">
        <f>'Month (GWh)'!C155+C150</f>
        <v>4031.596108</v>
      </c>
      <c r="D151" s="377">
        <f>'Month (GWh)'!D155+D150</f>
        <v>69001.094327</v>
      </c>
      <c r="E151" s="377">
        <f>'Month (GWh)'!E155+E150</f>
        <v>234193.6585811113</v>
      </c>
      <c r="F151" s="377">
        <f>'Month (GWh)'!F155+F150</f>
        <v>274794.2348837545</v>
      </c>
      <c r="G151" s="377">
        <f>'Month (GWh)'!G155+G150</f>
        <v>582020.5838998657</v>
      </c>
      <c r="H151" s="377">
        <f>'Month (GWh)'!H155+H150</f>
        <v>101526.2547271843</v>
      </c>
      <c r="I151" s="377">
        <f>'Month (GWh)'!I155+I150</f>
        <v>17543.681265980427</v>
      </c>
      <c r="J151" s="377">
        <f>'Month (GWh)'!J155+J150</f>
        <v>120.0388888888889</v>
      </c>
      <c r="K151" s="377">
        <f>'Month (GWh)'!K155+K150</f>
        <v>58041.478353299986</v>
      </c>
      <c r="L151" s="377">
        <f>'Month (GWh)'!L155+L150</f>
        <v>177231.4532353536</v>
      </c>
      <c r="M151" s="377">
        <f>'Month (GWh)'!M155+M150</f>
        <v>404789.1306645122</v>
      </c>
      <c r="N151" s="176"/>
      <c r="O151" s="176"/>
      <c r="P151" s="176"/>
      <c r="Q151" s="176"/>
      <c r="R151" s="176"/>
      <c r="S151" s="176"/>
      <c r="T151" s="176"/>
      <c r="U151" s="176"/>
      <c r="V151" s="176"/>
      <c r="W151" s="176"/>
      <c r="X151" s="176"/>
      <c r="Y151" s="176"/>
      <c r="Z151" s="176"/>
      <c r="AA151" s="176"/>
      <c r="AB151" s="176"/>
      <c r="AC151" s="176"/>
      <c r="AD151" s="176"/>
      <c r="AE151" s="176"/>
    </row>
    <row r="152" ht="15" customHeight="1">
      <c r="A152" s="378">
        <f>'Month (GWh)'!A156</f>
        <v>2012</v>
      </c>
      <c r="B152" t="s" s="379">
        <v>89</v>
      </c>
      <c r="C152" s="362">
        <f>'Month (GWh)'!C156</f>
        <v>211.47112</v>
      </c>
      <c r="D152" s="362">
        <f>'Month (GWh)'!D156</f>
        <v>9255.577343999999</v>
      </c>
      <c r="E152" s="362">
        <f>'Month (GWh)'!E156</f>
        <v>35329.562514533711</v>
      </c>
      <c r="F152" s="362">
        <f>'Month (GWh)'!F156</f>
        <v>13358.789171167338</v>
      </c>
      <c r="G152" s="362">
        <f>'Month (GWh)'!G156</f>
        <v>58155.400149701047</v>
      </c>
      <c r="H152" s="362">
        <f>'Month (GWh)'!H156</f>
        <v>1925.13498</v>
      </c>
      <c r="I152" s="362">
        <f>'Month (GWh)'!I156</f>
        <v>2137.631155794309</v>
      </c>
      <c r="J152" s="362">
        <f>'Month (GWh)'!J156</f>
        <v>7.999555555555556</v>
      </c>
      <c r="K152" s="362">
        <f>'Month (GWh)'!K156</f>
        <v>4812.4733928</v>
      </c>
      <c r="L152" s="362">
        <f>'Month (GWh)'!L156</f>
        <v>8883.239084149864</v>
      </c>
      <c r="M152" s="362">
        <f>'Month (GWh)'!M156</f>
        <v>49272.161065551183</v>
      </c>
      <c r="N152" s="176"/>
      <c r="O152" s="176"/>
      <c r="P152" s="176"/>
      <c r="Q152" s="176"/>
      <c r="R152" s="176"/>
      <c r="S152" s="176"/>
      <c r="T152" s="176"/>
      <c r="U152" s="176"/>
      <c r="V152" s="176"/>
      <c r="W152" s="176"/>
      <c r="X152" s="176"/>
      <c r="Y152" s="176"/>
      <c r="Z152" s="176"/>
      <c r="AA152" s="176"/>
      <c r="AB152" s="176"/>
      <c r="AC152" s="176"/>
      <c r="AD152" s="176"/>
      <c r="AE152" s="176"/>
    </row>
    <row r="153" ht="15" customHeight="1">
      <c r="A153" s="360">
        <f>'Month (GWh)'!A157</f>
        <v>2012</v>
      </c>
      <c r="B153" t="s" s="361">
        <v>87</v>
      </c>
      <c r="C153" s="343">
        <f>'Month (GWh)'!C157+C152</f>
        <v>340.9050099999999</v>
      </c>
      <c r="D153" s="343">
        <f>'Month (GWh)'!D157+D152</f>
        <v>18531.815334</v>
      </c>
      <c r="E153" s="343">
        <f>'Month (GWh)'!E157+E152</f>
        <v>68326.633052331948</v>
      </c>
      <c r="F153" s="343">
        <f>'Month (GWh)'!F157+F152</f>
        <v>26081.697076376709</v>
      </c>
      <c r="G153" s="343">
        <f>'Month (GWh)'!G157+G152</f>
        <v>113281.0504727087</v>
      </c>
      <c r="H153" s="343">
        <f>'Month (GWh)'!H157+H152</f>
        <v>5243.92308</v>
      </c>
      <c r="I153" s="343">
        <f>'Month (GWh)'!I157+I152</f>
        <v>4268.159608226842</v>
      </c>
      <c r="J153" s="343">
        <f>'Month (GWh)'!J157+J152</f>
        <v>13.67577777777778</v>
      </c>
      <c r="K153" s="343">
        <f>'Month (GWh)'!K157+K152</f>
        <v>9377.2003616</v>
      </c>
      <c r="L153" s="343">
        <f>'Month (GWh)'!L157+L152</f>
        <v>18902.958827604620</v>
      </c>
      <c r="M153" s="343">
        <f>'Month (GWh)'!M157+M152</f>
        <v>94378.091645104025</v>
      </c>
      <c r="N153" s="176"/>
      <c r="O153" s="176"/>
      <c r="P153" s="176"/>
      <c r="Q153" s="176"/>
      <c r="R153" s="176"/>
      <c r="S153" s="176"/>
      <c r="T153" s="176"/>
      <c r="U153" s="176"/>
      <c r="V153" s="176"/>
      <c r="W153" s="176"/>
      <c r="X153" s="176"/>
      <c r="Y153" s="176"/>
      <c r="Z153" s="176"/>
      <c r="AA153" s="176"/>
      <c r="AB153" s="176"/>
      <c r="AC153" s="176"/>
      <c r="AD153" s="176"/>
      <c r="AE153" s="176"/>
    </row>
    <row r="154" ht="15" customHeight="1">
      <c r="A154" s="360">
        <f>'Month (GWh)'!A158</f>
        <v>2012</v>
      </c>
      <c r="B154" t="s" s="361">
        <v>141</v>
      </c>
      <c r="C154" s="343">
        <f>'Month (GWh)'!C158+C153</f>
        <v>340.9050099999999</v>
      </c>
      <c r="D154" s="343">
        <f>'Month (GWh)'!D158+D153</f>
        <v>26970.111862</v>
      </c>
      <c r="E154" s="343">
        <f>'Month (GWh)'!E158+E153</f>
        <v>96749.464543256152</v>
      </c>
      <c r="F154" s="343">
        <f>'Month (GWh)'!F158+F153</f>
        <v>39224.448382823735</v>
      </c>
      <c r="G154" s="343">
        <f>'Month (GWh)'!G158+G153</f>
        <v>163284.9297980799</v>
      </c>
      <c r="H154" s="343">
        <f>'Month (GWh)'!H158+H153</f>
        <v>9920.16029</v>
      </c>
      <c r="I154" s="343">
        <f>'Month (GWh)'!I158+I153</f>
        <v>6409.210591918654</v>
      </c>
      <c r="J154" s="343">
        <f>'Month (GWh)'!J158+J153</f>
        <v>19.77111111111111</v>
      </c>
      <c r="K154" s="343">
        <f>'Month (GWh)'!K158+K153</f>
        <v>13698.6281945</v>
      </c>
      <c r="L154" s="343">
        <f>'Month (GWh)'!L158+L153</f>
        <v>30047.770187529764</v>
      </c>
      <c r="M154" s="343">
        <f>'Month (GWh)'!M158+M153</f>
        <v>133237.1596105501</v>
      </c>
      <c r="N154" s="176"/>
      <c r="O154" s="176"/>
      <c r="P154" s="176"/>
      <c r="Q154" s="176"/>
      <c r="R154" s="176"/>
      <c r="S154" s="176"/>
      <c r="T154" s="176"/>
      <c r="U154" s="176"/>
      <c r="V154" s="176"/>
      <c r="W154" s="176"/>
      <c r="X154" s="176"/>
      <c r="Y154" s="176"/>
      <c r="Z154" s="176"/>
      <c r="AA154" s="176"/>
      <c r="AB154" s="176"/>
      <c r="AC154" s="176"/>
      <c r="AD154" s="176"/>
      <c r="AE154" s="176"/>
    </row>
    <row r="155" ht="15" customHeight="1">
      <c r="A155" s="360">
        <f>'Month (GWh)'!A159</f>
        <v>2012</v>
      </c>
      <c r="B155" t="s" s="361">
        <v>142</v>
      </c>
      <c r="C155" s="343">
        <f>'Month (GWh)'!C159+C154</f>
        <v>340.9050099999999</v>
      </c>
      <c r="D155" s="343">
        <f>'Month (GWh)'!D159+D154</f>
        <v>34419.111862</v>
      </c>
      <c r="E155" s="343">
        <f>'Month (GWh)'!E159+E154</f>
        <v>115229.7520798026</v>
      </c>
      <c r="F155" s="343">
        <f>'Month (GWh)'!F159+F154</f>
        <v>58978.659169158433</v>
      </c>
      <c r="G155" s="343">
        <f>'Month (GWh)'!G159+G154</f>
        <v>208968.4281209611</v>
      </c>
      <c r="H155" s="343">
        <f>'Month (GWh)'!H159+H154</f>
        <v>16209.337</v>
      </c>
      <c r="I155" s="343">
        <f>'Month (GWh)'!I159+I154</f>
        <v>8714.086596904963</v>
      </c>
      <c r="J155" s="343">
        <f>'Month (GWh)'!J159+J154</f>
        <v>24.54533333333333</v>
      </c>
      <c r="K155" s="343">
        <f>'Month (GWh)'!K159+K154</f>
        <v>18541.1323831</v>
      </c>
      <c r="L155" s="343">
        <f>'Month (GWh)'!L159+L154</f>
        <v>43489.101313338295</v>
      </c>
      <c r="M155" s="343">
        <f>'Month (GWh)'!M159+M154</f>
        <v>165479.3268076227</v>
      </c>
      <c r="N155" s="176"/>
      <c r="O155" s="176"/>
      <c r="P155" s="176"/>
      <c r="Q155" s="176"/>
      <c r="R155" s="176"/>
      <c r="S155" s="176"/>
      <c r="T155" s="176"/>
      <c r="U155" s="176"/>
      <c r="V155" s="176"/>
      <c r="W155" s="176"/>
      <c r="X155" s="176"/>
      <c r="Y155" s="176"/>
      <c r="Z155" s="176"/>
      <c r="AA155" s="176"/>
      <c r="AB155" s="176"/>
      <c r="AC155" s="176"/>
      <c r="AD155" s="176"/>
      <c r="AE155" s="176"/>
    </row>
    <row r="156" ht="15" customHeight="1">
      <c r="A156" s="360">
        <f>'Month (GWh)'!A160</f>
        <v>2012</v>
      </c>
      <c r="B156" t="s" s="361">
        <v>143</v>
      </c>
      <c r="C156" s="343">
        <f>'Month (GWh)'!C160+C155</f>
        <v>462.4327999999999</v>
      </c>
      <c r="D156" s="343">
        <f>'Month (GWh)'!D160+D155</f>
        <v>39981.111862</v>
      </c>
      <c r="E156" s="343">
        <f>'Month (GWh)'!E160+E155</f>
        <v>134464.2908474141</v>
      </c>
      <c r="F156" s="343">
        <f>'Month (GWh)'!F160+F155</f>
        <v>74968.980770685623</v>
      </c>
      <c r="G156" s="343">
        <f>'Month (GWh)'!G160+G155</f>
        <v>249876.8162800997</v>
      </c>
      <c r="H156" s="343">
        <f>'Month (GWh)'!H160+H155</f>
        <v>21598.74093</v>
      </c>
      <c r="I156" s="343">
        <f>'Month (GWh)'!I160+I155</f>
        <v>10892.400971861753</v>
      </c>
      <c r="J156" s="343">
        <f>'Month (GWh)'!J160+J155</f>
        <v>28.44488888888889</v>
      </c>
      <c r="K156" s="343">
        <f>'Month (GWh)'!K160+K155</f>
        <v>23520.3649119</v>
      </c>
      <c r="L156" s="343">
        <f>'Month (GWh)'!L160+L155</f>
        <v>56039.951702650636</v>
      </c>
      <c r="M156" s="343">
        <f>'Month (GWh)'!M160+M155</f>
        <v>193836.864577449</v>
      </c>
      <c r="N156" s="176"/>
      <c r="O156" s="176"/>
      <c r="P156" s="176"/>
      <c r="Q156" s="176"/>
      <c r="R156" s="176"/>
      <c r="S156" s="176"/>
      <c r="T156" s="176"/>
      <c r="U156" s="176"/>
      <c r="V156" s="176"/>
      <c r="W156" s="176"/>
      <c r="X156" s="176"/>
      <c r="Y156" s="176"/>
      <c r="Z156" s="176"/>
      <c r="AA156" s="176"/>
      <c r="AB156" s="176"/>
      <c r="AC156" s="176"/>
      <c r="AD156" s="176"/>
      <c r="AE156" s="176"/>
    </row>
    <row r="157" ht="15" customHeight="1">
      <c r="A157" s="360">
        <f>'Month (GWh)'!A161</f>
        <v>2012</v>
      </c>
      <c r="B157" t="s" s="361">
        <v>144</v>
      </c>
      <c r="C157" s="343">
        <f>'Month (GWh)'!C161+C156</f>
        <v>462.4327999999999</v>
      </c>
      <c r="D157" s="343">
        <f>'Month (GWh)'!D161+D156</f>
        <v>44574.5733</v>
      </c>
      <c r="E157" s="343">
        <f>'Month (GWh)'!E161+E156</f>
        <v>150496.4116675083</v>
      </c>
      <c r="F157" s="343">
        <f>'Month (GWh)'!F161+F156</f>
        <v>87300.757748258970</v>
      </c>
      <c r="G157" s="343">
        <f>'Month (GWh)'!G161+G156</f>
        <v>282834.1755157672</v>
      </c>
      <c r="H157" s="343">
        <f>'Month (GWh)'!H161+H156</f>
        <v>25319.98393</v>
      </c>
      <c r="I157" s="343">
        <f>'Month (GWh)'!I161+I156</f>
        <v>13089.486584081265</v>
      </c>
      <c r="J157" s="343">
        <f>'Month (GWh)'!J161+J156</f>
        <v>34.01177777777777</v>
      </c>
      <c r="K157" s="343">
        <f>'Month (GWh)'!K161+K156</f>
        <v>28918.439385</v>
      </c>
      <c r="L157" s="343">
        <f>'Month (GWh)'!L161+L156</f>
        <v>67361.921676859041</v>
      </c>
      <c r="M157" s="343">
        <f>'Month (GWh)'!M161+M156</f>
        <v>215472.2538389082</v>
      </c>
      <c r="N157" s="176"/>
      <c r="O157" s="176"/>
      <c r="P157" s="176"/>
      <c r="Q157" s="176"/>
      <c r="R157" s="176"/>
      <c r="S157" s="176"/>
      <c r="T157" s="176"/>
      <c r="U157" s="176"/>
      <c r="V157" s="176"/>
      <c r="W157" s="176"/>
      <c r="X157" s="176"/>
      <c r="Y157" s="176"/>
      <c r="Z157" s="176"/>
      <c r="AA157" s="176"/>
      <c r="AB157" s="176"/>
      <c r="AC157" s="176"/>
      <c r="AD157" s="176"/>
      <c r="AE157" s="176"/>
    </row>
    <row r="158" ht="15" customHeight="1">
      <c r="A158" s="360">
        <f>'Month (GWh)'!A162</f>
        <v>2012</v>
      </c>
      <c r="B158" t="s" s="361">
        <v>145</v>
      </c>
      <c r="C158" s="343">
        <f>'Month (GWh)'!C162+C157</f>
        <v>462.4327999999999</v>
      </c>
      <c r="D158" s="343">
        <f>'Month (GWh)'!D162+D157</f>
        <v>49340.232814</v>
      </c>
      <c r="E158" s="343">
        <f>'Month (GWh)'!E162+E157</f>
        <v>172824.5702545284</v>
      </c>
      <c r="F158" s="343">
        <f>'Month (GWh)'!F162+F157</f>
        <v>95570.686526234305</v>
      </c>
      <c r="G158" s="343">
        <f>'Month (GWh)'!G162+G157</f>
        <v>318197.9223947627</v>
      </c>
      <c r="H158" s="343">
        <f>'Month (GWh)'!H162+H157</f>
        <v>35370.364761</v>
      </c>
      <c r="I158" s="343">
        <f>'Month (GWh)'!I162+I157</f>
        <v>15254.999408866237</v>
      </c>
      <c r="J158" s="343">
        <f>'Month (GWh)'!J162+J157</f>
        <v>36.72688888888889</v>
      </c>
      <c r="K158" s="343">
        <f>'Month (GWh)'!K162+K157</f>
        <v>33980.4462487</v>
      </c>
      <c r="L158" s="343">
        <f>'Month (GWh)'!L162+L157</f>
        <v>84642.537307455117</v>
      </c>
      <c r="M158" s="343">
        <f>'Month (GWh)'!M162+M157</f>
        <v>233555.3850873076</v>
      </c>
      <c r="N158" s="176"/>
      <c r="O158" s="176"/>
      <c r="P158" s="176"/>
      <c r="Q158" s="176"/>
      <c r="R158" s="176"/>
      <c r="S158" s="176"/>
      <c r="T158" s="176"/>
      <c r="U158" s="176"/>
      <c r="V158" s="176"/>
      <c r="W158" s="176"/>
      <c r="X158" s="176"/>
      <c r="Y158" s="176"/>
      <c r="Z158" s="176"/>
      <c r="AA158" s="176"/>
      <c r="AB158" s="176"/>
      <c r="AC158" s="176"/>
      <c r="AD158" s="176"/>
      <c r="AE158" s="176"/>
    </row>
    <row r="159" ht="15" customHeight="1">
      <c r="A159" s="360">
        <f>'Month (GWh)'!A163</f>
        <v>2012</v>
      </c>
      <c r="B159" t="s" s="361">
        <v>146</v>
      </c>
      <c r="C159" s="343">
        <f>'Month (GWh)'!C163+C158</f>
        <v>462.4327999999999</v>
      </c>
      <c r="D159" s="343">
        <f>'Month (GWh)'!D163+D158</f>
        <v>52970.720682999992</v>
      </c>
      <c r="E159" s="343">
        <f>'Month (GWh)'!E163+E158</f>
        <v>183578.0591184632</v>
      </c>
      <c r="F159" s="343">
        <f>'Month (GWh)'!F163+F158</f>
        <v>114686.3900379128</v>
      </c>
      <c r="G159" s="343">
        <f>'Month (GWh)'!G163+G158</f>
        <v>351697.6026393761</v>
      </c>
      <c r="H159" s="343">
        <f>'Month (GWh)'!H163+H158</f>
        <v>46824.719764000009</v>
      </c>
      <c r="I159" s="343">
        <f>'Month (GWh)'!I163+I158</f>
        <v>17327.2547394268</v>
      </c>
      <c r="J159" s="343">
        <f>'Month (GWh)'!J163+J158</f>
        <v>40.17088888888889</v>
      </c>
      <c r="K159" s="343">
        <f>'Month (GWh)'!K163+K158</f>
        <v>39748.9942385</v>
      </c>
      <c r="L159" s="343">
        <f>'Month (GWh)'!L163+L158</f>
        <v>103941.1396308157</v>
      </c>
      <c r="M159" s="343">
        <f>'Month (GWh)'!M163+M158</f>
        <v>247756.4630085603</v>
      </c>
      <c r="N159" s="176"/>
      <c r="O159" s="176"/>
      <c r="P159" s="176"/>
      <c r="Q159" s="176"/>
      <c r="R159" s="176"/>
      <c r="S159" s="176"/>
      <c r="T159" s="176"/>
      <c r="U159" s="176"/>
      <c r="V159" s="176"/>
      <c r="W159" s="176"/>
      <c r="X159" s="176"/>
      <c r="Y159" s="176"/>
      <c r="Z159" s="176"/>
      <c r="AA159" s="176"/>
      <c r="AB159" s="176"/>
      <c r="AC159" s="176"/>
      <c r="AD159" s="176"/>
      <c r="AE159" s="176"/>
    </row>
    <row r="160" ht="15" customHeight="1">
      <c r="A160" s="360">
        <f>'Month (GWh)'!A164</f>
        <v>2012</v>
      </c>
      <c r="B160" t="s" s="361">
        <v>147</v>
      </c>
      <c r="C160" s="343">
        <f>'Month (GWh)'!C164+C159</f>
        <v>528.4327999999999</v>
      </c>
      <c r="D160" s="343">
        <f>'Month (GWh)'!D164+D159</f>
        <v>54891.956190999990</v>
      </c>
      <c r="E160" s="343">
        <f>'Month (GWh)'!E164+E159</f>
        <v>197822.3801370392</v>
      </c>
      <c r="F160" s="343">
        <f>'Month (GWh)'!F164+F159</f>
        <v>122524.1784417844</v>
      </c>
      <c r="G160" s="343">
        <f>'Month (GWh)'!G164+G159</f>
        <v>375766.9475698237</v>
      </c>
      <c r="H160" s="343">
        <f>'Month (GWh)'!H164+H159</f>
        <v>49421.719764000009</v>
      </c>
      <c r="I160" s="343">
        <f>'Month (GWh)'!I164+I159</f>
        <v>18097.555102594513</v>
      </c>
      <c r="J160" s="343">
        <f>'Month (GWh)'!J164+J159</f>
        <v>42.45777777777778</v>
      </c>
      <c r="K160" s="343">
        <f>'Month (GWh)'!K164+K159</f>
        <v>43935.365473499995</v>
      </c>
      <c r="L160" s="343">
        <f>'Month (GWh)'!L164+L159</f>
        <v>111497.0981178723</v>
      </c>
      <c r="M160" s="343">
        <f>'Month (GWh)'!M164+M159</f>
        <v>264269.8494519513</v>
      </c>
      <c r="N160" s="176"/>
      <c r="O160" s="176"/>
      <c r="P160" s="176"/>
      <c r="Q160" s="176"/>
      <c r="R160" s="176"/>
      <c r="S160" s="176"/>
      <c r="T160" s="176"/>
      <c r="U160" s="176"/>
      <c r="V160" s="176"/>
      <c r="W160" s="176"/>
      <c r="X160" s="176"/>
      <c r="Y160" s="176"/>
      <c r="Z160" s="176"/>
      <c r="AA160" s="176"/>
      <c r="AB160" s="176"/>
      <c r="AC160" s="176"/>
      <c r="AD160" s="176"/>
      <c r="AE160" s="176"/>
    </row>
    <row r="161" ht="15" customHeight="1">
      <c r="A161" s="360">
        <f>'Month (GWh)'!A165</f>
        <v>2012</v>
      </c>
      <c r="B161" t="s" s="361">
        <v>148</v>
      </c>
      <c r="C161" s="343">
        <f>'Month (GWh)'!C165+C160</f>
        <v>3914.754465</v>
      </c>
      <c r="D161" s="343">
        <f>'Month (GWh)'!D165+D160</f>
        <v>60884.286541999987</v>
      </c>
      <c r="E161" s="343">
        <f>'Month (GWh)'!E165+E160</f>
        <v>226850.904896885</v>
      </c>
      <c r="F161" s="343">
        <f>'Month (GWh)'!F165+F160</f>
        <v>127452.2712064681</v>
      </c>
      <c r="G161" s="343">
        <f>'Month (GWh)'!G165+G160</f>
        <v>419102.2171103531</v>
      </c>
      <c r="H161" s="343">
        <f>'Month (GWh)'!H165+H160</f>
        <v>49977.911986000006</v>
      </c>
      <c r="I161" s="343">
        <f>'Month (GWh)'!I165+I160</f>
        <v>19894.917448908360</v>
      </c>
      <c r="J161" s="343">
        <f>'Month (GWh)'!J165+J160</f>
        <v>44.74466666666667</v>
      </c>
      <c r="K161" s="343">
        <f>'Month (GWh)'!K165+K160</f>
        <v>48432.581983599994</v>
      </c>
      <c r="L161" s="343">
        <f>'Month (GWh)'!L165+L160</f>
        <v>118350.156085175</v>
      </c>
      <c r="M161" s="343">
        <f>'Month (GWh)'!M165+M160</f>
        <v>300752.061025178</v>
      </c>
      <c r="N161" s="176"/>
      <c r="O161" s="176"/>
      <c r="P161" s="176"/>
      <c r="Q161" s="176"/>
      <c r="R161" s="176"/>
      <c r="S161" s="176"/>
      <c r="T161" s="176"/>
      <c r="U161" s="176"/>
      <c r="V161" s="176"/>
      <c r="W161" s="176"/>
      <c r="X161" s="176"/>
      <c r="Y161" s="176"/>
      <c r="Z161" s="176"/>
      <c r="AA161" s="176"/>
      <c r="AB161" s="176"/>
      <c r="AC161" s="176"/>
      <c r="AD161" s="176"/>
      <c r="AE161" s="176"/>
    </row>
    <row r="162" ht="15" customHeight="1">
      <c r="A162" s="360">
        <f>'Month (GWh)'!A166</f>
        <v>2012</v>
      </c>
      <c r="B162" t="s" s="361">
        <v>149</v>
      </c>
      <c r="C162" s="343">
        <f>'Month (GWh)'!C166+C161</f>
        <v>9725.440297000001</v>
      </c>
      <c r="D162" s="343">
        <f>'Month (GWh)'!D166+D161</f>
        <v>68381.460178999987</v>
      </c>
      <c r="E162" s="343">
        <f>'Month (GWh)'!E166+E161</f>
        <v>257922.572813454</v>
      </c>
      <c r="F162" s="343">
        <f>'Month (GWh)'!F166+F161</f>
        <v>136713.0484582316</v>
      </c>
      <c r="G162" s="343">
        <f>'Month (GWh)'!G166+G161</f>
        <v>472742.5217476857</v>
      </c>
      <c r="H162" s="343">
        <f>'Month (GWh)'!H166+H161</f>
        <v>49977.911986000006</v>
      </c>
      <c r="I162" s="343">
        <f>'Month (GWh)'!I166+I161</f>
        <v>21802.855819135337</v>
      </c>
      <c r="J162" s="343">
        <f>'Month (GWh)'!J166+J161</f>
        <v>47.03155555555556</v>
      </c>
      <c r="K162" s="343">
        <f>'Month (GWh)'!K166+K161</f>
        <v>52930.411590399992</v>
      </c>
      <c r="L162" s="343">
        <f>'Month (GWh)'!L166+L161</f>
        <v>124758.2109510909</v>
      </c>
      <c r="M162" s="343">
        <f>'Month (GWh)'!M166+M161</f>
        <v>347984.3107965947</v>
      </c>
      <c r="N162" s="176"/>
      <c r="O162" s="176"/>
      <c r="P162" s="176"/>
      <c r="Q162" s="176"/>
      <c r="R162" s="176"/>
      <c r="S162" s="176"/>
      <c r="T162" s="176"/>
      <c r="U162" s="176"/>
      <c r="V162" s="176"/>
      <c r="W162" s="176"/>
      <c r="X162" s="176"/>
      <c r="Y162" s="176"/>
      <c r="Z162" s="176"/>
      <c r="AA162" s="176"/>
      <c r="AB162" s="176"/>
      <c r="AC162" s="176"/>
      <c r="AD162" s="176"/>
      <c r="AE162" s="176"/>
    </row>
    <row r="163" ht="15" customHeight="1">
      <c r="A163" s="375">
        <f>'Month (GWh)'!A167</f>
        <v>2012</v>
      </c>
      <c r="B163" t="s" s="376">
        <v>101</v>
      </c>
      <c r="C163" s="377">
        <f>'Month (GWh)'!C167+C162</f>
        <v>14263.620297</v>
      </c>
      <c r="D163" s="377">
        <f>'Month (GWh)'!D167+D162</f>
        <v>78258.460178999987</v>
      </c>
      <c r="E163" s="377">
        <f>'Month (GWh)'!E167+E162</f>
        <v>294585.8138828929</v>
      </c>
      <c r="F163" s="377">
        <f>'Month (GWh)'!F167+F162</f>
        <v>150097.6752591251</v>
      </c>
      <c r="G163" s="377">
        <f>'Month (GWh)'!G167+G162</f>
        <v>537205.5696180181</v>
      </c>
      <c r="H163" s="377">
        <f>'Month (GWh)'!H167+H162</f>
        <v>50343.123097</v>
      </c>
      <c r="I163" s="377">
        <f>'Month (GWh)'!I167+I162</f>
        <v>23728.5346794173</v>
      </c>
      <c r="J163" s="377">
        <f>'Month (GWh)'!J167+J162</f>
        <v>49.31844444444445</v>
      </c>
      <c r="K163" s="377">
        <f>'Month (GWh)'!K167+K162</f>
        <v>57589.641755499993</v>
      </c>
      <c r="L163" s="377">
        <f>'Month (GWh)'!L167+L162</f>
        <v>131710.6179763617</v>
      </c>
      <c r="M163" s="377">
        <f>'Month (GWh)'!M167+M162</f>
        <v>405494.9516416562</v>
      </c>
      <c r="N163" s="176"/>
      <c r="O163" s="176"/>
      <c r="P163" s="176"/>
      <c r="Q163" s="176"/>
      <c r="R163" s="176"/>
      <c r="S163" s="176"/>
      <c r="T163" s="176"/>
      <c r="U163" s="176"/>
      <c r="V163" s="176"/>
      <c r="W163" s="176"/>
      <c r="X163" s="176"/>
      <c r="Y163" s="176"/>
      <c r="Z163" s="176"/>
      <c r="AA163" s="176"/>
      <c r="AB163" s="176"/>
      <c r="AC163" s="176"/>
      <c r="AD163" s="176"/>
      <c r="AE163" s="176"/>
    </row>
    <row r="164" ht="15" customHeight="1">
      <c r="A164" s="378">
        <f>'Month (GWh)'!A168</f>
        <v>2013</v>
      </c>
      <c r="B164" t="s" s="379">
        <v>89</v>
      </c>
      <c r="C164" s="362">
        <f>'Month (GWh)'!C168</f>
        <v>4475.756945000001</v>
      </c>
      <c r="D164" s="362">
        <f>'Month (GWh)'!D168</f>
        <v>10394.493553</v>
      </c>
      <c r="E164" s="362">
        <f>'Month (GWh)'!E168</f>
        <v>36744.601370879536</v>
      </c>
      <c r="F164" s="362">
        <f>'Month (GWh)'!F168</f>
        <v>7147.210204925805</v>
      </c>
      <c r="G164" s="362">
        <f>'Month (GWh)'!G168</f>
        <v>58762.062073805340</v>
      </c>
      <c r="H164" s="362">
        <f>'Month (GWh)'!H168</f>
        <v>356.246666</v>
      </c>
      <c r="I164" s="362">
        <f>'Month (GWh)'!I168</f>
        <v>1873.302348466343</v>
      </c>
      <c r="J164" s="362">
        <f>'Month (GWh)'!J168</f>
        <v>0</v>
      </c>
      <c r="K164" s="362">
        <f>'Month (GWh)'!K168</f>
        <v>4484.285812</v>
      </c>
      <c r="L164" s="362">
        <f>'Month (GWh)'!L168</f>
        <v>6713.834826466343</v>
      </c>
      <c r="M164" s="362">
        <f>'Month (GWh)'!M168</f>
        <v>52048.227247339</v>
      </c>
      <c r="N164" s="176"/>
      <c r="O164" s="176"/>
      <c r="P164" s="176"/>
      <c r="Q164" s="176"/>
      <c r="R164" s="176"/>
      <c r="S164" s="176"/>
      <c r="T164" s="176"/>
      <c r="U164" s="176"/>
      <c r="V164" s="176"/>
      <c r="W164" s="176"/>
      <c r="X164" s="176"/>
      <c r="Y164" s="176"/>
      <c r="Z164" s="176"/>
      <c r="AA164" s="176"/>
      <c r="AB164" s="176"/>
      <c r="AC164" s="176"/>
      <c r="AD164" s="176"/>
      <c r="AE164" s="176"/>
    </row>
    <row r="165" ht="15" customHeight="1">
      <c r="A165" s="360">
        <f>'Month (GWh)'!A169</f>
        <v>2013</v>
      </c>
      <c r="B165" t="s" s="361">
        <v>87</v>
      </c>
      <c r="C165" s="343">
        <f>'Month (GWh)'!C169+C164</f>
        <v>9930.491669000001</v>
      </c>
      <c r="D165" s="343">
        <f>'Month (GWh)'!D169+D164</f>
        <v>20463.438197</v>
      </c>
      <c r="E165" s="343">
        <f>'Month (GWh)'!E169+E164</f>
        <v>69449.568267779410</v>
      </c>
      <c r="F165" s="343">
        <f>'Month (GWh)'!F169+F164</f>
        <v>11924.4893023501</v>
      </c>
      <c r="G165" s="343">
        <f>'Month (GWh)'!G169+G164</f>
        <v>111767.9874361295</v>
      </c>
      <c r="H165" s="343">
        <f>'Month (GWh)'!H169+H164</f>
        <v>356.246666</v>
      </c>
      <c r="I165" s="343">
        <f>'Month (GWh)'!I169+I164</f>
        <v>3620.405791162797</v>
      </c>
      <c r="J165" s="343">
        <f>'Month (GWh)'!J169+J164</f>
        <v>3.999777777777778</v>
      </c>
      <c r="K165" s="343">
        <f>'Month (GWh)'!K169+K164</f>
        <v>8706.599327</v>
      </c>
      <c r="L165" s="343">
        <f>'Month (GWh)'!L169+L164</f>
        <v>12687.251561940575</v>
      </c>
      <c r="M165" s="343">
        <f>'Month (GWh)'!M169+M164</f>
        <v>99080.735874188933</v>
      </c>
      <c r="N165" s="176"/>
      <c r="O165" s="176"/>
      <c r="P165" s="176"/>
      <c r="Q165" s="176"/>
      <c r="R165" s="176"/>
      <c r="S165" s="176"/>
      <c r="T165" s="176"/>
      <c r="U165" s="176"/>
      <c r="V165" s="176"/>
      <c r="W165" s="176"/>
      <c r="X165" s="176"/>
      <c r="Y165" s="176"/>
      <c r="Z165" s="176"/>
      <c r="AA165" s="176"/>
      <c r="AB165" s="176"/>
      <c r="AC165" s="176"/>
      <c r="AD165" s="176"/>
      <c r="AE165" s="176"/>
    </row>
    <row r="166" ht="15" customHeight="1">
      <c r="A166" s="360">
        <f>'Month (GWh)'!A170</f>
        <v>2013</v>
      </c>
      <c r="B166" t="s" s="361">
        <v>141</v>
      </c>
      <c r="C166" s="343">
        <f>'Month (GWh)'!C170+C165</f>
        <v>27914.942224000006</v>
      </c>
      <c r="D166" s="343">
        <f>'Month (GWh)'!D170+D165</f>
        <v>30713.401044</v>
      </c>
      <c r="E166" s="343">
        <f>'Month (GWh)'!E170+E165</f>
        <v>104824.2273219366</v>
      </c>
      <c r="F166" s="343">
        <f>'Month (GWh)'!F170+F165</f>
        <v>16226.1505378099</v>
      </c>
      <c r="G166" s="343">
        <f>'Month (GWh)'!G170+G165</f>
        <v>179678.7211277465</v>
      </c>
      <c r="H166" s="343">
        <f>'Month (GWh)'!H170+H165</f>
        <v>356.246666</v>
      </c>
      <c r="I166" s="343">
        <f>'Month (GWh)'!I170+I165</f>
        <v>5265.598483160287</v>
      </c>
      <c r="J166" s="343">
        <f>'Month (GWh)'!J170+J165</f>
        <v>4.619333333333334</v>
      </c>
      <c r="K166" s="343">
        <f>'Month (GWh)'!K170+K165</f>
        <v>13772.8914119</v>
      </c>
      <c r="L166" s="343">
        <f>'Month (GWh)'!L170+L165</f>
        <v>19399.355894393622</v>
      </c>
      <c r="M166" s="343">
        <f>'Month (GWh)'!M170+M165</f>
        <v>160279.3652333529</v>
      </c>
      <c r="N166" s="176"/>
      <c r="O166" s="176"/>
      <c r="P166" s="176"/>
      <c r="Q166" s="176"/>
      <c r="R166" s="176"/>
      <c r="S166" s="176"/>
      <c r="T166" s="176"/>
      <c r="U166" s="176"/>
      <c r="V166" s="176"/>
      <c r="W166" s="176"/>
      <c r="X166" s="176"/>
      <c r="Y166" s="176"/>
      <c r="Z166" s="176"/>
      <c r="AA166" s="176"/>
      <c r="AB166" s="176"/>
      <c r="AC166" s="176"/>
      <c r="AD166" s="176"/>
      <c r="AE166" s="176"/>
    </row>
    <row r="167" ht="15" customHeight="1">
      <c r="A167" s="360">
        <f>'Month (GWh)'!A171</f>
        <v>2013</v>
      </c>
      <c r="B167" t="s" s="361">
        <v>142</v>
      </c>
      <c r="C167" s="343">
        <f>'Month (GWh)'!C171+C166</f>
        <v>29472.126112000005</v>
      </c>
      <c r="D167" s="343">
        <f>'Month (GWh)'!D171+D166</f>
        <v>37800.4947</v>
      </c>
      <c r="E167" s="343">
        <f>'Month (GWh)'!E171+E166</f>
        <v>135504.9306421163</v>
      </c>
      <c r="F167" s="343">
        <f>'Month (GWh)'!F171+F166</f>
        <v>28984.069360393463</v>
      </c>
      <c r="G167" s="343">
        <f>'Month (GWh)'!G171+G166</f>
        <v>231761.6208145097</v>
      </c>
      <c r="H167" s="343">
        <f>'Month (GWh)'!H171+H166</f>
        <v>2862.789999</v>
      </c>
      <c r="I167" s="343">
        <f>'Month (GWh)'!I171+I166</f>
        <v>6446.921201606418</v>
      </c>
      <c r="J167" s="343">
        <f>'Month (GWh)'!J171+J166</f>
        <v>4.91088888888889</v>
      </c>
      <c r="K167" s="343">
        <f>'Month (GWh)'!K171+K166</f>
        <v>18288.7370132</v>
      </c>
      <c r="L167" s="343">
        <f>'Month (GWh)'!L171+L166</f>
        <v>27603.359102695311</v>
      </c>
      <c r="M167" s="343">
        <f>'Month (GWh)'!M171+M166</f>
        <v>204158.2617118145</v>
      </c>
      <c r="N167" s="176"/>
      <c r="O167" s="176"/>
      <c r="P167" s="176"/>
      <c r="Q167" s="176"/>
      <c r="R167" s="176"/>
      <c r="S167" s="176"/>
      <c r="T167" s="176"/>
      <c r="U167" s="176"/>
      <c r="V167" s="176"/>
      <c r="W167" s="176"/>
      <c r="X167" s="176"/>
      <c r="Y167" s="176"/>
      <c r="Z167" s="176"/>
      <c r="AA167" s="176"/>
      <c r="AB167" s="176"/>
      <c r="AC167" s="176"/>
      <c r="AD167" s="176"/>
      <c r="AE167" s="176"/>
    </row>
    <row r="168" ht="15" customHeight="1">
      <c r="A168" s="360">
        <f>'Month (GWh)'!A172</f>
        <v>2013</v>
      </c>
      <c r="B168" t="s" s="361">
        <v>143</v>
      </c>
      <c r="C168" s="343">
        <f>'Month (GWh)'!C172+C167</f>
        <v>29493.558612</v>
      </c>
      <c r="D168" s="343">
        <f>'Month (GWh)'!D172+D167</f>
        <v>43698.538118</v>
      </c>
      <c r="E168" s="343">
        <f>'Month (GWh)'!E172+E167</f>
        <v>152299.1913499633</v>
      </c>
      <c r="F168" s="343">
        <f>'Month (GWh)'!F172+F167</f>
        <v>44885.5424847212</v>
      </c>
      <c r="G168" s="343">
        <f>'Month (GWh)'!G172+G167</f>
        <v>270376.8305646845</v>
      </c>
      <c r="H168" s="343">
        <f>'Month (GWh)'!H172+H167</f>
        <v>7965.415554999999</v>
      </c>
      <c r="I168" s="343">
        <f>'Month (GWh)'!I172+I167</f>
        <v>7886.274994276395</v>
      </c>
      <c r="J168" s="343">
        <f>'Month (GWh)'!J172+J167</f>
        <v>5.822000000000001</v>
      </c>
      <c r="K168" s="343">
        <f>'Month (GWh)'!K172+K167</f>
        <v>23216.207927</v>
      </c>
      <c r="L168" s="343">
        <f>'Month (GWh)'!L172+L167</f>
        <v>39073.7204762764</v>
      </c>
      <c r="M168" s="343">
        <f>'Month (GWh)'!M172+M167</f>
        <v>231303.1100884081</v>
      </c>
      <c r="N168" s="176"/>
      <c r="O168" s="176"/>
      <c r="P168" s="176"/>
      <c r="Q168" s="176"/>
      <c r="R168" s="176"/>
      <c r="S168" s="176"/>
      <c r="T168" s="176"/>
      <c r="U168" s="176"/>
      <c r="V168" s="176"/>
      <c r="W168" s="176"/>
      <c r="X168" s="176"/>
      <c r="Y168" s="176"/>
      <c r="Z168" s="176"/>
      <c r="AA168" s="176"/>
      <c r="AB168" s="176"/>
      <c r="AC168" s="176"/>
      <c r="AD168" s="176"/>
      <c r="AE168" s="176"/>
    </row>
    <row r="169" ht="15" customHeight="1">
      <c r="A169" s="360">
        <f>'Month (GWh)'!A173</f>
        <v>2013</v>
      </c>
      <c r="B169" t="s" s="361">
        <v>144</v>
      </c>
      <c r="C169" s="343">
        <f>'Month (GWh)'!C173+C168</f>
        <v>29493.558612</v>
      </c>
      <c r="D169" s="343">
        <f>'Month (GWh)'!D173+D168</f>
        <v>46615.538118</v>
      </c>
      <c r="E169" s="343">
        <f>'Month (GWh)'!E173+E168</f>
        <v>170793.9209573781</v>
      </c>
      <c r="F169" s="343">
        <f>'Month (GWh)'!F173+F168</f>
        <v>60421.889350640871</v>
      </c>
      <c r="G169" s="343">
        <f>'Month (GWh)'!G173+G168</f>
        <v>307324.9070380189</v>
      </c>
      <c r="H169" s="343">
        <f>'Month (GWh)'!H173+H168</f>
        <v>14670.830834</v>
      </c>
      <c r="I169" s="343">
        <f>'Month (GWh)'!I173+I168</f>
        <v>9500.538924808723</v>
      </c>
      <c r="J169" s="343">
        <f>'Month (GWh)'!J173+J168</f>
        <v>5.822000000000001</v>
      </c>
      <c r="K169" s="343">
        <f>'Month (GWh)'!K173+K168</f>
        <v>28223.9152314</v>
      </c>
      <c r="L169" s="343">
        <f>'Month (GWh)'!L173+L168</f>
        <v>52401.106990208726</v>
      </c>
      <c r="M169" s="343">
        <f>'Month (GWh)'!M173+M168</f>
        <v>254923.8000478102</v>
      </c>
      <c r="N169" s="176"/>
      <c r="O169" s="176"/>
      <c r="P169" s="176"/>
      <c r="Q169" s="176"/>
      <c r="R169" s="176"/>
      <c r="S169" s="176"/>
      <c r="T169" s="176"/>
      <c r="U169" s="176"/>
      <c r="V169" s="176"/>
      <c r="W169" s="176"/>
      <c r="X169" s="176"/>
      <c r="Y169" s="176"/>
      <c r="Z169" s="176"/>
      <c r="AA169" s="176"/>
      <c r="AB169" s="176"/>
      <c r="AC169" s="176"/>
      <c r="AD169" s="176"/>
      <c r="AE169" s="176"/>
    </row>
    <row r="170" ht="15" customHeight="1">
      <c r="A170" s="360">
        <f>'Month (GWh)'!A174</f>
        <v>2013</v>
      </c>
      <c r="B170" t="s" s="361">
        <v>145</v>
      </c>
      <c r="C170" s="343">
        <f>'Month (GWh)'!C174+C169</f>
        <v>29493.558612</v>
      </c>
      <c r="D170" s="343">
        <f>'Month (GWh)'!D174+D169</f>
        <v>50540.323223</v>
      </c>
      <c r="E170" s="343">
        <f>'Month (GWh)'!E174+E169</f>
        <v>186681.1473239296</v>
      </c>
      <c r="F170" s="343">
        <f>'Month (GWh)'!F174+F169</f>
        <v>68476.1267950429</v>
      </c>
      <c r="G170" s="343">
        <f>'Month (GWh)'!G174+G169</f>
        <v>335191.1559539725</v>
      </c>
      <c r="H170" s="343">
        <f>'Month (GWh)'!H174+H169</f>
        <v>21121.721666</v>
      </c>
      <c r="I170" s="343">
        <f>'Month (GWh)'!I174+I169</f>
        <v>11275.997860985406</v>
      </c>
      <c r="J170" s="343">
        <f>'Month (GWh)'!J174+J169</f>
        <v>5.822000000000001</v>
      </c>
      <c r="K170" s="343">
        <f>'Month (GWh)'!K174+K169</f>
        <v>32504.0925826</v>
      </c>
      <c r="L170" s="343">
        <f>'Month (GWh)'!L174+L169</f>
        <v>64907.634109585408</v>
      </c>
      <c r="M170" s="343">
        <f>'Month (GWh)'!M174+M169</f>
        <v>270283.5218443872</v>
      </c>
      <c r="N170" s="176"/>
      <c r="O170" s="176"/>
      <c r="P170" s="176"/>
      <c r="Q170" s="176"/>
      <c r="R170" s="176"/>
      <c r="S170" s="176"/>
      <c r="T170" s="176"/>
      <c r="U170" s="176"/>
      <c r="V170" s="176"/>
      <c r="W170" s="176"/>
      <c r="X170" s="176"/>
      <c r="Y170" s="176"/>
      <c r="Z170" s="176"/>
      <c r="AA170" s="176"/>
      <c r="AB170" s="176"/>
      <c r="AC170" s="176"/>
      <c r="AD170" s="176"/>
      <c r="AE170" s="176"/>
    </row>
    <row r="171" ht="15" customHeight="1">
      <c r="A171" s="360">
        <f>'Month (GWh)'!A175</f>
        <v>2013</v>
      </c>
      <c r="B171" t="s" s="361">
        <v>146</v>
      </c>
      <c r="C171" s="343">
        <f>'Month (GWh)'!C175+C170</f>
        <v>29724.845556</v>
      </c>
      <c r="D171" s="343">
        <f>'Month (GWh)'!D175+D170</f>
        <v>53962.262807555555</v>
      </c>
      <c r="E171" s="343">
        <f>'Month (GWh)'!E175+E170</f>
        <v>199996.7776182352</v>
      </c>
      <c r="F171" s="343">
        <f>'Month (GWh)'!F175+F170</f>
        <v>74985.981709032363</v>
      </c>
      <c r="G171" s="343">
        <f>'Month (GWh)'!G175+G170</f>
        <v>358669.8676908231</v>
      </c>
      <c r="H171" s="343">
        <f>'Month (GWh)'!H175+H170</f>
        <v>23084.860559</v>
      </c>
      <c r="I171" s="343">
        <f>'Month (GWh)'!I175+I170</f>
        <v>12827.223279256310</v>
      </c>
      <c r="J171" s="343">
        <f>'Month (GWh)'!J175+J170</f>
        <v>6.541777777777779</v>
      </c>
      <c r="K171" s="343">
        <f>'Month (GWh)'!K175+K170</f>
        <v>36762.0779152934</v>
      </c>
      <c r="L171" s="343">
        <f>'Month (GWh)'!L175+L170</f>
        <v>72680.703531327483</v>
      </c>
      <c r="M171" s="343">
        <f>'Month (GWh)'!M175+M170</f>
        <v>285989.1641594957</v>
      </c>
      <c r="N171" s="176"/>
      <c r="O171" s="176"/>
      <c r="P171" s="176"/>
      <c r="Q171" s="176"/>
      <c r="R171" s="176"/>
      <c r="S171" s="176"/>
      <c r="T171" s="176"/>
      <c r="U171" s="176"/>
      <c r="V171" s="176"/>
      <c r="W171" s="176"/>
      <c r="X171" s="176"/>
      <c r="Y171" s="176"/>
      <c r="Z171" s="176"/>
      <c r="AA171" s="176"/>
      <c r="AB171" s="176"/>
      <c r="AC171" s="176"/>
      <c r="AD171" s="176"/>
      <c r="AE171" s="176"/>
    </row>
    <row r="172" ht="15" customHeight="1">
      <c r="A172" s="360">
        <f>'Month (GWh)'!A176</f>
        <v>2013</v>
      </c>
      <c r="B172" t="s" s="361">
        <v>147</v>
      </c>
      <c r="C172" s="343">
        <f>'Month (GWh)'!C176+C171</f>
        <v>29768.950834</v>
      </c>
      <c r="D172" s="343">
        <f>'Month (GWh)'!D176+D171</f>
        <v>57128.889622555558</v>
      </c>
      <c r="E172" s="343">
        <f>'Month (GWh)'!E176+E171</f>
        <v>216637.5628709884</v>
      </c>
      <c r="F172" s="343">
        <f>'Month (GWh)'!F176+F171</f>
        <v>79849.490195790349</v>
      </c>
      <c r="G172" s="343">
        <f>'Month (GWh)'!G176+G171</f>
        <v>383384.8935233343</v>
      </c>
      <c r="H172" s="343">
        <f>'Month (GWh)'!H176+H171</f>
        <v>25586.096114</v>
      </c>
      <c r="I172" s="343">
        <f>'Month (GWh)'!I176+I171</f>
        <v>14427.566555045811</v>
      </c>
      <c r="J172" s="343">
        <f>'Month (GWh)'!J176+J171</f>
        <v>6.824222222222224</v>
      </c>
      <c r="K172" s="343">
        <f>'Month (GWh)'!K176+K171</f>
        <v>41001.0170447934</v>
      </c>
      <c r="L172" s="343">
        <f>'Month (GWh)'!L176+L171</f>
        <v>81021.503936061432</v>
      </c>
      <c r="M172" s="343">
        <f>'Month (GWh)'!M176+M171</f>
        <v>302363.3895872729</v>
      </c>
      <c r="N172" s="176"/>
      <c r="O172" s="176"/>
      <c r="P172" s="176"/>
      <c r="Q172" s="176"/>
      <c r="R172" s="176"/>
      <c r="S172" s="176"/>
      <c r="T172" s="176"/>
      <c r="U172" s="176"/>
      <c r="V172" s="176"/>
      <c r="W172" s="176"/>
      <c r="X172" s="176"/>
      <c r="Y172" s="176"/>
      <c r="Z172" s="176"/>
      <c r="AA172" s="176"/>
      <c r="AB172" s="176"/>
      <c r="AC172" s="176"/>
      <c r="AD172" s="176"/>
      <c r="AE172" s="176"/>
    </row>
    <row r="173" ht="15" customHeight="1">
      <c r="A173" s="360">
        <f>'Month (GWh)'!A177</f>
        <v>2013</v>
      </c>
      <c r="B173" t="s" s="361">
        <v>148</v>
      </c>
      <c r="C173" s="343">
        <f>'Month (GWh)'!C177+C172</f>
        <v>29853.024446</v>
      </c>
      <c r="D173" s="343">
        <f>'Month (GWh)'!D177+D172</f>
        <v>61458.920371555556</v>
      </c>
      <c r="E173" s="343">
        <f>'Month (GWh)'!E177+E172</f>
        <v>239301.0734391095</v>
      </c>
      <c r="F173" s="343">
        <f>'Month (GWh)'!F177+F172</f>
        <v>87213.975109779814</v>
      </c>
      <c r="G173" s="343">
        <f>'Month (GWh)'!G177+G172</f>
        <v>417826.9933664448</v>
      </c>
      <c r="H173" s="343">
        <f>'Month (GWh)'!H177+H172</f>
        <v>27450.768057</v>
      </c>
      <c r="I173" s="343">
        <f>'Month (GWh)'!I177+I172</f>
        <v>15860.258085946416</v>
      </c>
      <c r="J173" s="343">
        <f>'Month (GWh)'!J177+J172</f>
        <v>9.457333333333334</v>
      </c>
      <c r="K173" s="343">
        <f>'Month (GWh)'!K177+K172</f>
        <v>45050.866787767314</v>
      </c>
      <c r="L173" s="343">
        <f>'Month (GWh)'!L177+L172</f>
        <v>88371.350264047054</v>
      </c>
      <c r="M173" s="343">
        <f>'Month (GWh)'!M177+M172</f>
        <v>329455.6431023978</v>
      </c>
      <c r="N173" s="176"/>
      <c r="O173" s="176"/>
      <c r="P173" s="176"/>
      <c r="Q173" s="176"/>
      <c r="R173" s="176"/>
      <c r="S173" s="176"/>
      <c r="T173" s="176"/>
      <c r="U173" s="176"/>
      <c r="V173" s="176"/>
      <c r="W173" s="176"/>
      <c r="X173" s="176"/>
      <c r="Y173" s="176"/>
      <c r="Z173" s="176"/>
      <c r="AA173" s="176"/>
      <c r="AB173" s="176"/>
      <c r="AC173" s="176"/>
      <c r="AD173" s="176"/>
      <c r="AE173" s="176"/>
    </row>
    <row r="174" ht="15" customHeight="1">
      <c r="A174" s="360">
        <f>'Month (GWh)'!A178</f>
        <v>2013</v>
      </c>
      <c r="B174" t="s" s="361">
        <v>149</v>
      </c>
      <c r="C174" s="343">
        <f>'Month (GWh)'!C178+C173</f>
        <v>32656.13167</v>
      </c>
      <c r="D174" s="343">
        <f>'Month (GWh)'!D178+D173</f>
        <v>71166.402903555558</v>
      </c>
      <c r="E174" s="343">
        <f>'Month (GWh)'!E178+E173</f>
        <v>270162.2890744336</v>
      </c>
      <c r="F174" s="343">
        <f>'Month (GWh)'!F178+F173</f>
        <v>98601.676625146618</v>
      </c>
      <c r="G174" s="343">
        <f>'Month (GWh)'!G178+G173</f>
        <v>472586.5002731357</v>
      </c>
      <c r="H174" s="343">
        <f>'Month (GWh)'!H178+H173</f>
        <v>27450.768057</v>
      </c>
      <c r="I174" s="343">
        <f>'Month (GWh)'!I178+I173</f>
        <v>17370.164120063811</v>
      </c>
      <c r="J174" s="343">
        <f>'Month (GWh)'!J178+J173</f>
        <v>14.44111111111111</v>
      </c>
      <c r="K174" s="343">
        <f>'Month (GWh)'!K178+K173</f>
        <v>49445.129694619485</v>
      </c>
      <c r="L174" s="343">
        <f>'Month (GWh)'!L178+L173</f>
        <v>94280.502982794394</v>
      </c>
      <c r="M174" s="343">
        <f>'Month (GWh)'!M178+M173</f>
        <v>378305.9972903413</v>
      </c>
      <c r="N174" s="176"/>
      <c r="O174" s="176"/>
      <c r="P174" s="176"/>
      <c r="Q174" s="176"/>
      <c r="R174" s="176"/>
      <c r="S174" s="176"/>
      <c r="T174" s="176"/>
      <c r="U174" s="176"/>
      <c r="V174" s="176"/>
      <c r="W174" s="176"/>
      <c r="X174" s="176"/>
      <c r="Y174" s="176"/>
      <c r="Z174" s="176"/>
      <c r="AA174" s="176"/>
      <c r="AB174" s="176"/>
      <c r="AC174" s="176"/>
      <c r="AD174" s="176"/>
      <c r="AE174" s="176"/>
    </row>
    <row r="175" ht="15" customHeight="1">
      <c r="A175" s="375">
        <f>'Month (GWh)'!A179</f>
        <v>2013</v>
      </c>
      <c r="B175" t="s" s="376">
        <v>101</v>
      </c>
      <c r="C175" s="377">
        <f>'Month (GWh)'!C179+C174</f>
        <v>35366.849448</v>
      </c>
      <c r="D175" s="377">
        <f>'Month (GWh)'!D179+D174</f>
        <v>81519.420468555560</v>
      </c>
      <c r="E175" s="377">
        <f>'Month (GWh)'!E179+E174</f>
        <v>305515.7876489182</v>
      </c>
      <c r="F175" s="377">
        <f>'Month (GWh)'!F179+F174</f>
        <v>102620.3377788434</v>
      </c>
      <c r="G175" s="377">
        <f>'Month (GWh)'!G179+G174</f>
        <v>525022.3953443171</v>
      </c>
      <c r="H175" s="377">
        <f>'Month (GWh)'!H179+H174</f>
        <v>27457.823613</v>
      </c>
      <c r="I175" s="377">
        <f>'Month (GWh)'!I179+I174</f>
        <v>18597.044674228790</v>
      </c>
      <c r="J175" s="377">
        <f>'Month (GWh)'!J179+J174</f>
        <v>19.55244444444445</v>
      </c>
      <c r="K175" s="377">
        <f>'Month (GWh)'!K179+K174</f>
        <v>53507.5854940934</v>
      </c>
      <c r="L175" s="377">
        <f>'Month (GWh)'!L179+L174</f>
        <v>99582.006225766614</v>
      </c>
      <c r="M175" s="377">
        <f>'Month (GWh)'!M179+M174</f>
        <v>425440.3891185505</v>
      </c>
      <c r="N175" s="176"/>
      <c r="O175" s="176"/>
      <c r="P175" s="176"/>
      <c r="Q175" s="176"/>
      <c r="R175" s="176"/>
      <c r="S175" s="176"/>
      <c r="T175" s="176"/>
      <c r="U175" s="176"/>
      <c r="V175" s="176"/>
      <c r="W175" s="176"/>
      <c r="X175" s="176"/>
      <c r="Y175" s="176"/>
      <c r="Z175" s="176"/>
      <c r="AA175" s="176"/>
      <c r="AB175" s="176"/>
      <c r="AC175" s="176"/>
      <c r="AD175" s="176"/>
      <c r="AE175" s="176"/>
    </row>
    <row r="176" ht="15" customHeight="1">
      <c r="A176" s="378">
        <f>'Month (GWh)'!A180</f>
        <v>2014</v>
      </c>
      <c r="B176" t="s" s="379">
        <v>89</v>
      </c>
      <c r="C176" s="362">
        <f>'Month (GWh)'!C180</f>
        <v>2085.967222000001</v>
      </c>
      <c r="D176" s="362">
        <f>'Month (GWh)'!D180</f>
        <v>11734.057111</v>
      </c>
      <c r="E176" s="362">
        <f>'Month (GWh)'!E180</f>
        <v>34120.632081568794</v>
      </c>
      <c r="F176" s="362">
        <f>'Month (GWh)'!F180</f>
        <v>3565.533882907810</v>
      </c>
      <c r="G176" s="362">
        <f>'Month (GWh)'!G180</f>
        <v>51506.190297476605</v>
      </c>
      <c r="H176" s="362">
        <f>'Month (GWh)'!H180</f>
        <v>37.141388</v>
      </c>
      <c r="I176" s="362">
        <f>'Month (GWh)'!I180</f>
        <v>1766.225024703395</v>
      </c>
      <c r="J176" s="362">
        <f>'Month (GWh)'!J180</f>
        <v>2.860888888888889</v>
      </c>
      <c r="K176" s="362">
        <f>'Month (GWh)'!K180</f>
        <v>4261.932536911112</v>
      </c>
      <c r="L176" s="362">
        <f>'Month (GWh)'!L180</f>
        <v>6068.159838503396</v>
      </c>
      <c r="M176" s="362">
        <f>'Month (GWh)'!M180</f>
        <v>45438.030458973211</v>
      </c>
      <c r="N176" s="176"/>
      <c r="O176" s="176"/>
      <c r="P176" s="176"/>
      <c r="Q176" s="176"/>
      <c r="R176" s="176"/>
      <c r="S176" s="176"/>
      <c r="T176" s="176"/>
      <c r="U176" s="176"/>
      <c r="V176" s="176"/>
      <c r="W176" s="176"/>
      <c r="X176" s="176"/>
      <c r="Y176" s="176"/>
      <c r="Z176" s="176"/>
      <c r="AA176" s="176"/>
      <c r="AB176" s="176"/>
      <c r="AC176" s="176"/>
      <c r="AD176" s="176"/>
      <c r="AE176" s="176"/>
    </row>
    <row r="177" ht="15" customHeight="1">
      <c r="A177" s="360">
        <f>'Month (GWh)'!A181</f>
        <v>2014</v>
      </c>
      <c r="B177" t="s" s="361">
        <v>87</v>
      </c>
      <c r="C177" s="343">
        <f>'Month (GWh)'!C181+C176</f>
        <v>2458.834445000001</v>
      </c>
      <c r="D177" s="343">
        <f>'Month (GWh)'!D181+D176</f>
        <v>21406.582003</v>
      </c>
      <c r="E177" s="343">
        <f>'Month (GWh)'!E181+E176</f>
        <v>64957.086950424506</v>
      </c>
      <c r="F177" s="343">
        <f>'Month (GWh)'!F181+F176</f>
        <v>7374.864939606996</v>
      </c>
      <c r="G177" s="343">
        <f>'Month (GWh)'!G181+G176</f>
        <v>96197.368338031491</v>
      </c>
      <c r="H177" s="343">
        <f>'Month (GWh)'!H181+H176</f>
        <v>178.109166</v>
      </c>
      <c r="I177" s="343">
        <f>'Month (GWh)'!I181+I176</f>
        <v>3588.457980198553</v>
      </c>
      <c r="J177" s="343">
        <f>'Month (GWh)'!J181+J176</f>
        <v>3.179777777777778</v>
      </c>
      <c r="K177" s="343">
        <f>'Month (GWh)'!K181+K176</f>
        <v>7922.411174688889</v>
      </c>
      <c r="L177" s="343">
        <f>'Month (GWh)'!L181+L176</f>
        <v>11692.158098665221</v>
      </c>
      <c r="M177" s="343">
        <f>'Month (GWh)'!M181+M176</f>
        <v>84505.210239366279</v>
      </c>
      <c r="N177" s="176"/>
      <c r="O177" s="176"/>
      <c r="P177" s="176"/>
      <c r="Q177" s="176"/>
      <c r="R177" s="176"/>
      <c r="S177" s="176"/>
      <c r="T177" s="176"/>
      <c r="U177" s="176"/>
      <c r="V177" s="176"/>
      <c r="W177" s="176"/>
      <c r="X177" s="176"/>
      <c r="Y177" s="176"/>
      <c r="Z177" s="176"/>
      <c r="AA177" s="176"/>
      <c r="AB177" s="176"/>
      <c r="AC177" s="176"/>
      <c r="AD177" s="176"/>
      <c r="AE177" s="176"/>
    </row>
    <row r="178" ht="15" customHeight="1">
      <c r="A178" s="360">
        <f>'Month (GWh)'!A182</f>
        <v>2014</v>
      </c>
      <c r="B178" t="s" s="361">
        <v>141</v>
      </c>
      <c r="C178" s="343">
        <f>'Month (GWh)'!C182+C177</f>
        <v>3218.457776000001</v>
      </c>
      <c r="D178" s="343">
        <f>'Month (GWh)'!D182+D177</f>
        <v>29789.778217</v>
      </c>
      <c r="E178" s="343">
        <f>'Month (GWh)'!E182+E177</f>
        <v>93679.816431700950</v>
      </c>
      <c r="F178" s="343">
        <f>'Month (GWh)'!F182+F177</f>
        <v>12911.182450341024</v>
      </c>
      <c r="G178" s="343">
        <f>'Month (GWh)'!G182+G177</f>
        <v>139599.234875042</v>
      </c>
      <c r="H178" s="343">
        <f>'Month (GWh)'!H182+H177</f>
        <v>585.506944</v>
      </c>
      <c r="I178" s="343">
        <f>'Month (GWh)'!I182+I177</f>
        <v>5792.544407603440</v>
      </c>
      <c r="J178" s="343">
        <f>'Month (GWh)'!J182+J177</f>
        <v>4.956444444444444</v>
      </c>
      <c r="K178" s="343">
        <f>'Month (GWh)'!K182+K177</f>
        <v>12865.8953742</v>
      </c>
      <c r="L178" s="343">
        <f>'Month (GWh)'!L182+L177</f>
        <v>19248.903170247886</v>
      </c>
      <c r="M178" s="343">
        <f>'Month (GWh)'!M182+M177</f>
        <v>120350.3317047941</v>
      </c>
      <c r="N178" s="176"/>
      <c r="O178" s="176"/>
      <c r="P178" s="176"/>
      <c r="Q178" s="176"/>
      <c r="R178" s="176"/>
      <c r="S178" s="176"/>
      <c r="T178" s="176"/>
      <c r="U178" s="176"/>
      <c r="V178" s="176"/>
      <c r="W178" s="176"/>
      <c r="X178" s="176"/>
      <c r="Y178" s="176"/>
      <c r="Z178" s="176"/>
      <c r="AA178" s="176"/>
      <c r="AB178" s="176"/>
      <c r="AC178" s="176"/>
      <c r="AD178" s="176"/>
      <c r="AE178" s="176"/>
    </row>
    <row r="179" ht="15" customHeight="1">
      <c r="A179" s="360">
        <f>'Month (GWh)'!A183</f>
        <v>2014</v>
      </c>
      <c r="B179" t="s" s="361">
        <v>142</v>
      </c>
      <c r="C179" s="343">
        <f>'Month (GWh)'!C183+C178</f>
        <v>3218.457776000001</v>
      </c>
      <c r="D179" s="343">
        <f>'Month (GWh)'!D183+D178</f>
        <v>37004.204165</v>
      </c>
      <c r="E179" s="343">
        <f>'Month (GWh)'!E183+E178</f>
        <v>109300.1449622565</v>
      </c>
      <c r="F179" s="343">
        <f>'Month (GWh)'!F183+F178</f>
        <v>25558.116566238423</v>
      </c>
      <c r="G179" s="343">
        <f>'Month (GWh)'!G183+G178</f>
        <v>175080.9234694949</v>
      </c>
      <c r="H179" s="343">
        <f>'Month (GWh)'!H183+H178</f>
        <v>5851.129999999999</v>
      </c>
      <c r="I179" s="343">
        <f>'Month (GWh)'!I183+I178</f>
        <v>8003.258398748581</v>
      </c>
      <c r="J179" s="343">
        <f>'Month (GWh)'!J183+J178</f>
        <v>6.787777777777777</v>
      </c>
      <c r="K179" s="343">
        <f>'Month (GWh)'!K183+K178</f>
        <v>16993.732625553846</v>
      </c>
      <c r="L179" s="343">
        <f>'Month (GWh)'!L183+L178</f>
        <v>30854.9088020802</v>
      </c>
      <c r="M179" s="343">
        <f>'Month (GWh)'!M183+M178</f>
        <v>144226.0146674147</v>
      </c>
      <c r="N179" s="176"/>
      <c r="O179" s="176"/>
      <c r="P179" s="176"/>
      <c r="Q179" s="176"/>
      <c r="R179" s="176"/>
      <c r="S179" s="176"/>
      <c r="T179" s="176"/>
      <c r="U179" s="176"/>
      <c r="V179" s="176"/>
      <c r="W179" s="176"/>
      <c r="X179" s="176"/>
      <c r="Y179" s="176"/>
      <c r="Z179" s="176"/>
      <c r="AA179" s="176"/>
      <c r="AB179" s="176"/>
      <c r="AC179" s="176"/>
      <c r="AD179" s="176"/>
      <c r="AE179" s="176"/>
    </row>
    <row r="180" ht="15" customHeight="1">
      <c r="A180" s="360">
        <f>'Month (GWh)'!A184</f>
        <v>2014</v>
      </c>
      <c r="B180" t="s" s="361">
        <v>143</v>
      </c>
      <c r="C180" s="343">
        <f>'Month (GWh)'!C184+C179</f>
        <v>3218.457776000001</v>
      </c>
      <c r="D180" s="343">
        <f>'Month (GWh)'!D184+D179</f>
        <v>40512.298697000006</v>
      </c>
      <c r="E180" s="343">
        <f>'Month (GWh)'!E184+E179</f>
        <v>122833.4385999622</v>
      </c>
      <c r="F180" s="343">
        <f>'Month (GWh)'!F184+F179</f>
        <v>42282.213202224448</v>
      </c>
      <c r="G180" s="343">
        <f>'Month (GWh)'!G184+G179</f>
        <v>208846.4082751867</v>
      </c>
      <c r="H180" s="343">
        <f>'Month (GWh)'!H184+H179</f>
        <v>14365.191667</v>
      </c>
      <c r="I180" s="343">
        <f>'Month (GWh)'!I184+I179</f>
        <v>9837.103049367579</v>
      </c>
      <c r="J180" s="343">
        <f>'Month (GWh)'!J184+J179</f>
        <v>6.997333333333333</v>
      </c>
      <c r="K180" s="343">
        <f>'Month (GWh)'!K184+K179</f>
        <v>21530.873429146151</v>
      </c>
      <c r="L180" s="343">
        <f>'Month (GWh)'!L184+L179</f>
        <v>45740.165478847062</v>
      </c>
      <c r="M180" s="343">
        <f>'Month (GWh)'!M184+M179</f>
        <v>163106.2427963396</v>
      </c>
      <c r="N180" s="176"/>
      <c r="O180" s="176"/>
      <c r="P180" s="176"/>
      <c r="Q180" s="176"/>
      <c r="R180" s="176"/>
      <c r="S180" s="176"/>
      <c r="T180" s="176"/>
      <c r="U180" s="176"/>
      <c r="V180" s="176"/>
      <c r="W180" s="176"/>
      <c r="X180" s="176"/>
      <c r="Y180" s="176"/>
      <c r="Z180" s="176"/>
      <c r="AA180" s="176"/>
      <c r="AB180" s="176"/>
      <c r="AC180" s="176"/>
      <c r="AD180" s="176"/>
      <c r="AE180" s="176"/>
    </row>
    <row r="181" ht="15" customHeight="1">
      <c r="A181" s="360">
        <f>'Month (GWh)'!A185</f>
        <v>2014</v>
      </c>
      <c r="B181" t="s" s="361">
        <v>144</v>
      </c>
      <c r="C181" s="343">
        <f>'Month (GWh)'!C185+C180</f>
        <v>3218.457776000001</v>
      </c>
      <c r="D181" s="343">
        <f>'Month (GWh)'!D185+D180</f>
        <v>44460.874438000006</v>
      </c>
      <c r="E181" s="343">
        <f>'Month (GWh)'!E185+E180</f>
        <v>136650.7165152775</v>
      </c>
      <c r="F181" s="343">
        <f>'Month (GWh)'!F185+F180</f>
        <v>56884.652990346513</v>
      </c>
      <c r="G181" s="343">
        <f>'Month (GWh)'!G185+G180</f>
        <v>241214.701719624</v>
      </c>
      <c r="H181" s="343">
        <f>'Month (GWh)'!H185+H180</f>
        <v>19693.498334</v>
      </c>
      <c r="I181" s="343">
        <f>'Month (GWh)'!I185+I180</f>
        <v>11307.483711510640</v>
      </c>
      <c r="J181" s="343">
        <f>'Month (GWh)'!J185+J180</f>
        <v>7.015555555555555</v>
      </c>
      <c r="K181" s="343">
        <f>'Month (GWh)'!K185+K180</f>
        <v>25840.848274499993</v>
      </c>
      <c r="L181" s="343">
        <f>'Month (GWh)'!L185+L180</f>
        <v>56848.845875566185</v>
      </c>
      <c r="M181" s="343">
        <f>'Month (GWh)'!M185+M180</f>
        <v>184365.8558440578</v>
      </c>
      <c r="N181" s="176"/>
      <c r="O181" s="176"/>
      <c r="P181" s="176"/>
      <c r="Q181" s="176"/>
      <c r="R181" s="176"/>
      <c r="S181" s="176"/>
      <c r="T181" s="176"/>
      <c r="U181" s="176"/>
      <c r="V181" s="176"/>
      <c r="W181" s="176"/>
      <c r="X181" s="176"/>
      <c r="Y181" s="176"/>
      <c r="Z181" s="176"/>
      <c r="AA181" s="176"/>
      <c r="AB181" s="176"/>
      <c r="AC181" s="176"/>
      <c r="AD181" s="176"/>
      <c r="AE181" s="176"/>
    </row>
    <row r="182" ht="15" customHeight="1">
      <c r="A182" s="360">
        <f>'Month (GWh)'!A186</f>
        <v>2014</v>
      </c>
      <c r="B182" t="s" s="361">
        <v>145</v>
      </c>
      <c r="C182" s="343">
        <f>'Month (GWh)'!C186+C181</f>
        <v>3218.457776000001</v>
      </c>
      <c r="D182" s="343">
        <f>'Month (GWh)'!D186+D181</f>
        <v>46886.038457</v>
      </c>
      <c r="E182" s="343">
        <f>'Month (GWh)'!E186+E181</f>
        <v>148942.1007516177</v>
      </c>
      <c r="F182" s="343">
        <f>'Month (GWh)'!F186+F181</f>
        <v>72766.590251214424</v>
      </c>
      <c r="G182" s="343">
        <f>'Month (GWh)'!G186+G181</f>
        <v>271813.1872358321</v>
      </c>
      <c r="H182" s="343">
        <f>'Month (GWh)'!H186+H181</f>
        <v>28843.482779</v>
      </c>
      <c r="I182" s="343">
        <f>'Month (GWh)'!I186+I181</f>
        <v>11956.067811221652</v>
      </c>
      <c r="J182" s="343">
        <f>'Month (GWh)'!J186+J181</f>
        <v>8.373111111111111</v>
      </c>
      <c r="K182" s="343">
        <f>'Month (GWh)'!K186+K181</f>
        <v>29828.163197195645</v>
      </c>
      <c r="L182" s="343">
        <f>'Month (GWh)'!L186+L181</f>
        <v>70636.0868985284</v>
      </c>
      <c r="M182" s="343">
        <f>'Month (GWh)'!M186+M181</f>
        <v>201177.1003373037</v>
      </c>
      <c r="N182" s="176"/>
      <c r="O182" s="176"/>
      <c r="P182" s="176"/>
      <c r="Q182" s="176"/>
      <c r="R182" s="176"/>
      <c r="S182" s="176"/>
      <c r="T182" s="176"/>
      <c r="U182" s="176"/>
      <c r="V182" s="176"/>
      <c r="W182" s="176"/>
      <c r="X182" s="176"/>
      <c r="Y182" s="176"/>
      <c r="Z182" s="176"/>
      <c r="AA182" s="176"/>
      <c r="AB182" s="176"/>
      <c r="AC182" s="176"/>
      <c r="AD182" s="176"/>
      <c r="AE182" s="176"/>
    </row>
    <row r="183" ht="15" customHeight="1">
      <c r="A183" s="360">
        <f>'Month (GWh)'!A187</f>
        <v>2014</v>
      </c>
      <c r="B183" t="s" s="361">
        <v>146</v>
      </c>
      <c r="C183" s="343">
        <f>'Month (GWh)'!C187+C182</f>
        <v>3218.457776000001</v>
      </c>
      <c r="D183" s="343">
        <f>'Month (GWh)'!D187+D182</f>
        <v>48981.241324</v>
      </c>
      <c r="E183" s="343">
        <f>'Month (GWh)'!E187+E182</f>
        <v>159423.3311247213</v>
      </c>
      <c r="F183" s="343">
        <f>'Month (GWh)'!F187+F182</f>
        <v>87805.369110450905</v>
      </c>
      <c r="G183" s="343">
        <f>'Month (GWh)'!G187+G182</f>
        <v>299428.3993351721</v>
      </c>
      <c r="H183" s="343">
        <f>'Month (GWh)'!H187+H182</f>
        <v>34417.740559</v>
      </c>
      <c r="I183" s="343">
        <f>'Month (GWh)'!I187+I182</f>
        <v>13598.492961824295</v>
      </c>
      <c r="J183" s="343">
        <f>'Month (GWh)'!J187+J182</f>
        <v>8.874222222222222</v>
      </c>
      <c r="K183" s="343">
        <f>'Month (GWh)'!K187+K182</f>
        <v>33831.9436555913</v>
      </c>
      <c r="L183" s="343">
        <f>'Month (GWh)'!L187+L182</f>
        <v>81857.051398637806</v>
      </c>
      <c r="M183" s="343">
        <f>'Month (GWh)'!M187+M182</f>
        <v>217571.3479365344</v>
      </c>
      <c r="N183" s="176"/>
      <c r="O183" s="176"/>
      <c r="P183" s="176"/>
      <c r="Q183" s="176"/>
      <c r="R183" s="176"/>
      <c r="S183" s="176"/>
      <c r="T183" s="176"/>
      <c r="U183" s="176"/>
      <c r="V183" s="176"/>
      <c r="W183" s="176"/>
      <c r="X183" s="176"/>
      <c r="Y183" s="176"/>
      <c r="Z183" s="176"/>
      <c r="AA183" s="176"/>
      <c r="AB183" s="176"/>
      <c r="AC183" s="176"/>
      <c r="AD183" s="176"/>
      <c r="AE183" s="176"/>
    </row>
    <row r="184" ht="15" customHeight="1">
      <c r="A184" s="360">
        <f>'Month (GWh)'!A188</f>
        <v>2014</v>
      </c>
      <c r="B184" t="s" s="361">
        <v>147</v>
      </c>
      <c r="C184" s="343">
        <f>'Month (GWh)'!C188+C183</f>
        <v>3218.457776000001</v>
      </c>
      <c r="D184" s="343">
        <f>'Month (GWh)'!D188+D183</f>
        <v>53591.135723</v>
      </c>
      <c r="E184" s="343">
        <f>'Month (GWh)'!E188+E183</f>
        <v>174394.5097235344</v>
      </c>
      <c r="F184" s="343">
        <f>'Month (GWh)'!F188+F183</f>
        <v>97035.568629500471</v>
      </c>
      <c r="G184" s="343">
        <f>'Month (GWh)'!G188+G183</f>
        <v>328239.6718520349</v>
      </c>
      <c r="H184" s="343">
        <f>'Month (GWh)'!H188+H183</f>
        <v>41437.380837</v>
      </c>
      <c r="I184" s="343">
        <f>'Month (GWh)'!I188+I183</f>
        <v>15068.114424481164</v>
      </c>
      <c r="J184" s="343">
        <f>'Month (GWh)'!J188+J183</f>
        <v>8.892444444444445</v>
      </c>
      <c r="K184" s="343">
        <f>'Month (GWh)'!K188+K183</f>
        <v>38056.6910101</v>
      </c>
      <c r="L184" s="343">
        <f>'Month (GWh)'!L188+L183</f>
        <v>94571.0787160256</v>
      </c>
      <c r="M184" s="343">
        <f>'Month (GWh)'!M188+M183</f>
        <v>233668.5931360093</v>
      </c>
      <c r="N184" s="176"/>
      <c r="O184" s="176"/>
      <c r="P184" s="176"/>
      <c r="Q184" s="176"/>
      <c r="R184" s="176"/>
      <c r="S184" s="176"/>
      <c r="T184" s="176"/>
      <c r="U184" s="176"/>
      <c r="V184" s="176"/>
      <c r="W184" s="176"/>
      <c r="X184" s="176"/>
      <c r="Y184" s="176"/>
      <c r="Z184" s="176"/>
      <c r="AA184" s="176"/>
      <c r="AB184" s="176"/>
      <c r="AC184" s="176"/>
      <c r="AD184" s="176"/>
      <c r="AE184" s="176"/>
    </row>
    <row r="185" ht="15" customHeight="1">
      <c r="A185" s="360">
        <f>'Month (GWh)'!A189</f>
        <v>2014</v>
      </c>
      <c r="B185" t="s" s="361">
        <v>148</v>
      </c>
      <c r="C185" s="343">
        <f>'Month (GWh)'!C189+C184</f>
        <v>3218.457776000001</v>
      </c>
      <c r="D185" s="343">
        <f>'Month (GWh)'!D189+D184</f>
        <v>57822.088561</v>
      </c>
      <c r="E185" s="343">
        <f>'Month (GWh)'!E189+E184</f>
        <v>202190.0468614297</v>
      </c>
      <c r="F185" s="343">
        <f>'Month (GWh)'!F189+F184</f>
        <v>101496.2953268889</v>
      </c>
      <c r="G185" s="343">
        <f>'Month (GWh)'!G189+G184</f>
        <v>364726.8885253185</v>
      </c>
      <c r="H185" s="343">
        <f>'Month (GWh)'!H189+H184</f>
        <v>46882.745558</v>
      </c>
      <c r="I185" s="343">
        <f>'Month (GWh)'!I189+I184</f>
        <v>16312.715635006651</v>
      </c>
      <c r="J185" s="343">
        <f>'Month (GWh)'!J189+J184</f>
        <v>8.892444444444445</v>
      </c>
      <c r="K185" s="343">
        <f>'Month (GWh)'!K189+K184</f>
        <v>41710.073994840575</v>
      </c>
      <c r="L185" s="343">
        <f>'Month (GWh)'!L189+L184</f>
        <v>104914.4276322917</v>
      </c>
      <c r="M185" s="343">
        <f>'Month (GWh)'!M189+M184</f>
        <v>259812.4608930269</v>
      </c>
      <c r="N185" s="176"/>
      <c r="O185" s="176"/>
      <c r="P185" s="176"/>
      <c r="Q185" s="176"/>
      <c r="R185" s="176"/>
      <c r="S185" s="176"/>
      <c r="T185" s="176"/>
      <c r="U185" s="176"/>
      <c r="V185" s="176"/>
      <c r="W185" s="176"/>
      <c r="X185" s="176"/>
      <c r="Y185" s="176"/>
      <c r="Z185" s="176"/>
      <c r="AA185" s="176"/>
      <c r="AB185" s="176"/>
      <c r="AC185" s="176"/>
      <c r="AD185" s="176"/>
      <c r="AE185" s="176"/>
    </row>
    <row r="186" ht="15" customHeight="1">
      <c r="A186" s="360">
        <f>'Month (GWh)'!A190</f>
        <v>2014</v>
      </c>
      <c r="B186" t="s" s="361">
        <v>149</v>
      </c>
      <c r="C186" s="343">
        <f>'Month (GWh)'!C190+C185</f>
        <v>3562.828054000001</v>
      </c>
      <c r="D186" s="343">
        <f>'Month (GWh)'!D190+D185</f>
        <v>62684.534886999994</v>
      </c>
      <c r="E186" s="343">
        <f>'Month (GWh)'!E190+E185</f>
        <v>231097.2647596136</v>
      </c>
      <c r="F186" s="343">
        <f>'Month (GWh)'!F190+F185</f>
        <v>112126.9144743385</v>
      </c>
      <c r="G186" s="343">
        <f>'Month (GWh)'!G190+G185</f>
        <v>409471.542174952</v>
      </c>
      <c r="H186" s="343">
        <f>'Month (GWh)'!H190+H185</f>
        <v>47646.299169</v>
      </c>
      <c r="I186" s="343">
        <f>'Month (GWh)'!I190+I185</f>
        <v>17879.495801547026</v>
      </c>
      <c r="J186" s="343">
        <f>'Month (GWh)'!J190+J185</f>
        <v>8.892444444444445</v>
      </c>
      <c r="K186" s="343">
        <f>'Month (GWh)'!K190+K185</f>
        <v>44912.982008792751</v>
      </c>
      <c r="L186" s="343">
        <f>'Month (GWh)'!L190+L185</f>
        <v>110447.6694237842</v>
      </c>
      <c r="M186" s="343">
        <f>'Month (GWh)'!M190+M185</f>
        <v>299023.8727511679</v>
      </c>
      <c r="N186" s="176"/>
      <c r="O186" s="176"/>
      <c r="P186" s="176"/>
      <c r="Q186" s="176"/>
      <c r="R186" s="176"/>
      <c r="S186" s="176"/>
      <c r="T186" s="176"/>
      <c r="U186" s="176"/>
      <c r="V186" s="176"/>
      <c r="W186" s="176"/>
      <c r="X186" s="176"/>
      <c r="Y186" s="176"/>
      <c r="Z186" s="176"/>
      <c r="AA186" s="176"/>
      <c r="AB186" s="176"/>
      <c r="AC186" s="176"/>
      <c r="AD186" s="176"/>
      <c r="AE186" s="176"/>
    </row>
    <row r="187" ht="15" customHeight="1">
      <c r="A187" s="375">
        <f>'Month (GWh)'!A191</f>
        <v>2014</v>
      </c>
      <c r="B187" t="s" s="376">
        <v>101</v>
      </c>
      <c r="C187" s="377">
        <f>'Month (GWh)'!C191+C186</f>
        <v>3948.576111</v>
      </c>
      <c r="D187" s="377">
        <f>'Month (GWh)'!D191+D186</f>
        <v>70292.614536999987</v>
      </c>
      <c r="E187" s="377">
        <f>'Month (GWh)'!E191+E186</f>
        <v>267041.9488592807</v>
      </c>
      <c r="F187" s="377">
        <f>'Month (GWh)'!F191+F186</f>
        <v>123912.3871438455</v>
      </c>
      <c r="G187" s="377">
        <f>'Month (GWh)'!G191+G186</f>
        <v>465195.5266511262</v>
      </c>
      <c r="H187" s="377">
        <f>'Month (GWh)'!H191+H186</f>
        <v>48073.763891</v>
      </c>
      <c r="I187" s="377">
        <f>'Month (GWh)'!I191+I186</f>
        <v>18851.700047411650</v>
      </c>
      <c r="J187" s="377">
        <f>'Month (GWh)'!J191+J186</f>
        <v>8.892444444444445</v>
      </c>
      <c r="K187" s="377">
        <f>'Month (GWh)'!K191+K186</f>
        <v>49004.133550896564</v>
      </c>
      <c r="L187" s="377">
        <f>'Month (GWh)'!L191+L186</f>
        <v>115938.4899337527</v>
      </c>
      <c r="M187" s="377">
        <f>'Month (GWh)'!M191+M186</f>
        <v>349257.0367173736</v>
      </c>
      <c r="N187" s="176"/>
      <c r="O187" s="176"/>
      <c r="P187" s="176"/>
      <c r="Q187" s="176"/>
      <c r="R187" s="176"/>
      <c r="S187" s="176"/>
      <c r="T187" s="176"/>
      <c r="U187" s="176"/>
      <c r="V187" s="176"/>
      <c r="W187" s="176"/>
      <c r="X187" s="176"/>
      <c r="Y187" s="176"/>
      <c r="Z187" s="176"/>
      <c r="AA187" s="176"/>
      <c r="AB187" s="176"/>
      <c r="AC187" s="176"/>
      <c r="AD187" s="176"/>
      <c r="AE187" s="176"/>
    </row>
    <row r="188" ht="15" customHeight="1">
      <c r="A188" s="378">
        <f>A176+1</f>
        <v>2015</v>
      </c>
      <c r="B188" t="s" s="379">
        <v>89</v>
      </c>
      <c r="C188" s="362">
        <f>'Month (GWh)'!C192</f>
        <v>773.0972220000001</v>
      </c>
      <c r="D188" s="362">
        <f>'Month (GWh)'!D192</f>
        <v>9338.694254</v>
      </c>
      <c r="E188" s="362">
        <f>'Month (GWh)'!E192</f>
        <v>31247.319986347535</v>
      </c>
      <c r="F188" s="362">
        <f>'Month (GWh)'!F192</f>
        <v>11927.398038660418</v>
      </c>
      <c r="G188" s="362">
        <f>'Month (GWh)'!G192</f>
        <v>53286.509501007953</v>
      </c>
      <c r="H188" s="362">
        <f>'Month (GWh)'!H192</f>
        <v>1784.588334</v>
      </c>
      <c r="I188" s="362">
        <f>'Month (GWh)'!I192</f>
        <v>1845.927264403770</v>
      </c>
      <c r="J188" s="362">
        <f>'Month (GWh)'!J192</f>
        <v>0.3553333333333333</v>
      </c>
      <c r="K188" s="362">
        <f>'Month (GWh)'!K192</f>
        <v>4507.3899657</v>
      </c>
      <c r="L188" s="362">
        <f>'Month (GWh)'!L192</f>
        <v>8138.260897437103</v>
      </c>
      <c r="M188" s="362">
        <f>'Month (GWh)'!M192</f>
        <v>45148.248603570850</v>
      </c>
      <c r="N188" s="176"/>
      <c r="O188" s="176"/>
      <c r="P188" s="176"/>
      <c r="Q188" s="176"/>
      <c r="R188" s="176"/>
      <c r="S188" s="176"/>
      <c r="T188" s="176"/>
      <c r="U188" s="176"/>
      <c r="V188" s="176"/>
      <c r="W188" s="176"/>
      <c r="X188" s="176"/>
      <c r="Y188" s="176"/>
      <c r="Z188" s="176"/>
      <c r="AA188" s="176"/>
      <c r="AB188" s="176"/>
      <c r="AC188" s="176"/>
      <c r="AD188" s="176"/>
      <c r="AE188" s="176"/>
    </row>
    <row r="189" ht="15" customHeight="1">
      <c r="A189" s="360">
        <f>A177+1</f>
        <v>2015</v>
      </c>
      <c r="B189" t="s" s="361">
        <v>87</v>
      </c>
      <c r="C189" s="343">
        <f>'Month (GWh)'!C193+C188</f>
        <v>1877.457221</v>
      </c>
      <c r="D189" s="343">
        <f>'Month (GWh)'!D193+D188</f>
        <v>16463.151125</v>
      </c>
      <c r="E189" s="343">
        <f>'Month (GWh)'!E193+E188</f>
        <v>63999.785473541924</v>
      </c>
      <c r="F189" s="343">
        <f>'Month (GWh)'!F193+F188</f>
        <v>21201.332506017185</v>
      </c>
      <c r="G189" s="343">
        <f>'Month (GWh)'!G193+G188</f>
        <v>103541.7263255591</v>
      </c>
      <c r="H189" s="343">
        <f>'Month (GWh)'!H193+H188</f>
        <v>2371.075834</v>
      </c>
      <c r="I189" s="343">
        <f>'Month (GWh)'!I193+I188</f>
        <v>3812.839649390794</v>
      </c>
      <c r="J189" s="343">
        <f>'Month (GWh)'!J193+J188</f>
        <v>0.3553333333333333</v>
      </c>
      <c r="K189" s="343">
        <f>'Month (GWh)'!K193+K188</f>
        <v>8724.627673300001</v>
      </c>
      <c r="L189" s="343">
        <f>'Month (GWh)'!L193+L188</f>
        <v>14908.898490024127</v>
      </c>
      <c r="M189" s="343">
        <f>'Month (GWh)'!M193+M188</f>
        <v>88632.827835534990</v>
      </c>
      <c r="N189" s="176"/>
      <c r="O189" s="176"/>
      <c r="P189" s="176"/>
      <c r="Q189" s="176"/>
      <c r="R189" s="176"/>
      <c r="S189" s="176"/>
      <c r="T189" s="176"/>
      <c r="U189" s="176"/>
      <c r="V189" s="176"/>
      <c r="W189" s="176"/>
      <c r="X189" s="176"/>
      <c r="Y189" s="176"/>
      <c r="Z189" s="176"/>
      <c r="AA189" s="176"/>
      <c r="AB189" s="176"/>
      <c r="AC189" s="176"/>
      <c r="AD189" s="176"/>
      <c r="AE189" s="176"/>
    </row>
    <row r="190" ht="15" customHeight="1">
      <c r="A190" s="360">
        <f>A178+1</f>
        <v>2015</v>
      </c>
      <c r="B190" t="s" s="361">
        <v>141</v>
      </c>
      <c r="C190" s="343">
        <f>'Month (GWh)'!C194+C189</f>
        <v>2114.199999</v>
      </c>
      <c r="D190" s="343">
        <f>'Month (GWh)'!D194+D189</f>
        <v>22596.413407</v>
      </c>
      <c r="E190" s="343">
        <f>'Month (GWh)'!E194+E189</f>
        <v>94314.499456583435</v>
      </c>
      <c r="F190" s="343">
        <f>'Month (GWh)'!F194+F189</f>
        <v>34556.016428010727</v>
      </c>
      <c r="G190" s="343">
        <f>'Month (GWh)'!G194+G189</f>
        <v>153581.1292905942</v>
      </c>
      <c r="H190" s="343">
        <f>'Month (GWh)'!H194+H189</f>
        <v>5894.301387999999</v>
      </c>
      <c r="I190" s="343">
        <f>'Month (GWh)'!I194+I189</f>
        <v>6188.968554106438</v>
      </c>
      <c r="J190" s="343">
        <f>'Month (GWh)'!J194+J189</f>
        <v>1.138888888888889</v>
      </c>
      <c r="K190" s="343">
        <f>'Month (GWh)'!K194+K189</f>
        <v>12912.5232206</v>
      </c>
      <c r="L190" s="343">
        <f>'Month (GWh)'!L194+L189</f>
        <v>24996.932051595330</v>
      </c>
      <c r="M190" s="343">
        <f>'Month (GWh)'!M194+M189</f>
        <v>128584.1972389988</v>
      </c>
      <c r="N190" s="176"/>
      <c r="O190" s="176"/>
      <c r="P190" s="176"/>
      <c r="Q190" s="176"/>
      <c r="R190" s="176"/>
      <c r="S190" s="176"/>
      <c r="T190" s="176"/>
      <c r="U190" s="176"/>
      <c r="V190" s="176"/>
      <c r="W190" s="176"/>
      <c r="X190" s="176"/>
      <c r="Y190" s="176"/>
      <c r="Z190" s="176"/>
      <c r="AA190" s="176"/>
      <c r="AB190" s="176"/>
      <c r="AC190" s="176"/>
      <c r="AD190" s="176"/>
      <c r="AE190" s="176"/>
    </row>
    <row r="191" ht="15" customHeight="1">
      <c r="A191" s="360">
        <f>A179+1</f>
        <v>2015</v>
      </c>
      <c r="B191" t="s" s="361">
        <v>142</v>
      </c>
      <c r="C191" s="343">
        <f>'Month (GWh)'!C195+C190</f>
        <v>2116.201943</v>
      </c>
      <c r="D191" s="343">
        <f>'Month (GWh)'!D195+D190</f>
        <v>23119.752281</v>
      </c>
      <c r="E191" s="343">
        <f>'Month (GWh)'!E195+E190</f>
        <v>115209.2611041373</v>
      </c>
      <c r="F191" s="343">
        <f>'Month (GWh)'!F195+F190</f>
        <v>44811.833978562121</v>
      </c>
      <c r="G191" s="343">
        <f>'Month (GWh)'!G195+G190</f>
        <v>185257.0493066995</v>
      </c>
      <c r="H191" s="343">
        <f>'Month (GWh)'!H195+H190</f>
        <v>12939.191109</v>
      </c>
      <c r="I191" s="343">
        <f>'Month (GWh)'!I195+I190</f>
        <v>7507.660239876244</v>
      </c>
      <c r="J191" s="343">
        <f>'Month (GWh)'!J195+J190</f>
        <v>1.23</v>
      </c>
      <c r="K191" s="343">
        <f>'Month (GWh)'!K195+K190</f>
        <v>16842.7541667</v>
      </c>
      <c r="L191" s="343">
        <f>'Month (GWh)'!L195+L190</f>
        <v>37290.835515576247</v>
      </c>
      <c r="M191" s="343">
        <f>'Month (GWh)'!M195+M190</f>
        <v>147966.2137911232</v>
      </c>
      <c r="N191" s="176"/>
      <c r="O191" s="176"/>
      <c r="P191" s="176"/>
      <c r="Q191" s="176"/>
      <c r="R191" s="176"/>
      <c r="S191" s="176"/>
      <c r="T191" s="176"/>
      <c r="U191" s="176"/>
      <c r="V191" s="176"/>
      <c r="W191" s="176"/>
      <c r="X191" s="176"/>
      <c r="Y191" s="176"/>
      <c r="Z191" s="176"/>
      <c r="AA191" s="176"/>
      <c r="AB191" s="176"/>
      <c r="AC191" s="176"/>
      <c r="AD191" s="176"/>
      <c r="AE191" s="176"/>
    </row>
    <row r="192" ht="15" customHeight="1">
      <c r="A192" s="360">
        <f>A180+1</f>
        <v>2015</v>
      </c>
      <c r="B192" t="s" s="361">
        <v>143</v>
      </c>
      <c r="C192" s="343">
        <f>'Month (GWh)'!C196+C191</f>
        <v>2116.201943</v>
      </c>
      <c r="D192" s="343">
        <f>'Month (GWh)'!D196+D191</f>
        <v>23442.576085</v>
      </c>
      <c r="E192" s="343">
        <f>'Month (GWh)'!E196+E191</f>
        <v>131810.7862976041</v>
      </c>
      <c r="F192" s="343">
        <f>'Month (GWh)'!F196+F191</f>
        <v>60215.264530725559</v>
      </c>
      <c r="G192" s="343">
        <f>'Month (GWh)'!G196+G191</f>
        <v>217584.8288563296</v>
      </c>
      <c r="H192" s="343">
        <f>'Month (GWh)'!H196+H191</f>
        <v>21889.396943</v>
      </c>
      <c r="I192" s="343">
        <f>'Month (GWh)'!I196+I191</f>
        <v>9829.696452168027</v>
      </c>
      <c r="J192" s="343">
        <f>'Month (GWh)'!J196+J191</f>
        <v>1.375777777777778</v>
      </c>
      <c r="K192" s="343">
        <f>'Month (GWh)'!K196+K191</f>
        <v>21854.047280100007</v>
      </c>
      <c r="L192" s="343">
        <f>'Month (GWh)'!L196+L191</f>
        <v>53574.516453045813</v>
      </c>
      <c r="M192" s="343">
        <f>'Month (GWh)'!M196+M191</f>
        <v>164010.3124032838</v>
      </c>
      <c r="N192" s="176"/>
      <c r="O192" s="176"/>
      <c r="P192" s="176"/>
      <c r="Q192" s="176"/>
      <c r="R192" s="176"/>
      <c r="S192" s="176"/>
      <c r="T192" s="176"/>
      <c r="U192" s="176"/>
      <c r="V192" s="176"/>
      <c r="W192" s="176"/>
      <c r="X192" s="176"/>
      <c r="Y192" s="176"/>
      <c r="Z192" s="176"/>
      <c r="AA192" s="176"/>
      <c r="AB192" s="176"/>
      <c r="AC192" s="176"/>
      <c r="AD192" s="176"/>
      <c r="AE192" s="176"/>
    </row>
    <row r="193" ht="15" customHeight="1">
      <c r="A193" s="360">
        <f>A181+1</f>
        <v>2015</v>
      </c>
      <c r="B193" t="s" s="361">
        <v>144</v>
      </c>
      <c r="C193" s="343">
        <f>'Month (GWh)'!C197+C192</f>
        <v>2116.201943</v>
      </c>
      <c r="D193" s="343">
        <f>'Month (GWh)'!D197+D192</f>
        <v>25892.536398</v>
      </c>
      <c r="E193" s="343">
        <f>'Month (GWh)'!E197+E192</f>
        <v>146525.6781800403</v>
      </c>
      <c r="F193" s="343">
        <f>'Month (GWh)'!F197+F192</f>
        <v>70073.549083631675</v>
      </c>
      <c r="G193" s="343">
        <f>'Month (GWh)'!G197+G192</f>
        <v>244607.9656046719</v>
      </c>
      <c r="H193" s="343">
        <f>'Month (GWh)'!H197+H192</f>
        <v>26331.078779</v>
      </c>
      <c r="I193" s="343">
        <f>'Month (GWh)'!I197+I192</f>
        <v>11009.956509166150</v>
      </c>
      <c r="J193" s="343">
        <f>'Month (GWh)'!J197+J192</f>
        <v>1.776666666666667</v>
      </c>
      <c r="K193" s="343">
        <f>'Month (GWh)'!K197+K192</f>
        <v>25639.712374600007</v>
      </c>
      <c r="L193" s="343">
        <f>'Month (GWh)'!L197+L192</f>
        <v>62982.524329432825</v>
      </c>
      <c r="M193" s="343">
        <f>'Month (GWh)'!M197+M192</f>
        <v>181625.4412752391</v>
      </c>
      <c r="N193" s="176"/>
      <c r="O193" s="176"/>
      <c r="P193" s="176"/>
      <c r="Q193" s="176"/>
      <c r="R193" s="176"/>
      <c r="S193" s="176"/>
      <c r="T193" s="176"/>
      <c r="U193" s="176"/>
      <c r="V193" s="176"/>
      <c r="W193" s="176"/>
      <c r="X193" s="176"/>
      <c r="Y193" s="176"/>
      <c r="Z193" s="176"/>
      <c r="AA193" s="176"/>
      <c r="AB193" s="176"/>
      <c r="AC193" s="176"/>
      <c r="AD193" s="176"/>
      <c r="AE193" s="176"/>
    </row>
    <row r="194" ht="15" customHeight="1">
      <c r="A194" s="360">
        <f>A182+1</f>
        <v>2015</v>
      </c>
      <c r="B194" t="s" s="361">
        <v>145</v>
      </c>
      <c r="C194" s="343">
        <f>'Month (GWh)'!C198+C193</f>
        <v>2116.201943</v>
      </c>
      <c r="D194" s="343">
        <f>'Month (GWh)'!D198+D193</f>
        <v>26022.645344</v>
      </c>
      <c r="E194" s="343">
        <f>'Month (GWh)'!E198+E193</f>
        <v>165895.9010726711</v>
      </c>
      <c r="F194" s="343">
        <f>'Month (GWh)'!F198+F193</f>
        <v>80756.391721580556</v>
      </c>
      <c r="G194" s="343">
        <f>'Month (GWh)'!G198+G193</f>
        <v>274791.1400812516</v>
      </c>
      <c r="H194" s="343">
        <f>'Month (GWh)'!H198+H193</f>
        <v>35860.364492</v>
      </c>
      <c r="I194" s="343">
        <f>'Month (GWh)'!I198+I193</f>
        <v>12735.234949320606</v>
      </c>
      <c r="J194" s="343">
        <f>'Month (GWh)'!J198+J193</f>
        <v>2.177555555555555</v>
      </c>
      <c r="K194" s="343">
        <f>'Month (GWh)'!K198+K193</f>
        <v>29669.439480000008</v>
      </c>
      <c r="L194" s="343">
        <f>'Month (GWh)'!L198+L193</f>
        <v>78267.216476876172</v>
      </c>
      <c r="M194" s="343">
        <f>'Month (GWh)'!M198+M193</f>
        <v>196523.9236043754</v>
      </c>
      <c r="N194" s="176"/>
      <c r="O194" s="176"/>
      <c r="P194" s="176"/>
      <c r="Q194" s="176"/>
      <c r="R194" s="176"/>
      <c r="S194" s="176"/>
      <c r="T194" s="176"/>
      <c r="U194" s="176"/>
      <c r="V194" s="176"/>
      <c r="W194" s="176"/>
      <c r="X194" s="176"/>
      <c r="Y194" s="176"/>
      <c r="Z194" s="176"/>
      <c r="AA194" s="176"/>
      <c r="AB194" s="176"/>
      <c r="AC194" s="176"/>
      <c r="AD194" s="176"/>
      <c r="AE194" s="176"/>
    </row>
    <row r="195" ht="15" customHeight="1">
      <c r="A195" s="360">
        <f>A183+1</f>
        <v>2015</v>
      </c>
      <c r="B195" t="s" s="361">
        <v>146</v>
      </c>
      <c r="C195" s="343">
        <f>'Month (GWh)'!C199+C194</f>
        <v>2116.201943</v>
      </c>
      <c r="D195" s="343">
        <f>'Month (GWh)'!D199+D194</f>
        <v>26028.077699</v>
      </c>
      <c r="E195" s="343">
        <f>'Month (GWh)'!E199+E194</f>
        <v>187536.6011189953</v>
      </c>
      <c r="F195" s="343">
        <f>'Month (GWh)'!F199+F194</f>
        <v>95449.531721580555</v>
      </c>
      <c r="G195" s="343">
        <f>'Month (GWh)'!G199+G194</f>
        <v>311130.4124825758</v>
      </c>
      <c r="H195" s="343">
        <f>'Month (GWh)'!H199+H194</f>
        <v>48980.627827</v>
      </c>
      <c r="I195" s="343">
        <f>'Month (GWh)'!I199+I194</f>
        <v>14982.539036830984</v>
      </c>
      <c r="J195" s="343">
        <f>'Month (GWh)'!J199+J194</f>
        <v>2.478222222222222</v>
      </c>
      <c r="K195" s="343">
        <f>'Month (GWh)'!K199+K194</f>
        <v>33760.785821900012</v>
      </c>
      <c r="L195" s="343">
        <f>'Month (GWh)'!L199+L194</f>
        <v>97726.430907953225</v>
      </c>
      <c r="M195" s="343">
        <f>'Month (GWh)'!M199+M194</f>
        <v>213403.9815746226</v>
      </c>
      <c r="N195" s="176"/>
      <c r="O195" s="176"/>
      <c r="P195" s="176"/>
      <c r="Q195" s="176"/>
      <c r="R195" s="176"/>
      <c r="S195" s="176"/>
      <c r="T195" s="176"/>
      <c r="U195" s="176"/>
      <c r="V195" s="176"/>
      <c r="W195" s="176"/>
      <c r="X195" s="176"/>
      <c r="Y195" s="176"/>
      <c r="Z195" s="176"/>
      <c r="AA195" s="176"/>
      <c r="AB195" s="176"/>
      <c r="AC195" s="176"/>
      <c r="AD195" s="176"/>
      <c r="AE195" s="176"/>
    </row>
    <row r="196" ht="15" customHeight="1">
      <c r="A196" s="360">
        <f>A184+1</f>
        <v>2015</v>
      </c>
      <c r="B196" t="s" s="361">
        <v>147</v>
      </c>
      <c r="C196" s="343">
        <f>'Month (GWh)'!C200+C195</f>
        <v>2116.201943</v>
      </c>
      <c r="D196" s="343">
        <f>'Month (GWh)'!D200+D195</f>
        <v>26156.952727</v>
      </c>
      <c r="E196" s="343">
        <f>'Month (GWh)'!E200+E195</f>
        <v>209246.8635528014</v>
      </c>
      <c r="F196" s="343">
        <f>'Month (GWh)'!F200+F195</f>
        <v>108376.1430688473</v>
      </c>
      <c r="G196" s="343">
        <f>'Month (GWh)'!G200+G195</f>
        <v>345896.1612916488</v>
      </c>
      <c r="H196" s="343">
        <f>'Month (GWh)'!H200+H195</f>
        <v>60583.122518</v>
      </c>
      <c r="I196" s="343">
        <f>'Month (GWh)'!I200+I195</f>
        <v>16005.075569282921</v>
      </c>
      <c r="J196" s="343">
        <f>'Month (GWh)'!J200+J195</f>
        <v>2.879111111111111</v>
      </c>
      <c r="K196" s="343">
        <f>'Month (GWh)'!K200+K195</f>
        <v>37930.739293100007</v>
      </c>
      <c r="L196" s="343">
        <f>'Month (GWh)'!L200+L195</f>
        <v>114521.816491494</v>
      </c>
      <c r="M196" s="343">
        <f>'Month (GWh)'!M200+M195</f>
        <v>231374.3448001547</v>
      </c>
      <c r="N196" s="176"/>
      <c r="O196" s="176"/>
      <c r="P196" s="176"/>
      <c r="Q196" s="176"/>
      <c r="R196" s="176"/>
      <c r="S196" s="176"/>
      <c r="T196" s="176"/>
      <c r="U196" s="176"/>
      <c r="V196" s="176"/>
      <c r="W196" s="176"/>
      <c r="X196" s="176"/>
      <c r="Y196" s="176"/>
      <c r="Z196" s="176"/>
      <c r="AA196" s="176"/>
      <c r="AB196" s="176"/>
      <c r="AC196" s="176"/>
      <c r="AD196" s="176"/>
      <c r="AE196" s="176"/>
    </row>
    <row r="197" ht="15" customHeight="1">
      <c r="A197" s="360">
        <f>A185+1</f>
        <v>2015</v>
      </c>
      <c r="B197" t="s" s="361">
        <v>148</v>
      </c>
      <c r="C197" s="343">
        <f>'Month (GWh)'!C201+C196</f>
        <v>2116.201943</v>
      </c>
      <c r="D197" s="343">
        <f>'Month (GWh)'!D201+D196</f>
        <v>26270.354267</v>
      </c>
      <c r="E197" s="343">
        <f>'Month (GWh)'!E201+E196</f>
        <v>237488.6067869107</v>
      </c>
      <c r="F197" s="343">
        <f>'Month (GWh)'!F201+F196</f>
        <v>124633.9871071301</v>
      </c>
      <c r="G197" s="343">
        <f>'Month (GWh)'!G201+G196</f>
        <v>390509.1501040408</v>
      </c>
      <c r="H197" s="343">
        <f>'Month (GWh)'!H201+H196</f>
        <v>70388.952358000010</v>
      </c>
      <c r="I197" s="343">
        <f>'Month (GWh)'!I201+I196</f>
        <v>17336.921803358935</v>
      </c>
      <c r="J197" s="343">
        <f>'Month (GWh)'!J201+J196</f>
        <v>2.96111111111111</v>
      </c>
      <c r="K197" s="343">
        <f>'Month (GWh)'!K201+K196</f>
        <v>42699.659448400009</v>
      </c>
      <c r="L197" s="343">
        <f>'Month (GWh)'!L201+L196</f>
        <v>130428.4947208701</v>
      </c>
      <c r="M197" s="343">
        <f>'Month (GWh)'!M201+M196</f>
        <v>260080.6553831707</v>
      </c>
      <c r="N197" s="176"/>
      <c r="O197" s="176"/>
      <c r="P197" s="176"/>
      <c r="Q197" s="176"/>
      <c r="R197" s="176"/>
      <c r="S197" s="176"/>
      <c r="T197" s="176"/>
      <c r="U197" s="176"/>
      <c r="V197" s="176"/>
      <c r="W197" s="176"/>
      <c r="X197" s="176"/>
      <c r="Y197" s="176"/>
      <c r="Z197" s="176"/>
      <c r="AA197" s="176"/>
      <c r="AB197" s="176"/>
      <c r="AC197" s="176"/>
      <c r="AD197" s="176"/>
      <c r="AE197" s="176"/>
    </row>
    <row r="198" ht="15" customHeight="1">
      <c r="A198" s="360">
        <f>A186+1</f>
        <v>2015</v>
      </c>
      <c r="B198" t="s" s="361">
        <v>149</v>
      </c>
      <c r="C198" s="343">
        <f>'Month (GWh)'!C202+C197</f>
        <v>2116.201943</v>
      </c>
      <c r="D198" s="343">
        <f>'Month (GWh)'!D202+D197</f>
        <v>29500.67008</v>
      </c>
      <c r="E198" s="343">
        <f>'Month (GWh)'!E202+E197</f>
        <v>267811.6125168142</v>
      </c>
      <c r="F198" s="343">
        <f>'Month (GWh)'!F202+F197</f>
        <v>139601.8028447516</v>
      </c>
      <c r="G198" s="343">
        <f>'Month (GWh)'!G202+G197</f>
        <v>439030.2873845657</v>
      </c>
      <c r="H198" s="343">
        <f>'Month (GWh)'!H202+H197</f>
        <v>78632.685809000017</v>
      </c>
      <c r="I198" s="343">
        <f>'Month (GWh)'!I202+I197</f>
        <v>19023.356826151619</v>
      </c>
      <c r="J198" s="343">
        <f>'Month (GWh)'!J202+J197</f>
        <v>3.580666666666666</v>
      </c>
      <c r="K198" s="343">
        <f>'Month (GWh)'!K202+K197</f>
        <v>46465.874167500006</v>
      </c>
      <c r="L198" s="343">
        <f>'Month (GWh)'!L202+L197</f>
        <v>144125.4974693183</v>
      </c>
      <c r="M198" s="343">
        <f>'Month (GWh)'!M202+M197</f>
        <v>294904.7899152475</v>
      </c>
      <c r="N198" s="176"/>
      <c r="O198" s="176"/>
      <c r="P198" s="176"/>
      <c r="Q198" s="176"/>
      <c r="R198" s="176"/>
      <c r="S198" s="176"/>
      <c r="T198" s="176"/>
      <c r="U198" s="176"/>
      <c r="V198" s="176"/>
      <c r="W198" s="176"/>
      <c r="X198" s="176"/>
      <c r="Y198" s="176"/>
      <c r="Z198" s="176"/>
      <c r="AA198" s="176"/>
      <c r="AB198" s="176"/>
      <c r="AC198" s="176"/>
      <c r="AD198" s="176"/>
      <c r="AE198" s="176"/>
    </row>
    <row r="199" ht="15" customHeight="1">
      <c r="A199" s="375">
        <f>A187+1</f>
        <v>2015</v>
      </c>
      <c r="B199" t="s" s="376">
        <v>101</v>
      </c>
      <c r="C199" s="377">
        <f>'Month (GWh)'!C203+C198</f>
        <v>2116.201943</v>
      </c>
      <c r="D199" s="377">
        <f>'Month (GWh)'!D203+D198</f>
        <v>35932.863216</v>
      </c>
      <c r="E199" s="377">
        <f>'Month (GWh)'!E203+E198</f>
        <v>298772.7869921536</v>
      </c>
      <c r="F199" s="377">
        <f>'Month (GWh)'!F203+F198</f>
        <v>149364.1631797516</v>
      </c>
      <c r="G199" s="377">
        <f>'Month (GWh)'!G203+G198</f>
        <v>486186.0153309052</v>
      </c>
      <c r="H199" s="377">
        <f>'Month (GWh)'!H203+H198</f>
        <v>84465.070526000010</v>
      </c>
      <c r="I199" s="377">
        <f>'Month (GWh)'!I203+I198</f>
        <v>20789.249313610446</v>
      </c>
      <c r="J199" s="377">
        <f>'Month (GWh)'!J203+J198</f>
        <v>3.325555555555554</v>
      </c>
      <c r="K199" s="377">
        <f>'Month (GWh)'!K203+K198</f>
        <v>50120.756604822229</v>
      </c>
      <c r="L199" s="377">
        <f>'Month (GWh)'!L203+L198</f>
        <v>155378.4019999882</v>
      </c>
      <c r="M199" s="377">
        <f>'Month (GWh)'!M203+M198</f>
        <v>330807.6133309169</v>
      </c>
      <c r="N199" s="176"/>
      <c r="O199" s="176"/>
      <c r="P199" s="176"/>
      <c r="Q199" s="176"/>
      <c r="R199" s="176"/>
      <c r="S199" s="176"/>
      <c r="T199" s="176"/>
      <c r="U199" s="176"/>
      <c r="V199" s="176"/>
      <c r="W199" s="176"/>
      <c r="X199" s="176"/>
      <c r="Y199" s="176"/>
      <c r="Z199" s="176"/>
      <c r="AA199" s="176"/>
      <c r="AB199" s="176"/>
      <c r="AC199" s="176"/>
      <c r="AD199" s="176"/>
      <c r="AE199" s="176"/>
    </row>
    <row r="200" ht="15" customHeight="1">
      <c r="A200" s="378">
        <f>A188+1</f>
        <v>2016</v>
      </c>
      <c r="B200" t="s" s="379">
        <v>89</v>
      </c>
      <c r="C200" s="362">
        <f>'Month (GWh)'!C204</f>
        <v>249.376333</v>
      </c>
      <c r="D200" s="362">
        <f>'Month (GWh)'!D204</f>
        <v>6949.855985</v>
      </c>
      <c r="E200" s="362">
        <f>'Month (GWh)'!E204</f>
        <v>33011.563096144026</v>
      </c>
      <c r="F200" s="362">
        <f>'Month (GWh)'!F204</f>
        <v>9602.425135856098</v>
      </c>
      <c r="G200" s="362">
        <f>'Month (GWh)'!G204</f>
        <v>49813.220550000129</v>
      </c>
      <c r="H200" s="362">
        <f>'Month (GWh)'!H204</f>
        <v>2202.95811</v>
      </c>
      <c r="I200" s="362">
        <f>'Month (GWh)'!I204</f>
        <v>2075.369985431568</v>
      </c>
      <c r="J200" s="362">
        <f>'Month (GWh)'!J204</f>
        <v>0.3553333333333333</v>
      </c>
      <c r="K200" s="362">
        <f>'Month (GWh)'!K204</f>
        <v>2983.5270487</v>
      </c>
      <c r="L200" s="362">
        <f>'Month (GWh)'!L204</f>
        <v>7262.210477464901</v>
      </c>
      <c r="M200" s="362">
        <f>'Month (GWh)'!M204</f>
        <v>42551.010072535231</v>
      </c>
      <c r="N200" s="176"/>
      <c r="O200" s="176"/>
      <c r="P200" s="176"/>
      <c r="Q200" s="176"/>
      <c r="R200" s="176"/>
      <c r="S200" s="176"/>
      <c r="T200" s="176"/>
      <c r="U200" s="176"/>
      <c r="V200" s="176"/>
      <c r="W200" s="176"/>
      <c r="X200" s="176"/>
      <c r="Y200" s="176"/>
      <c r="Z200" s="176"/>
      <c r="AA200" s="176"/>
      <c r="AB200" s="176"/>
      <c r="AC200" s="176"/>
      <c r="AD200" s="176"/>
      <c r="AE200" s="176"/>
    </row>
    <row r="201" ht="15" customHeight="1">
      <c r="A201" s="360">
        <f>A189+1</f>
        <v>2016</v>
      </c>
      <c r="B201" t="s" s="361">
        <v>87</v>
      </c>
      <c r="C201" s="343">
        <f>'Month (GWh)'!C205+C200</f>
        <v>477.352964</v>
      </c>
      <c r="D201" s="343">
        <f>'Month (GWh)'!D205+D200</f>
        <v>13678.628798</v>
      </c>
      <c r="E201" s="343">
        <f>'Month (GWh)'!E205+E200</f>
        <v>63197.9522194552</v>
      </c>
      <c r="F201" s="343">
        <f>'Month (GWh)'!F205+F200</f>
        <v>23795.728385856095</v>
      </c>
      <c r="G201" s="343">
        <f>'Month (GWh)'!G205+G200</f>
        <v>101149.6623673113</v>
      </c>
      <c r="H201" s="343">
        <f>'Month (GWh)'!H205+H200</f>
        <v>3537.461285</v>
      </c>
      <c r="I201" s="343">
        <f>'Month (GWh)'!I205+I200</f>
        <v>3867.677934700453</v>
      </c>
      <c r="J201" s="343">
        <f>'Month (GWh)'!J205+J200</f>
        <v>0.3553333333333333</v>
      </c>
      <c r="K201" s="343">
        <f>'Month (GWh)'!K205+K200</f>
        <v>5724.077551726531</v>
      </c>
      <c r="L201" s="343">
        <f>'Month (GWh)'!L205+L200</f>
        <v>13129.572104760318</v>
      </c>
      <c r="M201" s="343">
        <f>'Month (GWh)'!M205+M200</f>
        <v>88020.090262550992</v>
      </c>
      <c r="N201" s="176"/>
      <c r="O201" s="176"/>
      <c r="P201" s="176"/>
      <c r="Q201" s="176"/>
      <c r="R201" s="176"/>
      <c r="S201" s="176"/>
      <c r="T201" s="176"/>
      <c r="U201" s="176"/>
      <c r="V201" s="176"/>
      <c r="W201" s="176"/>
      <c r="X201" s="176"/>
      <c r="Y201" s="176"/>
      <c r="Z201" s="176"/>
      <c r="AA201" s="176"/>
      <c r="AB201" s="176"/>
      <c r="AC201" s="176"/>
      <c r="AD201" s="176"/>
      <c r="AE201" s="176"/>
    </row>
    <row r="202" ht="15" customHeight="1">
      <c r="A202" s="360">
        <f>A190+1</f>
        <v>2016</v>
      </c>
      <c r="B202" t="s" s="361">
        <v>141</v>
      </c>
      <c r="C202" s="343">
        <f>'Month (GWh)'!C206+C201</f>
        <v>477.352964</v>
      </c>
      <c r="D202" s="343">
        <f>'Month (GWh)'!D206+D201</f>
        <v>13678.628798</v>
      </c>
      <c r="E202" s="343">
        <f>'Month (GWh)'!E206+E201</f>
        <v>63197.9522194552</v>
      </c>
      <c r="F202" s="343">
        <f>'Month (GWh)'!F206+F201</f>
        <v>23795.728385856095</v>
      </c>
      <c r="G202" s="343">
        <f>'Month (GWh)'!G206+G201</f>
        <v>101149.6623673113</v>
      </c>
      <c r="H202" s="343">
        <f>'Month (GWh)'!H206+H201</f>
        <v>3537.461285</v>
      </c>
      <c r="I202" s="343">
        <f>'Month (GWh)'!I206+I201</f>
        <v>3867.677934700453</v>
      </c>
      <c r="J202" s="343">
        <f>'Month (GWh)'!J206+J201</f>
        <v>0.3553333333333333</v>
      </c>
      <c r="K202" s="343">
        <f>'Month (GWh)'!K206+K201</f>
        <v>5724.077551726531</v>
      </c>
      <c r="L202" s="343">
        <f>'Month (GWh)'!L206+L201</f>
        <v>13129.572104760318</v>
      </c>
      <c r="M202" s="343">
        <f>'Month (GWh)'!M206+M201</f>
        <v>88020.090262550992</v>
      </c>
      <c r="N202" s="176"/>
      <c r="O202" s="176"/>
      <c r="P202" s="176"/>
      <c r="Q202" s="176"/>
      <c r="R202" s="176"/>
      <c r="S202" s="176"/>
      <c r="T202" s="176"/>
      <c r="U202" s="176"/>
      <c r="V202" s="176"/>
      <c r="W202" s="176"/>
      <c r="X202" s="176"/>
      <c r="Y202" s="176"/>
      <c r="Z202" s="176"/>
      <c r="AA202" s="176"/>
      <c r="AB202" s="176"/>
      <c r="AC202" s="176"/>
      <c r="AD202" s="176"/>
      <c r="AE202" s="176"/>
    </row>
    <row r="203" ht="15" customHeight="1">
      <c r="A203" s="360">
        <f>A191+1</f>
        <v>2016</v>
      </c>
      <c r="B203" t="s" s="361">
        <v>142</v>
      </c>
      <c r="C203" s="343">
        <f>'Month (GWh)'!C207+C202</f>
        <v>477.352964</v>
      </c>
      <c r="D203" s="343">
        <f>'Month (GWh)'!D207+D202</f>
        <v>13678.628798</v>
      </c>
      <c r="E203" s="343">
        <f>'Month (GWh)'!E207+E202</f>
        <v>63197.9522194552</v>
      </c>
      <c r="F203" s="343">
        <f>'Month (GWh)'!F207+F202</f>
        <v>23795.728385856095</v>
      </c>
      <c r="G203" s="343">
        <f>'Month (GWh)'!G207+G202</f>
        <v>101149.6623673113</v>
      </c>
      <c r="H203" s="343">
        <f>'Month (GWh)'!H207+H202</f>
        <v>3537.461285</v>
      </c>
      <c r="I203" s="343">
        <f>'Month (GWh)'!I207+I202</f>
        <v>3867.677934700453</v>
      </c>
      <c r="J203" s="343">
        <f>'Month (GWh)'!J207+J202</f>
        <v>0.3553333333333333</v>
      </c>
      <c r="K203" s="343">
        <f>'Month (GWh)'!K207+K202</f>
        <v>5724.077551726531</v>
      </c>
      <c r="L203" s="343">
        <f>'Month (GWh)'!L207+L202</f>
        <v>13129.572104760318</v>
      </c>
      <c r="M203" s="343">
        <f>'Month (GWh)'!M207+M202</f>
        <v>88020.090262550992</v>
      </c>
      <c r="N203" s="176"/>
      <c r="O203" s="176"/>
      <c r="P203" s="176"/>
      <c r="Q203" s="176"/>
      <c r="R203" s="176"/>
      <c r="S203" s="176"/>
      <c r="T203" s="176"/>
      <c r="U203" s="176"/>
      <c r="V203" s="176"/>
      <c r="W203" s="176"/>
      <c r="X203" s="176"/>
      <c r="Y203" s="176"/>
      <c r="Z203" s="176"/>
      <c r="AA203" s="176"/>
      <c r="AB203" s="176"/>
      <c r="AC203" s="176"/>
      <c r="AD203" s="176"/>
      <c r="AE203" s="176"/>
    </row>
    <row r="204" ht="15" customHeight="1">
      <c r="A204" s="360">
        <f>A192+1</f>
        <v>2016</v>
      </c>
      <c r="B204" t="s" s="361">
        <v>143</v>
      </c>
      <c r="C204" s="343">
        <f>'Month (GWh)'!C208+C203</f>
        <v>477.352964</v>
      </c>
      <c r="D204" s="343">
        <f>'Month (GWh)'!D208+D203</f>
        <v>13678.628798</v>
      </c>
      <c r="E204" s="343">
        <f>'Month (GWh)'!E208+E203</f>
        <v>63197.9522194552</v>
      </c>
      <c r="F204" s="343">
        <f>'Month (GWh)'!F208+F203</f>
        <v>23795.728385856095</v>
      </c>
      <c r="G204" s="343">
        <f>'Month (GWh)'!G208+G203</f>
        <v>101149.6623673113</v>
      </c>
      <c r="H204" s="343">
        <f>'Month (GWh)'!H208+H203</f>
        <v>3537.461285</v>
      </c>
      <c r="I204" s="343">
        <f>'Month (GWh)'!I208+I203</f>
        <v>3867.677934700453</v>
      </c>
      <c r="J204" s="343">
        <f>'Month (GWh)'!J208+J203</f>
        <v>0.3553333333333333</v>
      </c>
      <c r="K204" s="343">
        <f>'Month (GWh)'!K208+K203</f>
        <v>5724.077551726531</v>
      </c>
      <c r="L204" s="343">
        <f>'Month (GWh)'!L208+L203</f>
        <v>13129.572104760318</v>
      </c>
      <c r="M204" s="343">
        <f>'Month (GWh)'!M208+M203</f>
        <v>88020.090262550992</v>
      </c>
      <c r="N204" s="176"/>
      <c r="O204" s="176"/>
      <c r="P204" s="176"/>
      <c r="Q204" s="176"/>
      <c r="R204" s="176"/>
      <c r="S204" s="176"/>
      <c r="T204" s="176"/>
      <c r="U204" s="176"/>
      <c r="V204" s="176"/>
      <c r="W204" s="176"/>
      <c r="X204" s="176"/>
      <c r="Y204" s="176"/>
      <c r="Z204" s="176"/>
      <c r="AA204" s="176"/>
      <c r="AB204" s="176"/>
      <c r="AC204" s="176"/>
      <c r="AD204" s="176"/>
      <c r="AE204" s="176"/>
    </row>
    <row r="205" ht="15" customHeight="1">
      <c r="A205" s="360">
        <f>A193+1</f>
        <v>2016</v>
      </c>
      <c r="B205" t="s" s="361">
        <v>144</v>
      </c>
      <c r="C205" s="343">
        <f>'Month (GWh)'!C209+C204</f>
        <v>477.352964</v>
      </c>
      <c r="D205" s="343">
        <f>'Month (GWh)'!D209+D204</f>
        <v>13678.628798</v>
      </c>
      <c r="E205" s="343">
        <f>'Month (GWh)'!E209+E204</f>
        <v>63197.9522194552</v>
      </c>
      <c r="F205" s="343">
        <f>'Month (GWh)'!F209+F204</f>
        <v>23795.728385856095</v>
      </c>
      <c r="G205" s="343">
        <f>'Month (GWh)'!G209+G204</f>
        <v>101149.6623673113</v>
      </c>
      <c r="H205" s="343">
        <f>'Month (GWh)'!H209+H204</f>
        <v>3537.461285</v>
      </c>
      <c r="I205" s="343">
        <f>'Month (GWh)'!I209+I204</f>
        <v>3867.677934700453</v>
      </c>
      <c r="J205" s="343">
        <f>'Month (GWh)'!J209+J204</f>
        <v>0.3553333333333333</v>
      </c>
      <c r="K205" s="343">
        <f>'Month (GWh)'!K209+K204</f>
        <v>5724.077551726531</v>
      </c>
      <c r="L205" s="343">
        <f>'Month (GWh)'!L209+L204</f>
        <v>13129.572104760318</v>
      </c>
      <c r="M205" s="343">
        <f>'Month (GWh)'!M209+M204</f>
        <v>88020.090262550992</v>
      </c>
      <c r="N205" s="176"/>
      <c r="O205" s="176"/>
      <c r="P205" s="176"/>
      <c r="Q205" s="176"/>
      <c r="R205" s="176"/>
      <c r="S205" s="176"/>
      <c r="T205" s="176"/>
      <c r="U205" s="176"/>
      <c r="V205" s="176"/>
      <c r="W205" s="176"/>
      <c r="X205" s="176"/>
      <c r="Y205" s="176"/>
      <c r="Z205" s="176"/>
      <c r="AA205" s="176"/>
      <c r="AB205" s="176"/>
      <c r="AC205" s="176"/>
      <c r="AD205" s="176"/>
      <c r="AE205" s="176"/>
    </row>
    <row r="206" ht="15" customHeight="1">
      <c r="A206" s="360">
        <f>A194+1</f>
        <v>2016</v>
      </c>
      <c r="B206" t="s" s="361">
        <v>145</v>
      </c>
      <c r="C206" s="343">
        <f>'Month (GWh)'!C210+C205</f>
        <v>477.352964</v>
      </c>
      <c r="D206" s="343">
        <f>'Month (GWh)'!D210+D205</f>
        <v>13678.628798</v>
      </c>
      <c r="E206" s="343">
        <f>'Month (GWh)'!E210+E205</f>
        <v>63197.9522194552</v>
      </c>
      <c r="F206" s="343">
        <f>'Month (GWh)'!F210+F205</f>
        <v>23795.728385856095</v>
      </c>
      <c r="G206" s="343">
        <f>'Month (GWh)'!G210+G205</f>
        <v>101149.6623673113</v>
      </c>
      <c r="H206" s="343">
        <f>'Month (GWh)'!H210+H205</f>
        <v>3537.461285</v>
      </c>
      <c r="I206" s="343">
        <f>'Month (GWh)'!I210+I205</f>
        <v>3867.677934700453</v>
      </c>
      <c r="J206" s="343">
        <f>'Month (GWh)'!J210+J205</f>
        <v>0.3553333333333333</v>
      </c>
      <c r="K206" s="343">
        <f>'Month (GWh)'!K210+K205</f>
        <v>5724.077551726531</v>
      </c>
      <c r="L206" s="343">
        <f>'Month (GWh)'!L210+L205</f>
        <v>13129.572104760318</v>
      </c>
      <c r="M206" s="343">
        <f>'Month (GWh)'!M210+M205</f>
        <v>88020.090262550992</v>
      </c>
      <c r="N206" s="176"/>
      <c r="O206" s="176"/>
      <c r="P206" s="176"/>
      <c r="Q206" s="176"/>
      <c r="R206" s="176"/>
      <c r="S206" s="176"/>
      <c r="T206" s="176"/>
      <c r="U206" s="176"/>
      <c r="V206" s="176"/>
      <c r="W206" s="176"/>
      <c r="X206" s="176"/>
      <c r="Y206" s="176"/>
      <c r="Z206" s="176"/>
      <c r="AA206" s="176"/>
      <c r="AB206" s="176"/>
      <c r="AC206" s="176"/>
      <c r="AD206" s="176"/>
      <c r="AE206" s="176"/>
    </row>
    <row r="207" ht="15" customHeight="1">
      <c r="A207" s="360">
        <f>A195+1</f>
        <v>2016</v>
      </c>
      <c r="B207" t="s" s="361">
        <v>146</v>
      </c>
      <c r="C207" s="343">
        <f>'Month (GWh)'!C211+C206</f>
        <v>477.352964</v>
      </c>
      <c r="D207" s="343">
        <f>'Month (GWh)'!D211+D206</f>
        <v>13678.628798</v>
      </c>
      <c r="E207" s="343">
        <f>'Month (GWh)'!E211+E206</f>
        <v>63197.9522194552</v>
      </c>
      <c r="F207" s="343">
        <f>'Month (GWh)'!F211+F206</f>
        <v>23795.728385856095</v>
      </c>
      <c r="G207" s="343">
        <f>'Month (GWh)'!G211+G206</f>
        <v>101149.6623673113</v>
      </c>
      <c r="H207" s="343">
        <f>'Month (GWh)'!H211+H206</f>
        <v>3537.461285</v>
      </c>
      <c r="I207" s="343">
        <f>'Month (GWh)'!I211+I206</f>
        <v>3867.677934700453</v>
      </c>
      <c r="J207" s="343">
        <f>'Month (GWh)'!J211+J206</f>
        <v>0.3553333333333333</v>
      </c>
      <c r="K207" s="343">
        <f>'Month (GWh)'!K211+K206</f>
        <v>5724.077551726531</v>
      </c>
      <c r="L207" s="343">
        <f>'Month (GWh)'!L211+L206</f>
        <v>13129.572104760318</v>
      </c>
      <c r="M207" s="343">
        <f>'Month (GWh)'!M211+M206</f>
        <v>88020.090262550992</v>
      </c>
      <c r="N207" s="176"/>
      <c r="O207" s="176"/>
      <c r="P207" s="176"/>
      <c r="Q207" s="176"/>
      <c r="R207" s="176"/>
      <c r="S207" s="176"/>
      <c r="T207" s="176"/>
      <c r="U207" s="176"/>
      <c r="V207" s="176"/>
      <c r="W207" s="176"/>
      <c r="X207" s="176"/>
      <c r="Y207" s="176"/>
      <c r="Z207" s="176"/>
      <c r="AA207" s="176"/>
      <c r="AB207" s="176"/>
      <c r="AC207" s="176"/>
      <c r="AD207" s="176"/>
      <c r="AE207" s="176"/>
    </row>
    <row r="208" ht="15" customHeight="1">
      <c r="A208" s="360">
        <f>A196+1</f>
        <v>2016</v>
      </c>
      <c r="B208" t="s" s="361">
        <v>147</v>
      </c>
      <c r="C208" s="343">
        <f>'Month (GWh)'!C212+C207</f>
        <v>477.352964</v>
      </c>
      <c r="D208" s="343">
        <f>'Month (GWh)'!D212+D207</f>
        <v>13678.628798</v>
      </c>
      <c r="E208" s="343">
        <f>'Month (GWh)'!E212+E207</f>
        <v>63197.9522194552</v>
      </c>
      <c r="F208" s="343">
        <f>'Month (GWh)'!F212+F207</f>
        <v>23795.728385856095</v>
      </c>
      <c r="G208" s="343">
        <f>'Month (GWh)'!G212+G207</f>
        <v>101149.6623673113</v>
      </c>
      <c r="H208" s="343">
        <f>'Month (GWh)'!H212+H207</f>
        <v>3537.461285</v>
      </c>
      <c r="I208" s="343">
        <f>'Month (GWh)'!I212+I207</f>
        <v>3867.677934700453</v>
      </c>
      <c r="J208" s="343">
        <f>'Month (GWh)'!J212+J207</f>
        <v>0.3553333333333333</v>
      </c>
      <c r="K208" s="343">
        <f>'Month (GWh)'!K212+K207</f>
        <v>5724.077551726531</v>
      </c>
      <c r="L208" s="343">
        <f>'Month (GWh)'!L212+L207</f>
        <v>13129.572104760318</v>
      </c>
      <c r="M208" s="343">
        <f>'Month (GWh)'!M212+M207</f>
        <v>88020.090262550992</v>
      </c>
      <c r="N208" s="176"/>
      <c r="O208" s="176"/>
      <c r="P208" s="176"/>
      <c r="Q208" s="176"/>
      <c r="R208" s="176"/>
      <c r="S208" s="176"/>
      <c r="T208" s="176"/>
      <c r="U208" s="176"/>
      <c r="V208" s="176"/>
      <c r="W208" s="176"/>
      <c r="X208" s="176"/>
      <c r="Y208" s="176"/>
      <c r="Z208" s="176"/>
      <c r="AA208" s="176"/>
      <c r="AB208" s="176"/>
      <c r="AC208" s="176"/>
      <c r="AD208" s="176"/>
      <c r="AE208" s="176"/>
    </row>
    <row r="209" ht="15" customHeight="1">
      <c r="A209" s="360">
        <f>A197+1</f>
        <v>2016</v>
      </c>
      <c r="B209" t="s" s="361">
        <v>148</v>
      </c>
      <c r="C209" s="343">
        <f>'Month (GWh)'!C213+C208</f>
        <v>477.352964</v>
      </c>
      <c r="D209" s="343">
        <f>'Month (GWh)'!D213+D208</f>
        <v>13678.628798</v>
      </c>
      <c r="E209" s="343">
        <f>'Month (GWh)'!E213+E208</f>
        <v>63197.9522194552</v>
      </c>
      <c r="F209" s="343">
        <f>'Month (GWh)'!F213+F208</f>
        <v>23795.728385856095</v>
      </c>
      <c r="G209" s="343">
        <f>'Month (GWh)'!G213+G208</f>
        <v>101149.6623673113</v>
      </c>
      <c r="H209" s="343">
        <f>'Month (GWh)'!H213+H208</f>
        <v>3537.461285</v>
      </c>
      <c r="I209" s="343">
        <f>'Month (GWh)'!I213+I208</f>
        <v>3867.677934700453</v>
      </c>
      <c r="J209" s="343">
        <f>'Month (GWh)'!J213+J208</f>
        <v>0.3553333333333333</v>
      </c>
      <c r="K209" s="343">
        <f>'Month (GWh)'!K213+K208</f>
        <v>5724.077551726531</v>
      </c>
      <c r="L209" s="343">
        <f>'Month (GWh)'!L213+L208</f>
        <v>13129.572104760318</v>
      </c>
      <c r="M209" s="343">
        <f>'Month (GWh)'!M213+M208</f>
        <v>88020.090262550992</v>
      </c>
      <c r="N209" s="176"/>
      <c r="O209" s="176"/>
      <c r="P209" s="176"/>
      <c r="Q209" s="176"/>
      <c r="R209" s="176"/>
      <c r="S209" s="176"/>
      <c r="T209" s="176"/>
      <c r="U209" s="176"/>
      <c r="V209" s="176"/>
      <c r="W209" s="176"/>
      <c r="X209" s="176"/>
      <c r="Y209" s="176"/>
      <c r="Z209" s="176"/>
      <c r="AA209" s="176"/>
      <c r="AB209" s="176"/>
      <c r="AC209" s="176"/>
      <c r="AD209" s="176"/>
      <c r="AE209" s="176"/>
    </row>
    <row r="210" ht="15" customHeight="1">
      <c r="A210" s="360">
        <f>A198+1</f>
        <v>2016</v>
      </c>
      <c r="B210" t="s" s="361">
        <v>149</v>
      </c>
      <c r="C210" s="343">
        <f>'Month (GWh)'!C214+C209</f>
        <v>477.352964</v>
      </c>
      <c r="D210" s="343">
        <f>'Month (GWh)'!D214+D209</f>
        <v>13678.628798</v>
      </c>
      <c r="E210" s="343">
        <f>'Month (GWh)'!E214+E209</f>
        <v>63197.9522194552</v>
      </c>
      <c r="F210" s="343">
        <f>'Month (GWh)'!F214+F209</f>
        <v>23795.728385856095</v>
      </c>
      <c r="G210" s="343">
        <f>'Month (GWh)'!G214+G209</f>
        <v>101149.6623673113</v>
      </c>
      <c r="H210" s="343">
        <f>'Month (GWh)'!H214+H209</f>
        <v>3537.461285</v>
      </c>
      <c r="I210" s="343">
        <f>'Month (GWh)'!I214+I209</f>
        <v>3867.677934700453</v>
      </c>
      <c r="J210" s="343">
        <f>'Month (GWh)'!J214+J209</f>
        <v>0.3553333333333333</v>
      </c>
      <c r="K210" s="343">
        <f>'Month (GWh)'!K214+K209</f>
        <v>5724.077551726531</v>
      </c>
      <c r="L210" s="343">
        <f>'Month (GWh)'!L214+L209</f>
        <v>13129.572104760318</v>
      </c>
      <c r="M210" s="343">
        <f>'Month (GWh)'!M214+M209</f>
        <v>88020.090262550992</v>
      </c>
      <c r="N210" s="176"/>
      <c r="O210" s="176"/>
      <c r="P210" s="176"/>
      <c r="Q210" s="176"/>
      <c r="R210" s="176"/>
      <c r="S210" s="176"/>
      <c r="T210" s="176"/>
      <c r="U210" s="176"/>
      <c r="V210" s="176"/>
      <c r="W210" s="176"/>
      <c r="X210" s="176"/>
      <c r="Y210" s="176"/>
      <c r="Z210" s="176"/>
      <c r="AA210" s="176"/>
      <c r="AB210" s="176"/>
      <c r="AC210" s="176"/>
      <c r="AD210" s="176"/>
      <c r="AE210" s="176"/>
    </row>
    <row r="211" ht="15" customHeight="1">
      <c r="A211" s="382">
        <f>A199+1</f>
        <v>2016</v>
      </c>
      <c r="B211" t="s" s="361">
        <v>101</v>
      </c>
      <c r="C211" s="343">
        <f>'Month (GWh)'!C215+C210</f>
        <v>477.352964</v>
      </c>
      <c r="D211" s="343">
        <f>'Month (GWh)'!D215+D210</f>
        <v>13678.628798</v>
      </c>
      <c r="E211" s="343">
        <f>'Month (GWh)'!E215+E210</f>
        <v>63197.9522194552</v>
      </c>
      <c r="F211" s="343">
        <f>'Month (GWh)'!F215+F210</f>
        <v>23795.728385856095</v>
      </c>
      <c r="G211" s="343">
        <f>'Month (GWh)'!G215+G210</f>
        <v>101149.6623673113</v>
      </c>
      <c r="H211" s="343">
        <f>'Month (GWh)'!H215+H210</f>
        <v>3537.461285</v>
      </c>
      <c r="I211" s="343">
        <f>'Month (GWh)'!I215+I210</f>
        <v>3867.677934700453</v>
      </c>
      <c r="J211" s="343">
        <f>'Month (GWh)'!J215+J210</f>
        <v>0.3553333333333333</v>
      </c>
      <c r="K211" s="343">
        <f>'Month (GWh)'!K215+K210</f>
        <v>5724.077551726531</v>
      </c>
      <c r="L211" s="343">
        <f>'Month (GWh)'!L215+L210</f>
        <v>13129.572104760318</v>
      </c>
      <c r="M211" s="343">
        <f>'Month (GWh)'!M215+M210</f>
        <v>88020.090262550992</v>
      </c>
      <c r="N211" s="176"/>
      <c r="O211" s="176"/>
      <c r="P211" s="176"/>
      <c r="Q211" s="176"/>
      <c r="R211" s="176"/>
      <c r="S211" s="176"/>
      <c r="T211" s="176"/>
      <c r="U211" s="176"/>
      <c r="V211" s="176"/>
      <c r="W211" s="176"/>
      <c r="X211" s="176"/>
      <c r="Y211" s="176"/>
      <c r="Z211" s="176"/>
      <c r="AA211" s="176"/>
      <c r="AB211" s="176"/>
      <c r="AC211" s="176"/>
      <c r="AD211" s="176"/>
      <c r="AE211" s="176"/>
    </row>
  </sheetData>
  <conditionalFormatting sqref="AE41:AE42">
    <cfRule type="cellIs" dxfId="3" priority="1" operator="lessThan" stopIfTrue="1">
      <formula>0</formula>
    </cfRule>
  </conditionalFormatting>
  <pageMargins left="0.393701" right="0.393701" top="0.984252" bottom="0.984252" header="0.511811" footer="0.511811"/>
  <pageSetup firstPageNumber="1" fitToHeight="1" fitToWidth="1" scale="100" useFirstPageNumber="0" orientation="portrait" pageOrder="downThenOver"/>
  <headerFooter>
    <oddHeader>&amp;L&amp;"MS Sans Serif,Regular"&amp;10&amp;K000000Calculation</oddHeader>
  </headerFooter>
</worksheet>
</file>

<file path=xl/worksheets/sheet8.xml><?xml version="1.0" encoding="utf-8"?>
<worksheet xmlns:r="http://schemas.openxmlformats.org/officeDocument/2006/relationships" xmlns="http://schemas.openxmlformats.org/spreadsheetml/2006/main">
  <dimension ref="A1:IS71"/>
  <sheetViews>
    <sheetView workbookViewId="0" showGridLines="0" defaultGridColor="1"/>
  </sheetViews>
  <sheetFormatPr defaultColWidth="8.83333" defaultRowHeight="12.75" customHeight="1" outlineLevelRow="0" outlineLevelCol="0"/>
  <cols>
    <col min="1" max="1" width="7.85156" style="383" customWidth="1"/>
    <col min="2" max="2" width="10.5" style="383" customWidth="1"/>
    <col min="3" max="3" width="13" style="383" customWidth="1"/>
    <col min="4" max="4" width="12.5" style="383" customWidth="1"/>
    <col min="5" max="5" width="13.8516" style="383" customWidth="1"/>
    <col min="6" max="6" width="9.5" style="383" customWidth="1"/>
    <col min="7" max="7" width="10.8516" style="383" customWidth="1"/>
    <col min="8" max="8" width="10.8516" style="383" customWidth="1"/>
    <col min="9" max="9" width="4.17188" style="383" customWidth="1"/>
    <col min="10" max="10" width="10.8516" style="383" customWidth="1"/>
    <col min="11" max="11" width="13.8516" style="383" customWidth="1"/>
    <col min="12" max="12" width="10.8516" style="383" customWidth="1"/>
    <col min="13" max="13" width="11.8516" style="383" customWidth="1"/>
    <col min="14" max="14" width="10.8516" style="383" customWidth="1"/>
    <col min="15" max="15" width="4.5" style="383" customWidth="1"/>
    <col min="16" max="16" width="11.8516" style="383" customWidth="1"/>
    <col min="17" max="17" width="9.17188" style="383" customWidth="1"/>
    <col min="18" max="18" width="9.17188" style="383" customWidth="1"/>
    <col min="19" max="19" width="9.17188" style="383" customWidth="1"/>
    <col min="20" max="20" width="9.17188" style="383" customWidth="1"/>
    <col min="21" max="21" width="9.17188" style="383" customWidth="1"/>
    <col min="22" max="22" width="9.17188" style="383" customWidth="1"/>
    <col min="23" max="23" width="9.17188" style="383" customWidth="1"/>
    <col min="24" max="24" width="9.17188" style="383" customWidth="1"/>
    <col min="25" max="25" width="9.17188" style="383" customWidth="1"/>
    <col min="26" max="26" width="9.17188" style="383" customWidth="1"/>
    <col min="27" max="27" width="9.17188" style="383" customWidth="1"/>
    <col min="28" max="28" width="9.17188" style="383" customWidth="1"/>
    <col min="29" max="29" width="9.17188" style="383" customWidth="1"/>
    <col min="30" max="30" width="9.17188" style="383" customWidth="1"/>
    <col min="31" max="31" width="9.17188" style="383" customWidth="1"/>
    <col min="32" max="32" width="9.17188" style="383" customWidth="1"/>
    <col min="33" max="33" width="9.17188" style="383" customWidth="1"/>
    <col min="34" max="34" width="9.17188" style="383" customWidth="1"/>
    <col min="35" max="35" width="9.17188" style="383" customWidth="1"/>
    <col min="36" max="36" width="9.17188" style="383" customWidth="1"/>
    <col min="37" max="37" width="9.17188" style="383" customWidth="1"/>
    <col min="38" max="38" width="9.17188" style="383" customWidth="1"/>
    <col min="39" max="39" width="9.17188" style="383" customWidth="1"/>
    <col min="40" max="40" width="9.17188" style="383" customWidth="1"/>
    <col min="41" max="41" width="9.17188" style="383" customWidth="1"/>
    <col min="42" max="42" width="9.17188" style="383" customWidth="1"/>
    <col min="43" max="43" width="9.17188" style="383" customWidth="1"/>
    <col min="44" max="44" width="9.17188" style="383" customWidth="1"/>
    <col min="45" max="45" width="9.17188" style="383" customWidth="1"/>
    <col min="46" max="46" width="9.17188" style="383" customWidth="1"/>
    <col min="47" max="47" width="9.17188" style="383" customWidth="1"/>
    <col min="48" max="48" width="9.17188" style="383" customWidth="1"/>
    <col min="49" max="49" width="9.17188" style="383" customWidth="1"/>
    <col min="50" max="50" width="9.17188" style="383" customWidth="1"/>
    <col min="51" max="51" width="9.17188" style="383" customWidth="1"/>
    <col min="52" max="52" width="9.17188" style="383" customWidth="1"/>
    <col min="53" max="53" width="9.17188" style="383" customWidth="1"/>
    <col min="54" max="54" width="9.17188" style="383" customWidth="1"/>
    <col min="55" max="55" width="9.17188" style="383" customWidth="1"/>
    <col min="56" max="56" width="9.17188" style="383" customWidth="1"/>
    <col min="57" max="57" width="9.17188" style="383" customWidth="1"/>
    <col min="58" max="58" width="9.17188" style="383" customWidth="1"/>
    <col min="59" max="59" width="9.17188" style="383" customWidth="1"/>
    <col min="60" max="60" width="9.17188" style="383" customWidth="1"/>
    <col min="61" max="61" width="9.17188" style="383" customWidth="1"/>
    <col min="62" max="62" width="9.17188" style="383" customWidth="1"/>
    <col min="63" max="63" width="9.17188" style="383" customWidth="1"/>
    <col min="64" max="64" width="9.17188" style="383" customWidth="1"/>
    <col min="65" max="65" width="9.17188" style="383" customWidth="1"/>
    <col min="66" max="66" width="9.17188" style="383" customWidth="1"/>
    <col min="67" max="67" width="9.17188" style="383" customWidth="1"/>
    <col min="68" max="68" width="9.17188" style="383" customWidth="1"/>
    <col min="69" max="69" width="9.17188" style="383" customWidth="1"/>
    <col min="70" max="70" width="9.17188" style="383" customWidth="1"/>
    <col min="71" max="71" width="9.17188" style="383" customWidth="1"/>
    <col min="72" max="72" width="9.17188" style="383" customWidth="1"/>
    <col min="73" max="73" width="9.17188" style="383" customWidth="1"/>
    <col min="74" max="74" width="9.17188" style="383" customWidth="1"/>
    <col min="75" max="75" width="9.17188" style="383" customWidth="1"/>
    <col min="76" max="76" width="9.17188" style="383" customWidth="1"/>
    <col min="77" max="77" width="9.17188" style="383" customWidth="1"/>
    <col min="78" max="78" width="9.17188" style="383" customWidth="1"/>
    <col min="79" max="79" width="9.17188" style="383" customWidth="1"/>
    <col min="80" max="80" width="9.17188" style="383" customWidth="1"/>
    <col min="81" max="81" width="9.17188" style="383" customWidth="1"/>
    <col min="82" max="82" width="9.17188" style="383" customWidth="1"/>
    <col min="83" max="83" width="9.17188" style="383" customWidth="1"/>
    <col min="84" max="84" width="9.17188" style="383" customWidth="1"/>
    <col min="85" max="85" width="9.17188" style="383" customWidth="1"/>
    <col min="86" max="86" width="9.17188" style="383" customWidth="1"/>
    <col min="87" max="87" width="9.17188" style="383" customWidth="1"/>
    <col min="88" max="88" width="9.17188" style="383" customWidth="1"/>
    <col min="89" max="89" width="9.17188" style="383" customWidth="1"/>
    <col min="90" max="90" width="9.17188" style="383" customWidth="1"/>
    <col min="91" max="91" width="9.17188" style="383" customWidth="1"/>
    <col min="92" max="92" width="9.17188" style="383" customWidth="1"/>
    <col min="93" max="93" width="9.17188" style="383" customWidth="1"/>
    <col min="94" max="94" width="9.17188" style="383" customWidth="1"/>
    <col min="95" max="95" width="9.17188" style="383" customWidth="1"/>
    <col min="96" max="96" width="9.17188" style="383" customWidth="1"/>
    <col min="97" max="97" width="9.17188" style="383" customWidth="1"/>
    <col min="98" max="98" width="9.17188" style="383" customWidth="1"/>
    <col min="99" max="99" width="9.17188" style="383" customWidth="1"/>
    <col min="100" max="100" width="9.17188" style="383" customWidth="1"/>
    <col min="101" max="101" width="9.17188" style="383" customWidth="1"/>
    <col min="102" max="102" width="9.17188" style="383" customWidth="1"/>
    <col min="103" max="103" width="9.17188" style="383" customWidth="1"/>
    <col min="104" max="104" width="9.17188" style="383" customWidth="1"/>
    <col min="105" max="105" width="9.17188" style="383" customWidth="1"/>
    <col min="106" max="106" width="9.17188" style="383" customWidth="1"/>
    <col min="107" max="107" width="9.17188" style="383" customWidth="1"/>
    <col min="108" max="108" width="9.17188" style="383" customWidth="1"/>
    <col min="109" max="109" width="9.17188" style="383" customWidth="1"/>
    <col min="110" max="110" width="9.17188" style="383" customWidth="1"/>
    <col min="111" max="111" width="9.17188" style="383" customWidth="1"/>
    <col min="112" max="112" width="9.17188" style="383" customWidth="1"/>
    <col min="113" max="113" width="9.17188" style="383" customWidth="1"/>
    <col min="114" max="114" width="9.17188" style="383" customWidth="1"/>
    <col min="115" max="115" width="9.17188" style="383" customWidth="1"/>
    <col min="116" max="116" width="9.17188" style="383" customWidth="1"/>
    <col min="117" max="117" width="9.17188" style="383" customWidth="1"/>
    <col min="118" max="118" width="9.17188" style="383" customWidth="1"/>
    <col min="119" max="119" width="9.17188" style="383" customWidth="1"/>
    <col min="120" max="120" width="9.17188" style="383" customWidth="1"/>
    <col min="121" max="121" width="9.17188" style="383" customWidth="1"/>
    <col min="122" max="122" width="9.17188" style="383" customWidth="1"/>
    <col min="123" max="123" width="9.17188" style="383" customWidth="1"/>
    <col min="124" max="124" width="9.17188" style="383" customWidth="1"/>
    <col min="125" max="125" width="9.17188" style="383" customWidth="1"/>
    <col min="126" max="126" width="9.17188" style="383" customWidth="1"/>
    <col min="127" max="127" width="9.17188" style="383" customWidth="1"/>
    <col min="128" max="128" width="9.17188" style="383" customWidth="1"/>
    <col min="129" max="129" width="9.17188" style="383" customWidth="1"/>
    <col min="130" max="130" width="9.17188" style="383" customWidth="1"/>
    <col min="131" max="131" width="9.17188" style="383" customWidth="1"/>
    <col min="132" max="132" width="9.17188" style="383" customWidth="1"/>
    <col min="133" max="133" width="9.17188" style="383" customWidth="1"/>
    <col min="134" max="134" width="9.17188" style="383" customWidth="1"/>
    <col min="135" max="135" width="9.17188" style="383" customWidth="1"/>
    <col min="136" max="136" width="9.17188" style="383" customWidth="1"/>
    <col min="137" max="137" width="9.17188" style="383" customWidth="1"/>
    <col min="138" max="138" width="9.17188" style="383" customWidth="1"/>
    <col min="139" max="139" width="9.17188" style="383" customWidth="1"/>
    <col min="140" max="140" width="9.17188" style="383" customWidth="1"/>
    <col min="141" max="141" width="9.17188" style="383" customWidth="1"/>
    <col min="142" max="142" width="9.17188" style="383" customWidth="1"/>
    <col min="143" max="143" width="9.17188" style="383" customWidth="1"/>
    <col min="144" max="144" width="9.17188" style="383" customWidth="1"/>
    <col min="145" max="145" width="9.17188" style="383" customWidth="1"/>
    <col min="146" max="146" width="9.17188" style="383" customWidth="1"/>
    <col min="147" max="147" width="9.17188" style="383" customWidth="1"/>
    <col min="148" max="148" width="9.17188" style="383" customWidth="1"/>
    <col min="149" max="149" width="9.17188" style="383" customWidth="1"/>
    <col min="150" max="150" width="9.17188" style="383" customWidth="1"/>
    <col min="151" max="151" width="9.17188" style="383" customWidth="1"/>
    <col min="152" max="152" width="9.17188" style="383" customWidth="1"/>
    <col min="153" max="153" width="9.17188" style="383" customWidth="1"/>
    <col min="154" max="154" width="9.17188" style="383" customWidth="1"/>
    <col min="155" max="155" width="9.17188" style="383" customWidth="1"/>
    <col min="156" max="156" width="9.17188" style="383" customWidth="1"/>
    <col min="157" max="157" width="9.17188" style="383" customWidth="1"/>
    <col min="158" max="158" width="9.17188" style="383" customWidth="1"/>
    <col min="159" max="159" width="9.17188" style="383" customWidth="1"/>
    <col min="160" max="160" width="9.17188" style="383" customWidth="1"/>
    <col min="161" max="161" width="9.17188" style="383" customWidth="1"/>
    <col min="162" max="162" width="9.17188" style="383" customWidth="1"/>
    <col min="163" max="163" width="9.17188" style="383" customWidth="1"/>
    <col min="164" max="164" width="9.17188" style="383" customWidth="1"/>
    <col min="165" max="165" width="9.17188" style="383" customWidth="1"/>
    <col min="166" max="166" width="9.17188" style="383" customWidth="1"/>
    <col min="167" max="167" width="9.17188" style="383" customWidth="1"/>
    <col min="168" max="168" width="9.17188" style="383" customWidth="1"/>
    <col min="169" max="169" width="9.17188" style="383" customWidth="1"/>
    <col min="170" max="170" width="9.17188" style="383" customWidth="1"/>
    <col min="171" max="171" width="9.17188" style="383" customWidth="1"/>
    <col min="172" max="172" width="9.17188" style="383" customWidth="1"/>
    <col min="173" max="173" width="9.17188" style="383" customWidth="1"/>
    <col min="174" max="174" width="9.17188" style="383" customWidth="1"/>
    <col min="175" max="175" width="9.17188" style="383" customWidth="1"/>
    <col min="176" max="176" width="9.17188" style="383" customWidth="1"/>
    <col min="177" max="177" width="9.17188" style="383" customWidth="1"/>
    <col min="178" max="178" width="9.17188" style="383" customWidth="1"/>
    <col min="179" max="179" width="9.17188" style="383" customWidth="1"/>
    <col min="180" max="180" width="9.17188" style="383" customWidth="1"/>
    <col min="181" max="181" width="9.17188" style="383" customWidth="1"/>
    <col min="182" max="182" width="9.17188" style="383" customWidth="1"/>
    <col min="183" max="183" width="9.17188" style="383" customWidth="1"/>
    <col min="184" max="184" width="9.17188" style="383" customWidth="1"/>
    <col min="185" max="185" width="9.17188" style="383" customWidth="1"/>
    <col min="186" max="186" width="9.17188" style="383" customWidth="1"/>
    <col min="187" max="187" width="9.17188" style="383" customWidth="1"/>
    <col min="188" max="188" width="9.17188" style="383" customWidth="1"/>
    <col min="189" max="189" width="9.17188" style="383" customWidth="1"/>
    <col min="190" max="190" width="9.17188" style="383" customWidth="1"/>
    <col min="191" max="191" width="9.17188" style="383" customWidth="1"/>
    <col min="192" max="192" width="9.17188" style="383" customWidth="1"/>
    <col min="193" max="193" width="9.17188" style="383" customWidth="1"/>
    <col min="194" max="194" width="9.17188" style="383" customWidth="1"/>
    <col min="195" max="195" width="9.17188" style="383" customWidth="1"/>
    <col min="196" max="196" width="9.17188" style="383" customWidth="1"/>
    <col min="197" max="197" width="9.17188" style="383" customWidth="1"/>
    <col min="198" max="198" width="9.17188" style="383" customWidth="1"/>
    <col min="199" max="199" width="9.17188" style="383" customWidth="1"/>
    <col min="200" max="200" width="9.17188" style="383" customWidth="1"/>
    <col min="201" max="201" width="9.17188" style="383" customWidth="1"/>
    <col min="202" max="202" width="9.17188" style="383" customWidth="1"/>
    <col min="203" max="203" width="9.17188" style="383" customWidth="1"/>
    <col min="204" max="204" width="9.17188" style="383" customWidth="1"/>
    <col min="205" max="205" width="9.17188" style="383" customWidth="1"/>
    <col min="206" max="206" width="9.17188" style="383" customWidth="1"/>
    <col min="207" max="207" width="9.17188" style="383" customWidth="1"/>
    <col min="208" max="208" width="9.17188" style="383" customWidth="1"/>
    <col min="209" max="209" width="9.17188" style="383" customWidth="1"/>
    <col min="210" max="210" width="9.17188" style="383" customWidth="1"/>
    <col min="211" max="211" width="9.17188" style="383" customWidth="1"/>
    <col min="212" max="212" width="9.17188" style="383" customWidth="1"/>
    <col min="213" max="213" width="9.17188" style="383" customWidth="1"/>
    <col min="214" max="214" width="9.17188" style="383" customWidth="1"/>
    <col min="215" max="215" width="9.17188" style="383" customWidth="1"/>
    <col min="216" max="216" width="9.17188" style="383" customWidth="1"/>
    <col min="217" max="217" width="9.17188" style="383" customWidth="1"/>
    <col min="218" max="218" width="9.17188" style="383" customWidth="1"/>
    <col min="219" max="219" width="9.17188" style="383" customWidth="1"/>
    <col min="220" max="220" width="9.17188" style="383" customWidth="1"/>
    <col min="221" max="221" width="9.17188" style="383" customWidth="1"/>
    <col min="222" max="222" width="9.17188" style="383" customWidth="1"/>
    <col min="223" max="223" width="9.17188" style="383" customWidth="1"/>
    <col min="224" max="224" width="9.17188" style="383" customWidth="1"/>
    <col min="225" max="225" width="9.17188" style="383" customWidth="1"/>
    <col min="226" max="226" width="9.17188" style="383" customWidth="1"/>
    <col min="227" max="227" width="9.17188" style="383" customWidth="1"/>
    <col min="228" max="228" width="9.17188" style="383" customWidth="1"/>
    <col min="229" max="229" width="9.17188" style="383" customWidth="1"/>
    <col min="230" max="230" width="9.17188" style="383" customWidth="1"/>
    <col min="231" max="231" width="9.17188" style="383" customWidth="1"/>
    <col min="232" max="232" width="9.17188" style="383" customWidth="1"/>
    <col min="233" max="233" width="9.17188" style="383" customWidth="1"/>
    <col min="234" max="234" width="9.17188" style="383" customWidth="1"/>
    <col min="235" max="235" width="9.17188" style="383" customWidth="1"/>
    <col min="236" max="236" width="9.17188" style="383" customWidth="1"/>
    <col min="237" max="237" width="9.17188" style="383" customWidth="1"/>
    <col min="238" max="238" width="9.17188" style="383" customWidth="1"/>
    <col min="239" max="239" width="9.17188" style="383" customWidth="1"/>
    <col min="240" max="240" width="9.17188" style="383" customWidth="1"/>
    <col min="241" max="241" width="9.17188" style="383" customWidth="1"/>
    <col min="242" max="242" width="9.17188" style="383" customWidth="1"/>
    <col min="243" max="243" width="9.17188" style="383" customWidth="1"/>
    <col min="244" max="244" width="9.17188" style="383" customWidth="1"/>
    <col min="245" max="245" width="9.17188" style="383" customWidth="1"/>
    <col min="246" max="246" width="9.17188" style="383" customWidth="1"/>
    <col min="247" max="247" width="9.17188" style="383" customWidth="1"/>
    <col min="248" max="248" width="9.17188" style="383" customWidth="1"/>
    <col min="249" max="249" width="9.17188" style="383" customWidth="1"/>
    <col min="250" max="250" width="9.17188" style="383" customWidth="1"/>
    <col min="251" max="251" width="9.17188" style="383" customWidth="1"/>
    <col min="252" max="252" width="9.17188" style="383" customWidth="1"/>
    <col min="253" max="253" width="9.17188" style="383" customWidth="1"/>
    <col min="254" max="256" width="8.85156" style="383" customWidth="1"/>
  </cols>
  <sheetData>
    <row r="1" ht="37" customHeight="1">
      <c r="A1" t="s" s="60">
        <v>42</v>
      </c>
      <c r="B1" s="61"/>
      <c r="C1" s="61"/>
      <c r="D1" s="61"/>
      <c r="E1" s="61"/>
      <c r="F1" s="61"/>
      <c r="G1" s="61"/>
      <c r="H1" s="62"/>
      <c r="I1" s="61"/>
      <c r="J1" s="61"/>
      <c r="K1" s="61"/>
      <c r="L1" s="61"/>
      <c r="M1" s="61"/>
      <c r="N1" s="61"/>
      <c r="O1" s="61"/>
      <c r="P1" s="61"/>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4"/>
    </row>
    <row r="2" ht="21.75" customHeight="1">
      <c r="A2" t="s" s="63">
        <v>54</v>
      </c>
      <c r="B2" s="64"/>
      <c r="C2" s="64"/>
      <c r="D2" s="65"/>
      <c r="E2" s="65"/>
      <c r="F2" s="65"/>
      <c r="G2" s="65"/>
      <c r="H2" s="66"/>
      <c r="I2" s="65"/>
      <c r="J2" s="65"/>
      <c r="K2" s="65"/>
      <c r="L2" s="65"/>
      <c r="M2" s="65"/>
      <c r="N2" s="67"/>
      <c r="O2" s="68"/>
      <c r="P2" t="s" s="69">
        <v>436</v>
      </c>
      <c r="Q2" s="70"/>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7"/>
    </row>
    <row r="3" ht="15" customHeight="1">
      <c r="A3" s="71"/>
      <c r="B3" s="72"/>
      <c r="C3" s="72"/>
      <c r="D3" s="73"/>
      <c r="E3" s="73"/>
      <c r="F3" s="73"/>
      <c r="G3" s="73"/>
      <c r="H3" s="73"/>
      <c r="I3" s="73"/>
      <c r="J3" s="73"/>
      <c r="K3" s="73"/>
      <c r="L3" s="73"/>
      <c r="M3" s="73"/>
      <c r="N3" s="73"/>
      <c r="O3" s="73"/>
      <c r="P3" s="73"/>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7"/>
    </row>
    <row r="4" ht="15" customHeight="1">
      <c r="A4" s="75"/>
      <c r="B4" s="76"/>
      <c r="C4" s="76"/>
      <c r="D4" s="77"/>
      <c r="E4" s="77"/>
      <c r="F4" s="77"/>
      <c r="G4" s="77"/>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7"/>
    </row>
    <row r="5" ht="14.1" customHeight="1">
      <c r="A5" s="78"/>
      <c r="B5" s="79"/>
      <c r="C5" s="79"/>
      <c r="D5" s="80"/>
      <c r="E5" s="80"/>
      <c r="F5" t="s" s="81">
        <v>56</v>
      </c>
      <c r="G5" s="82"/>
      <c r="H5" s="80"/>
      <c r="I5" s="83"/>
      <c r="J5" s="84"/>
      <c r="K5" t="s" s="81">
        <v>57</v>
      </c>
      <c r="L5" s="85"/>
      <c r="M5" s="85"/>
      <c r="N5" s="80"/>
      <c r="O5" s="83"/>
      <c r="P5" s="80"/>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7"/>
    </row>
    <row r="6" ht="13.5" customHeight="1">
      <c r="A6" s="78"/>
      <c r="B6" s="79"/>
      <c r="C6" s="79"/>
      <c r="D6" t="s" s="86">
        <v>58</v>
      </c>
      <c r="E6" t="s" s="86">
        <v>59</v>
      </c>
      <c r="F6" t="s" s="86">
        <v>58</v>
      </c>
      <c r="G6" t="s" s="86">
        <v>60</v>
      </c>
      <c r="H6" t="s" s="88">
        <v>61</v>
      </c>
      <c r="I6" s="83"/>
      <c r="J6" t="s" s="86">
        <v>62</v>
      </c>
      <c r="K6" t="s" s="86">
        <v>63</v>
      </c>
      <c r="L6" t="s" s="86">
        <v>62</v>
      </c>
      <c r="M6" t="s" s="86">
        <v>63</v>
      </c>
      <c r="N6" t="s" s="88">
        <v>61</v>
      </c>
      <c r="O6" s="6"/>
      <c r="P6" t="s" s="88">
        <v>64</v>
      </c>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7"/>
    </row>
    <row r="7" ht="17.25" customHeight="1">
      <c r="A7" s="78"/>
      <c r="B7" s="89"/>
      <c r="C7" s="79"/>
      <c r="D7" t="s" s="90">
        <v>65</v>
      </c>
      <c r="E7" t="s" s="90">
        <v>66</v>
      </c>
      <c r="F7" t="s" s="90">
        <v>67</v>
      </c>
      <c r="G7" t="s" s="90">
        <v>68</v>
      </c>
      <c r="H7" t="s" s="91">
        <v>56</v>
      </c>
      <c r="I7" s="92"/>
      <c r="J7" t="s" s="90">
        <v>65</v>
      </c>
      <c r="K7" t="s" s="90">
        <v>69</v>
      </c>
      <c r="L7" t="s" s="90">
        <v>70</v>
      </c>
      <c r="M7" t="s" s="90">
        <v>71</v>
      </c>
      <c r="N7" t="s" s="91">
        <v>57</v>
      </c>
      <c r="O7" s="6"/>
      <c r="P7" t="s" s="91">
        <v>72</v>
      </c>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7"/>
    </row>
    <row r="8" ht="15" customHeight="1">
      <c r="A8" s="78"/>
      <c r="B8" s="79"/>
      <c r="C8" s="79"/>
      <c r="D8" s="93"/>
      <c r="E8" s="93"/>
      <c r="F8" s="93"/>
      <c r="G8" s="93"/>
      <c r="H8" s="94"/>
      <c r="I8" s="92"/>
      <c r="J8" s="93"/>
      <c r="K8" s="93"/>
      <c r="L8" s="93"/>
      <c r="M8" t="s" s="95">
        <v>73</v>
      </c>
      <c r="N8" s="80"/>
      <c r="O8" s="83"/>
      <c r="P8" s="80"/>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7"/>
    </row>
    <row r="9" ht="15" customHeight="1">
      <c r="A9" s="96">
        <v>2011</v>
      </c>
      <c r="B9" s="97"/>
      <c r="C9" s="97"/>
      <c r="D9" s="98">
        <f>'Annual (Million m3)'!B23</f>
        <v>368.4013397088273</v>
      </c>
      <c r="E9" s="98">
        <f>'Annual (Million m3)'!C23</f>
        <v>6446.983274712042</v>
      </c>
      <c r="F9" s="98">
        <f>'Annual (Million m3)'!D23</f>
        <v>21203.456488679192</v>
      </c>
      <c r="G9" s="98">
        <f>'Annual (Million m3)'!E23</f>
        <v>25297.298683542216</v>
      </c>
      <c r="H9" s="99">
        <f>'Annual (Million m3)'!F23</f>
        <v>53316.139786642278</v>
      </c>
      <c r="I9" s="92"/>
      <c r="J9" s="100">
        <f>SUM('Annual (Million m3)'!G23)</f>
        <v>9279.022143310818</v>
      </c>
      <c r="K9" s="100">
        <f>SUM('Annual (Million m3)'!H23)</f>
        <v>1386.62768</v>
      </c>
      <c r="L9" s="100">
        <f>SUM('Annual (Million m3)'!I23)</f>
        <v>10.8035</v>
      </c>
      <c r="M9" s="100">
        <f>SUM('Annual (Million m3)'!J23)</f>
        <v>5287.088769937887</v>
      </c>
      <c r="N9" s="101">
        <f>SUM('Annual (Million m3)'!K23)</f>
        <v>15963.5420932487</v>
      </c>
      <c r="O9" s="92"/>
      <c r="P9" s="384">
        <f>'Annual (Million m3)'!L23</f>
        <v>37352.597693393574</v>
      </c>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7"/>
    </row>
    <row r="10" ht="15" customHeight="1">
      <c r="A10" s="96">
        <v>2012</v>
      </c>
      <c r="B10" s="6"/>
      <c r="C10" s="6"/>
      <c r="D10" s="102">
        <f>'Annual (Million m3)'!B24</f>
        <v>1310.010162416806</v>
      </c>
      <c r="E10" s="102">
        <f>'Annual (Million m3)'!C24</f>
        <v>7296.793369999999</v>
      </c>
      <c r="F10" s="102">
        <f>'Annual (Million m3)'!D24</f>
        <v>26831.7883169113</v>
      </c>
      <c r="G10" s="102">
        <f>'Annual (Million m3)'!E24</f>
        <v>13820.3746195326</v>
      </c>
      <c r="H10" s="104">
        <f>'Annual (Million m3)'!F24</f>
        <v>49258.966468860715</v>
      </c>
      <c r="I10" s="102"/>
      <c r="J10" s="102">
        <f>'Annual (Million m3)'!G24</f>
        <v>4627.687989464759</v>
      </c>
      <c r="K10" s="102">
        <f>'Annual (Million m3)'!H24</f>
        <v>2052.51584</v>
      </c>
      <c r="L10" s="102">
        <f>'Annual (Million m3)'!I24</f>
        <v>4.43866</v>
      </c>
      <c r="M10" s="102">
        <f>'Annual (Million m3)'!J24</f>
        <v>5280.183319242727</v>
      </c>
      <c r="N10" s="104">
        <f>'Annual (Million m3)'!K24</f>
        <v>11964.825808707485</v>
      </c>
      <c r="O10" s="102"/>
      <c r="P10" s="106">
        <f>'Annual (Million m3)'!L24</f>
        <v>37294.140660153222</v>
      </c>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7"/>
    </row>
    <row r="11" ht="15" customHeight="1">
      <c r="A11" s="385">
        <v>2013</v>
      </c>
      <c r="B11" s="6"/>
      <c r="C11" s="6"/>
      <c r="D11" s="102">
        <f>'Annual (Million m3)'!B25</f>
        <v>3307.154196580588</v>
      </c>
      <c r="E11" s="102">
        <f>'Annual (Million m3)'!C25</f>
        <v>7597.942863471502</v>
      </c>
      <c r="F11" s="102">
        <f>'Annual (Million m3)'!D25</f>
        <v>27865.716253225248</v>
      </c>
      <c r="G11" s="102">
        <f>'Annual (Million m3)'!E25</f>
        <v>9417.536091610255</v>
      </c>
      <c r="H11" s="104">
        <f>'Annual (Million m3)'!F25</f>
        <v>48188.349404887587</v>
      </c>
      <c r="I11" s="102"/>
      <c r="J11" s="102">
        <f>'Annual (Million m3)'!G25</f>
        <v>2519.315787874573</v>
      </c>
      <c r="K11" s="102">
        <f>'Annual (Million m3)'!H25</f>
        <v>1561.72481</v>
      </c>
      <c r="L11" s="102">
        <f>'Annual (Million m3)'!I25</f>
        <v>1.75972</v>
      </c>
      <c r="M11" s="102">
        <f>'Annual (Million m3)'!J25</f>
        <v>4904.551364350790</v>
      </c>
      <c r="N11" s="104">
        <f>'Annual (Million m3)'!K25</f>
        <v>8987.351682225364</v>
      </c>
      <c r="O11" s="102"/>
      <c r="P11" s="106">
        <f>'Annual (Million m3)'!L25</f>
        <v>39200.997722662229</v>
      </c>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7"/>
    </row>
    <row r="12" ht="15" customHeight="1">
      <c r="A12" s="385">
        <v>2014</v>
      </c>
      <c r="B12" s="6"/>
      <c r="C12" s="6"/>
      <c r="D12" s="102">
        <f>'Annual (Million m3)'!B26</f>
        <v>364.9280988209636</v>
      </c>
      <c r="E12" s="102">
        <f>'Annual (Million m3)'!C26</f>
        <v>6567.170544950812</v>
      </c>
      <c r="F12" s="102">
        <f>'Annual (Million m3)'!D26</f>
        <v>24511.792875920459</v>
      </c>
      <c r="G12" s="102">
        <f>'Annual (Million m3)'!E26</f>
        <v>11312.031442713320</v>
      </c>
      <c r="H12" s="104">
        <f>'Annual (Million m3)'!F26</f>
        <v>42755.922962405552</v>
      </c>
      <c r="I12" s="102"/>
      <c r="J12" s="102">
        <f>'Annual (Million m3)'!G26</f>
        <v>4403.328718189601</v>
      </c>
      <c r="K12" s="102">
        <f>'Annual (Million m3)'!H26</f>
        <v>1664.63657</v>
      </c>
      <c r="L12" s="102">
        <f>'Annual (Million m3)'!I26</f>
        <v>1.66952</v>
      </c>
      <c r="M12" s="102">
        <f>'Annual (Million m3)'!J26</f>
        <v>4492.493861899643</v>
      </c>
      <c r="N12" s="104">
        <f>'Annual (Million m3)'!K26</f>
        <v>10562.128670089245</v>
      </c>
      <c r="O12" s="130"/>
      <c r="P12" s="106">
        <f>'Annual (Million m3)'!L26</f>
        <v>32193.794292316306</v>
      </c>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7"/>
    </row>
    <row r="13" ht="15" customHeight="1">
      <c r="A13" s="386">
        <v>2015</v>
      </c>
      <c r="B13" s="6"/>
      <c r="C13" s="6"/>
      <c r="D13" s="102">
        <f>'Annual (Million m3)'!B27</f>
        <v>195.9731151168831</v>
      </c>
      <c r="E13" s="102">
        <f>'Annual (Million m3)'!C27</f>
        <v>3307.081380546392</v>
      </c>
      <c r="F13" s="102">
        <f>'Annual (Million m3)'!D27</f>
        <v>27330.844113498089</v>
      </c>
      <c r="G13" s="102">
        <f>'Annual (Million m3)'!E27</f>
        <v>13649.298986110267</v>
      </c>
      <c r="H13" s="104">
        <f>'Annual (Million m3)'!F27</f>
        <v>44483.197595271631</v>
      </c>
      <c r="I13" s="102"/>
      <c r="J13" s="102">
        <f>'Annual (Million m3)'!G27</f>
        <v>7740.700272179580</v>
      </c>
      <c r="K13" s="102">
        <f>'Annual (Million m3)'!H27</f>
        <v>1822.82781</v>
      </c>
      <c r="L13" s="102">
        <f>'Annual (Million m3)'!I27</f>
        <v>0.33046</v>
      </c>
      <c r="M13" s="102">
        <f>'Annual (Million m3)'!J27</f>
        <v>4564.469390738777</v>
      </c>
      <c r="N13" s="104">
        <f>'Annual (Million m3)'!K27</f>
        <v>14128.327932918357</v>
      </c>
      <c r="O13" s="130"/>
      <c r="P13" s="106">
        <f>'Annual (Million m3)'!L27</f>
        <v>30354.869662353278</v>
      </c>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7"/>
    </row>
    <row r="14" ht="15" customHeight="1">
      <c r="A14" t="s" s="108">
        <v>74</v>
      </c>
      <c r="B14" s="109"/>
      <c r="C14" s="109"/>
      <c r="D14" t="s" s="110">
        <v>437</v>
      </c>
      <c r="E14" t="s" s="110">
        <v>438</v>
      </c>
      <c r="F14" t="s" s="110">
        <v>439</v>
      </c>
      <c r="G14" t="s" s="110">
        <v>440</v>
      </c>
      <c r="H14" t="s" s="110">
        <v>441</v>
      </c>
      <c r="I14" s="127"/>
      <c r="J14" t="s" s="110">
        <v>442</v>
      </c>
      <c r="K14" t="s" s="110">
        <v>443</v>
      </c>
      <c r="L14" t="s" s="110">
        <v>444</v>
      </c>
      <c r="M14" t="s" s="110">
        <v>445</v>
      </c>
      <c r="N14" t="s" s="110">
        <v>446</v>
      </c>
      <c r="O14" s="130"/>
      <c r="P14" t="s" s="110">
        <v>447</v>
      </c>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7"/>
    </row>
    <row r="15" ht="12.75" customHeight="1" hidden="1">
      <c r="A15" s="112">
        <v>2015</v>
      </c>
      <c r="B15" t="s" s="113">
        <v>86</v>
      </c>
      <c r="C15" t="s" s="114">
        <v>87</v>
      </c>
      <c r="D15" s="115">
        <f>SUM('Month (Million m3)'!C192:C193)</f>
        <v>173.9849411694445</v>
      </c>
      <c r="E15" s="115">
        <f>SUM('Month (Million m3)'!D192:D193)</f>
        <v>1527.508867268041</v>
      </c>
      <c r="F15" s="115">
        <f>SUM('Month (Million m3)'!E192:E193)</f>
        <v>5854.250760644993</v>
      </c>
      <c r="G15" s="115">
        <f>SUM('Month (Million m3)'!F192:F193)</f>
        <v>1945.83227195</v>
      </c>
      <c r="H15" s="116">
        <f>SUM('Month (Million m3)'!G192:G193)</f>
        <v>9501.576841032478</v>
      </c>
      <c r="I15" s="127"/>
      <c r="J15" s="115">
        <f>SUM('Month (Million m3)'!H192:H193)</f>
        <v>219.4662591133488</v>
      </c>
      <c r="K15" s="115">
        <f>SUM('Month (Million m3)'!I192:I193)</f>
        <v>340.88924</v>
      </c>
      <c r="L15" s="115">
        <f>SUM('Month (Million m3)'!J192:J193)</f>
        <v>0.03198</v>
      </c>
      <c r="M15" s="115">
        <f>SUM('Month (Million m3)'!K192:K193)</f>
        <v>797.1389141492909</v>
      </c>
      <c r="N15" s="99">
        <f>SUM('Month (Million m3)'!L192:L193)</f>
        <v>1357.526393262640</v>
      </c>
      <c r="O15" s="130"/>
      <c r="P15" s="103">
        <f>SUM('Month (Million m3)'!M192:M193)</f>
        <v>8144.050447769840</v>
      </c>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7"/>
    </row>
    <row r="16" ht="12.75" customHeight="1" hidden="1">
      <c r="A16" s="96">
        <v>2016</v>
      </c>
      <c r="B16" t="s" s="117">
        <v>86</v>
      </c>
      <c r="C16" t="s" s="118">
        <v>87</v>
      </c>
      <c r="D16" s="119">
        <f>SUM('Month (Million m3)'!C204:C205)</f>
        <v>42.96176237280633</v>
      </c>
      <c r="E16" s="119">
        <f>SUM('Month (Million m3)'!D204:D205)</f>
        <v>1269.151125587629</v>
      </c>
      <c r="F16" s="119">
        <f>SUM('Month (Million m3)'!E204:E205)</f>
        <v>5797.993195168453</v>
      </c>
      <c r="G16" s="119">
        <f>SUM('Month (Million m3)'!F204:F205)</f>
        <v>2133.492445</v>
      </c>
      <c r="H16" s="120">
        <f>SUM('Month (Million m3)'!G204:G205)</f>
        <v>9243.598528128889</v>
      </c>
      <c r="I16" s="127"/>
      <c r="J16" s="119">
        <f>SUM('Month (Million m3)'!H204:H205)</f>
        <v>330.6371254053979</v>
      </c>
      <c r="K16" s="119">
        <f>SUM('Month (Million m3)'!I204:I205)</f>
        <v>328.86716</v>
      </c>
      <c r="L16" s="119">
        <f>SUM('Month (Million m3)'!J204:J205)</f>
        <v>0.33046</v>
      </c>
      <c r="M16" s="119">
        <f>SUM('Month (Million m3)'!K204:K205)</f>
        <v>521.2064484215223</v>
      </c>
      <c r="N16" s="105">
        <f>SUM('Month (Million m3)'!L204:L205)</f>
        <v>1181.041193826920</v>
      </c>
      <c r="O16" s="130"/>
      <c r="P16" s="106">
        <f>SUM('Month (Million m3)'!M204:M205)</f>
        <v>8062.557334301968</v>
      </c>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7"/>
    </row>
    <row r="17" ht="12.75" customHeight="1" hidden="1">
      <c r="A17" t="s" s="108">
        <v>74</v>
      </c>
      <c r="B17" s="109"/>
      <c r="C17" s="109"/>
      <c r="D17" t="s" s="110">
        <v>448</v>
      </c>
      <c r="E17" t="s" s="110">
        <v>91</v>
      </c>
      <c r="F17" t="s" s="110">
        <v>449</v>
      </c>
      <c r="G17" t="s" s="110">
        <v>450</v>
      </c>
      <c r="H17" t="s" s="110">
        <v>451</v>
      </c>
      <c r="I17" s="127"/>
      <c r="J17" t="s" s="110">
        <v>452</v>
      </c>
      <c r="K17" t="s" s="110">
        <v>453</v>
      </c>
      <c r="L17" t="s" s="110">
        <v>108</v>
      </c>
      <c r="M17" t="s" s="110">
        <v>454</v>
      </c>
      <c r="N17" t="s" s="110">
        <v>455</v>
      </c>
      <c r="O17" s="130"/>
      <c r="P17" t="s" s="110">
        <v>449</v>
      </c>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7"/>
    </row>
    <row r="18" ht="15" customHeight="1">
      <c r="A18" s="387">
        <v>2014</v>
      </c>
      <c r="B18" t="s" s="123">
        <v>101</v>
      </c>
      <c r="C18" s="124"/>
      <c r="D18" s="125">
        <f>'Month (Million m3)'!C191</f>
        <v>35.96586986793742</v>
      </c>
      <c r="E18" s="125">
        <f>'Month (Million m3)'!D191</f>
        <v>713.2468941691275</v>
      </c>
      <c r="F18" s="125">
        <f>'Month (Million m3)'!E191</f>
        <v>3291.739199401697</v>
      </c>
      <c r="G18" s="125">
        <f>'Month (Million m3)'!F191</f>
        <v>1021.9980000001</v>
      </c>
      <c r="H18" s="126">
        <f>'Month (Million m3)'!G191</f>
        <v>5062.949963438861</v>
      </c>
      <c r="I18" s="127"/>
      <c r="J18" s="128">
        <f>'Month (Million m3)'!H191</f>
        <v>39.20830736868371</v>
      </c>
      <c r="K18" s="128">
        <f>'Month (Million m3)'!I191</f>
        <v>84.34459</v>
      </c>
      <c r="L18" s="128">
        <f>'Month (Million m3)'!J191</f>
        <v>0.8462399999999999</v>
      </c>
      <c r="M18" s="128">
        <f>'Month (Million m3)'!K191</f>
        <v>375.2523165050112</v>
      </c>
      <c r="N18" s="129">
        <f>'Month (Million m3)'!L191</f>
        <v>499.6514538736949</v>
      </c>
      <c r="O18" s="130"/>
      <c r="P18" s="384">
        <f>'Month (Million m3)'!M191</f>
        <v>4563.298509565167</v>
      </c>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7"/>
    </row>
    <row r="19" ht="15" customHeight="1">
      <c r="A19" s="131">
        <v>2015</v>
      </c>
      <c r="B19" t="s" s="132">
        <v>89</v>
      </c>
      <c r="C19" s="133"/>
      <c r="D19" s="134">
        <f>'Month (Million m3)'!C192</f>
        <v>71.61714025281805</v>
      </c>
      <c r="E19" s="134">
        <f>'Month (Million m3)'!D192</f>
        <v>866.4767864536083</v>
      </c>
      <c r="F19" s="134">
        <f>'Month (Million m3)'!E192</f>
        <v>2862.682158406016</v>
      </c>
      <c r="G19" s="134">
        <f>'Month (Million m3)'!F192</f>
        <v>1091.946135</v>
      </c>
      <c r="H19" s="135">
        <f>'Month (Million m3)'!G192</f>
        <v>4892.722220112442</v>
      </c>
      <c r="I19" s="127"/>
      <c r="J19" s="127">
        <f>'Month (Million m3)'!H192</f>
        <v>165.6721862076736</v>
      </c>
      <c r="K19" s="127">
        <f>'Month (Million m3)'!I192</f>
        <v>167.75124</v>
      </c>
      <c r="L19" s="127">
        <f>'Month (Million m3)'!J192</f>
        <v>0.03198</v>
      </c>
      <c r="M19" s="127">
        <f>'Month (Million m3)'!K192</f>
        <v>411.9188361034019</v>
      </c>
      <c r="N19" s="130">
        <f>'Month (Million m3)'!L192</f>
        <v>745.3742423110755</v>
      </c>
      <c r="O19" s="130"/>
      <c r="P19" s="388">
        <f>'Month (Million m3)'!M192</f>
        <v>4147.347977801367</v>
      </c>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7"/>
    </row>
    <row r="20" ht="14.25" customHeight="1">
      <c r="A20" s="131"/>
      <c r="B20" t="s" s="132">
        <v>87</v>
      </c>
      <c r="C20" s="133"/>
      <c r="D20" s="134">
        <f>'Month (Million m3)'!C193</f>
        <v>102.3678009166264</v>
      </c>
      <c r="E20" s="134">
        <f>'Month (Million m3)'!D193</f>
        <v>661.032080814433</v>
      </c>
      <c r="F20" s="134">
        <f>'Month (Million m3)'!E193</f>
        <v>2991.568602238977</v>
      </c>
      <c r="G20" s="134">
        <f>'Month (Million m3)'!F193</f>
        <v>853.8861369499999</v>
      </c>
      <c r="H20" s="135">
        <f>'Month (Million m3)'!G193</f>
        <v>4608.854620920037</v>
      </c>
      <c r="I20" s="127"/>
      <c r="J20" s="127">
        <f>'Month (Million m3)'!H193</f>
        <v>53.79407290567513</v>
      </c>
      <c r="K20" s="127">
        <f>'Month (Million m3)'!I193</f>
        <v>173.138</v>
      </c>
      <c r="L20" s="127">
        <f>'Month (Million m3)'!J193</f>
        <v>0</v>
      </c>
      <c r="M20" s="127">
        <f>'Month (Million m3)'!K193</f>
        <v>385.220078045889</v>
      </c>
      <c r="N20" s="130">
        <f>'Month (Million m3)'!L193</f>
        <v>612.1521509515642</v>
      </c>
      <c r="O20" s="130"/>
      <c r="P20" s="388">
        <f>'Month (Million m3)'!M193</f>
        <v>3996.702469968473</v>
      </c>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7"/>
    </row>
    <row r="21" ht="15" customHeight="1">
      <c r="A21" t="s" s="136">
        <v>61</v>
      </c>
      <c r="B21" s="137"/>
      <c r="C21" s="137"/>
      <c r="D21" s="138">
        <f>SUM(D18:D20)</f>
        <v>209.9508110373819</v>
      </c>
      <c r="E21" s="140">
        <f>SUM(E18:E20)</f>
        <v>2240.755761437169</v>
      </c>
      <c r="F21" s="140">
        <f>SUM(F18:F20)</f>
        <v>9145.989960046689</v>
      </c>
      <c r="G21" s="93">
        <f>SUM(G18:G20)</f>
        <v>2967.8302719501</v>
      </c>
      <c r="H21" s="139">
        <f>SUM(H18:H20)</f>
        <v>14564.526804471341</v>
      </c>
      <c r="I21" s="127"/>
      <c r="J21" s="140">
        <f>SUM(J18:J20)</f>
        <v>258.6745664820324</v>
      </c>
      <c r="K21" s="140">
        <f>SUM(K18:K20)</f>
        <v>425.23383</v>
      </c>
      <c r="L21" s="140">
        <f>SUM(L18:L20)</f>
        <v>0.8782199999999999</v>
      </c>
      <c r="M21" s="93">
        <f>SUM(M18:M20)</f>
        <v>1172.391230654302</v>
      </c>
      <c r="N21" s="139">
        <f>SUM(N18:N20)</f>
        <v>1857.177847136335</v>
      </c>
      <c r="O21" s="130"/>
      <c r="P21" s="389">
        <f>SUM(P18:P20)</f>
        <v>12707.348957335005</v>
      </c>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7"/>
    </row>
    <row r="22" ht="15" customHeight="1">
      <c r="A22" s="387">
        <v>2015</v>
      </c>
      <c r="B22" t="s" s="123">
        <v>101</v>
      </c>
      <c r="C22" s="124"/>
      <c r="D22" s="125">
        <f>'Month (Million m3)'!C203</f>
        <v>0</v>
      </c>
      <c r="E22" s="125">
        <f>'Month (Million m3)'!D203</f>
        <v>578.8974000000001</v>
      </c>
      <c r="F22" s="125">
        <f>'Month (Million m3)'!E203</f>
        <v>2839.8087008898</v>
      </c>
      <c r="G22" s="125">
        <f>'Month (Million m3)'!F203</f>
        <v>865.4346750001015</v>
      </c>
      <c r="H22" s="126">
        <f>'Month (Million m3)'!G203</f>
        <v>4284.140775889901</v>
      </c>
      <c r="I22" s="127"/>
      <c r="J22" s="128">
        <f>'Month (Million m3)'!H203</f>
        <v>534.9632868102489</v>
      </c>
      <c r="K22" s="128">
        <f>'Month (Million m3)'!I203</f>
        <v>152.388</v>
      </c>
      <c r="L22" s="128">
        <f>'Month (Million m3)'!J203</f>
        <v>0.008200000000000001</v>
      </c>
      <c r="M22" s="128">
        <f>'Month (Million m3)'!K203</f>
        <v>332.1434590577696</v>
      </c>
      <c r="N22" s="129">
        <f>'Month (Million m3)'!L203</f>
        <v>1019.502945868019</v>
      </c>
      <c r="O22" s="130"/>
      <c r="P22" s="103">
        <f>'Month (Million m3)'!M203</f>
        <v>3264.637830021883</v>
      </c>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7"/>
    </row>
    <row r="23" ht="15" customHeight="1">
      <c r="A23" s="131">
        <v>2016</v>
      </c>
      <c r="B23" t="s" s="132">
        <v>89</v>
      </c>
      <c r="C23" s="133"/>
      <c r="D23" s="134">
        <f>'Month (Million m3)'!C204</f>
        <v>22.44386720730948</v>
      </c>
      <c r="E23" s="134">
        <f>'Month (Million m3)'!D204</f>
        <v>644.8319986082475</v>
      </c>
      <c r="F23" s="134">
        <f>'Month (Million m3)'!E204</f>
        <v>3025.170538990467</v>
      </c>
      <c r="G23" s="134">
        <f>'Month (Million m3)'!F204</f>
        <v>875.2791599999999</v>
      </c>
      <c r="H23" s="135">
        <f>'Month (Million m3)'!G204</f>
        <v>4567.725564806024</v>
      </c>
      <c r="I23" s="127"/>
      <c r="J23" s="127">
        <f>'Month (Million m3)'!H204</f>
        <v>206.1624579997988</v>
      </c>
      <c r="K23" s="127">
        <f>'Month (Million m3)'!I204</f>
        <v>186.143</v>
      </c>
      <c r="L23" s="127">
        <f>'Month (Million m3)'!J204</f>
        <v>0.33046</v>
      </c>
      <c r="M23" s="127">
        <f>'Month (Million m3)'!K204</f>
        <v>271.4472818381543</v>
      </c>
      <c r="N23" s="130">
        <f>'Month (Million m3)'!L204</f>
        <v>664.0831998379531</v>
      </c>
      <c r="O23" s="130"/>
      <c r="P23" s="106">
        <f>'Month (Million m3)'!M204</f>
        <v>3903.642364968071</v>
      </c>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7"/>
    </row>
    <row r="24" ht="15" customHeight="1">
      <c r="A24" s="131"/>
      <c r="B24" t="s" s="142">
        <v>87</v>
      </c>
      <c r="C24" s="133"/>
      <c r="D24" s="134">
        <f>'Month (Million m3)'!C205</f>
        <v>20.51789516549685</v>
      </c>
      <c r="E24" s="134">
        <f>'Month (Million m3)'!D205</f>
        <v>624.3191269793815</v>
      </c>
      <c r="F24" s="134">
        <f>'Month (Million m3)'!E205</f>
        <v>2772.822656177986</v>
      </c>
      <c r="G24" s="134">
        <f>'Month (Million m3)'!F205</f>
        <v>1258.213285</v>
      </c>
      <c r="H24" s="135">
        <f>'Month (Million m3)'!G205</f>
        <v>4675.872963322864</v>
      </c>
      <c r="I24" s="127"/>
      <c r="J24" s="127">
        <f>'Month (Million m3)'!H205</f>
        <v>124.4746674055991</v>
      </c>
      <c r="K24" s="127">
        <f>'Month (Million m3)'!I205</f>
        <v>142.72416</v>
      </c>
      <c r="L24" s="127">
        <f>'Month (Million m3)'!J205</f>
        <v>0</v>
      </c>
      <c r="M24" s="127">
        <f>'Month (Million m3)'!K205</f>
        <v>249.7591665833681</v>
      </c>
      <c r="N24" s="130">
        <f>'Month (Million m3)'!L205</f>
        <v>516.9579939889671</v>
      </c>
      <c r="O24" s="130"/>
      <c r="P24" s="106">
        <f>'Month (Million m3)'!M205</f>
        <v>4158.914969333897</v>
      </c>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7"/>
    </row>
    <row r="25" ht="15" customHeight="1">
      <c r="A25" t="s" s="136">
        <v>61</v>
      </c>
      <c r="B25" s="137"/>
      <c r="C25" s="137"/>
      <c r="D25" s="138">
        <f>SUM(D22:D24)</f>
        <v>42.96176237280633</v>
      </c>
      <c r="E25" s="140">
        <f>SUM(E22:E24)</f>
        <v>1848.048525587629</v>
      </c>
      <c r="F25" s="140">
        <f>SUM(F22:F24)</f>
        <v>8637.801896058254</v>
      </c>
      <c r="G25" s="140">
        <f>SUM(G22:G24)</f>
        <v>2998.927120000101</v>
      </c>
      <c r="H25" s="139">
        <f>SUM(H22:H24)</f>
        <v>13527.739304018789</v>
      </c>
      <c r="I25" s="127"/>
      <c r="J25" s="140">
        <f>SUM(J22:J24)</f>
        <v>865.6004122156468</v>
      </c>
      <c r="K25" s="140">
        <f>SUM(K22:K24)</f>
        <v>481.25516</v>
      </c>
      <c r="L25" s="140">
        <f>SUM(L22:L24)</f>
        <v>0.33866</v>
      </c>
      <c r="M25" s="140">
        <f>SUM(M22:M24)</f>
        <v>853.3499074792919</v>
      </c>
      <c r="N25" s="139">
        <f>SUM(N22:N24)</f>
        <v>2200.544139694939</v>
      </c>
      <c r="O25" s="127"/>
      <c r="P25" s="141">
        <f>SUM(P22:P24)</f>
        <v>11327.195164323850</v>
      </c>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7"/>
    </row>
    <row r="26" ht="15" customHeight="1">
      <c r="A26" t="s" s="143">
        <v>102</v>
      </c>
      <c r="B26" s="144"/>
      <c r="C26" s="144"/>
      <c r="D26" s="145"/>
      <c r="E26" t="s" s="145">
        <v>456</v>
      </c>
      <c r="F26" t="s" s="145">
        <v>457</v>
      </c>
      <c r="G26" t="s" s="145">
        <v>458</v>
      </c>
      <c r="H26" t="s" s="145">
        <v>459</v>
      </c>
      <c r="I26" s="146"/>
      <c r="J26" t="s" s="145">
        <v>108</v>
      </c>
      <c r="K26" t="s" s="145">
        <v>460</v>
      </c>
      <c r="L26" t="s" s="145">
        <v>461</v>
      </c>
      <c r="M26" t="s" s="145">
        <v>462</v>
      </c>
      <c r="N26" t="s" s="145">
        <v>463</v>
      </c>
      <c r="O26" s="146"/>
      <c r="P26" t="s" s="145">
        <v>464</v>
      </c>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7"/>
    </row>
    <row r="27" ht="15" customHeight="1">
      <c r="A27" s="147"/>
      <c r="B27" s="148"/>
      <c r="C27" s="148"/>
      <c r="D27" s="98"/>
      <c r="E27" s="98"/>
      <c r="F27" s="98"/>
      <c r="G27" s="390"/>
      <c r="H27" s="99"/>
      <c r="I27" s="102"/>
      <c r="J27" s="98"/>
      <c r="K27" s="98"/>
      <c r="L27" s="98"/>
      <c r="M27" s="98"/>
      <c r="N27" s="73"/>
      <c r="O27" s="6"/>
      <c r="P27" s="73"/>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7"/>
    </row>
    <row r="28" ht="15" customHeight="1">
      <c r="A28" t="s" s="152">
        <v>113</v>
      </c>
      <c r="B28" t="s" s="153">
        <v>114</v>
      </c>
      <c r="C28" s="154"/>
      <c r="D28" s="122"/>
      <c r="E28" s="122"/>
      <c r="F28" s="122"/>
      <c r="G28" s="122"/>
      <c r="H28" s="156"/>
      <c r="I28" s="122"/>
      <c r="J28" s="122"/>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7"/>
    </row>
    <row r="29" ht="15" customHeight="1">
      <c r="A29" t="s" s="152">
        <v>115</v>
      </c>
      <c r="B29" t="s" s="153">
        <v>465</v>
      </c>
      <c r="C29" s="154"/>
      <c r="D29" s="122"/>
      <c r="E29" s="122"/>
      <c r="F29" s="122"/>
      <c r="G29" s="122"/>
      <c r="H29" s="156"/>
      <c r="I29" s="122"/>
      <c r="J29" t="s" s="153">
        <v>466</v>
      </c>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7"/>
    </row>
    <row r="30" ht="15" customHeight="1">
      <c r="A30" t="s" s="152">
        <v>117</v>
      </c>
      <c r="B30" t="s" s="153">
        <v>118</v>
      </c>
      <c r="C30" s="154"/>
      <c r="D30" s="122"/>
      <c r="E30" s="122"/>
      <c r="F30" s="122"/>
      <c r="G30" s="122"/>
      <c r="H30" s="156"/>
      <c r="I30" s="122"/>
      <c r="J30" s="122"/>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7"/>
    </row>
    <row r="31" ht="15" customHeight="1">
      <c r="A31" t="s" s="152">
        <v>119</v>
      </c>
      <c r="B31" t="s" s="153">
        <v>467</v>
      </c>
      <c r="C31" s="154"/>
      <c r="D31" s="122"/>
      <c r="E31" s="122"/>
      <c r="F31" s="122"/>
      <c r="G31" s="122"/>
      <c r="H31" s="156"/>
      <c r="I31" s="122"/>
      <c r="J31" s="122"/>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7"/>
    </row>
    <row r="32" ht="15" customHeight="1">
      <c r="A32" t="s" s="152">
        <v>121</v>
      </c>
      <c r="B32" t="s" s="153">
        <v>468</v>
      </c>
      <c r="C32" s="154"/>
      <c r="D32" s="122"/>
      <c r="E32" s="122"/>
      <c r="F32" s="122"/>
      <c r="G32" s="122"/>
      <c r="H32" s="156"/>
      <c r="I32" s="122"/>
      <c r="J32" s="122"/>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7"/>
    </row>
    <row r="33" ht="15" customHeight="1">
      <c r="A33" t="s" s="152">
        <v>123</v>
      </c>
      <c r="B33" t="s" s="153">
        <v>124</v>
      </c>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7"/>
    </row>
    <row r="34" ht="15" customHeight="1">
      <c r="A34" t="s" s="152">
        <v>125</v>
      </c>
      <c r="B34" t="s" s="153">
        <v>126</v>
      </c>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7"/>
    </row>
    <row r="35" ht="15" customHeight="1">
      <c r="A35" t="s" s="162">
        <v>127</v>
      </c>
      <c r="B35" t="s" s="153">
        <v>128</v>
      </c>
      <c r="C35" s="97"/>
      <c r="D35" s="119"/>
      <c r="E35" s="119"/>
      <c r="F35" s="119"/>
      <c r="G35" s="119"/>
      <c r="H35" s="120"/>
      <c r="I35" s="83"/>
      <c r="J35" s="83"/>
      <c r="K35" s="119"/>
      <c r="L35" s="119"/>
      <c r="M35" s="119"/>
      <c r="N35" s="77"/>
      <c r="O35" s="83"/>
      <c r="P35" s="77"/>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7"/>
    </row>
    <row r="36" ht="15" customHeight="1">
      <c r="A36" s="96"/>
      <c r="B36" s="97"/>
      <c r="C36" s="97"/>
      <c r="D36" s="119"/>
      <c r="E36" s="119"/>
      <c r="F36" s="119"/>
      <c r="G36" s="119"/>
      <c r="H36" s="120"/>
      <c r="I36" s="83"/>
      <c r="J36" s="83"/>
      <c r="K36" s="119"/>
      <c r="L36" s="119"/>
      <c r="M36" s="119"/>
      <c r="N36" s="77"/>
      <c r="O36" s="83"/>
      <c r="P36" s="77"/>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7"/>
    </row>
    <row r="37" ht="15" customHeight="1">
      <c r="A37" t="s" s="163">
        <v>53</v>
      </c>
      <c r="B37" s="97"/>
      <c r="C37" s="97"/>
      <c r="D37" s="119"/>
      <c r="E37" s="119"/>
      <c r="F37" s="119"/>
      <c r="G37" s="119"/>
      <c r="H37" s="120"/>
      <c r="I37" s="83"/>
      <c r="J37" s="83"/>
      <c r="K37" s="119"/>
      <c r="L37" s="119"/>
      <c r="M37" s="119"/>
      <c r="N37" s="77"/>
      <c r="O37" s="83"/>
      <c r="P37" s="77"/>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7"/>
    </row>
    <row r="38" ht="15" customHeight="1">
      <c r="A38" s="96"/>
      <c r="B38" s="97"/>
      <c r="C38" s="97"/>
      <c r="D38" s="119"/>
      <c r="E38" s="119"/>
      <c r="F38" s="119"/>
      <c r="G38" s="119"/>
      <c r="H38" s="120"/>
      <c r="I38" s="83"/>
      <c r="J38" s="83"/>
      <c r="K38" s="119"/>
      <c r="L38" s="119"/>
      <c r="M38" s="119"/>
      <c r="N38" s="77"/>
      <c r="O38" s="83"/>
      <c r="P38" s="77"/>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7"/>
    </row>
    <row r="39" ht="15" customHeight="1">
      <c r="A39" s="164"/>
      <c r="B39" s="165"/>
      <c r="C39" s="165"/>
      <c r="D39" s="121"/>
      <c r="E39" s="121"/>
      <c r="F39" s="121"/>
      <c r="G39" s="121"/>
      <c r="H39" s="391"/>
      <c r="I39" s="121"/>
      <c r="J39" s="121"/>
      <c r="K39" s="121"/>
      <c r="L39" s="121"/>
      <c r="M39" s="121"/>
      <c r="N39" s="77"/>
      <c r="O39" s="83"/>
      <c r="P39" s="77"/>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7"/>
    </row>
    <row r="40" ht="15" customHeight="1">
      <c r="A40" s="96"/>
      <c r="B40" s="166"/>
      <c r="C40" s="133"/>
      <c r="D40" s="119"/>
      <c r="E40" s="119"/>
      <c r="F40" s="119"/>
      <c r="G40" s="119"/>
      <c r="H40" s="120"/>
      <c r="I40" s="83"/>
      <c r="J40" s="83"/>
      <c r="K40" s="119"/>
      <c r="L40" s="119"/>
      <c r="M40" s="119"/>
      <c r="N40" s="392"/>
      <c r="O40" s="119"/>
      <c r="P40" s="120"/>
      <c r="Q40" s="167"/>
      <c r="R40" s="167"/>
      <c r="S40" s="167"/>
      <c r="T40" s="167"/>
      <c r="U40" s="6"/>
      <c r="V40" s="167"/>
      <c r="W40" s="167"/>
      <c r="X40" s="6"/>
      <c r="Y40" s="167"/>
      <c r="Z40" s="167"/>
      <c r="AA40" s="168"/>
      <c r="AB40" s="167"/>
      <c r="AC40" s="167"/>
      <c r="AD40" s="166"/>
      <c r="AE40" s="133"/>
      <c r="AF40" s="133"/>
      <c r="AG40" s="167"/>
      <c r="AH40" s="167"/>
      <c r="AI40" s="167"/>
      <c r="AJ40" s="167"/>
      <c r="AK40" s="6"/>
      <c r="AL40" s="167"/>
      <c r="AM40" s="167"/>
      <c r="AN40" s="6"/>
      <c r="AO40" s="167"/>
      <c r="AP40" s="167"/>
      <c r="AQ40" s="168"/>
      <c r="AR40" s="167"/>
      <c r="AS40" s="167"/>
      <c r="AT40" s="166"/>
      <c r="AU40" s="133"/>
      <c r="AV40" s="133"/>
      <c r="AW40" s="167"/>
      <c r="AX40" s="167"/>
      <c r="AY40" s="167"/>
      <c r="AZ40" s="167"/>
      <c r="BA40" s="6"/>
      <c r="BB40" s="167"/>
      <c r="BC40" s="167"/>
      <c r="BD40" s="6"/>
      <c r="BE40" s="167"/>
      <c r="BF40" s="167"/>
      <c r="BG40" s="168"/>
      <c r="BH40" s="167"/>
      <c r="BI40" s="167"/>
      <c r="BJ40" s="166"/>
      <c r="BK40" s="133"/>
      <c r="BL40" s="133"/>
      <c r="BM40" s="167"/>
      <c r="BN40" s="167"/>
      <c r="BO40" s="167"/>
      <c r="BP40" s="167"/>
      <c r="BQ40" s="6"/>
      <c r="BR40" s="167"/>
      <c r="BS40" s="167"/>
      <c r="BT40" s="6"/>
      <c r="BU40" s="167"/>
      <c r="BV40" s="167"/>
      <c r="BW40" s="168"/>
      <c r="BX40" s="167"/>
      <c r="BY40" s="167"/>
      <c r="BZ40" s="166"/>
      <c r="CA40" s="133"/>
      <c r="CB40" s="133"/>
      <c r="CC40" s="167"/>
      <c r="CD40" s="167"/>
      <c r="CE40" s="167"/>
      <c r="CF40" s="167"/>
      <c r="CG40" s="6"/>
      <c r="CH40" s="167"/>
      <c r="CI40" s="167"/>
      <c r="CJ40" s="6"/>
      <c r="CK40" s="167"/>
      <c r="CL40" s="167"/>
      <c r="CM40" s="168"/>
      <c r="CN40" s="167"/>
      <c r="CO40" s="167"/>
      <c r="CP40" s="166"/>
      <c r="CQ40" s="133"/>
      <c r="CR40" s="133"/>
      <c r="CS40" s="167"/>
      <c r="CT40" s="167"/>
      <c r="CU40" s="167"/>
      <c r="CV40" s="167"/>
      <c r="CW40" s="6"/>
      <c r="CX40" s="167"/>
      <c r="CY40" s="167"/>
      <c r="CZ40" s="6"/>
      <c r="DA40" s="167"/>
      <c r="DB40" s="167"/>
      <c r="DC40" s="168"/>
      <c r="DD40" s="167"/>
      <c r="DE40" s="167"/>
      <c r="DF40" s="166"/>
      <c r="DG40" s="133"/>
      <c r="DH40" s="133"/>
      <c r="DI40" s="167"/>
      <c r="DJ40" s="167"/>
      <c r="DK40" s="167"/>
      <c r="DL40" s="167"/>
      <c r="DM40" s="6"/>
      <c r="DN40" s="167"/>
      <c r="DO40" s="167"/>
      <c r="DP40" s="6"/>
      <c r="DQ40" s="167"/>
      <c r="DR40" s="167"/>
      <c r="DS40" s="168"/>
      <c r="DT40" s="167"/>
      <c r="DU40" s="167"/>
      <c r="DV40" s="166"/>
      <c r="DW40" s="133"/>
      <c r="DX40" s="133"/>
      <c r="DY40" s="167"/>
      <c r="DZ40" s="167"/>
      <c r="EA40" s="167"/>
      <c r="EB40" s="167"/>
      <c r="EC40" s="6"/>
      <c r="ED40" s="167"/>
      <c r="EE40" s="167"/>
      <c r="EF40" s="6"/>
      <c r="EG40" s="167"/>
      <c r="EH40" s="167"/>
      <c r="EI40" s="168"/>
      <c r="EJ40" s="167"/>
      <c r="EK40" s="167"/>
      <c r="EL40" s="166"/>
      <c r="EM40" s="133"/>
      <c r="EN40" s="133"/>
      <c r="EO40" s="167"/>
      <c r="EP40" s="167"/>
      <c r="EQ40" s="167"/>
      <c r="ER40" s="167"/>
      <c r="ES40" s="6"/>
      <c r="ET40" s="167"/>
      <c r="EU40" s="167"/>
      <c r="EV40" s="6"/>
      <c r="EW40" s="167"/>
      <c r="EX40" s="167"/>
      <c r="EY40" s="168"/>
      <c r="EZ40" s="167"/>
      <c r="FA40" s="167"/>
      <c r="FB40" s="166"/>
      <c r="FC40" s="133"/>
      <c r="FD40" s="133"/>
      <c r="FE40" s="167"/>
      <c r="FF40" s="167"/>
      <c r="FG40" s="167"/>
      <c r="FH40" s="167"/>
      <c r="FI40" s="6"/>
      <c r="FJ40" s="167"/>
      <c r="FK40" s="167"/>
      <c r="FL40" s="6"/>
      <c r="FM40" s="167"/>
      <c r="FN40" s="167"/>
      <c r="FO40" s="168"/>
      <c r="FP40" s="167"/>
      <c r="FQ40" s="167"/>
      <c r="FR40" s="166"/>
      <c r="FS40" s="133"/>
      <c r="FT40" s="133"/>
      <c r="FU40" s="167"/>
      <c r="FV40" s="167"/>
      <c r="FW40" s="167"/>
      <c r="FX40" s="167"/>
      <c r="FY40" s="6"/>
      <c r="FZ40" s="167"/>
      <c r="GA40" s="167"/>
      <c r="GB40" s="6"/>
      <c r="GC40" s="167"/>
      <c r="GD40" s="167"/>
      <c r="GE40" s="168"/>
      <c r="GF40" s="167"/>
      <c r="GG40" s="167"/>
      <c r="GH40" s="166"/>
      <c r="GI40" s="133"/>
      <c r="GJ40" s="133"/>
      <c r="GK40" s="167"/>
      <c r="GL40" s="167"/>
      <c r="GM40" s="167"/>
      <c r="GN40" s="167"/>
      <c r="GO40" s="6"/>
      <c r="GP40" s="167"/>
      <c r="GQ40" s="167"/>
      <c r="GR40" s="6"/>
      <c r="GS40" s="167"/>
      <c r="GT40" s="167"/>
      <c r="GU40" s="168"/>
      <c r="GV40" s="167"/>
      <c r="GW40" s="167"/>
      <c r="GX40" s="166"/>
      <c r="GY40" s="133"/>
      <c r="GZ40" s="133"/>
      <c r="HA40" s="167"/>
      <c r="HB40" s="167"/>
      <c r="HC40" s="167"/>
      <c r="HD40" s="167"/>
      <c r="HE40" s="6"/>
      <c r="HF40" s="167"/>
      <c r="HG40" s="167"/>
      <c r="HH40" s="6"/>
      <c r="HI40" s="167"/>
      <c r="HJ40" s="167"/>
      <c r="HK40" s="168"/>
      <c r="HL40" s="167"/>
      <c r="HM40" s="167"/>
      <c r="HN40" s="166"/>
      <c r="HO40" s="133"/>
      <c r="HP40" s="133"/>
      <c r="HQ40" s="167"/>
      <c r="HR40" s="167"/>
      <c r="HS40" s="167"/>
      <c r="HT40" s="167"/>
      <c r="HU40" s="6"/>
      <c r="HV40" s="167"/>
      <c r="HW40" s="167"/>
      <c r="HX40" s="6"/>
      <c r="HY40" s="167"/>
      <c r="HZ40" s="167"/>
      <c r="IA40" s="168"/>
      <c r="IB40" s="167"/>
      <c r="IC40" s="167"/>
      <c r="ID40" s="166"/>
      <c r="IE40" s="133"/>
      <c r="IF40" s="133"/>
      <c r="IG40" s="167"/>
      <c r="IH40" s="167"/>
      <c r="II40" s="167"/>
      <c r="IJ40" s="167"/>
      <c r="IK40" s="6"/>
      <c r="IL40" s="167"/>
      <c r="IM40" s="167"/>
      <c r="IN40" s="6"/>
      <c r="IO40" s="167"/>
      <c r="IP40" s="167"/>
      <c r="IQ40" s="168"/>
      <c r="IR40" s="167"/>
      <c r="IS40" s="169"/>
    </row>
    <row r="41" ht="15" customHeight="1">
      <c r="A41" s="96"/>
      <c r="B41" s="166"/>
      <c r="C41" s="133"/>
      <c r="D41" s="119"/>
      <c r="E41" s="119"/>
      <c r="F41" s="119"/>
      <c r="G41" s="119"/>
      <c r="H41" s="120"/>
      <c r="I41" s="83"/>
      <c r="J41" s="83"/>
      <c r="K41" s="119"/>
      <c r="L41" s="119"/>
      <c r="M41" s="119"/>
      <c r="N41" s="77"/>
      <c r="O41" s="83"/>
      <c r="P41" s="77"/>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7"/>
    </row>
    <row r="42" ht="15" customHeight="1">
      <c r="A42" s="96"/>
      <c r="B42" s="166"/>
      <c r="C42" s="133"/>
      <c r="D42" s="119"/>
      <c r="E42" s="119"/>
      <c r="F42" s="119"/>
      <c r="G42" s="119"/>
      <c r="H42" s="120"/>
      <c r="I42" s="83"/>
      <c r="J42" s="83"/>
      <c r="K42" s="119"/>
      <c r="L42" s="119"/>
      <c r="M42" s="119"/>
      <c r="N42" s="77"/>
      <c r="O42" s="83"/>
      <c r="P42" s="77"/>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7"/>
    </row>
    <row r="43" ht="15" customHeight="1">
      <c r="A43" s="78"/>
      <c r="B43" s="133"/>
      <c r="C43" s="133"/>
      <c r="D43" s="102"/>
      <c r="E43" s="102"/>
      <c r="F43" s="102"/>
      <c r="G43" s="102"/>
      <c r="H43" s="102"/>
      <c r="I43" s="102"/>
      <c r="J43" s="102"/>
      <c r="K43" s="102"/>
      <c r="L43" s="102"/>
      <c r="M43" s="102"/>
      <c r="N43" s="102"/>
      <c r="O43" s="102"/>
      <c r="P43" s="102"/>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7"/>
    </row>
    <row r="44" ht="15" customHeight="1">
      <c r="A44" s="96"/>
      <c r="B44" s="166"/>
      <c r="C44" s="133"/>
      <c r="D44" s="119"/>
      <c r="E44" s="119"/>
      <c r="F44" s="119"/>
      <c r="G44" s="119"/>
      <c r="H44" s="120"/>
      <c r="I44" s="119"/>
      <c r="J44" s="119"/>
      <c r="K44" s="119"/>
      <c r="L44" s="119"/>
      <c r="M44" s="119"/>
      <c r="N44" s="77"/>
      <c r="O44" s="83"/>
      <c r="P44" s="77"/>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7"/>
    </row>
    <row r="45" ht="15" customHeight="1">
      <c r="A45" s="96"/>
      <c r="B45" s="133"/>
      <c r="C45" s="133"/>
      <c r="D45" s="119"/>
      <c r="E45" s="119"/>
      <c r="F45" s="119"/>
      <c r="G45" s="119"/>
      <c r="H45" s="120"/>
      <c r="I45" s="83"/>
      <c r="J45" s="83"/>
      <c r="K45" s="119"/>
      <c r="L45" s="119"/>
      <c r="M45" s="119"/>
      <c r="N45" s="77"/>
      <c r="O45" s="83"/>
      <c r="P45" s="77"/>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7"/>
    </row>
    <row r="46" ht="15" customHeight="1">
      <c r="A46" s="96"/>
      <c r="B46" s="170"/>
      <c r="C46" s="133"/>
      <c r="D46" s="119"/>
      <c r="E46" s="119"/>
      <c r="F46" s="119"/>
      <c r="G46" s="119"/>
      <c r="H46" s="120"/>
      <c r="I46" s="83"/>
      <c r="J46" s="83"/>
      <c r="K46" s="119"/>
      <c r="L46" s="119"/>
      <c r="M46" s="119"/>
      <c r="N46" s="77"/>
      <c r="O46" s="83"/>
      <c r="P46" s="77"/>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7"/>
    </row>
    <row r="47" ht="15" customHeight="1">
      <c r="A47" s="78"/>
      <c r="B47" s="133"/>
      <c r="C47" s="133"/>
      <c r="D47" s="102"/>
      <c r="E47" s="102"/>
      <c r="F47" s="119"/>
      <c r="G47" s="102"/>
      <c r="H47" s="104"/>
      <c r="I47" s="102"/>
      <c r="J47" s="102"/>
      <c r="K47" s="119"/>
      <c r="L47" s="119"/>
      <c r="M47" s="119"/>
      <c r="N47" s="77"/>
      <c r="O47" s="83"/>
      <c r="P47" s="77"/>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7"/>
    </row>
    <row r="48" ht="15" customHeight="1">
      <c r="A48" s="164"/>
      <c r="B48" s="165"/>
      <c r="C48" s="165"/>
      <c r="D48" s="121"/>
      <c r="E48" s="121"/>
      <c r="F48" s="121"/>
      <c r="G48" s="121"/>
      <c r="H48" s="391"/>
      <c r="I48" s="121"/>
      <c r="J48" s="121"/>
      <c r="K48" s="121"/>
      <c r="L48" s="121"/>
      <c r="M48" s="121"/>
      <c r="N48" s="77"/>
      <c r="O48" s="83"/>
      <c r="P48" s="77"/>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7"/>
    </row>
    <row r="49" ht="15" customHeight="1">
      <c r="A49" s="171"/>
      <c r="B49" s="97"/>
      <c r="C49" s="97"/>
      <c r="D49" s="102"/>
      <c r="E49" s="102"/>
      <c r="F49" s="102"/>
      <c r="G49" s="102"/>
      <c r="H49" s="104"/>
      <c r="I49" s="102"/>
      <c r="J49" s="102"/>
      <c r="K49" s="102"/>
      <c r="L49" s="102"/>
      <c r="M49" s="102"/>
      <c r="N49" s="77"/>
      <c r="O49" s="83"/>
      <c r="P49" s="77"/>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7"/>
    </row>
    <row r="50" ht="15" customHeight="1">
      <c r="A50" s="171"/>
      <c r="B50" s="97"/>
      <c r="C50" s="97"/>
      <c r="D50" s="102"/>
      <c r="E50" s="102"/>
      <c r="F50" s="102"/>
      <c r="G50" s="102"/>
      <c r="H50" s="104"/>
      <c r="I50" s="102"/>
      <c r="J50" s="102"/>
      <c r="K50" s="102"/>
      <c r="L50" s="102"/>
      <c r="M50" s="102"/>
      <c r="N50" s="77"/>
      <c r="O50" s="83"/>
      <c r="P50" s="77"/>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7"/>
    </row>
    <row r="51" ht="15" customHeight="1">
      <c r="A51" s="171"/>
      <c r="B51" s="97"/>
      <c r="C51" s="97"/>
      <c r="D51" s="102"/>
      <c r="E51" s="102"/>
      <c r="F51" s="102"/>
      <c r="G51" s="102"/>
      <c r="H51" s="104"/>
      <c r="I51" s="102"/>
      <c r="J51" s="102"/>
      <c r="K51" s="102"/>
      <c r="L51" s="102"/>
      <c r="M51" s="102"/>
      <c r="N51" s="77"/>
      <c r="O51" s="83"/>
      <c r="P51" s="77"/>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7"/>
    </row>
    <row r="52" ht="15" customHeight="1">
      <c r="A52" s="171"/>
      <c r="B52" s="97"/>
      <c r="C52" s="97"/>
      <c r="D52" s="102"/>
      <c r="E52" s="102"/>
      <c r="F52" s="102"/>
      <c r="G52" s="102"/>
      <c r="H52" s="104"/>
      <c r="I52" s="102"/>
      <c r="J52" s="102"/>
      <c r="K52" s="102"/>
      <c r="L52" s="102"/>
      <c r="M52" s="102"/>
      <c r="N52" s="77"/>
      <c r="O52" s="83"/>
      <c r="P52" s="77"/>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7"/>
    </row>
    <row r="53" ht="15" customHeight="1">
      <c r="A53" s="171"/>
      <c r="B53" s="97"/>
      <c r="C53" s="97"/>
      <c r="D53" s="102"/>
      <c r="E53" s="102"/>
      <c r="F53" s="102"/>
      <c r="G53" s="102"/>
      <c r="H53" s="104"/>
      <c r="I53" s="102"/>
      <c r="J53" s="102"/>
      <c r="K53" s="102"/>
      <c r="L53" s="102"/>
      <c r="M53" s="102"/>
      <c r="N53" s="77"/>
      <c r="O53" s="83"/>
      <c r="P53" s="77"/>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7"/>
    </row>
    <row r="54" ht="15" customHeight="1">
      <c r="A54" s="171"/>
      <c r="B54" s="97"/>
      <c r="C54" s="97"/>
      <c r="D54" s="102"/>
      <c r="E54" s="102"/>
      <c r="F54" s="102"/>
      <c r="G54" s="102"/>
      <c r="H54" s="104"/>
      <c r="I54" s="102"/>
      <c r="J54" s="102"/>
      <c r="K54" s="102"/>
      <c r="L54" s="102"/>
      <c r="M54" s="102"/>
      <c r="N54" s="77"/>
      <c r="O54" s="83"/>
      <c r="P54" s="77"/>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7"/>
    </row>
    <row r="55" ht="15" customHeight="1">
      <c r="A55" s="171"/>
      <c r="B55" s="97"/>
      <c r="C55" s="97"/>
      <c r="D55" s="102"/>
      <c r="E55" s="102"/>
      <c r="F55" s="102"/>
      <c r="G55" s="102"/>
      <c r="H55" s="104"/>
      <c r="I55" s="102"/>
      <c r="J55" s="102"/>
      <c r="K55" s="102"/>
      <c r="L55" s="102"/>
      <c r="M55" s="102"/>
      <c r="N55" s="77"/>
      <c r="O55" s="83"/>
      <c r="P55" s="77"/>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7"/>
    </row>
    <row r="56" ht="15" customHeight="1">
      <c r="A56" s="5"/>
      <c r="B56" s="6"/>
      <c r="C56" s="6"/>
      <c r="D56" s="83"/>
      <c r="E56" s="83"/>
      <c r="F56" s="83"/>
      <c r="G56" s="83"/>
      <c r="H56" s="77"/>
      <c r="I56" s="83"/>
      <c r="J56" s="83"/>
      <c r="K56" s="83"/>
      <c r="L56" s="83"/>
      <c r="M56" s="83"/>
      <c r="N56" s="77"/>
      <c r="O56" s="83"/>
      <c r="P56" s="77"/>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7"/>
    </row>
    <row r="57" ht="15" customHeight="1">
      <c r="A57" s="5"/>
      <c r="B57" s="6"/>
      <c r="C57" s="6"/>
      <c r="D57" s="83"/>
      <c r="E57" s="83"/>
      <c r="F57" s="83"/>
      <c r="G57" s="83"/>
      <c r="H57" s="77"/>
      <c r="I57" s="83"/>
      <c r="J57" s="83"/>
      <c r="K57" s="83"/>
      <c r="L57" s="83"/>
      <c r="M57" s="83"/>
      <c r="N57" s="77"/>
      <c r="O57" s="83"/>
      <c r="P57" s="77"/>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7"/>
    </row>
    <row r="58" ht="15" customHeight="1">
      <c r="A58" s="5"/>
      <c r="B58" s="6"/>
      <c r="C58" s="6"/>
      <c r="D58" s="83"/>
      <c r="E58" s="83"/>
      <c r="F58" s="83"/>
      <c r="G58" s="83"/>
      <c r="H58" s="77"/>
      <c r="I58" s="83"/>
      <c r="J58" s="83"/>
      <c r="K58" s="83"/>
      <c r="L58" s="83"/>
      <c r="M58" s="83"/>
      <c r="N58" s="77"/>
      <c r="O58" s="83"/>
      <c r="P58" s="77"/>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7"/>
    </row>
    <row r="59" ht="15" customHeight="1">
      <c r="A59" s="5"/>
      <c r="B59" s="6"/>
      <c r="C59" s="6"/>
      <c r="D59" s="83"/>
      <c r="E59" s="83"/>
      <c r="F59" s="83"/>
      <c r="G59" s="83"/>
      <c r="H59" s="77"/>
      <c r="I59" s="83"/>
      <c r="J59" s="83"/>
      <c r="K59" s="83"/>
      <c r="L59" s="83"/>
      <c r="M59" s="83"/>
      <c r="N59" s="77"/>
      <c r="O59" s="83"/>
      <c r="P59" s="77"/>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7"/>
    </row>
    <row r="60" ht="15" customHeight="1">
      <c r="A60" s="5"/>
      <c r="B60" s="6"/>
      <c r="C60" s="6"/>
      <c r="D60" s="83"/>
      <c r="E60" s="83"/>
      <c r="F60" s="83"/>
      <c r="G60" s="83"/>
      <c r="H60" s="77"/>
      <c r="I60" s="83"/>
      <c r="J60" s="83"/>
      <c r="K60" s="83"/>
      <c r="L60" s="83"/>
      <c r="M60" s="83"/>
      <c r="N60" s="77"/>
      <c r="O60" s="83"/>
      <c r="P60" s="77"/>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7"/>
    </row>
    <row r="61" ht="15" customHeight="1">
      <c r="A61" s="5"/>
      <c r="B61" s="6"/>
      <c r="C61" s="6"/>
      <c r="D61" s="83"/>
      <c r="E61" s="83"/>
      <c r="F61" s="83"/>
      <c r="G61" s="83"/>
      <c r="H61" s="77"/>
      <c r="I61" s="83"/>
      <c r="J61" s="83"/>
      <c r="K61" s="83"/>
      <c r="L61" s="83"/>
      <c r="M61" s="83"/>
      <c r="N61" s="77"/>
      <c r="O61" s="83"/>
      <c r="P61" s="77"/>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7"/>
    </row>
    <row r="62" ht="15" customHeight="1">
      <c r="A62" s="5"/>
      <c r="B62" s="6"/>
      <c r="C62" s="6"/>
      <c r="D62" s="83"/>
      <c r="E62" s="83"/>
      <c r="F62" s="83"/>
      <c r="G62" s="83"/>
      <c r="H62" s="77"/>
      <c r="I62" s="83"/>
      <c r="J62" s="83"/>
      <c r="K62" s="83"/>
      <c r="L62" s="83"/>
      <c r="M62" s="83"/>
      <c r="N62" s="77"/>
      <c r="O62" s="83"/>
      <c r="P62" s="77"/>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7"/>
    </row>
    <row r="63" ht="15" customHeight="1">
      <c r="A63" s="5"/>
      <c r="B63" s="6"/>
      <c r="C63" s="6"/>
      <c r="D63" s="83"/>
      <c r="E63" s="83"/>
      <c r="F63" s="83"/>
      <c r="G63" s="83"/>
      <c r="H63" s="77"/>
      <c r="I63" s="83"/>
      <c r="J63" s="83"/>
      <c r="K63" s="83"/>
      <c r="L63" s="83"/>
      <c r="M63" s="83"/>
      <c r="N63" s="77"/>
      <c r="O63" s="83"/>
      <c r="P63" s="77"/>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7"/>
    </row>
    <row r="64" ht="15" customHeight="1">
      <c r="A64" s="5"/>
      <c r="B64" s="6"/>
      <c r="C64" s="6"/>
      <c r="D64" s="83"/>
      <c r="E64" s="83"/>
      <c r="F64" s="83"/>
      <c r="G64" s="83"/>
      <c r="H64" s="77"/>
      <c r="I64" s="83"/>
      <c r="J64" s="83"/>
      <c r="K64" s="83"/>
      <c r="L64" s="83"/>
      <c r="M64" s="83"/>
      <c r="N64" s="77"/>
      <c r="O64" s="83"/>
      <c r="P64" s="77"/>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7"/>
    </row>
    <row r="65" ht="15" customHeight="1">
      <c r="A65" s="5"/>
      <c r="B65" s="6"/>
      <c r="C65" s="6"/>
      <c r="D65" s="83"/>
      <c r="E65" s="83"/>
      <c r="F65" s="83"/>
      <c r="G65" s="83"/>
      <c r="H65" s="77"/>
      <c r="I65" s="83"/>
      <c r="J65" s="83"/>
      <c r="K65" s="83"/>
      <c r="L65" s="83"/>
      <c r="M65" s="83"/>
      <c r="N65" s="77"/>
      <c r="O65" s="83"/>
      <c r="P65" s="77"/>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7"/>
    </row>
    <row r="66" ht="15" customHeight="1">
      <c r="A66" s="5"/>
      <c r="B66" s="6"/>
      <c r="C66" s="6"/>
      <c r="D66" s="83"/>
      <c r="E66" s="83"/>
      <c r="F66" s="83"/>
      <c r="G66" s="83"/>
      <c r="H66" s="77"/>
      <c r="I66" s="83"/>
      <c r="J66" s="83"/>
      <c r="K66" s="83"/>
      <c r="L66" s="83"/>
      <c r="M66" s="83"/>
      <c r="N66" s="77"/>
      <c r="O66" s="83"/>
      <c r="P66" s="77"/>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7"/>
    </row>
    <row r="67" ht="28.5" customHeight="1">
      <c r="A67" s="5"/>
      <c r="B67" s="6"/>
      <c r="C67" s="6"/>
      <c r="D67" s="83"/>
      <c r="E67" s="83"/>
      <c r="F67" s="83"/>
      <c r="G67" s="83"/>
      <c r="H67" s="77"/>
      <c r="I67" s="83"/>
      <c r="J67" s="83"/>
      <c r="K67" s="83"/>
      <c r="L67" s="83"/>
      <c r="M67" s="83"/>
      <c r="N67" s="77"/>
      <c r="O67" s="83"/>
      <c r="P67" s="77"/>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7"/>
    </row>
    <row r="68" ht="15" customHeight="1">
      <c r="A68" s="5"/>
      <c r="B68" s="6"/>
      <c r="C68" s="6"/>
      <c r="D68" s="83"/>
      <c r="E68" s="83"/>
      <c r="F68" s="83"/>
      <c r="G68" s="83"/>
      <c r="H68" s="77"/>
      <c r="I68" s="83"/>
      <c r="J68" s="83"/>
      <c r="K68" s="83"/>
      <c r="L68" s="83"/>
      <c r="M68" s="83"/>
      <c r="N68" s="77"/>
      <c r="O68" s="83"/>
      <c r="P68" s="77"/>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7"/>
    </row>
    <row r="69" ht="15" customHeight="1">
      <c r="A69" s="5"/>
      <c r="B69" s="6"/>
      <c r="C69" s="6"/>
      <c r="D69" s="83"/>
      <c r="E69" s="83"/>
      <c r="F69" s="83"/>
      <c r="G69" s="83"/>
      <c r="H69" s="77"/>
      <c r="I69" s="83"/>
      <c r="J69" s="83"/>
      <c r="K69" s="83"/>
      <c r="L69" s="83"/>
      <c r="M69" s="83"/>
      <c r="N69" s="77"/>
      <c r="O69" s="83"/>
      <c r="P69" s="77"/>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7"/>
    </row>
    <row r="70" ht="15" customHeight="1">
      <c r="A70" s="5"/>
      <c r="B70" s="6"/>
      <c r="C70" s="6"/>
      <c r="D70" s="83"/>
      <c r="E70" s="83"/>
      <c r="F70" s="83"/>
      <c r="G70" s="83"/>
      <c r="H70" s="77"/>
      <c r="I70" s="83"/>
      <c r="J70" s="83"/>
      <c r="K70" s="83"/>
      <c r="L70" s="83"/>
      <c r="M70" s="83"/>
      <c r="N70" s="77"/>
      <c r="O70" s="83"/>
      <c r="P70" s="77"/>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7"/>
    </row>
    <row r="71" ht="15" customHeight="1">
      <c r="A71" s="29"/>
      <c r="B71" s="30"/>
      <c r="C71" s="30"/>
      <c r="D71" s="172"/>
      <c r="E71" s="172"/>
      <c r="F71" s="172"/>
      <c r="G71" s="172"/>
      <c r="H71" s="173"/>
      <c r="I71" s="172"/>
      <c r="J71" s="172"/>
      <c r="K71" s="172"/>
      <c r="L71" s="172"/>
      <c r="M71" s="172"/>
      <c r="N71" s="173"/>
      <c r="O71" s="172"/>
      <c r="P71" s="173"/>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30"/>
      <c r="AY71" s="30"/>
      <c r="AZ71" s="30"/>
      <c r="BA71" s="30"/>
      <c r="BB71" s="30"/>
      <c r="BC71" s="30"/>
      <c r="BD71" s="30"/>
      <c r="BE71" s="30"/>
      <c r="BF71" s="30"/>
      <c r="BG71" s="30"/>
      <c r="BH71" s="30"/>
      <c r="BI71" s="30"/>
      <c r="BJ71" s="30"/>
      <c r="BK71" s="30"/>
      <c r="BL71" s="30"/>
      <c r="BM71" s="30"/>
      <c r="BN71" s="30"/>
      <c r="BO71" s="30"/>
      <c r="BP71" s="30"/>
      <c r="BQ71" s="30"/>
      <c r="BR71" s="30"/>
      <c r="BS71" s="30"/>
      <c r="BT71" s="30"/>
      <c r="BU71" s="30"/>
      <c r="BV71" s="30"/>
      <c r="BW71" s="30"/>
      <c r="BX71" s="30"/>
      <c r="BY71" s="30"/>
      <c r="BZ71" s="30"/>
      <c r="CA71" s="30"/>
      <c r="CB71" s="30"/>
      <c r="CC71" s="30"/>
      <c r="CD71" s="30"/>
      <c r="CE71" s="30"/>
      <c r="CF71" s="30"/>
      <c r="CG71" s="30"/>
      <c r="CH71" s="30"/>
      <c r="CI71" s="30"/>
      <c r="CJ71" s="30"/>
      <c r="CK71" s="30"/>
      <c r="CL71" s="30"/>
      <c r="CM71" s="30"/>
      <c r="CN71" s="30"/>
      <c r="CO71" s="30"/>
      <c r="CP71" s="30"/>
      <c r="CQ71" s="30"/>
      <c r="CR71" s="30"/>
      <c r="CS71" s="30"/>
      <c r="CT71" s="30"/>
      <c r="CU71" s="30"/>
      <c r="CV71" s="30"/>
      <c r="CW71" s="30"/>
      <c r="CX71" s="30"/>
      <c r="CY71" s="30"/>
      <c r="CZ71" s="30"/>
      <c r="DA71" s="30"/>
      <c r="DB71" s="30"/>
      <c r="DC71" s="30"/>
      <c r="DD71" s="30"/>
      <c r="DE71" s="30"/>
      <c r="DF71" s="30"/>
      <c r="DG71" s="30"/>
      <c r="DH71" s="30"/>
      <c r="DI71" s="30"/>
      <c r="DJ71" s="30"/>
      <c r="DK71" s="30"/>
      <c r="DL71" s="30"/>
      <c r="DM71" s="30"/>
      <c r="DN71" s="30"/>
      <c r="DO71" s="30"/>
      <c r="DP71" s="30"/>
      <c r="DQ71" s="30"/>
      <c r="DR71" s="30"/>
      <c r="DS71" s="30"/>
      <c r="DT71" s="30"/>
      <c r="DU71" s="30"/>
      <c r="DV71" s="30"/>
      <c r="DW71" s="30"/>
      <c r="DX71" s="30"/>
      <c r="DY71" s="30"/>
      <c r="DZ71" s="30"/>
      <c r="EA71" s="30"/>
      <c r="EB71" s="30"/>
      <c r="EC71" s="30"/>
      <c r="ED71" s="30"/>
      <c r="EE71" s="30"/>
      <c r="EF71" s="30"/>
      <c r="EG71" s="30"/>
      <c r="EH71" s="30"/>
      <c r="EI71" s="30"/>
      <c r="EJ71" s="30"/>
      <c r="EK71" s="30"/>
      <c r="EL71" s="30"/>
      <c r="EM71" s="30"/>
      <c r="EN71" s="30"/>
      <c r="EO71" s="30"/>
      <c r="EP71" s="30"/>
      <c r="EQ71" s="30"/>
      <c r="ER71" s="30"/>
      <c r="ES71" s="30"/>
      <c r="ET71" s="30"/>
      <c r="EU71" s="30"/>
      <c r="EV71" s="30"/>
      <c r="EW71" s="30"/>
      <c r="EX71" s="30"/>
      <c r="EY71" s="30"/>
      <c r="EZ71" s="30"/>
      <c r="FA71" s="30"/>
      <c r="FB71" s="30"/>
      <c r="FC71" s="30"/>
      <c r="FD71" s="30"/>
      <c r="FE71" s="30"/>
      <c r="FF71" s="30"/>
      <c r="FG71" s="30"/>
      <c r="FH71" s="30"/>
      <c r="FI71" s="30"/>
      <c r="FJ71" s="30"/>
      <c r="FK71" s="30"/>
      <c r="FL71" s="30"/>
      <c r="FM71" s="30"/>
      <c r="FN71" s="30"/>
      <c r="FO71" s="30"/>
      <c r="FP71" s="30"/>
      <c r="FQ71" s="30"/>
      <c r="FR71" s="30"/>
      <c r="FS71" s="30"/>
      <c r="FT71" s="30"/>
      <c r="FU71" s="30"/>
      <c r="FV71" s="30"/>
      <c r="FW71" s="30"/>
      <c r="FX71" s="30"/>
      <c r="FY71" s="30"/>
      <c r="FZ71" s="30"/>
      <c r="GA71" s="30"/>
      <c r="GB71" s="30"/>
      <c r="GC71" s="30"/>
      <c r="GD71" s="30"/>
      <c r="GE71" s="30"/>
      <c r="GF71" s="30"/>
      <c r="GG71" s="30"/>
      <c r="GH71" s="30"/>
      <c r="GI71" s="30"/>
      <c r="GJ71" s="30"/>
      <c r="GK71" s="30"/>
      <c r="GL71" s="30"/>
      <c r="GM71" s="30"/>
      <c r="GN71" s="30"/>
      <c r="GO71" s="30"/>
      <c r="GP71" s="30"/>
      <c r="GQ71" s="30"/>
      <c r="GR71" s="30"/>
      <c r="GS71" s="30"/>
      <c r="GT71" s="30"/>
      <c r="GU71" s="30"/>
      <c r="GV71" s="30"/>
      <c r="GW71" s="30"/>
      <c r="GX71" s="30"/>
      <c r="GY71" s="30"/>
      <c r="GZ71" s="30"/>
      <c r="HA71" s="30"/>
      <c r="HB71" s="30"/>
      <c r="HC71" s="30"/>
      <c r="HD71" s="30"/>
      <c r="HE71" s="30"/>
      <c r="HF71" s="30"/>
      <c r="HG71" s="30"/>
      <c r="HH71" s="30"/>
      <c r="HI71" s="30"/>
      <c r="HJ71" s="30"/>
      <c r="HK71" s="30"/>
      <c r="HL71" s="30"/>
      <c r="HM71" s="30"/>
      <c r="HN71" s="30"/>
      <c r="HO71" s="30"/>
      <c r="HP71" s="30"/>
      <c r="HQ71" s="30"/>
      <c r="HR71" s="30"/>
      <c r="HS71" s="30"/>
      <c r="HT71" s="30"/>
      <c r="HU71" s="30"/>
      <c r="HV71" s="30"/>
      <c r="HW71" s="30"/>
      <c r="HX71" s="30"/>
      <c r="HY71" s="30"/>
      <c r="HZ71" s="30"/>
      <c r="IA71" s="30"/>
      <c r="IB71" s="30"/>
      <c r="IC71" s="30"/>
      <c r="ID71" s="30"/>
      <c r="IE71" s="30"/>
      <c r="IF71" s="30"/>
      <c r="IG71" s="30"/>
      <c r="IH71" s="30"/>
      <c r="II71" s="30"/>
      <c r="IJ71" s="30"/>
      <c r="IK71" s="30"/>
      <c r="IL71" s="30"/>
      <c r="IM71" s="30"/>
      <c r="IN71" s="30"/>
      <c r="IO71" s="30"/>
      <c r="IP71" s="30"/>
      <c r="IQ71" s="30"/>
      <c r="IR71" s="30"/>
      <c r="IS71" s="58"/>
    </row>
  </sheetData>
  <mergeCells count="1">
    <mergeCell ref="K5:M5"/>
  </mergeCells>
  <pageMargins left="0.748031" right="0.748031" top="0.984252" bottom="0.984252" header="0.511811" footer="0.511811"/>
  <pageSetup firstPageNumber="1" fitToHeight="1" fitToWidth="1" scale="75" useFirstPageNumber="0" orientation="landscape" pageOrder="downThenOver"/>
  <headerFooter>
    <oddFooter>&amp;C&amp;"Helvetica,Regular"&amp;12&amp;K000000&amp;P</oddFooter>
  </headerFooter>
</worksheet>
</file>

<file path=xl/worksheets/sheet9.xml><?xml version="1.0" encoding="utf-8"?>
<worksheet xmlns:r="http://schemas.openxmlformats.org/officeDocument/2006/relationships" xmlns="http://schemas.openxmlformats.org/spreadsheetml/2006/main">
  <dimension ref="A1:Q446"/>
  <sheetViews>
    <sheetView workbookViewId="0" showGridLines="0" defaultGridColor="1"/>
  </sheetViews>
  <sheetFormatPr defaultColWidth="8.83333" defaultRowHeight="12.75" customHeight="1" outlineLevelRow="0" outlineLevelCol="0"/>
  <cols>
    <col min="1" max="1" width="9.17188" style="393" customWidth="1"/>
    <col min="2" max="2" width="9.17188" style="393" customWidth="1"/>
    <col min="3" max="3" width="11.5" style="393" customWidth="1"/>
    <col min="4" max="4" width="9.17188" style="393" customWidth="1"/>
    <col min="5" max="5" width="11.1719" style="393" customWidth="1"/>
    <col min="6" max="6" width="9.5" style="393" customWidth="1"/>
    <col min="7" max="7" width="9.5" style="393" customWidth="1"/>
    <col min="8" max="8" width="11.5" style="393" customWidth="1"/>
    <col min="9" max="9" width="9.17188" style="393" customWidth="1"/>
    <col min="10" max="10" width="10.6719" style="393" customWidth="1"/>
    <col min="11" max="11" width="10.1719" style="393" customWidth="1"/>
    <col min="12" max="12" width="9.17188" style="393" customWidth="1"/>
    <col min="13" max="13" width="9.17188" style="393" customWidth="1"/>
    <col min="14" max="14" width="9.17188" style="393" customWidth="1"/>
    <col min="15" max="15" width="9.17188" style="393" customWidth="1"/>
    <col min="16" max="16" width="9.17188" style="393" customWidth="1"/>
    <col min="17" max="17" width="9.17188" style="393" customWidth="1"/>
    <col min="18" max="256" width="8.85156" style="393" customWidth="1"/>
  </cols>
  <sheetData>
    <row r="1" ht="37" customHeight="1">
      <c r="A1" t="s" s="175">
        <v>42</v>
      </c>
      <c r="B1" s="176"/>
      <c r="C1" s="176"/>
      <c r="D1" s="176"/>
      <c r="E1" s="176"/>
      <c r="F1" s="177"/>
      <c r="G1" s="284"/>
      <c r="H1" s="176"/>
      <c r="I1" s="176"/>
      <c r="J1" s="176"/>
      <c r="K1" s="177"/>
      <c r="L1" s="179"/>
      <c r="M1" s="178"/>
      <c r="N1" s="176"/>
      <c r="O1" s="176"/>
      <c r="P1" s="176"/>
      <c r="Q1" s="176"/>
    </row>
    <row r="2" ht="15" customHeight="1">
      <c r="A2" t="s" s="180">
        <v>54</v>
      </c>
      <c r="B2" s="181"/>
      <c r="C2" s="182"/>
      <c r="D2" s="182"/>
      <c r="E2" s="182"/>
      <c r="F2" s="183"/>
      <c r="G2" s="288"/>
      <c r="H2" s="185"/>
      <c r="I2" s="185"/>
      <c r="J2" s="185"/>
      <c r="K2" s="183"/>
      <c r="L2" t="s" s="291">
        <v>436</v>
      </c>
      <c r="M2" s="178"/>
      <c r="N2" s="176"/>
      <c r="O2" s="176"/>
      <c r="P2" s="176"/>
      <c r="Q2" s="176"/>
    </row>
    <row r="3" ht="15" customHeight="1">
      <c r="A3" s="187"/>
      <c r="B3" s="188"/>
      <c r="C3" s="188"/>
      <c r="D3" s="189"/>
      <c r="E3" s="190"/>
      <c r="F3" s="191"/>
      <c r="G3" s="192"/>
      <c r="H3" s="189"/>
      <c r="I3" s="189"/>
      <c r="J3" s="189"/>
      <c r="K3" s="191"/>
      <c r="L3" s="193"/>
      <c r="M3" s="178"/>
      <c r="N3" s="176"/>
      <c r="O3" s="176"/>
      <c r="P3" s="176"/>
      <c r="Q3" s="176"/>
    </row>
    <row r="4" ht="15" customHeight="1">
      <c r="A4" s="194"/>
      <c r="B4" s="190"/>
      <c r="C4" s="190"/>
      <c r="D4" s="190"/>
      <c r="E4" s="190"/>
      <c r="F4" s="191"/>
      <c r="G4" s="192"/>
      <c r="H4" s="189"/>
      <c r="I4" s="189"/>
      <c r="J4" s="189"/>
      <c r="K4" s="191"/>
      <c r="L4" s="193"/>
      <c r="M4" s="178"/>
      <c r="N4" s="176"/>
      <c r="O4" s="176"/>
      <c r="P4" s="176"/>
      <c r="Q4" s="176"/>
    </row>
    <row r="5" ht="15" customHeight="1">
      <c r="A5" s="194"/>
      <c r="B5" s="190"/>
      <c r="C5" s="190"/>
      <c r="D5" s="190"/>
      <c r="E5" s="190"/>
      <c r="F5" s="191"/>
      <c r="G5" s="192"/>
      <c r="H5" s="189"/>
      <c r="I5" s="189"/>
      <c r="J5" s="189"/>
      <c r="K5" s="191"/>
      <c r="L5" s="193"/>
      <c r="M5" s="178"/>
      <c r="N5" s="176"/>
      <c r="O5" s="176"/>
      <c r="P5" s="176"/>
      <c r="Q5" s="176"/>
    </row>
    <row r="6" ht="15" customHeight="1">
      <c r="A6" s="194"/>
      <c r="B6" s="195"/>
      <c r="C6" s="195"/>
      <c r="D6" t="s" s="195">
        <v>56</v>
      </c>
      <c r="E6" s="195"/>
      <c r="F6" s="196"/>
      <c r="G6" s="197"/>
      <c r="H6" s="198"/>
      <c r="I6" s="198"/>
      <c r="J6" t="s" s="195">
        <v>57</v>
      </c>
      <c r="K6" s="196"/>
      <c r="L6" s="199"/>
      <c r="M6" s="178"/>
      <c r="N6" s="176"/>
      <c r="O6" s="176"/>
      <c r="P6" s="176"/>
      <c r="Q6" s="176"/>
    </row>
    <row r="7" ht="15" customHeight="1">
      <c r="A7" s="194"/>
      <c r="B7" t="s" s="200">
        <v>58</v>
      </c>
      <c r="C7" t="s" s="200">
        <v>59</v>
      </c>
      <c r="D7" t="s" s="200">
        <v>58</v>
      </c>
      <c r="E7" t="s" s="200">
        <v>60</v>
      </c>
      <c r="F7" t="s" s="201">
        <v>61</v>
      </c>
      <c r="G7" t="s" s="202">
        <v>62</v>
      </c>
      <c r="H7" t="s" s="200">
        <v>63</v>
      </c>
      <c r="I7" t="s" s="200">
        <v>62</v>
      </c>
      <c r="J7" t="s" s="200">
        <v>63</v>
      </c>
      <c r="K7" t="s" s="201">
        <v>61</v>
      </c>
      <c r="L7" t="s" s="203">
        <v>64</v>
      </c>
      <c r="M7" s="178"/>
      <c r="N7" s="176"/>
      <c r="O7" s="176"/>
      <c r="P7" s="176"/>
      <c r="Q7" s="176"/>
    </row>
    <row r="8" ht="15" customHeight="1">
      <c r="A8" s="194"/>
      <c r="B8" t="s" s="190">
        <v>129</v>
      </c>
      <c r="C8" t="s" s="190">
        <v>130</v>
      </c>
      <c r="D8" t="s" s="190">
        <v>131</v>
      </c>
      <c r="E8" t="s" s="190">
        <v>132</v>
      </c>
      <c r="F8" t="s" s="205">
        <v>56</v>
      </c>
      <c r="G8" t="s" s="206">
        <v>129</v>
      </c>
      <c r="H8" t="s" s="190">
        <v>130</v>
      </c>
      <c r="I8" t="s" s="190">
        <v>131</v>
      </c>
      <c r="J8" t="s" s="190">
        <v>71</v>
      </c>
      <c r="K8" t="s" s="205">
        <v>57</v>
      </c>
      <c r="L8" t="s" s="207">
        <v>56</v>
      </c>
      <c r="M8" s="178"/>
      <c r="N8" s="176"/>
      <c r="O8" s="176"/>
      <c r="P8" s="176"/>
      <c r="Q8" s="176"/>
    </row>
    <row r="9" ht="15" customHeight="1">
      <c r="A9" s="194"/>
      <c r="B9" s="190"/>
      <c r="C9" s="190"/>
      <c r="D9" s="208"/>
      <c r="E9" s="190"/>
      <c r="F9" s="209"/>
      <c r="G9" s="210"/>
      <c r="H9" s="190"/>
      <c r="I9" s="190"/>
      <c r="J9" t="s" s="190">
        <v>73</v>
      </c>
      <c r="K9" s="205"/>
      <c r="L9" s="179"/>
      <c r="M9" s="178"/>
      <c r="N9" s="176"/>
      <c r="O9" s="176"/>
      <c r="P9" s="176"/>
      <c r="Q9" s="176"/>
    </row>
    <row r="10" ht="15" customHeight="1">
      <c r="A10" s="194"/>
      <c r="B10" s="182"/>
      <c r="C10" s="182"/>
      <c r="D10" s="190"/>
      <c r="E10" s="182"/>
      <c r="F10" s="205"/>
      <c r="G10" s="206"/>
      <c r="H10" s="190"/>
      <c r="I10" s="190"/>
      <c r="J10" s="190"/>
      <c r="K10" s="205"/>
      <c r="L10" s="179"/>
      <c r="M10" s="178"/>
      <c r="N10" s="176"/>
      <c r="O10" s="176"/>
      <c r="P10" s="176"/>
      <c r="Q10" s="176"/>
    </row>
    <row r="11" ht="15" customHeight="1">
      <c r="A11" t="s" s="211">
        <v>133</v>
      </c>
      <c r="B11" s="212"/>
      <c r="C11" s="212"/>
      <c r="D11" s="213"/>
      <c r="E11" s="213"/>
      <c r="F11" s="214"/>
      <c r="G11" s="394"/>
      <c r="H11" s="216"/>
      <c r="I11" s="216"/>
      <c r="J11" s="217"/>
      <c r="K11" s="218"/>
      <c r="L11" s="219"/>
      <c r="M11" s="178"/>
      <c r="N11" s="176"/>
      <c r="O11" s="176"/>
      <c r="P11" s="176"/>
      <c r="Q11" s="176"/>
    </row>
    <row r="12" ht="15" customHeight="1">
      <c r="A12" s="194">
        <v>2000</v>
      </c>
      <c r="B12" s="220">
        <f>SUM('Quarter (Million m3)'!C12:C15)</f>
        <v>270.087</v>
      </c>
      <c r="C12" s="220">
        <f>'Annual (GWh)'!C12*0.0914</f>
        <v>0</v>
      </c>
      <c r="D12" s="220">
        <f>SUM('Quarter (Million m3)'!E12:E15)</f>
        <v>1030.9006</v>
      </c>
      <c r="E12" s="220">
        <f>'Annual (GWh)'!E12*0.0914</f>
        <v>0</v>
      </c>
      <c r="F12" s="221">
        <f>SUM('Quarter (Million m3)'!G12:G15)</f>
        <v>1300.9876</v>
      </c>
      <c r="G12" s="263">
        <f>'Annual (GWh)'!G12*0.0914</f>
        <v>8644.063599999999</v>
      </c>
      <c r="H12" s="220">
        <f>'Annual (GWh)'!H12*0.0914</f>
        <v>705.8822</v>
      </c>
      <c r="I12" s="220">
        <v>0</v>
      </c>
      <c r="J12" s="220">
        <f>'Annual (GWh)'!J12*0.0914</f>
        <v>2947.4672</v>
      </c>
      <c r="K12" s="221">
        <f>'Annual (GWh)'!K12*0.0914</f>
        <v>12297.413</v>
      </c>
      <c r="L12" s="395">
        <f>'Annual (GWh)'!L12*0.0914</f>
        <v>-10996.4254</v>
      </c>
      <c r="M12" s="178"/>
      <c r="N12" s="176"/>
      <c r="O12" s="176"/>
      <c r="P12" s="176"/>
      <c r="Q12" s="176"/>
    </row>
    <row r="13" ht="15" customHeight="1">
      <c r="A13" s="194">
        <v>2001</v>
      </c>
      <c r="B13" s="225">
        <f>SUM('Quarter (Million m3)'!C16:C19)</f>
        <v>366.971</v>
      </c>
      <c r="C13" s="225">
        <f>'Annual (GWh)'!C13*0.0914</f>
        <v>0</v>
      </c>
      <c r="D13" s="225">
        <f>SUM('Quarter (Million m3)'!E16:E19)</f>
        <v>1157.735</v>
      </c>
      <c r="E13" s="225">
        <f>'Annual (GWh)'!E13*0.0914</f>
        <v>0</v>
      </c>
      <c r="F13" s="226">
        <f>SUM('Quarter (Million m3)'!G16:G19)</f>
        <v>1524.706</v>
      </c>
      <c r="G13" s="234">
        <f>'Annual (GWh)'!G13*0.0914</f>
        <v>7389.3244</v>
      </c>
      <c r="H13" s="225">
        <f>'Annual (GWh)'!H13*0.0914</f>
        <v>515.496</v>
      </c>
      <c r="I13" s="225">
        <v>0</v>
      </c>
      <c r="J13" s="225">
        <f>'Annual (GWh)'!J13*0.0914</f>
        <v>3484.8992</v>
      </c>
      <c r="K13" s="226">
        <f>'Annual (GWh)'!K13*0.0914</f>
        <v>11389.7196</v>
      </c>
      <c r="L13" s="241">
        <f>'Annual (GWh)'!L13*0.0914</f>
        <v>-9858.860999999999</v>
      </c>
      <c r="M13" s="178"/>
      <c r="N13" s="176"/>
      <c r="O13" s="176"/>
      <c r="P13" s="176"/>
      <c r="Q13" s="176"/>
    </row>
    <row r="14" ht="15" customHeight="1">
      <c r="A14" s="194">
        <v>2002</v>
      </c>
      <c r="B14" s="225">
        <f>SUM('Quarter (Million m3)'!C20:C23)</f>
        <v>611.2658</v>
      </c>
      <c r="C14" s="225">
        <f>'Annual (GWh)'!C14*0.0914</f>
        <v>0</v>
      </c>
      <c r="D14" s="225">
        <f>SUM('Quarter (Million m3)'!E20:E23)</f>
        <v>3391.267971212802</v>
      </c>
      <c r="E14" s="225">
        <f>'Annual (GWh)'!E14*0.0914</f>
        <v>0</v>
      </c>
      <c r="F14" s="226">
        <f>SUM('Quarter (Million m3)'!G20:G23)</f>
        <v>4002.533771212802</v>
      </c>
      <c r="G14" s="234">
        <f>'Annual (GWh)'!G14*0.0914</f>
        <v>8334.6746</v>
      </c>
      <c r="H14" s="225">
        <f>'Annual (GWh)'!H14*0.0914</f>
        <v>442.1018</v>
      </c>
      <c r="I14" s="225">
        <v>0</v>
      </c>
      <c r="J14" s="225">
        <f>'Annual (GWh)'!J14*0.0914</f>
        <v>3540.836</v>
      </c>
      <c r="K14" s="226">
        <f>'Annual (GWh)'!K14*0.0914</f>
        <v>12317.6124</v>
      </c>
      <c r="L14" s="241">
        <f>'Annual (GWh)'!L14*0.0914</f>
        <v>-8247.753199999999</v>
      </c>
      <c r="M14" s="178"/>
      <c r="N14" s="176"/>
      <c r="O14" s="176"/>
      <c r="P14" s="176"/>
      <c r="Q14" s="176"/>
    </row>
    <row r="15" ht="15" customHeight="1">
      <c r="A15" s="194">
        <v>2003</v>
      </c>
      <c r="B15" s="225">
        <f>'Annual (GWh)'!B15*0.0914</f>
        <v>400.9718</v>
      </c>
      <c r="C15" s="225">
        <f>'Annual (GWh)'!C15*0.0914</f>
        <v>0</v>
      </c>
      <c r="D15" s="225">
        <f>SUM('Quarter (Million m3)'!E24:E27)</f>
        <v>6326.941125464489</v>
      </c>
      <c r="E15" s="225">
        <f>'Annual (GWh)'!E15*0.0914</f>
        <v>0</v>
      </c>
      <c r="F15" s="226">
        <f>SUM('Quarter (Million m3)'!G24:G27)</f>
        <v>6727.912925464489</v>
      </c>
      <c r="G15" s="234">
        <f>'Annual (GWh)'!G15*0.0914</f>
        <v>11210.3014</v>
      </c>
      <c r="H15" s="225">
        <f>'Annual (GWh)'!H15*0.0914</f>
        <v>312.9536</v>
      </c>
      <c r="I15" s="225">
        <v>0</v>
      </c>
      <c r="J15" s="225">
        <f>'Annual (GWh)'!J15*0.0914</f>
        <v>3729.6684</v>
      </c>
      <c r="K15" s="226">
        <f>'Annual (GWh)'!K15*0.0914</f>
        <v>15252.9234</v>
      </c>
      <c r="L15" s="241">
        <f>'Annual (GWh)'!L15*0.0914</f>
        <v>-8293.544599999999</v>
      </c>
      <c r="M15" s="178"/>
      <c r="N15" s="176"/>
      <c r="O15" s="176"/>
      <c r="P15" s="176"/>
      <c r="Q15" s="176"/>
    </row>
    <row r="16" ht="15" customHeight="1">
      <c r="A16" s="194">
        <v>2004</v>
      </c>
      <c r="B16" s="225">
        <f>'Annual (GWh)'!B16*0.0914</f>
        <v>2339.1088</v>
      </c>
      <c r="C16" s="225">
        <f>'Annual (GWh)'!C16*0.0914</f>
        <v>0</v>
      </c>
      <c r="D16" s="225">
        <f>SUM('Quarter (Million m3)'!E28:E31)</f>
        <v>8459.326741822617</v>
      </c>
      <c r="E16" s="225">
        <f>'Annual (GWh)'!E16*0.0914</f>
        <v>0</v>
      </c>
      <c r="F16" s="226">
        <f>SUM('Quarter (Million m3)'!G28:G31)</f>
        <v>10798.435541822615</v>
      </c>
      <c r="G16" s="234">
        <f>'Annual (GWh)'!G16*0.0914</f>
        <v>5489.483999999999</v>
      </c>
      <c r="H16" s="225">
        <f>'Annual (GWh)'!H16*0.0914</f>
        <v>263.8718</v>
      </c>
      <c r="I16" s="225">
        <v>0</v>
      </c>
      <c r="J16" s="225">
        <f>'Annual (GWh)'!J16*0.0914</f>
        <v>3572.2776</v>
      </c>
      <c r="K16" s="226">
        <f>'Annual (GWh)'!K16*0.0914</f>
        <v>9325.633399999999</v>
      </c>
      <c r="L16" s="396">
        <f>'Annual (GWh)'!L16*0.0914</f>
        <v>1729.6536</v>
      </c>
      <c r="M16" s="178"/>
      <c r="N16" s="176"/>
      <c r="O16" s="176"/>
      <c r="P16" s="176"/>
      <c r="Q16" s="176"/>
    </row>
    <row r="17" ht="15" customHeight="1">
      <c r="A17" s="194">
        <v>2005</v>
      </c>
      <c r="B17" s="225">
        <f>'Annual (GWh)'!B17*0.0914</f>
        <v>2203.4712</v>
      </c>
      <c r="C17" s="225">
        <f>'Annual (GWh)'!C17*0.0914</f>
        <v>0</v>
      </c>
      <c r="D17" s="225">
        <f>SUM('Quarter (Million m3)'!E32:E35)</f>
        <v>11303.122548020183</v>
      </c>
      <c r="E17" s="225">
        <f>SUM('Quarter (Million m3)'!F32:F35)</f>
        <v>498.4041999999999</v>
      </c>
      <c r="F17" s="226">
        <f>SUM('Quarter (Million m3)'!G32:G35)</f>
        <v>14004.997948020182</v>
      </c>
      <c r="G17" s="234">
        <f>'Annual (GWh)'!G17*0.0914</f>
        <v>3348.896</v>
      </c>
      <c r="H17" s="225">
        <f>'Annual (GWh)'!H17*0.0914</f>
        <v>389.4554</v>
      </c>
      <c r="I17" s="225">
        <v>0</v>
      </c>
      <c r="J17" s="225">
        <f>'Annual (GWh)'!J17*0.0914</f>
        <v>3601.7998</v>
      </c>
      <c r="K17" s="226">
        <f>'Annual (GWh)'!K17*0.0914</f>
        <v>7340.151199999999</v>
      </c>
      <c r="L17" s="396">
        <f>'Annual (GWh)'!L17*0.0914</f>
        <v>7051.235799999999</v>
      </c>
      <c r="M17" s="178"/>
      <c r="N17" s="176"/>
      <c r="O17" s="176"/>
      <c r="P17" s="176"/>
      <c r="Q17" s="176"/>
    </row>
    <row r="18" ht="15" customHeight="1">
      <c r="A18" s="194">
        <v>2006</v>
      </c>
      <c r="B18" s="225">
        <f>'Annual (GWh)'!B18*0.0914</f>
        <v>2788.157</v>
      </c>
      <c r="C18" s="225">
        <f>SUM('Quarter (Million m3)'!D36:D39)</f>
        <v>839.9847800000001</v>
      </c>
      <c r="D18" s="225">
        <f>SUM('Quarter (Million m3)'!E36:E39)</f>
        <v>14003.449192133827</v>
      </c>
      <c r="E18" s="225">
        <f>SUM('Quarter (Million m3)'!F36:F39)</f>
        <v>3437.685390444182</v>
      </c>
      <c r="F18" s="226">
        <f>SUM('Quarter (Million m3)'!G36:G39)</f>
        <v>21068.628362578005</v>
      </c>
      <c r="G18" s="234">
        <f>'Annual (GWh)'!G18*0.0914</f>
        <v>5501.7316</v>
      </c>
      <c r="H18" s="225">
        <f>'Annual (GWh)'!H18*0.0914</f>
        <v>308.1094</v>
      </c>
      <c r="I18" s="225">
        <v>0</v>
      </c>
      <c r="J18" s="225">
        <f>'Annual (GWh)'!J18*0.0914</f>
        <v>4318.3758</v>
      </c>
      <c r="K18" s="226">
        <f>'Annual (GWh)'!K18*0.0914</f>
        <v>10128.2168</v>
      </c>
      <c r="L18" s="396">
        <f>'Annual (GWh)'!L18*0.0914</f>
        <v>11282.416</v>
      </c>
      <c r="M18" s="178"/>
      <c r="N18" s="176"/>
      <c r="O18" s="176"/>
      <c r="P18" s="176"/>
      <c r="Q18" s="176"/>
    </row>
    <row r="19" ht="15" customHeight="1">
      <c r="A19" s="194">
        <v>2007</v>
      </c>
      <c r="B19" s="225">
        <f>SUM('Quarter (Million m3)'!C40:C43)</f>
        <v>592.778207908397</v>
      </c>
      <c r="C19" s="225">
        <f>SUM('Quarter (Million m3)'!D40:D43)</f>
        <v>7106.66902</v>
      </c>
      <c r="D19" s="225">
        <f>SUM('Quarter (Million m3)'!E40:E43)</f>
        <v>20338.755241083411</v>
      </c>
      <c r="E19" s="225">
        <f>SUM('Quarter (Million m3)'!F40:F43)</f>
        <v>1403.982722740689</v>
      </c>
      <c r="F19" s="226">
        <f>SUM('Quarter (Million m3)'!G40:G43)</f>
        <v>29442.185191732493</v>
      </c>
      <c r="G19" s="227">
        <f>SUM('Quarter (Million m3)'!H40:H43)</f>
        <v>4696.171733220503</v>
      </c>
      <c r="H19" s="225">
        <f>SUM('Quarter (Million m3)'!I40:I43)</f>
        <v>602.08548</v>
      </c>
      <c r="I19" s="225">
        <f>SUM('Quarter (Million m3)'!J40:J43)</f>
        <v>13.68662</v>
      </c>
      <c r="J19" s="225">
        <f>SUM('Quarter (Million m3)'!K40:K43)</f>
        <v>4655.422361583099</v>
      </c>
      <c r="K19" s="226">
        <f>SUM('Quarter (Million m3)'!L40:L43)</f>
        <v>9967.366194803601</v>
      </c>
      <c r="L19" s="396">
        <f>SUM('Quarter (Million m3)'!M40:M43)</f>
        <v>19474.818996928894</v>
      </c>
      <c r="M19" s="178"/>
      <c r="N19" s="176"/>
      <c r="O19" s="176"/>
      <c r="P19" s="176"/>
      <c r="Q19" s="176"/>
    </row>
    <row r="20" ht="15" customHeight="1">
      <c r="A20" s="194">
        <v>2008</v>
      </c>
      <c r="B20" s="225">
        <f>SUM('Quarter (Million m3)'!C44:C47)</f>
        <v>1126.813049172554</v>
      </c>
      <c r="C20" s="225">
        <f>SUM('Quarter (Million m3)'!D44:D47)</f>
        <v>8439.57611</v>
      </c>
      <c r="D20" s="225">
        <f>SUM('Quarter (Million m3)'!E44:E47)</f>
        <v>25528.126133967562</v>
      </c>
      <c r="E20" s="225">
        <f>SUM('Quarter (Million m3)'!F44:F47)</f>
        <v>834.7715249999999</v>
      </c>
      <c r="F20" s="226">
        <f>SUM('Quarter (Million m3)'!G44:G47)</f>
        <v>35929.286818140114</v>
      </c>
      <c r="G20" s="227">
        <f>SUM('Quarter (Million m3)'!H44:H47)</f>
        <v>4183.842775030769</v>
      </c>
      <c r="H20" s="225">
        <f>SUM('Quarter (Million m3)'!I44:I47)</f>
        <v>901.242</v>
      </c>
      <c r="I20" s="225">
        <f>SUM('Quarter (Million m3)'!J44:J47)</f>
        <v>34.91124</v>
      </c>
      <c r="J20" s="225">
        <f>SUM('Quarter (Million m3)'!K44:K47)</f>
        <v>4952.368062191445</v>
      </c>
      <c r="K20" s="226">
        <f>SUM('Quarter (Million m3)'!L44:L47)</f>
        <v>10072.364077222213</v>
      </c>
      <c r="L20" s="396">
        <f>SUM('Quarter (Million m3)'!M44:M47)</f>
        <v>25856.9227409179</v>
      </c>
      <c r="M20" s="178"/>
      <c r="N20" s="176"/>
      <c r="O20" s="176"/>
      <c r="P20" s="176"/>
      <c r="Q20" s="176"/>
    </row>
    <row r="21" ht="15" customHeight="1">
      <c r="A21" s="194">
        <v>2009</v>
      </c>
      <c r="B21" s="225">
        <f>SUM('Quarter (Million m3)'!C48:C51)</f>
        <v>728.0216298906287</v>
      </c>
      <c r="C21" s="225">
        <f>SUM('Quarter (Million m3)'!D48:D51)</f>
        <v>6474.71327</v>
      </c>
      <c r="D21" s="225">
        <f>SUM('Quarter (Million m3)'!E48:E51)</f>
        <v>23477.741571087263</v>
      </c>
      <c r="E21" s="225">
        <f>SUM('Quarter (Million m3)'!F48:F51)</f>
        <v>10279.0674</v>
      </c>
      <c r="F21" s="226">
        <f>SUM('Quarter (Million m3)'!G48:G51)</f>
        <v>40959.5438709779</v>
      </c>
      <c r="G21" s="227">
        <f>SUM('Quarter (Million m3)'!H48:H51)</f>
        <v>5702.451349775364</v>
      </c>
      <c r="H21" s="225">
        <f>SUM('Quarter (Million m3)'!I48:I51)</f>
        <v>1210.52804</v>
      </c>
      <c r="I21" s="225">
        <f>SUM('Quarter (Million m3)'!J48:J51)</f>
        <v>24.039</v>
      </c>
      <c r="J21" s="225">
        <f>SUM('Quarter (Million m3)'!K48:K51)</f>
        <v>4946.493342933356</v>
      </c>
      <c r="K21" s="226">
        <f>SUM('Quarter (Million m3)'!L48:L51)</f>
        <v>11883.511732708721</v>
      </c>
      <c r="L21" s="396">
        <f>SUM('Quarter (Million m3)'!M48:M51)</f>
        <v>29076.032138269173</v>
      </c>
      <c r="M21" s="178"/>
      <c r="N21" s="176"/>
      <c r="O21" s="176"/>
      <c r="P21" s="176"/>
      <c r="Q21" s="176"/>
    </row>
    <row r="22" ht="15" customHeight="1">
      <c r="A22" s="194">
        <v>2010</v>
      </c>
      <c r="B22" s="225">
        <f>SUM('Quarter (Million m3)'!C52:C55)</f>
        <v>1244.739458967089</v>
      </c>
      <c r="C22" s="225">
        <f>SUM('Quarter (Million m3)'!D52:D55)</f>
        <v>8164.075850000001</v>
      </c>
      <c r="D22" s="225">
        <f>SUM('Quarter (Million m3)'!E52:E55)</f>
        <v>25025.845068660106</v>
      </c>
      <c r="E22" s="225">
        <f>SUM('Quarter (Million m3)'!F52:F55)</f>
        <v>19031.631560166054</v>
      </c>
      <c r="F22" s="226">
        <f>SUM('Quarter (Million m3)'!G52:G55)</f>
        <v>53466.291937793249</v>
      </c>
      <c r="G22" s="227">
        <f>SUM('Quarter (Million m3)'!H52:H55)</f>
        <v>8801.662144453867</v>
      </c>
      <c r="H22" s="225">
        <f>SUM('Quarter (Million m3)'!I52:I55)</f>
        <v>1293.52671</v>
      </c>
      <c r="I22" s="225">
        <f>SUM('Quarter (Million m3)'!J52:J55)</f>
        <v>14.17698</v>
      </c>
      <c r="J22" s="225">
        <f>SUM('Quarter (Million m3)'!K52:K55)</f>
        <v>5133.498068928521</v>
      </c>
      <c r="K22" s="226">
        <f>SUM('Quarter (Million m3)'!L52:L55)</f>
        <v>15242.863903382387</v>
      </c>
      <c r="L22" s="396">
        <f>SUM('Quarter (Million m3)'!M52:M55)</f>
        <v>38223.428034410856</v>
      </c>
      <c r="M22" s="178"/>
      <c r="N22" s="176"/>
      <c r="O22" s="176"/>
      <c r="P22" s="176"/>
      <c r="Q22" s="176"/>
    </row>
    <row r="23" ht="15" customHeight="1">
      <c r="A23" s="194">
        <v>2011</v>
      </c>
      <c r="B23" s="225">
        <f>SUM('Quarter (Million m3)'!C56:C59)</f>
        <v>368.4013397088273</v>
      </c>
      <c r="C23" s="225">
        <f>SUM('Quarter (Million m3)'!D56:D59)</f>
        <v>6446.983274712042</v>
      </c>
      <c r="D23" s="225">
        <f>SUM('Quarter (Million m3)'!E56:E59)</f>
        <v>21203.456488679192</v>
      </c>
      <c r="E23" s="225">
        <f>SUM('Quarter (Million m3)'!F56:F59)</f>
        <v>25297.298683542216</v>
      </c>
      <c r="F23" s="226">
        <f>SUM('Quarter (Million m3)'!G56:G59)</f>
        <v>53316.139786642278</v>
      </c>
      <c r="G23" s="227">
        <f>SUM('Quarter (Million m3)'!H56:H59)</f>
        <v>9279.022143310818</v>
      </c>
      <c r="H23" s="225">
        <f>SUM('Quarter (Million m3)'!I56:I59)</f>
        <v>1386.62768</v>
      </c>
      <c r="I23" s="225">
        <f>SUM('Quarter (Million m3)'!J56:J59)</f>
        <v>10.8035</v>
      </c>
      <c r="J23" s="225">
        <f>SUM('Quarter (Million m3)'!K56:K59)</f>
        <v>5287.088769937887</v>
      </c>
      <c r="K23" s="226">
        <f>SUM('Quarter (Million m3)'!L56:L59)</f>
        <v>15963.5420932487</v>
      </c>
      <c r="L23" s="396">
        <f>SUM('Quarter (Million m3)'!M56:M59)</f>
        <v>37352.597693393574</v>
      </c>
      <c r="M23" s="178"/>
      <c r="N23" s="176"/>
      <c r="O23" s="176"/>
      <c r="P23" s="176"/>
      <c r="Q23" s="176"/>
    </row>
    <row r="24" ht="15" customHeight="1">
      <c r="A24" s="194">
        <v>2012</v>
      </c>
      <c r="B24" s="230">
        <f>SUM('Quarter (Million m3)'!C60:C63)</f>
        <v>1310.010162416806</v>
      </c>
      <c r="C24" s="230">
        <f>SUM('Quarter (Million m3)'!D60:D63)</f>
        <v>7296.793369999999</v>
      </c>
      <c r="D24" s="230">
        <f>SUM('Quarter (Million m3)'!E60:E63)</f>
        <v>26831.7883169113</v>
      </c>
      <c r="E24" s="230">
        <f>SUM('Quarter (Million m3)'!F60:F63)</f>
        <v>13820.3746195326</v>
      </c>
      <c r="F24" s="231">
        <f>SUM('Quarter (Million m3)'!G60:G63)</f>
        <v>49258.966468860715</v>
      </c>
      <c r="G24" s="234">
        <f>SUM('Quarter (Million m3)'!H60:H63)</f>
        <v>4627.687989464759</v>
      </c>
      <c r="H24" s="230">
        <f>SUM('Quarter (Million m3)'!I60:I63)</f>
        <v>2052.51584</v>
      </c>
      <c r="I24" s="230">
        <f>SUM('Quarter (Million m3)'!J60:J63)</f>
        <v>4.43866</v>
      </c>
      <c r="J24" s="230">
        <f>SUM('Quarter (Million m3)'!K60:K63)</f>
        <v>5280.183319242727</v>
      </c>
      <c r="K24" s="231">
        <f>SUM('Quarter (Million m3)'!L60:L63)</f>
        <v>11964.825808707485</v>
      </c>
      <c r="L24" s="396">
        <f>SUM('Quarter (Million m3)'!M60:M63)</f>
        <v>37294.140660153222</v>
      </c>
      <c r="M24" s="178"/>
      <c r="N24" s="176"/>
      <c r="O24" s="176"/>
      <c r="P24" s="176"/>
      <c r="Q24" s="176"/>
    </row>
    <row r="25" ht="15" customHeight="1">
      <c r="A25" s="194">
        <v>2013</v>
      </c>
      <c r="B25" s="230">
        <f>SUM('Quarter (Million m3)'!C64:C67)</f>
        <v>3307.154196580588</v>
      </c>
      <c r="C25" s="230">
        <f>SUM('Quarter (Million m3)'!D64:D67)</f>
        <v>7597.942863471502</v>
      </c>
      <c r="D25" s="230">
        <f>SUM('Quarter (Million m3)'!E64:E67)</f>
        <v>27865.716253225248</v>
      </c>
      <c r="E25" s="230">
        <f>SUM('Quarter (Million m3)'!F64:F67)</f>
        <v>9417.536091610255</v>
      </c>
      <c r="F25" s="231">
        <f>SUM('Quarter (Million m3)'!G64:G67)</f>
        <v>48188.349404887587</v>
      </c>
      <c r="G25" s="234">
        <f>SUM('Quarter (Million m3)'!H64:H67)</f>
        <v>2519.315787874573</v>
      </c>
      <c r="H25" s="230">
        <f>SUM('Quarter (Million m3)'!I64:I67)</f>
        <v>1561.72481</v>
      </c>
      <c r="I25" s="230">
        <f>SUM('Quarter (Million m3)'!J64:J67)</f>
        <v>1.75972</v>
      </c>
      <c r="J25" s="230">
        <f>SUM('Quarter (Million m3)'!K64:K67)</f>
        <v>4904.551364350790</v>
      </c>
      <c r="K25" s="231">
        <f>SUM('Quarter (Million m3)'!L64:L67)</f>
        <v>8987.351682225364</v>
      </c>
      <c r="L25" s="396">
        <f>SUM('Quarter (Million m3)'!M64:M67)</f>
        <v>39200.997722662229</v>
      </c>
      <c r="M25" s="178"/>
      <c r="N25" s="176"/>
      <c r="O25" s="176"/>
      <c r="P25" s="176"/>
      <c r="Q25" s="176"/>
    </row>
    <row r="26" ht="15" customHeight="1">
      <c r="A26" s="194">
        <v>2014</v>
      </c>
      <c r="B26" s="230">
        <f>SUM('Quarter (Million m3)'!C68:C71)</f>
        <v>364.9280988209636</v>
      </c>
      <c r="C26" s="230">
        <f>SUM('Quarter (Million m3)'!D68:D71)</f>
        <v>6567.170544950812</v>
      </c>
      <c r="D26" s="230">
        <f>SUM('Quarter (Million m3)'!E68:E71)</f>
        <v>24511.792875920459</v>
      </c>
      <c r="E26" s="230">
        <f>SUM('Quarter (Million m3)'!F68:F71)</f>
        <v>11312.031442713320</v>
      </c>
      <c r="F26" s="231">
        <f>SUM('Quarter (Million m3)'!G68:G71)</f>
        <v>42755.922962405552</v>
      </c>
      <c r="G26" s="234">
        <f>SUM('Quarter (Million m3)'!H68:H71)</f>
        <v>4403.328718189601</v>
      </c>
      <c r="H26" s="230">
        <f>SUM('Quarter (Million m3)'!I68:I71)</f>
        <v>1664.63657</v>
      </c>
      <c r="I26" s="230">
        <f>SUM('Quarter (Million m3)'!J68:J71)</f>
        <v>1.66952</v>
      </c>
      <c r="J26" s="230">
        <f>SUM('Quarter (Million m3)'!K68:K71)</f>
        <v>4492.493861899643</v>
      </c>
      <c r="K26" s="231">
        <f>SUM('Quarter (Million m3)'!L68:L71)</f>
        <v>10562.128670089245</v>
      </c>
      <c r="L26" s="396">
        <f>SUM('Quarter (Million m3)'!M68:M71)</f>
        <v>32193.794292316306</v>
      </c>
      <c r="M26" s="178"/>
      <c r="N26" s="176"/>
      <c r="O26" s="176"/>
      <c r="P26" s="176"/>
      <c r="Q26" s="176"/>
    </row>
    <row r="27" ht="15" customHeight="1">
      <c r="A27" s="232">
        <v>2015</v>
      </c>
      <c r="B27" s="230">
        <f>SUM('Quarter (Million m3)'!C72:C75)</f>
        <v>195.9731151168831</v>
      </c>
      <c r="C27" s="230">
        <f>SUM('Quarter (Million m3)'!D72:D75)</f>
        <v>3307.081380546392</v>
      </c>
      <c r="D27" s="230">
        <f>SUM('Quarter (Million m3)'!E72:E75)</f>
        <v>27330.844113498089</v>
      </c>
      <c r="E27" s="230">
        <f>SUM('Quarter (Million m3)'!F72:F75)</f>
        <v>13649.298986110267</v>
      </c>
      <c r="F27" s="231">
        <f>SUM('Quarter (Million m3)'!G72:G75)</f>
        <v>44483.197595271631</v>
      </c>
      <c r="G27" s="234">
        <f>SUM('Quarter (Million m3)'!H72:H75)</f>
        <v>7740.700272179580</v>
      </c>
      <c r="H27" s="230">
        <f>SUM('Quarter (Million m3)'!I72:I75)</f>
        <v>1822.82781</v>
      </c>
      <c r="I27" s="230">
        <f>SUM('Quarter (Million m3)'!J72:J75)</f>
        <v>0.33046</v>
      </c>
      <c r="J27" s="230">
        <f>SUM('Quarter (Million m3)'!K72:K75)</f>
        <v>4564.469390738777</v>
      </c>
      <c r="K27" s="231">
        <f>SUM('Quarter (Million m3)'!L72:L75)</f>
        <v>14128.327932918357</v>
      </c>
      <c r="L27" s="396">
        <f>SUM('Quarter (Million m3)'!M72:M75)</f>
        <v>30354.869662353278</v>
      </c>
      <c r="M27" s="178"/>
      <c r="N27" s="176"/>
      <c r="O27" s="176"/>
      <c r="P27" s="176"/>
      <c r="Q27" s="176"/>
    </row>
    <row r="28" ht="15" customHeight="1">
      <c r="A28" s="232"/>
      <c r="B28" s="230"/>
      <c r="C28" s="230"/>
      <c r="D28" s="230"/>
      <c r="E28" s="230"/>
      <c r="F28" s="397"/>
      <c r="G28" s="398"/>
      <c r="H28" s="230"/>
      <c r="I28" s="230"/>
      <c r="J28" s="230"/>
      <c r="K28" s="397"/>
      <c r="L28" s="399"/>
      <c r="M28" s="178"/>
      <c r="N28" s="176"/>
      <c r="O28" s="176"/>
      <c r="P28" s="176"/>
      <c r="Q28" s="176"/>
    </row>
    <row r="29" ht="15" customHeight="1">
      <c r="A29" s="233"/>
      <c r="B29" s="400"/>
      <c r="C29" s="400"/>
      <c r="D29" s="400"/>
      <c r="E29" s="400"/>
      <c r="F29" s="401"/>
      <c r="G29" s="402"/>
      <c r="H29" s="400"/>
      <c r="I29" s="400"/>
      <c r="J29" s="400"/>
      <c r="K29" s="401"/>
      <c r="L29" s="403"/>
      <c r="M29" s="404"/>
      <c r="N29" s="237"/>
      <c r="O29" s="237"/>
      <c r="P29" s="237"/>
      <c r="Q29" s="237"/>
    </row>
    <row r="30" ht="15" customHeight="1">
      <c r="A30" t="s" s="163">
        <v>53</v>
      </c>
      <c r="B30" s="405"/>
      <c r="C30" s="400"/>
      <c r="D30" s="400"/>
      <c r="E30" s="400"/>
      <c r="F30" s="401"/>
      <c r="G30" s="402"/>
      <c r="H30" s="400"/>
      <c r="I30" s="400"/>
      <c r="J30" s="400"/>
      <c r="K30" s="401"/>
      <c r="L30" s="406"/>
      <c r="M30" s="178"/>
      <c r="N30" s="176"/>
      <c r="O30" s="176"/>
      <c r="P30" s="176"/>
      <c r="Q30" s="176"/>
    </row>
    <row r="31" ht="15" customHeight="1">
      <c r="A31" s="239"/>
      <c r="B31" s="400"/>
      <c r="C31" s="400"/>
      <c r="D31" s="400"/>
      <c r="E31" s="400"/>
      <c r="F31" s="401"/>
      <c r="G31" s="402"/>
      <c r="H31" s="400"/>
      <c r="I31" s="400"/>
      <c r="J31" s="400"/>
      <c r="K31" s="401"/>
      <c r="L31" s="406"/>
      <c r="M31" s="178"/>
      <c r="N31" s="176"/>
      <c r="O31" s="176"/>
      <c r="P31" s="176"/>
      <c r="Q31" s="176"/>
    </row>
    <row r="32" ht="15" customHeight="1">
      <c r="A32" s="176"/>
      <c r="B32" s="400"/>
      <c r="C32" s="400"/>
      <c r="D32" s="400"/>
      <c r="E32" s="400"/>
      <c r="F32" s="401"/>
      <c r="G32" s="402"/>
      <c r="H32" s="400"/>
      <c r="I32" s="400"/>
      <c r="J32" s="400"/>
      <c r="K32" s="401"/>
      <c r="L32" s="406"/>
      <c r="M32" s="178"/>
      <c r="N32" s="176"/>
      <c r="O32" s="176"/>
      <c r="P32" s="176"/>
      <c r="Q32" s="176"/>
    </row>
    <row r="33" ht="15" customHeight="1">
      <c r="A33" s="176"/>
      <c r="B33" s="400"/>
      <c r="C33" s="400"/>
      <c r="D33" s="400"/>
      <c r="E33" s="400"/>
      <c r="F33" s="401"/>
      <c r="G33" s="402"/>
      <c r="H33" s="400"/>
      <c r="I33" s="400"/>
      <c r="J33" s="400"/>
      <c r="K33" s="401"/>
      <c r="L33" s="406"/>
      <c r="M33" s="178"/>
      <c r="N33" s="176"/>
      <c r="O33" s="176"/>
      <c r="P33" s="176"/>
      <c r="Q33" s="176"/>
    </row>
    <row r="34" ht="15" customHeight="1">
      <c r="A34" s="176"/>
      <c r="B34" s="400"/>
      <c r="C34" s="400"/>
      <c r="D34" s="400"/>
      <c r="E34" s="400"/>
      <c r="F34" s="401"/>
      <c r="G34" s="402"/>
      <c r="H34" s="400"/>
      <c r="I34" s="400"/>
      <c r="J34" s="400"/>
      <c r="K34" s="401"/>
      <c r="L34" s="406"/>
      <c r="M34" s="178"/>
      <c r="N34" s="176"/>
      <c r="O34" s="176"/>
      <c r="P34" s="176"/>
      <c r="Q34" s="176"/>
    </row>
    <row r="35" ht="15" customHeight="1">
      <c r="A35" s="176"/>
      <c r="B35" s="400"/>
      <c r="C35" s="400"/>
      <c r="D35" s="400"/>
      <c r="E35" s="400"/>
      <c r="F35" s="401"/>
      <c r="G35" s="402"/>
      <c r="H35" s="400"/>
      <c r="I35" s="400"/>
      <c r="J35" s="400"/>
      <c r="K35" s="401"/>
      <c r="L35" s="406"/>
      <c r="M35" s="178"/>
      <c r="N35" s="176"/>
      <c r="O35" s="176"/>
      <c r="P35" s="176"/>
      <c r="Q35" s="176"/>
    </row>
    <row r="36" ht="15" customHeight="1">
      <c r="A36" s="176"/>
      <c r="B36" s="400"/>
      <c r="C36" s="400"/>
      <c r="D36" s="400"/>
      <c r="E36" s="400"/>
      <c r="F36" s="401"/>
      <c r="G36" s="402"/>
      <c r="H36" s="400"/>
      <c r="I36" s="400"/>
      <c r="J36" s="400"/>
      <c r="K36" s="401"/>
      <c r="L36" s="406"/>
      <c r="M36" s="178"/>
      <c r="N36" s="176"/>
      <c r="O36" s="176"/>
      <c r="P36" s="176"/>
      <c r="Q36" s="176"/>
    </row>
    <row r="37" ht="15" customHeight="1">
      <c r="A37" s="176"/>
      <c r="B37" s="400"/>
      <c r="C37" s="400"/>
      <c r="D37" s="400"/>
      <c r="E37" s="400"/>
      <c r="F37" s="401"/>
      <c r="G37" s="402"/>
      <c r="H37" s="400"/>
      <c r="I37" s="400"/>
      <c r="J37" s="400"/>
      <c r="K37" s="401"/>
      <c r="L37" s="406"/>
      <c r="M37" s="178"/>
      <c r="N37" s="176"/>
      <c r="O37" s="176"/>
      <c r="P37" s="176"/>
      <c r="Q37" s="176"/>
    </row>
    <row r="38" ht="15" customHeight="1">
      <c r="A38" s="176"/>
      <c r="B38" s="400"/>
      <c r="C38" s="400"/>
      <c r="D38" s="400"/>
      <c r="E38" s="400"/>
      <c r="F38" s="401"/>
      <c r="G38" s="402"/>
      <c r="H38" s="400"/>
      <c r="I38" s="400"/>
      <c r="J38" s="400"/>
      <c r="K38" s="401"/>
      <c r="L38" s="406"/>
      <c r="M38" s="178"/>
      <c r="N38" s="176"/>
      <c r="O38" s="176"/>
      <c r="P38" s="176"/>
      <c r="Q38" s="176"/>
    </row>
    <row r="39" ht="15" customHeight="1">
      <c r="A39" s="176"/>
      <c r="B39" s="400"/>
      <c r="C39" s="400"/>
      <c r="D39" s="400"/>
      <c r="E39" s="400"/>
      <c r="F39" s="401"/>
      <c r="G39" s="402"/>
      <c r="H39" s="400"/>
      <c r="I39" s="400"/>
      <c r="J39" s="400"/>
      <c r="K39" s="401"/>
      <c r="L39" s="406"/>
      <c r="M39" s="178"/>
      <c r="N39" s="176"/>
      <c r="O39" s="176"/>
      <c r="P39" s="176"/>
      <c r="Q39" s="176"/>
    </row>
    <row r="40" ht="15" customHeight="1">
      <c r="A40" s="176"/>
      <c r="B40" s="400"/>
      <c r="C40" s="400"/>
      <c r="D40" s="400"/>
      <c r="E40" s="400"/>
      <c r="F40" s="401"/>
      <c r="G40" s="402"/>
      <c r="H40" s="400"/>
      <c r="I40" s="400"/>
      <c r="J40" s="400"/>
      <c r="K40" s="401"/>
      <c r="L40" s="406"/>
      <c r="M40" s="178"/>
      <c r="N40" s="176"/>
      <c r="O40" s="176"/>
      <c r="P40" s="176"/>
      <c r="Q40" s="176"/>
    </row>
    <row r="41" ht="15" customHeight="1">
      <c r="A41" s="176"/>
      <c r="B41" s="400"/>
      <c r="C41" s="400"/>
      <c r="D41" s="400"/>
      <c r="E41" s="400"/>
      <c r="F41" s="401"/>
      <c r="G41" s="402"/>
      <c r="H41" s="400"/>
      <c r="I41" s="400"/>
      <c r="J41" s="400"/>
      <c r="K41" s="401"/>
      <c r="L41" s="406"/>
      <c r="M41" s="178"/>
      <c r="N41" s="176"/>
      <c r="O41" s="176"/>
      <c r="P41" s="176"/>
      <c r="Q41" s="176"/>
    </row>
    <row r="42" ht="15" customHeight="1">
      <c r="A42" s="176"/>
      <c r="B42" s="400"/>
      <c r="C42" s="400"/>
      <c r="D42" s="400"/>
      <c r="E42" s="400"/>
      <c r="F42" s="401"/>
      <c r="G42" s="402"/>
      <c r="H42" s="400"/>
      <c r="I42" s="400"/>
      <c r="J42" s="400"/>
      <c r="K42" s="401"/>
      <c r="L42" s="406"/>
      <c r="M42" s="178"/>
      <c r="N42" s="176"/>
      <c r="O42" s="176"/>
      <c r="P42" s="176"/>
      <c r="Q42" s="176"/>
    </row>
    <row r="43" ht="15" customHeight="1">
      <c r="A43" s="176"/>
      <c r="B43" s="400"/>
      <c r="C43" s="400"/>
      <c r="D43" s="400"/>
      <c r="E43" s="400"/>
      <c r="F43" s="401"/>
      <c r="G43" s="402"/>
      <c r="H43" s="400"/>
      <c r="I43" s="400"/>
      <c r="J43" s="400"/>
      <c r="K43" s="401"/>
      <c r="L43" s="406"/>
      <c r="M43" s="178"/>
      <c r="N43" s="176"/>
      <c r="O43" s="176"/>
      <c r="P43" s="176"/>
      <c r="Q43" s="176"/>
    </row>
    <row r="44" ht="15" customHeight="1">
      <c r="A44" s="176"/>
      <c r="B44" s="400"/>
      <c r="C44" s="400"/>
      <c r="D44" s="400"/>
      <c r="E44" s="400"/>
      <c r="F44" s="401"/>
      <c r="G44" s="402"/>
      <c r="H44" s="400"/>
      <c r="I44" s="400"/>
      <c r="J44" s="400"/>
      <c r="K44" s="401"/>
      <c r="L44" s="406"/>
      <c r="M44" s="178"/>
      <c r="N44" s="176"/>
      <c r="O44" s="176"/>
      <c r="P44" s="176"/>
      <c r="Q44" s="176"/>
    </row>
    <row r="45" ht="15" customHeight="1">
      <c r="A45" s="176"/>
      <c r="B45" s="400"/>
      <c r="C45" s="400"/>
      <c r="D45" s="400"/>
      <c r="E45" s="400"/>
      <c r="F45" s="401"/>
      <c r="G45" s="402"/>
      <c r="H45" s="400"/>
      <c r="I45" s="400"/>
      <c r="J45" s="400"/>
      <c r="K45" s="401"/>
      <c r="L45" s="406"/>
      <c r="M45" s="178"/>
      <c r="N45" s="176"/>
      <c r="O45" s="176"/>
      <c r="P45" s="176"/>
      <c r="Q45" s="176"/>
    </row>
    <row r="46" ht="15" customHeight="1">
      <c r="A46" s="176"/>
      <c r="B46" s="400"/>
      <c r="C46" s="400"/>
      <c r="D46" s="400"/>
      <c r="E46" s="400"/>
      <c r="F46" s="401"/>
      <c r="G46" s="402"/>
      <c r="H46" s="400"/>
      <c r="I46" s="400"/>
      <c r="J46" s="400"/>
      <c r="K46" s="401"/>
      <c r="L46" s="406"/>
      <c r="M46" s="178"/>
      <c r="N46" s="176"/>
      <c r="O46" s="176"/>
      <c r="P46" s="176"/>
      <c r="Q46" s="176"/>
    </row>
    <row r="47" ht="15" customHeight="1">
      <c r="A47" s="176"/>
      <c r="B47" s="400"/>
      <c r="C47" s="400"/>
      <c r="D47" s="400"/>
      <c r="E47" s="400"/>
      <c r="F47" s="401"/>
      <c r="G47" s="402"/>
      <c r="H47" s="400"/>
      <c r="I47" s="400"/>
      <c r="J47" s="400"/>
      <c r="K47" s="401"/>
      <c r="L47" s="406"/>
      <c r="M47" s="178"/>
      <c r="N47" s="176"/>
      <c r="O47" s="176"/>
      <c r="P47" s="176"/>
      <c r="Q47" s="176"/>
    </row>
    <row r="48" ht="15" customHeight="1">
      <c r="A48" s="176"/>
      <c r="B48" s="400"/>
      <c r="C48" s="400"/>
      <c r="D48" s="400"/>
      <c r="E48" s="400"/>
      <c r="F48" s="401"/>
      <c r="G48" s="402"/>
      <c r="H48" s="400"/>
      <c r="I48" s="400"/>
      <c r="J48" s="400"/>
      <c r="K48" s="401"/>
      <c r="L48" s="406"/>
      <c r="M48" s="178"/>
      <c r="N48" s="176"/>
      <c r="O48" s="176"/>
      <c r="P48" s="176"/>
      <c r="Q48" s="176"/>
    </row>
    <row r="49" ht="15" customHeight="1">
      <c r="A49" s="176"/>
      <c r="B49" s="400"/>
      <c r="C49" s="400"/>
      <c r="D49" s="400"/>
      <c r="E49" s="400"/>
      <c r="F49" s="401"/>
      <c r="G49" s="402"/>
      <c r="H49" s="400"/>
      <c r="I49" s="400"/>
      <c r="J49" s="400"/>
      <c r="K49" s="401"/>
      <c r="L49" s="406"/>
      <c r="M49" s="178"/>
      <c r="N49" s="176"/>
      <c r="O49" s="176"/>
      <c r="P49" s="176"/>
      <c r="Q49" s="176"/>
    </row>
    <row r="50" ht="15" customHeight="1">
      <c r="A50" s="176"/>
      <c r="B50" s="400"/>
      <c r="C50" s="400"/>
      <c r="D50" s="400"/>
      <c r="E50" s="400"/>
      <c r="F50" s="401"/>
      <c r="G50" s="402"/>
      <c r="H50" s="400"/>
      <c r="I50" s="400"/>
      <c r="J50" s="400"/>
      <c r="K50" s="401"/>
      <c r="L50" s="406"/>
      <c r="M50" s="178"/>
      <c r="N50" s="176"/>
      <c r="O50" s="176"/>
      <c r="P50" s="176"/>
      <c r="Q50" s="176"/>
    </row>
    <row r="51" ht="15" customHeight="1">
      <c r="A51" s="176"/>
      <c r="B51" s="400"/>
      <c r="C51" s="400"/>
      <c r="D51" s="400"/>
      <c r="E51" s="400"/>
      <c r="F51" s="401"/>
      <c r="G51" s="402"/>
      <c r="H51" s="400"/>
      <c r="I51" s="400"/>
      <c r="J51" s="400"/>
      <c r="K51" s="401"/>
      <c r="L51" s="406"/>
      <c r="M51" s="178"/>
      <c r="N51" s="176"/>
      <c r="O51" s="176"/>
      <c r="P51" s="176"/>
      <c r="Q51" s="176"/>
    </row>
    <row r="52" ht="15" customHeight="1">
      <c r="A52" s="176"/>
      <c r="B52" s="230"/>
      <c r="C52" s="230"/>
      <c r="D52" s="230"/>
      <c r="E52" s="230"/>
      <c r="F52" s="231"/>
      <c r="G52" s="234"/>
      <c r="H52" s="230"/>
      <c r="I52" s="230"/>
      <c r="J52" s="230"/>
      <c r="K52" s="231"/>
      <c r="L52" s="235"/>
      <c r="M52" s="178"/>
      <c r="N52" s="176"/>
      <c r="O52" s="176"/>
      <c r="P52" s="176"/>
      <c r="Q52" s="176"/>
    </row>
    <row r="53" ht="15" customHeight="1">
      <c r="A53" s="176"/>
      <c r="B53" s="230"/>
      <c r="C53" s="230"/>
      <c r="D53" s="230"/>
      <c r="E53" s="230"/>
      <c r="F53" s="231"/>
      <c r="G53" s="234"/>
      <c r="H53" s="230"/>
      <c r="I53" s="230"/>
      <c r="J53" s="230"/>
      <c r="K53" s="231"/>
      <c r="L53" s="235"/>
      <c r="M53" s="178"/>
      <c r="N53" s="176"/>
      <c r="O53" s="176"/>
      <c r="P53" s="176"/>
      <c r="Q53" s="176"/>
    </row>
    <row r="54" ht="15" customHeight="1">
      <c r="A54" s="176"/>
      <c r="B54" s="230"/>
      <c r="C54" s="230"/>
      <c r="D54" s="230"/>
      <c r="E54" s="230"/>
      <c r="F54" s="231"/>
      <c r="G54" s="234"/>
      <c r="H54" s="230"/>
      <c r="I54" s="230"/>
      <c r="J54" s="230"/>
      <c r="K54" s="231"/>
      <c r="L54" s="235"/>
      <c r="M54" s="178"/>
      <c r="N54" s="176"/>
      <c r="O54" s="176"/>
      <c r="P54" s="176"/>
      <c r="Q54" s="176"/>
    </row>
    <row r="55" ht="15" customHeight="1">
      <c r="A55" s="176"/>
      <c r="B55" s="230"/>
      <c r="C55" s="230"/>
      <c r="D55" s="230"/>
      <c r="E55" s="230"/>
      <c r="F55" s="231"/>
      <c r="G55" s="234"/>
      <c r="H55" s="230"/>
      <c r="I55" s="230"/>
      <c r="J55" s="230"/>
      <c r="K55" s="231"/>
      <c r="L55" s="235"/>
      <c r="M55" s="178"/>
      <c r="N55" s="176"/>
      <c r="O55" s="176"/>
      <c r="P55" s="176"/>
      <c r="Q55" s="176"/>
    </row>
    <row r="56" ht="15" customHeight="1">
      <c r="A56" s="176"/>
      <c r="B56" s="230"/>
      <c r="C56" s="230"/>
      <c r="D56" s="230"/>
      <c r="E56" s="230"/>
      <c r="F56" s="231"/>
      <c r="G56" s="234"/>
      <c r="H56" s="230"/>
      <c r="I56" s="230"/>
      <c r="J56" s="230"/>
      <c r="K56" s="231"/>
      <c r="L56" s="235"/>
      <c r="M56" s="178"/>
      <c r="N56" s="176"/>
      <c r="O56" s="176"/>
      <c r="P56" s="176"/>
      <c r="Q56" s="176"/>
    </row>
    <row r="57" ht="15" customHeight="1">
      <c r="A57" s="176"/>
      <c r="B57" s="230"/>
      <c r="C57" s="230"/>
      <c r="D57" s="230"/>
      <c r="E57" s="230"/>
      <c r="F57" s="231"/>
      <c r="G57" s="234"/>
      <c r="H57" s="230"/>
      <c r="I57" s="230"/>
      <c r="J57" s="230"/>
      <c r="K57" s="231"/>
      <c r="L57" s="235"/>
      <c r="M57" s="178"/>
      <c r="N57" s="176"/>
      <c r="O57" s="176"/>
      <c r="P57" s="176"/>
      <c r="Q57" s="176"/>
    </row>
    <row r="58" ht="15" customHeight="1">
      <c r="A58" s="176"/>
      <c r="B58" s="225"/>
      <c r="C58" s="225"/>
      <c r="D58" s="225"/>
      <c r="E58" s="225"/>
      <c r="F58" s="226"/>
      <c r="G58" s="234"/>
      <c r="H58" s="225"/>
      <c r="I58" s="225"/>
      <c r="J58" s="225"/>
      <c r="K58" s="226"/>
      <c r="L58" s="241"/>
      <c r="M58" s="178"/>
      <c r="N58" s="176"/>
      <c r="O58" s="176"/>
      <c r="P58" s="176"/>
      <c r="Q58" s="176"/>
    </row>
    <row r="59" ht="15" customHeight="1">
      <c r="A59" s="176"/>
      <c r="B59" s="225"/>
      <c r="C59" s="225"/>
      <c r="D59" s="225"/>
      <c r="E59" s="225"/>
      <c r="F59" s="226"/>
      <c r="G59" s="234"/>
      <c r="H59" s="225"/>
      <c r="I59" s="225"/>
      <c r="J59" s="225"/>
      <c r="K59" s="226"/>
      <c r="L59" s="241"/>
      <c r="M59" s="178"/>
      <c r="N59" s="176"/>
      <c r="O59" s="176"/>
      <c r="P59" s="176"/>
      <c r="Q59" s="176"/>
    </row>
    <row r="60" ht="15" customHeight="1">
      <c r="A60" s="176"/>
      <c r="B60" s="225"/>
      <c r="C60" s="225"/>
      <c r="D60" s="225"/>
      <c r="E60" s="225"/>
      <c r="F60" s="226"/>
      <c r="G60" s="234"/>
      <c r="H60" s="225"/>
      <c r="I60" s="225"/>
      <c r="J60" s="225"/>
      <c r="K60" s="226"/>
      <c r="L60" s="241"/>
      <c r="M60" s="178"/>
      <c r="N60" s="176"/>
      <c r="O60" s="176"/>
      <c r="P60" s="176"/>
      <c r="Q60" s="176"/>
    </row>
    <row r="61" ht="15" customHeight="1">
      <c r="A61" s="176"/>
      <c r="B61" s="225"/>
      <c r="C61" s="225"/>
      <c r="D61" s="225"/>
      <c r="E61" s="225"/>
      <c r="F61" s="226"/>
      <c r="G61" s="234"/>
      <c r="H61" s="225"/>
      <c r="I61" s="225"/>
      <c r="J61" s="225"/>
      <c r="K61" s="226"/>
      <c r="L61" s="241"/>
      <c r="M61" s="178"/>
      <c r="N61" s="176"/>
      <c r="O61" s="176"/>
      <c r="P61" s="176"/>
      <c r="Q61" s="176"/>
    </row>
    <row r="62" ht="15" customHeight="1">
      <c r="A62" s="176"/>
      <c r="B62" s="225"/>
      <c r="C62" s="225"/>
      <c r="D62" s="225"/>
      <c r="E62" s="225"/>
      <c r="F62" s="226"/>
      <c r="G62" s="234"/>
      <c r="H62" s="225"/>
      <c r="I62" s="225"/>
      <c r="J62" s="225"/>
      <c r="K62" s="226"/>
      <c r="L62" s="241"/>
      <c r="M62" s="178"/>
      <c r="N62" s="176"/>
      <c r="O62" s="176"/>
      <c r="P62" s="176"/>
      <c r="Q62" s="176"/>
    </row>
    <row r="63" ht="15" customHeight="1">
      <c r="A63" s="176"/>
      <c r="B63" s="225"/>
      <c r="C63" s="225"/>
      <c r="D63" s="225"/>
      <c r="E63" s="225"/>
      <c r="F63" s="226"/>
      <c r="G63" s="234"/>
      <c r="H63" s="225"/>
      <c r="I63" s="225"/>
      <c r="J63" s="225"/>
      <c r="K63" s="226"/>
      <c r="L63" s="241"/>
      <c r="M63" s="178"/>
      <c r="N63" s="176"/>
      <c r="O63" s="176"/>
      <c r="P63" s="176"/>
      <c r="Q63" s="176"/>
    </row>
    <row r="64" ht="15" customHeight="1">
      <c r="A64" s="176"/>
      <c r="B64" s="225"/>
      <c r="C64" s="225"/>
      <c r="D64" s="225"/>
      <c r="E64" s="225"/>
      <c r="F64" s="226"/>
      <c r="G64" s="234"/>
      <c r="H64" s="225"/>
      <c r="I64" s="225"/>
      <c r="J64" s="225"/>
      <c r="K64" s="226"/>
      <c r="L64" s="241"/>
      <c r="M64" s="178"/>
      <c r="N64" s="176"/>
      <c r="O64" s="176"/>
      <c r="P64" s="176"/>
      <c r="Q64" s="176"/>
    </row>
    <row r="65" ht="15" customHeight="1">
      <c r="A65" s="176"/>
      <c r="B65" s="225"/>
      <c r="C65" s="225"/>
      <c r="D65" s="225"/>
      <c r="E65" s="225"/>
      <c r="F65" s="226"/>
      <c r="G65" s="234"/>
      <c r="H65" s="225"/>
      <c r="I65" s="225"/>
      <c r="J65" s="225"/>
      <c r="K65" s="226"/>
      <c r="L65" s="241"/>
      <c r="M65" s="178"/>
      <c r="N65" s="176"/>
      <c r="O65" s="176"/>
      <c r="P65" s="176"/>
      <c r="Q65" s="176"/>
    </row>
    <row r="66" ht="15" customHeight="1">
      <c r="A66" s="176"/>
      <c r="B66" s="225"/>
      <c r="C66" s="225"/>
      <c r="D66" s="225"/>
      <c r="E66" s="225"/>
      <c r="F66" s="226"/>
      <c r="G66" s="234"/>
      <c r="H66" s="225"/>
      <c r="I66" s="225"/>
      <c r="J66" s="225"/>
      <c r="K66" s="226"/>
      <c r="L66" s="241"/>
      <c r="M66" s="178"/>
      <c r="N66" s="176"/>
      <c r="O66" s="176"/>
      <c r="P66" s="176"/>
      <c r="Q66" s="176"/>
    </row>
    <row r="67" ht="15" customHeight="1">
      <c r="A67" s="176"/>
      <c r="B67" s="225"/>
      <c r="C67" s="225"/>
      <c r="D67" s="225"/>
      <c r="E67" s="225"/>
      <c r="F67" s="226"/>
      <c r="G67" s="234"/>
      <c r="H67" s="225"/>
      <c r="I67" s="225"/>
      <c r="J67" s="225"/>
      <c r="K67" s="226"/>
      <c r="L67" s="241"/>
      <c r="M67" s="178"/>
      <c r="N67" s="176"/>
      <c r="O67" s="176"/>
      <c r="P67" s="176"/>
      <c r="Q67" s="176"/>
    </row>
    <row r="68" ht="15" customHeight="1">
      <c r="A68" s="176"/>
      <c r="B68" s="225"/>
      <c r="C68" s="225"/>
      <c r="D68" s="225"/>
      <c r="E68" s="225"/>
      <c r="F68" s="226"/>
      <c r="G68" s="234"/>
      <c r="H68" s="225"/>
      <c r="I68" s="225"/>
      <c r="J68" s="225"/>
      <c r="K68" s="226"/>
      <c r="L68" s="241"/>
      <c r="M68" s="178"/>
      <c r="N68" s="176"/>
      <c r="O68" s="176"/>
      <c r="P68" s="176"/>
      <c r="Q68" s="176"/>
    </row>
    <row r="69" ht="15" customHeight="1">
      <c r="A69" s="176"/>
      <c r="B69" s="225"/>
      <c r="C69" s="225"/>
      <c r="D69" s="225"/>
      <c r="E69" s="225"/>
      <c r="F69" s="226"/>
      <c r="G69" s="234"/>
      <c r="H69" s="225"/>
      <c r="I69" s="225"/>
      <c r="J69" s="225"/>
      <c r="K69" s="226"/>
      <c r="L69" s="241"/>
      <c r="M69" s="178"/>
      <c r="N69" s="176"/>
      <c r="O69" s="176"/>
      <c r="P69" s="176"/>
      <c r="Q69" s="176"/>
    </row>
    <row r="70" ht="15" customHeight="1">
      <c r="A70" s="176"/>
      <c r="B70" s="225"/>
      <c r="C70" s="225"/>
      <c r="D70" s="225"/>
      <c r="E70" s="225"/>
      <c r="F70" s="226"/>
      <c r="G70" s="234"/>
      <c r="H70" s="225"/>
      <c r="I70" s="225"/>
      <c r="J70" s="225"/>
      <c r="K70" s="226"/>
      <c r="L70" s="241"/>
      <c r="M70" s="178"/>
      <c r="N70" s="176"/>
      <c r="O70" s="176"/>
      <c r="P70" s="176"/>
      <c r="Q70" s="176"/>
    </row>
    <row r="71" ht="15" customHeight="1">
      <c r="A71" s="176"/>
      <c r="B71" s="225"/>
      <c r="C71" s="225"/>
      <c r="D71" s="225"/>
      <c r="E71" s="225"/>
      <c r="F71" s="226"/>
      <c r="G71" s="234"/>
      <c r="H71" s="225"/>
      <c r="I71" s="225"/>
      <c r="J71" s="225"/>
      <c r="K71" s="226"/>
      <c r="L71" s="241"/>
      <c r="M71" s="178"/>
      <c r="N71" s="176"/>
      <c r="O71" s="176"/>
      <c r="P71" s="176"/>
      <c r="Q71" s="176"/>
    </row>
    <row r="72" ht="15" customHeight="1">
      <c r="A72" s="176"/>
      <c r="B72" s="225"/>
      <c r="C72" s="225"/>
      <c r="D72" s="225"/>
      <c r="E72" s="225"/>
      <c r="F72" s="226"/>
      <c r="G72" s="234"/>
      <c r="H72" s="225"/>
      <c r="I72" s="225"/>
      <c r="J72" s="225"/>
      <c r="K72" s="226"/>
      <c r="L72" s="241"/>
      <c r="M72" s="178"/>
      <c r="N72" s="176"/>
      <c r="O72" s="176"/>
      <c r="P72" s="176"/>
      <c r="Q72" s="176"/>
    </row>
    <row r="73" ht="15" customHeight="1">
      <c r="A73" s="176"/>
      <c r="B73" s="225"/>
      <c r="C73" s="225"/>
      <c r="D73" s="225"/>
      <c r="E73" s="225"/>
      <c r="F73" s="226"/>
      <c r="G73" s="234"/>
      <c r="H73" s="225"/>
      <c r="I73" s="225"/>
      <c r="J73" s="225"/>
      <c r="K73" s="226"/>
      <c r="L73" s="241"/>
      <c r="M73" s="178"/>
      <c r="N73" s="176"/>
      <c r="O73" s="176"/>
      <c r="P73" s="176"/>
      <c r="Q73" s="176"/>
    </row>
    <row r="74" ht="15" customHeight="1">
      <c r="A74" s="176"/>
      <c r="B74" s="225"/>
      <c r="C74" s="225"/>
      <c r="D74" s="225"/>
      <c r="E74" s="225"/>
      <c r="F74" s="226"/>
      <c r="G74" s="234"/>
      <c r="H74" s="225"/>
      <c r="I74" s="225"/>
      <c r="J74" s="225"/>
      <c r="K74" s="226"/>
      <c r="L74" s="241"/>
      <c r="M74" s="178"/>
      <c r="N74" s="176"/>
      <c r="O74" s="176"/>
      <c r="P74" s="176"/>
      <c r="Q74" s="176"/>
    </row>
    <row r="75" ht="15" customHeight="1">
      <c r="A75" s="176"/>
      <c r="B75" s="225"/>
      <c r="C75" s="225"/>
      <c r="D75" s="225"/>
      <c r="E75" s="225"/>
      <c r="F75" s="226"/>
      <c r="G75" s="234"/>
      <c r="H75" s="225"/>
      <c r="I75" s="225"/>
      <c r="J75" s="225"/>
      <c r="K75" s="226"/>
      <c r="L75" s="241"/>
      <c r="M75" s="178"/>
      <c r="N75" s="176"/>
      <c r="O75" s="176"/>
      <c r="P75" s="176"/>
      <c r="Q75" s="176"/>
    </row>
    <row r="76" ht="15" customHeight="1">
      <c r="A76" s="176"/>
      <c r="B76" s="225"/>
      <c r="C76" s="225"/>
      <c r="D76" s="225"/>
      <c r="E76" s="225"/>
      <c r="F76" s="226"/>
      <c r="G76" s="234"/>
      <c r="H76" s="225"/>
      <c r="I76" s="225"/>
      <c r="J76" s="225"/>
      <c r="K76" s="226"/>
      <c r="L76" s="241"/>
      <c r="M76" s="178"/>
      <c r="N76" s="176"/>
      <c r="O76" s="176"/>
      <c r="P76" s="176"/>
      <c r="Q76" s="176"/>
    </row>
    <row r="77" ht="15" customHeight="1">
      <c r="A77" s="176"/>
      <c r="B77" s="225"/>
      <c r="C77" s="225"/>
      <c r="D77" s="225"/>
      <c r="E77" s="225"/>
      <c r="F77" s="226"/>
      <c r="G77" s="234"/>
      <c r="H77" s="225"/>
      <c r="I77" s="225"/>
      <c r="J77" s="225"/>
      <c r="K77" s="226"/>
      <c r="L77" s="241"/>
      <c r="M77" s="178"/>
      <c r="N77" s="176"/>
      <c r="O77" s="176"/>
      <c r="P77" s="176"/>
      <c r="Q77" s="176"/>
    </row>
    <row r="78" ht="15" customHeight="1">
      <c r="A78" s="176"/>
      <c r="B78" s="225"/>
      <c r="C78" s="225"/>
      <c r="D78" s="225"/>
      <c r="E78" s="225"/>
      <c r="F78" s="226"/>
      <c r="G78" s="234"/>
      <c r="H78" s="242"/>
      <c r="I78" s="242"/>
      <c r="J78" s="225"/>
      <c r="K78" s="226"/>
      <c r="L78" s="179"/>
      <c r="M78" s="178"/>
      <c r="N78" s="176"/>
      <c r="O78" s="176"/>
      <c r="P78" s="176"/>
      <c r="Q78" s="176"/>
    </row>
    <row r="79" ht="15" customHeight="1">
      <c r="A79" s="176"/>
      <c r="B79" s="225"/>
      <c r="C79" s="225"/>
      <c r="D79" s="225"/>
      <c r="E79" s="225"/>
      <c r="F79" s="226"/>
      <c r="G79" s="234"/>
      <c r="H79" s="242"/>
      <c r="I79" s="242"/>
      <c r="J79" s="225"/>
      <c r="K79" s="226"/>
      <c r="L79" s="179"/>
      <c r="M79" s="178"/>
      <c r="N79" s="176"/>
      <c r="O79" s="176"/>
      <c r="P79" s="176"/>
      <c r="Q79" s="176"/>
    </row>
    <row r="80" ht="15" customHeight="1">
      <c r="A80" s="176"/>
      <c r="B80" s="225"/>
      <c r="C80" s="225"/>
      <c r="D80" s="225"/>
      <c r="E80" s="225"/>
      <c r="F80" s="226"/>
      <c r="G80" s="234"/>
      <c r="H80" s="242"/>
      <c r="I80" s="242"/>
      <c r="J80" s="225"/>
      <c r="K80" s="226"/>
      <c r="L80" s="179"/>
      <c r="M80" s="178"/>
      <c r="N80" s="176"/>
      <c r="O80" s="176"/>
      <c r="P80" s="176"/>
      <c r="Q80" s="176"/>
    </row>
    <row r="81" ht="15" customHeight="1">
      <c r="A81" s="176"/>
      <c r="B81" s="225"/>
      <c r="C81" s="225"/>
      <c r="D81" s="225"/>
      <c r="E81" s="225"/>
      <c r="F81" s="226"/>
      <c r="G81" s="234"/>
      <c r="H81" s="242"/>
      <c r="I81" s="242"/>
      <c r="J81" s="225"/>
      <c r="K81" s="226"/>
      <c r="L81" s="179"/>
      <c r="M81" s="178"/>
      <c r="N81" s="176"/>
      <c r="O81" s="176"/>
      <c r="P81" s="176"/>
      <c r="Q81" s="176"/>
    </row>
    <row r="82" ht="15" customHeight="1">
      <c r="A82" s="176"/>
      <c r="B82" s="225"/>
      <c r="C82" s="225"/>
      <c r="D82" s="225"/>
      <c r="E82" s="225"/>
      <c r="F82" s="226"/>
      <c r="G82" s="234"/>
      <c r="H82" s="242"/>
      <c r="I82" s="242"/>
      <c r="J82" s="225"/>
      <c r="K82" s="226"/>
      <c r="L82" s="179"/>
      <c r="M82" s="178"/>
      <c r="N82" s="176"/>
      <c r="O82" s="176"/>
      <c r="P82" s="176"/>
      <c r="Q82" s="176"/>
    </row>
    <row r="83" ht="15" customHeight="1">
      <c r="A83" s="176"/>
      <c r="B83" s="225"/>
      <c r="C83" s="225"/>
      <c r="D83" s="225"/>
      <c r="E83" s="225"/>
      <c r="F83" s="226"/>
      <c r="G83" s="234"/>
      <c r="H83" s="242"/>
      <c r="I83" s="242"/>
      <c r="J83" s="225"/>
      <c r="K83" s="226"/>
      <c r="L83" s="179"/>
      <c r="M83" s="178"/>
      <c r="N83" s="176"/>
      <c r="O83" s="176"/>
      <c r="P83" s="176"/>
      <c r="Q83" s="176"/>
    </row>
    <row r="84" ht="15" customHeight="1">
      <c r="A84" s="176"/>
      <c r="B84" s="225"/>
      <c r="C84" s="225"/>
      <c r="D84" s="225"/>
      <c r="E84" s="225"/>
      <c r="F84" s="226"/>
      <c r="G84" s="234"/>
      <c r="H84" s="242"/>
      <c r="I84" s="242"/>
      <c r="J84" s="225"/>
      <c r="K84" s="226"/>
      <c r="L84" s="179"/>
      <c r="M84" s="178"/>
      <c r="N84" s="176"/>
      <c r="O84" s="176"/>
      <c r="P84" s="176"/>
      <c r="Q84" s="176"/>
    </row>
    <row r="85" ht="15" customHeight="1">
      <c r="A85" s="176"/>
      <c r="B85" s="225"/>
      <c r="C85" s="225"/>
      <c r="D85" s="225"/>
      <c r="E85" s="225"/>
      <c r="F85" s="226"/>
      <c r="G85" s="234"/>
      <c r="H85" s="242"/>
      <c r="I85" s="242"/>
      <c r="J85" s="225"/>
      <c r="K85" s="226"/>
      <c r="L85" s="179"/>
      <c r="M85" s="178"/>
      <c r="N85" s="176"/>
      <c r="O85" s="176"/>
      <c r="P85" s="176"/>
      <c r="Q85" s="176"/>
    </row>
    <row r="86" ht="15" customHeight="1">
      <c r="A86" s="176"/>
      <c r="B86" s="225"/>
      <c r="C86" s="225"/>
      <c r="D86" s="225"/>
      <c r="E86" s="225"/>
      <c r="F86" s="226"/>
      <c r="G86" s="234"/>
      <c r="H86" s="242"/>
      <c r="I86" s="242"/>
      <c r="J86" s="225"/>
      <c r="K86" s="226"/>
      <c r="L86" s="179"/>
      <c r="M86" s="178"/>
      <c r="N86" s="176"/>
      <c r="O86" s="176"/>
      <c r="P86" s="176"/>
      <c r="Q86" s="176"/>
    </row>
    <row r="87" ht="15" customHeight="1">
      <c r="A87" s="176"/>
      <c r="B87" s="225"/>
      <c r="C87" s="225"/>
      <c r="D87" s="225"/>
      <c r="E87" s="225"/>
      <c r="F87" s="226"/>
      <c r="G87" s="234"/>
      <c r="H87" s="242"/>
      <c r="I87" s="242"/>
      <c r="J87" s="225"/>
      <c r="K87" s="226"/>
      <c r="L87" s="179"/>
      <c r="M87" s="178"/>
      <c r="N87" s="176"/>
      <c r="O87" s="176"/>
      <c r="P87" s="176"/>
      <c r="Q87" s="176"/>
    </row>
    <row r="88" ht="15" customHeight="1">
      <c r="A88" s="176"/>
      <c r="B88" s="225"/>
      <c r="C88" s="225"/>
      <c r="D88" s="225"/>
      <c r="E88" s="225"/>
      <c r="F88" s="226"/>
      <c r="G88" s="234"/>
      <c r="H88" s="242"/>
      <c r="I88" s="242"/>
      <c r="J88" s="225"/>
      <c r="K88" s="226"/>
      <c r="L88" s="179"/>
      <c r="M88" s="178"/>
      <c r="N88" s="176"/>
      <c r="O88" s="176"/>
      <c r="P88" s="176"/>
      <c r="Q88" s="176"/>
    </row>
    <row r="89" ht="15" customHeight="1">
      <c r="A89" s="176"/>
      <c r="B89" s="225"/>
      <c r="C89" s="225"/>
      <c r="D89" s="225"/>
      <c r="E89" s="225"/>
      <c r="F89" s="226"/>
      <c r="G89" s="234"/>
      <c r="H89" s="242"/>
      <c r="I89" s="242"/>
      <c r="J89" s="225"/>
      <c r="K89" s="226"/>
      <c r="L89" s="179"/>
      <c r="M89" s="178"/>
      <c r="N89" s="176"/>
      <c r="O89" s="176"/>
      <c r="P89" s="176"/>
      <c r="Q89" s="176"/>
    </row>
    <row r="90" ht="15" customHeight="1">
      <c r="A90" s="176"/>
      <c r="B90" s="225"/>
      <c r="C90" s="225"/>
      <c r="D90" s="225"/>
      <c r="E90" s="225"/>
      <c r="F90" s="226"/>
      <c r="G90" s="234"/>
      <c r="H90" s="242"/>
      <c r="I90" s="242"/>
      <c r="J90" s="225"/>
      <c r="K90" s="226"/>
      <c r="L90" s="179"/>
      <c r="M90" s="178"/>
      <c r="N90" s="176"/>
      <c r="O90" s="176"/>
      <c r="P90" s="176"/>
      <c r="Q90" s="176"/>
    </row>
    <row r="91" ht="15" customHeight="1">
      <c r="A91" s="176"/>
      <c r="B91" s="225"/>
      <c r="C91" s="225"/>
      <c r="D91" s="225"/>
      <c r="E91" s="225"/>
      <c r="F91" s="226"/>
      <c r="G91" s="234"/>
      <c r="H91" s="242"/>
      <c r="I91" s="242"/>
      <c r="J91" s="225"/>
      <c r="K91" s="226"/>
      <c r="L91" s="179"/>
      <c r="M91" s="178"/>
      <c r="N91" s="176"/>
      <c r="O91" s="176"/>
      <c r="P91" s="176"/>
      <c r="Q91" s="176"/>
    </row>
    <row r="92" ht="15" customHeight="1">
      <c r="A92" s="176"/>
      <c r="B92" s="225"/>
      <c r="C92" s="225"/>
      <c r="D92" s="225"/>
      <c r="E92" s="225"/>
      <c r="F92" s="226"/>
      <c r="G92" s="234"/>
      <c r="H92" s="242"/>
      <c r="I92" s="242"/>
      <c r="J92" s="225"/>
      <c r="K92" s="226"/>
      <c r="L92" s="179"/>
      <c r="M92" s="178"/>
      <c r="N92" s="176"/>
      <c r="O92" s="176"/>
      <c r="P92" s="176"/>
      <c r="Q92" s="176"/>
    </row>
    <row r="93" ht="15" customHeight="1">
      <c r="A93" s="176"/>
      <c r="B93" s="225"/>
      <c r="C93" s="225"/>
      <c r="D93" s="225"/>
      <c r="E93" s="225"/>
      <c r="F93" s="226"/>
      <c r="G93" s="234"/>
      <c r="H93" s="242"/>
      <c r="I93" s="242"/>
      <c r="J93" s="225"/>
      <c r="K93" s="226"/>
      <c r="L93" s="179"/>
      <c r="M93" s="178"/>
      <c r="N93" s="176"/>
      <c r="O93" s="176"/>
      <c r="P93" s="176"/>
      <c r="Q93" s="176"/>
    </row>
    <row r="94" ht="15" customHeight="1">
      <c r="A94" s="176"/>
      <c r="B94" s="225"/>
      <c r="C94" s="225"/>
      <c r="D94" s="225"/>
      <c r="E94" s="225"/>
      <c r="F94" s="226"/>
      <c r="G94" s="234"/>
      <c r="H94" s="242"/>
      <c r="I94" s="242"/>
      <c r="J94" s="225"/>
      <c r="K94" s="226"/>
      <c r="L94" s="179"/>
      <c r="M94" s="178"/>
      <c r="N94" s="176"/>
      <c r="O94" s="176"/>
      <c r="P94" s="176"/>
      <c r="Q94" s="176"/>
    </row>
    <row r="95" ht="15" customHeight="1">
      <c r="A95" s="176"/>
      <c r="B95" s="225"/>
      <c r="C95" s="225"/>
      <c r="D95" s="225"/>
      <c r="E95" s="225"/>
      <c r="F95" s="226"/>
      <c r="G95" s="234"/>
      <c r="H95" s="242"/>
      <c r="I95" s="242"/>
      <c r="J95" s="225"/>
      <c r="K95" s="226"/>
      <c r="L95" s="179"/>
      <c r="M95" s="178"/>
      <c r="N95" s="176"/>
      <c r="O95" s="176"/>
      <c r="P95" s="176"/>
      <c r="Q95" s="176"/>
    </row>
    <row r="96" ht="15" customHeight="1">
      <c r="A96" s="176"/>
      <c r="B96" s="225"/>
      <c r="C96" s="225"/>
      <c r="D96" s="225"/>
      <c r="E96" s="225"/>
      <c r="F96" s="226"/>
      <c r="G96" s="234"/>
      <c r="H96" s="242"/>
      <c r="I96" s="242"/>
      <c r="J96" s="225"/>
      <c r="K96" s="226"/>
      <c r="L96" s="179"/>
      <c r="M96" s="178"/>
      <c r="N96" s="176"/>
      <c r="O96" s="176"/>
      <c r="P96" s="176"/>
      <c r="Q96" s="176"/>
    </row>
    <row r="97" ht="15" customHeight="1">
      <c r="A97" s="176"/>
      <c r="B97" s="225"/>
      <c r="C97" s="225"/>
      <c r="D97" s="225"/>
      <c r="E97" s="225"/>
      <c r="F97" s="226"/>
      <c r="G97" s="234"/>
      <c r="H97" s="242"/>
      <c r="I97" s="242"/>
      <c r="J97" s="225"/>
      <c r="K97" s="226"/>
      <c r="L97" s="179"/>
      <c r="M97" s="178"/>
      <c r="N97" s="176"/>
      <c r="O97" s="176"/>
      <c r="P97" s="176"/>
      <c r="Q97" s="176"/>
    </row>
    <row r="98" ht="15" customHeight="1">
      <c r="A98" s="176"/>
      <c r="B98" s="225"/>
      <c r="C98" s="225"/>
      <c r="D98" s="225"/>
      <c r="E98" s="225"/>
      <c r="F98" s="226"/>
      <c r="G98" s="234"/>
      <c r="H98" s="242"/>
      <c r="I98" s="242"/>
      <c r="J98" s="225"/>
      <c r="K98" s="226"/>
      <c r="L98" s="179"/>
      <c r="M98" s="178"/>
      <c r="N98" s="176"/>
      <c r="O98" s="176"/>
      <c r="P98" s="176"/>
      <c r="Q98" s="176"/>
    </row>
    <row r="99" ht="15" customHeight="1">
      <c r="A99" s="176"/>
      <c r="B99" s="225"/>
      <c r="C99" s="225"/>
      <c r="D99" s="225"/>
      <c r="E99" s="225"/>
      <c r="F99" s="226"/>
      <c r="G99" s="234"/>
      <c r="H99" s="242"/>
      <c r="I99" s="242"/>
      <c r="J99" s="225"/>
      <c r="K99" s="226"/>
      <c r="L99" s="179"/>
      <c r="M99" s="178"/>
      <c r="N99" s="176"/>
      <c r="O99" s="176"/>
      <c r="P99" s="176"/>
      <c r="Q99" s="176"/>
    </row>
    <row r="100" ht="15" customHeight="1">
      <c r="A100" s="176"/>
      <c r="B100" s="225"/>
      <c r="C100" s="225"/>
      <c r="D100" s="225"/>
      <c r="E100" s="225"/>
      <c r="F100" s="226"/>
      <c r="G100" s="234"/>
      <c r="H100" s="242"/>
      <c r="I100" s="242"/>
      <c r="J100" s="225"/>
      <c r="K100" s="226"/>
      <c r="L100" s="179"/>
      <c r="M100" s="178"/>
      <c r="N100" s="176"/>
      <c r="O100" s="176"/>
      <c r="P100" s="176"/>
      <c r="Q100" s="176"/>
    </row>
    <row r="101" ht="15" customHeight="1">
      <c r="A101" s="176"/>
      <c r="B101" s="225"/>
      <c r="C101" s="225"/>
      <c r="D101" s="225"/>
      <c r="E101" s="225"/>
      <c r="F101" s="226"/>
      <c r="G101" s="234"/>
      <c r="H101" s="242"/>
      <c r="I101" s="242"/>
      <c r="J101" s="225"/>
      <c r="K101" s="226"/>
      <c r="L101" s="179"/>
      <c r="M101" s="178"/>
      <c r="N101" s="176"/>
      <c r="O101" s="176"/>
      <c r="P101" s="176"/>
      <c r="Q101" s="176"/>
    </row>
    <row r="102" ht="15" customHeight="1">
      <c r="A102" s="176"/>
      <c r="B102" s="225"/>
      <c r="C102" s="225"/>
      <c r="D102" s="225"/>
      <c r="E102" s="225"/>
      <c r="F102" s="226"/>
      <c r="G102" s="234"/>
      <c r="H102" s="242"/>
      <c r="I102" s="242"/>
      <c r="J102" s="225"/>
      <c r="K102" s="226"/>
      <c r="L102" s="179"/>
      <c r="M102" s="178"/>
      <c r="N102" s="176"/>
      <c r="O102" s="176"/>
      <c r="P102" s="176"/>
      <c r="Q102" s="176"/>
    </row>
    <row r="103" ht="15" customHeight="1">
      <c r="A103" s="176"/>
      <c r="B103" s="225"/>
      <c r="C103" s="225"/>
      <c r="D103" s="225"/>
      <c r="E103" s="225"/>
      <c r="F103" s="226"/>
      <c r="G103" s="234"/>
      <c r="H103" s="242"/>
      <c r="I103" s="242"/>
      <c r="J103" s="225"/>
      <c r="K103" s="226"/>
      <c r="L103" s="179"/>
      <c r="M103" s="178"/>
      <c r="N103" s="176"/>
      <c r="O103" s="176"/>
      <c r="P103" s="176"/>
      <c r="Q103" s="176"/>
    </row>
    <row r="104" ht="15" customHeight="1">
      <c r="A104" s="176"/>
      <c r="B104" s="225"/>
      <c r="C104" s="225"/>
      <c r="D104" s="225"/>
      <c r="E104" s="225"/>
      <c r="F104" s="226"/>
      <c r="G104" s="234"/>
      <c r="H104" s="242"/>
      <c r="I104" s="242"/>
      <c r="J104" s="225"/>
      <c r="K104" s="226"/>
      <c r="L104" s="179"/>
      <c r="M104" s="178"/>
      <c r="N104" s="176"/>
      <c r="O104" s="176"/>
      <c r="P104" s="176"/>
      <c r="Q104" s="176"/>
    </row>
    <row r="105" ht="15" customHeight="1">
      <c r="A105" s="176"/>
      <c r="B105" s="225"/>
      <c r="C105" s="225"/>
      <c r="D105" s="225"/>
      <c r="E105" s="225"/>
      <c r="F105" s="226"/>
      <c r="G105" s="234"/>
      <c r="H105" s="242"/>
      <c r="I105" s="242"/>
      <c r="J105" s="225"/>
      <c r="K105" s="226"/>
      <c r="L105" s="179"/>
      <c r="M105" s="178"/>
      <c r="N105" s="176"/>
      <c r="O105" s="176"/>
      <c r="P105" s="176"/>
      <c r="Q105" s="176"/>
    </row>
    <row r="106" ht="15" customHeight="1">
      <c r="A106" s="176"/>
      <c r="B106" s="225"/>
      <c r="C106" s="225"/>
      <c r="D106" s="225"/>
      <c r="E106" s="225"/>
      <c r="F106" s="226"/>
      <c r="G106" s="234"/>
      <c r="H106" s="242"/>
      <c r="I106" s="242"/>
      <c r="J106" s="225"/>
      <c r="K106" s="226"/>
      <c r="L106" s="179"/>
      <c r="M106" s="178"/>
      <c r="N106" s="176"/>
      <c r="O106" s="176"/>
      <c r="P106" s="176"/>
      <c r="Q106" s="176"/>
    </row>
    <row r="107" ht="15" customHeight="1">
      <c r="A107" s="176"/>
      <c r="B107" s="225"/>
      <c r="C107" s="225"/>
      <c r="D107" s="225"/>
      <c r="E107" s="225"/>
      <c r="F107" s="226"/>
      <c r="G107" s="234"/>
      <c r="H107" s="242"/>
      <c r="I107" s="242"/>
      <c r="J107" s="225"/>
      <c r="K107" s="226"/>
      <c r="L107" s="179"/>
      <c r="M107" s="178"/>
      <c r="N107" s="176"/>
      <c r="O107" s="176"/>
      <c r="P107" s="176"/>
      <c r="Q107" s="176"/>
    </row>
    <row r="108" ht="15" customHeight="1">
      <c r="A108" s="176"/>
      <c r="B108" s="225"/>
      <c r="C108" s="225"/>
      <c r="D108" s="225"/>
      <c r="E108" s="225"/>
      <c r="F108" s="226"/>
      <c r="G108" s="234"/>
      <c r="H108" s="242"/>
      <c r="I108" s="242"/>
      <c r="J108" s="225"/>
      <c r="K108" s="226"/>
      <c r="L108" s="179"/>
      <c r="M108" s="178"/>
      <c r="N108" s="176"/>
      <c r="O108" s="176"/>
      <c r="P108" s="176"/>
      <c r="Q108" s="176"/>
    </row>
    <row r="109" ht="15" customHeight="1">
      <c r="A109" s="176"/>
      <c r="B109" s="225"/>
      <c r="C109" s="225"/>
      <c r="D109" s="225"/>
      <c r="E109" s="225"/>
      <c r="F109" s="226"/>
      <c r="G109" s="234"/>
      <c r="H109" s="242"/>
      <c r="I109" s="242"/>
      <c r="J109" s="225"/>
      <c r="K109" s="226"/>
      <c r="L109" s="179"/>
      <c r="M109" s="178"/>
      <c r="N109" s="176"/>
      <c r="O109" s="176"/>
      <c r="P109" s="176"/>
      <c r="Q109" s="176"/>
    </row>
    <row r="110" ht="15" customHeight="1">
      <c r="A110" s="176"/>
      <c r="B110" s="225"/>
      <c r="C110" s="225"/>
      <c r="D110" s="225"/>
      <c r="E110" s="225"/>
      <c r="F110" s="226"/>
      <c r="G110" s="234"/>
      <c r="H110" s="242"/>
      <c r="I110" s="242"/>
      <c r="J110" s="225"/>
      <c r="K110" s="226"/>
      <c r="L110" s="179"/>
      <c r="M110" s="178"/>
      <c r="N110" s="176"/>
      <c r="O110" s="176"/>
      <c r="P110" s="176"/>
      <c r="Q110" s="176"/>
    </row>
    <row r="111" ht="15" customHeight="1">
      <c r="A111" s="176"/>
      <c r="B111" s="225"/>
      <c r="C111" s="225"/>
      <c r="D111" s="225"/>
      <c r="E111" s="225"/>
      <c r="F111" s="226"/>
      <c r="G111" s="234"/>
      <c r="H111" s="242"/>
      <c r="I111" s="242"/>
      <c r="J111" s="225"/>
      <c r="K111" s="226"/>
      <c r="L111" s="179"/>
      <c r="M111" s="178"/>
      <c r="N111" s="176"/>
      <c r="O111" s="176"/>
      <c r="P111" s="176"/>
      <c r="Q111" s="176"/>
    </row>
    <row r="112" ht="15" customHeight="1">
      <c r="A112" s="176"/>
      <c r="B112" s="225"/>
      <c r="C112" s="225"/>
      <c r="D112" s="225"/>
      <c r="E112" s="225"/>
      <c r="F112" s="226"/>
      <c r="G112" s="234"/>
      <c r="H112" s="242"/>
      <c r="I112" s="242"/>
      <c r="J112" s="225"/>
      <c r="K112" s="226"/>
      <c r="L112" s="179"/>
      <c r="M112" s="178"/>
      <c r="N112" s="176"/>
      <c r="O112" s="176"/>
      <c r="P112" s="176"/>
      <c r="Q112" s="176"/>
    </row>
    <row r="113" ht="15" customHeight="1">
      <c r="A113" s="176"/>
      <c r="B113" s="225"/>
      <c r="C113" s="225"/>
      <c r="D113" s="225"/>
      <c r="E113" s="225"/>
      <c r="F113" s="226"/>
      <c r="G113" s="234"/>
      <c r="H113" s="242"/>
      <c r="I113" s="242"/>
      <c r="J113" s="225"/>
      <c r="K113" s="226"/>
      <c r="L113" s="179"/>
      <c r="M113" s="178"/>
      <c r="N113" s="176"/>
      <c r="O113" s="176"/>
      <c r="P113" s="176"/>
      <c r="Q113" s="176"/>
    </row>
    <row r="114" ht="15" customHeight="1">
      <c r="A114" s="176"/>
      <c r="B114" s="225"/>
      <c r="C114" s="225"/>
      <c r="D114" s="225"/>
      <c r="E114" s="225"/>
      <c r="F114" s="226"/>
      <c r="G114" s="234"/>
      <c r="H114" s="242"/>
      <c r="I114" s="242"/>
      <c r="J114" s="225"/>
      <c r="K114" s="226"/>
      <c r="L114" s="179"/>
      <c r="M114" s="178"/>
      <c r="N114" s="176"/>
      <c r="O114" s="176"/>
      <c r="P114" s="176"/>
      <c r="Q114" s="176"/>
    </row>
    <row r="115" ht="15" customHeight="1">
      <c r="A115" s="176"/>
      <c r="B115" s="225"/>
      <c r="C115" s="225"/>
      <c r="D115" s="225"/>
      <c r="E115" s="225"/>
      <c r="F115" s="226"/>
      <c r="G115" s="234"/>
      <c r="H115" s="242"/>
      <c r="I115" s="242"/>
      <c r="J115" s="225"/>
      <c r="K115" s="226"/>
      <c r="L115" s="179"/>
      <c r="M115" s="178"/>
      <c r="N115" s="176"/>
      <c r="O115" s="176"/>
      <c r="P115" s="176"/>
      <c r="Q115" s="176"/>
    </row>
    <row r="116" ht="15" customHeight="1">
      <c r="A116" s="176"/>
      <c r="B116" s="225"/>
      <c r="C116" s="225"/>
      <c r="D116" s="225"/>
      <c r="E116" s="225"/>
      <c r="F116" s="226"/>
      <c r="G116" s="234"/>
      <c r="H116" s="242"/>
      <c r="I116" s="242"/>
      <c r="J116" s="225"/>
      <c r="K116" s="226"/>
      <c r="L116" s="179"/>
      <c r="M116" s="178"/>
      <c r="N116" s="176"/>
      <c r="O116" s="176"/>
      <c r="P116" s="176"/>
      <c r="Q116" s="176"/>
    </row>
    <row r="117" ht="15" customHeight="1">
      <c r="A117" s="176"/>
      <c r="B117" s="225"/>
      <c r="C117" s="225"/>
      <c r="D117" s="225"/>
      <c r="E117" s="225"/>
      <c r="F117" s="226"/>
      <c r="G117" s="234"/>
      <c r="H117" s="242"/>
      <c r="I117" s="242"/>
      <c r="J117" s="225"/>
      <c r="K117" s="226"/>
      <c r="L117" s="179"/>
      <c r="M117" s="178"/>
      <c r="N117" s="176"/>
      <c r="O117" s="176"/>
      <c r="P117" s="176"/>
      <c r="Q117" s="176"/>
    </row>
    <row r="118" ht="15" customHeight="1">
      <c r="A118" s="176"/>
      <c r="B118" s="225"/>
      <c r="C118" s="225"/>
      <c r="D118" s="225"/>
      <c r="E118" s="225"/>
      <c r="F118" s="226"/>
      <c r="G118" s="234"/>
      <c r="H118" s="242"/>
      <c r="I118" s="242"/>
      <c r="J118" s="225"/>
      <c r="K118" s="226"/>
      <c r="L118" s="179"/>
      <c r="M118" s="178"/>
      <c r="N118" s="176"/>
      <c r="O118" s="176"/>
      <c r="P118" s="176"/>
      <c r="Q118" s="176"/>
    </row>
    <row r="119" ht="15" customHeight="1">
      <c r="A119" s="176"/>
      <c r="B119" s="225"/>
      <c r="C119" s="225"/>
      <c r="D119" s="225"/>
      <c r="E119" s="225"/>
      <c r="F119" s="226"/>
      <c r="G119" s="234"/>
      <c r="H119" s="242"/>
      <c r="I119" s="242"/>
      <c r="J119" s="225"/>
      <c r="K119" s="226"/>
      <c r="L119" s="179"/>
      <c r="M119" s="178"/>
      <c r="N119" s="176"/>
      <c r="O119" s="176"/>
      <c r="P119" s="176"/>
      <c r="Q119" s="176"/>
    </row>
    <row r="120" ht="15" customHeight="1">
      <c r="A120" s="176"/>
      <c r="B120" s="225"/>
      <c r="C120" s="225"/>
      <c r="D120" s="225"/>
      <c r="E120" s="225"/>
      <c r="F120" s="226"/>
      <c r="G120" s="234"/>
      <c r="H120" s="242"/>
      <c r="I120" s="242"/>
      <c r="J120" s="225"/>
      <c r="K120" s="226"/>
      <c r="L120" s="179"/>
      <c r="M120" s="178"/>
      <c r="N120" s="176"/>
      <c r="O120" s="176"/>
      <c r="P120" s="176"/>
      <c r="Q120" s="176"/>
    </row>
    <row r="121" ht="15" customHeight="1">
      <c r="A121" s="176"/>
      <c r="B121" s="225"/>
      <c r="C121" s="225"/>
      <c r="D121" s="225"/>
      <c r="E121" s="225"/>
      <c r="F121" s="226"/>
      <c r="G121" s="234"/>
      <c r="H121" s="242"/>
      <c r="I121" s="242"/>
      <c r="J121" s="225"/>
      <c r="K121" s="226"/>
      <c r="L121" s="179"/>
      <c r="M121" s="178"/>
      <c r="N121" s="176"/>
      <c r="O121" s="176"/>
      <c r="P121" s="176"/>
      <c r="Q121" s="176"/>
    </row>
    <row r="122" ht="15" customHeight="1">
      <c r="A122" s="176"/>
      <c r="B122" s="225"/>
      <c r="C122" s="225"/>
      <c r="D122" s="225"/>
      <c r="E122" s="225"/>
      <c r="F122" s="226"/>
      <c r="G122" s="234"/>
      <c r="H122" s="242"/>
      <c r="I122" s="242"/>
      <c r="J122" s="225"/>
      <c r="K122" s="226"/>
      <c r="L122" s="179"/>
      <c r="M122" s="178"/>
      <c r="N122" s="176"/>
      <c r="O122" s="176"/>
      <c r="P122" s="176"/>
      <c r="Q122" s="176"/>
    </row>
    <row r="123" ht="15" customHeight="1">
      <c r="A123" s="176"/>
      <c r="B123" s="225"/>
      <c r="C123" s="225"/>
      <c r="D123" s="225"/>
      <c r="E123" s="225"/>
      <c r="F123" s="226"/>
      <c r="G123" s="234"/>
      <c r="H123" s="242"/>
      <c r="I123" s="242"/>
      <c r="J123" s="225"/>
      <c r="K123" s="226"/>
      <c r="L123" s="179"/>
      <c r="M123" s="178"/>
      <c r="N123" s="176"/>
      <c r="O123" s="176"/>
      <c r="P123" s="176"/>
      <c r="Q123" s="176"/>
    </row>
    <row r="124" ht="15" customHeight="1">
      <c r="A124" s="176"/>
      <c r="B124" s="225"/>
      <c r="C124" s="225"/>
      <c r="D124" s="225"/>
      <c r="E124" s="225"/>
      <c r="F124" s="226"/>
      <c r="G124" s="234"/>
      <c r="H124" s="242"/>
      <c r="I124" s="242"/>
      <c r="J124" s="225"/>
      <c r="K124" s="226"/>
      <c r="L124" s="179"/>
      <c r="M124" s="178"/>
      <c r="N124" s="176"/>
      <c r="O124" s="176"/>
      <c r="P124" s="176"/>
      <c r="Q124" s="176"/>
    </row>
    <row r="125" ht="15" customHeight="1">
      <c r="A125" s="176"/>
      <c r="B125" s="225"/>
      <c r="C125" s="225"/>
      <c r="D125" s="225"/>
      <c r="E125" s="225"/>
      <c r="F125" s="226"/>
      <c r="G125" s="234"/>
      <c r="H125" s="242"/>
      <c r="I125" s="242"/>
      <c r="J125" s="225"/>
      <c r="K125" s="226"/>
      <c r="L125" s="179"/>
      <c r="M125" s="178"/>
      <c r="N125" s="176"/>
      <c r="O125" s="176"/>
      <c r="P125" s="176"/>
      <c r="Q125" s="176"/>
    </row>
    <row r="126" ht="15" customHeight="1">
      <c r="A126" s="176"/>
      <c r="B126" s="225"/>
      <c r="C126" s="225"/>
      <c r="D126" s="225"/>
      <c r="E126" s="225"/>
      <c r="F126" s="226"/>
      <c r="G126" s="234"/>
      <c r="H126" s="242"/>
      <c r="I126" s="242"/>
      <c r="J126" s="225"/>
      <c r="K126" s="226"/>
      <c r="L126" s="179"/>
      <c r="M126" s="178"/>
      <c r="N126" s="176"/>
      <c r="O126" s="176"/>
      <c r="P126" s="176"/>
      <c r="Q126" s="176"/>
    </row>
    <row r="127" ht="15" customHeight="1">
      <c r="A127" s="176"/>
      <c r="B127" s="225"/>
      <c r="C127" s="225"/>
      <c r="D127" s="225"/>
      <c r="E127" s="225"/>
      <c r="F127" s="226"/>
      <c r="G127" s="234"/>
      <c r="H127" s="242"/>
      <c r="I127" s="242"/>
      <c r="J127" s="225"/>
      <c r="K127" s="226"/>
      <c r="L127" s="179"/>
      <c r="M127" s="178"/>
      <c r="N127" s="176"/>
      <c r="O127" s="176"/>
      <c r="P127" s="176"/>
      <c r="Q127" s="176"/>
    </row>
    <row r="128" ht="15" customHeight="1">
      <c r="A128" s="176"/>
      <c r="B128" s="225"/>
      <c r="C128" s="225"/>
      <c r="D128" s="225"/>
      <c r="E128" s="225"/>
      <c r="F128" s="226"/>
      <c r="G128" s="234"/>
      <c r="H128" s="242"/>
      <c r="I128" s="242"/>
      <c r="J128" s="225"/>
      <c r="K128" s="226"/>
      <c r="L128" s="179"/>
      <c r="M128" s="178"/>
      <c r="N128" s="176"/>
      <c r="O128" s="176"/>
      <c r="P128" s="176"/>
      <c r="Q128" s="176"/>
    </row>
    <row r="129" ht="15" customHeight="1">
      <c r="A129" s="176"/>
      <c r="B129" s="225"/>
      <c r="C129" s="225"/>
      <c r="D129" s="225"/>
      <c r="E129" s="225"/>
      <c r="F129" s="226"/>
      <c r="G129" s="234"/>
      <c r="H129" s="242"/>
      <c r="I129" s="242"/>
      <c r="J129" s="225"/>
      <c r="K129" s="226"/>
      <c r="L129" s="179"/>
      <c r="M129" s="178"/>
      <c r="N129" s="176"/>
      <c r="O129" s="176"/>
      <c r="P129" s="176"/>
      <c r="Q129" s="176"/>
    </row>
    <row r="130" ht="15" customHeight="1">
      <c r="A130" s="176"/>
      <c r="B130" s="225"/>
      <c r="C130" s="225"/>
      <c r="D130" s="225"/>
      <c r="E130" s="225"/>
      <c r="F130" s="226"/>
      <c r="G130" s="234"/>
      <c r="H130" s="242"/>
      <c r="I130" s="242"/>
      <c r="J130" s="225"/>
      <c r="K130" s="226"/>
      <c r="L130" s="179"/>
      <c r="M130" s="178"/>
      <c r="N130" s="176"/>
      <c r="O130" s="176"/>
      <c r="P130" s="176"/>
      <c r="Q130" s="176"/>
    </row>
    <row r="131" ht="15" customHeight="1">
      <c r="A131" s="176"/>
      <c r="B131" s="225"/>
      <c r="C131" s="225"/>
      <c r="D131" s="225"/>
      <c r="E131" s="225"/>
      <c r="F131" s="226"/>
      <c r="G131" s="234"/>
      <c r="H131" s="242"/>
      <c r="I131" s="242"/>
      <c r="J131" s="225"/>
      <c r="K131" s="226"/>
      <c r="L131" s="179"/>
      <c r="M131" s="178"/>
      <c r="N131" s="176"/>
      <c r="O131" s="176"/>
      <c r="P131" s="176"/>
      <c r="Q131" s="176"/>
    </row>
    <row r="132" ht="15" customHeight="1">
      <c r="A132" s="176"/>
      <c r="B132" s="225"/>
      <c r="C132" s="225"/>
      <c r="D132" s="225"/>
      <c r="E132" s="225"/>
      <c r="F132" s="226"/>
      <c r="G132" s="234"/>
      <c r="H132" s="242"/>
      <c r="I132" s="242"/>
      <c r="J132" s="225"/>
      <c r="K132" s="226"/>
      <c r="L132" s="179"/>
      <c r="M132" s="178"/>
      <c r="N132" s="176"/>
      <c r="O132" s="176"/>
      <c r="P132" s="176"/>
      <c r="Q132" s="176"/>
    </row>
    <row r="133" ht="15" customHeight="1">
      <c r="A133" s="176"/>
      <c r="B133" s="225"/>
      <c r="C133" s="225"/>
      <c r="D133" s="225"/>
      <c r="E133" s="225"/>
      <c r="F133" s="226"/>
      <c r="G133" s="234"/>
      <c r="H133" s="242"/>
      <c r="I133" s="242"/>
      <c r="J133" s="225"/>
      <c r="K133" s="226"/>
      <c r="L133" s="179"/>
      <c r="M133" s="178"/>
      <c r="N133" s="176"/>
      <c r="O133" s="176"/>
      <c r="P133" s="176"/>
      <c r="Q133" s="176"/>
    </row>
    <row r="134" ht="15" customHeight="1">
      <c r="A134" s="176"/>
      <c r="B134" s="225"/>
      <c r="C134" s="225"/>
      <c r="D134" s="225"/>
      <c r="E134" s="225"/>
      <c r="F134" s="226"/>
      <c r="G134" s="234"/>
      <c r="H134" s="242"/>
      <c r="I134" s="242"/>
      <c r="J134" s="225"/>
      <c r="K134" s="226"/>
      <c r="L134" s="179"/>
      <c r="M134" s="178"/>
      <c r="N134" s="176"/>
      <c r="O134" s="176"/>
      <c r="P134" s="176"/>
      <c r="Q134" s="176"/>
    </row>
    <row r="135" ht="15" customHeight="1">
      <c r="A135" s="176"/>
      <c r="B135" s="225"/>
      <c r="C135" s="225"/>
      <c r="D135" s="225"/>
      <c r="E135" s="225"/>
      <c r="F135" s="226"/>
      <c r="G135" s="234"/>
      <c r="H135" s="242"/>
      <c r="I135" s="242"/>
      <c r="J135" s="225"/>
      <c r="K135" s="226"/>
      <c r="L135" s="179"/>
      <c r="M135" s="178"/>
      <c r="N135" s="176"/>
      <c r="O135" s="176"/>
      <c r="P135" s="176"/>
      <c r="Q135" s="176"/>
    </row>
    <row r="136" ht="15" customHeight="1">
      <c r="A136" s="176"/>
      <c r="B136" s="225"/>
      <c r="C136" s="225"/>
      <c r="D136" s="225"/>
      <c r="E136" s="225"/>
      <c r="F136" s="226"/>
      <c r="G136" s="234"/>
      <c r="H136" s="242"/>
      <c r="I136" s="242"/>
      <c r="J136" s="225"/>
      <c r="K136" s="226"/>
      <c r="L136" s="179"/>
      <c r="M136" s="178"/>
      <c r="N136" s="176"/>
      <c r="O136" s="176"/>
      <c r="P136" s="176"/>
      <c r="Q136" s="176"/>
    </row>
    <row r="137" ht="15" customHeight="1">
      <c r="A137" s="176"/>
      <c r="B137" s="225"/>
      <c r="C137" s="225"/>
      <c r="D137" s="225"/>
      <c r="E137" s="225"/>
      <c r="F137" s="226"/>
      <c r="G137" s="234"/>
      <c r="H137" s="242"/>
      <c r="I137" s="242"/>
      <c r="J137" s="225"/>
      <c r="K137" s="226"/>
      <c r="L137" s="179"/>
      <c r="M137" s="178"/>
      <c r="N137" s="176"/>
      <c r="O137" s="176"/>
      <c r="P137" s="176"/>
      <c r="Q137" s="176"/>
    </row>
    <row r="138" ht="15" customHeight="1">
      <c r="A138" s="176"/>
      <c r="B138" s="225"/>
      <c r="C138" s="225"/>
      <c r="D138" s="225"/>
      <c r="E138" s="225"/>
      <c r="F138" s="226"/>
      <c r="G138" s="234"/>
      <c r="H138" s="242"/>
      <c r="I138" s="242"/>
      <c r="J138" s="225"/>
      <c r="K138" s="226"/>
      <c r="L138" s="179"/>
      <c r="M138" s="178"/>
      <c r="N138" s="176"/>
      <c r="O138" s="176"/>
      <c r="P138" s="176"/>
      <c r="Q138" s="176"/>
    </row>
    <row r="139" ht="15" customHeight="1">
      <c r="A139" s="176"/>
      <c r="B139" s="225"/>
      <c r="C139" s="225"/>
      <c r="D139" s="225"/>
      <c r="E139" s="225"/>
      <c r="F139" s="226"/>
      <c r="G139" s="234"/>
      <c r="H139" s="242"/>
      <c r="I139" s="242"/>
      <c r="J139" s="225"/>
      <c r="K139" s="226"/>
      <c r="L139" s="179"/>
      <c r="M139" s="178"/>
      <c r="N139" s="176"/>
      <c r="O139" s="176"/>
      <c r="P139" s="176"/>
      <c r="Q139" s="176"/>
    </row>
    <row r="140" ht="15" customHeight="1">
      <c r="A140" s="176"/>
      <c r="B140" s="225"/>
      <c r="C140" s="225"/>
      <c r="D140" s="225"/>
      <c r="E140" s="225"/>
      <c r="F140" s="226"/>
      <c r="G140" s="234"/>
      <c r="H140" s="242"/>
      <c r="I140" s="242"/>
      <c r="J140" s="225"/>
      <c r="K140" s="226"/>
      <c r="L140" s="179"/>
      <c r="M140" s="178"/>
      <c r="N140" s="176"/>
      <c r="O140" s="176"/>
      <c r="P140" s="176"/>
      <c r="Q140" s="176"/>
    </row>
    <row r="141" ht="15" customHeight="1">
      <c r="A141" s="176"/>
      <c r="B141" s="225"/>
      <c r="C141" s="225"/>
      <c r="D141" s="225"/>
      <c r="E141" s="225"/>
      <c r="F141" s="226"/>
      <c r="G141" s="234"/>
      <c r="H141" s="242"/>
      <c r="I141" s="242"/>
      <c r="J141" s="225"/>
      <c r="K141" s="226"/>
      <c r="L141" s="179"/>
      <c r="M141" s="178"/>
      <c r="N141" s="176"/>
      <c r="O141" s="176"/>
      <c r="P141" s="176"/>
      <c r="Q141" s="176"/>
    </row>
    <row r="142" ht="15" customHeight="1">
      <c r="A142" s="176"/>
      <c r="B142" s="225"/>
      <c r="C142" s="225"/>
      <c r="D142" s="225"/>
      <c r="E142" s="225"/>
      <c r="F142" s="226"/>
      <c r="G142" s="234"/>
      <c r="H142" s="242"/>
      <c r="I142" s="242"/>
      <c r="J142" s="225"/>
      <c r="K142" s="226"/>
      <c r="L142" s="179"/>
      <c r="M142" s="178"/>
      <c r="N142" s="176"/>
      <c r="O142" s="176"/>
      <c r="P142" s="176"/>
      <c r="Q142" s="176"/>
    </row>
    <row r="143" ht="15" customHeight="1">
      <c r="A143" s="176"/>
      <c r="B143" s="225"/>
      <c r="C143" s="225"/>
      <c r="D143" s="225"/>
      <c r="E143" s="225"/>
      <c r="F143" s="226"/>
      <c r="G143" s="234"/>
      <c r="H143" s="242"/>
      <c r="I143" s="242"/>
      <c r="J143" s="225"/>
      <c r="K143" s="226"/>
      <c r="L143" s="179"/>
      <c r="M143" s="178"/>
      <c r="N143" s="176"/>
      <c r="O143" s="176"/>
      <c r="P143" s="176"/>
      <c r="Q143" s="176"/>
    </row>
    <row r="144" ht="15" customHeight="1">
      <c r="A144" s="176"/>
      <c r="B144" s="225"/>
      <c r="C144" s="225"/>
      <c r="D144" s="225"/>
      <c r="E144" s="225"/>
      <c r="F144" s="226"/>
      <c r="G144" s="234"/>
      <c r="H144" s="242"/>
      <c r="I144" s="242"/>
      <c r="J144" s="225"/>
      <c r="K144" s="226"/>
      <c r="L144" s="179"/>
      <c r="M144" s="178"/>
      <c r="N144" s="176"/>
      <c r="O144" s="176"/>
      <c r="P144" s="176"/>
      <c r="Q144" s="176"/>
    </row>
    <row r="145" ht="15" customHeight="1">
      <c r="A145" s="176"/>
      <c r="B145" s="225"/>
      <c r="C145" s="225"/>
      <c r="D145" s="225"/>
      <c r="E145" s="225"/>
      <c r="F145" s="226"/>
      <c r="G145" s="234"/>
      <c r="H145" s="242"/>
      <c r="I145" s="242"/>
      <c r="J145" s="225"/>
      <c r="K145" s="226"/>
      <c r="L145" s="179"/>
      <c r="M145" s="178"/>
      <c r="N145" s="176"/>
      <c r="O145" s="176"/>
      <c r="P145" s="176"/>
      <c r="Q145" s="176"/>
    </row>
    <row r="146" ht="15" customHeight="1">
      <c r="A146" s="176"/>
      <c r="B146" s="225"/>
      <c r="C146" s="225"/>
      <c r="D146" s="225"/>
      <c r="E146" s="225"/>
      <c r="F146" s="226"/>
      <c r="G146" s="234"/>
      <c r="H146" s="242"/>
      <c r="I146" s="242"/>
      <c r="J146" s="225"/>
      <c r="K146" s="226"/>
      <c r="L146" s="179"/>
      <c r="M146" s="178"/>
      <c r="N146" s="176"/>
      <c r="O146" s="176"/>
      <c r="P146" s="176"/>
      <c r="Q146" s="176"/>
    </row>
    <row r="147" ht="15" customHeight="1">
      <c r="A147" s="176"/>
      <c r="B147" s="225"/>
      <c r="C147" s="225"/>
      <c r="D147" s="225"/>
      <c r="E147" s="225"/>
      <c r="F147" s="226"/>
      <c r="G147" s="234"/>
      <c r="H147" s="242"/>
      <c r="I147" s="242"/>
      <c r="J147" s="225"/>
      <c r="K147" s="226"/>
      <c r="L147" s="179"/>
      <c r="M147" s="178"/>
      <c r="N147" s="176"/>
      <c r="O147" s="176"/>
      <c r="P147" s="176"/>
      <c r="Q147" s="176"/>
    </row>
    <row r="148" ht="15" customHeight="1">
      <c r="A148" s="176"/>
      <c r="B148" s="225"/>
      <c r="C148" s="225"/>
      <c r="D148" s="225"/>
      <c r="E148" s="225"/>
      <c r="F148" s="226"/>
      <c r="G148" s="234"/>
      <c r="H148" s="242"/>
      <c r="I148" s="242"/>
      <c r="J148" s="225"/>
      <c r="K148" s="226"/>
      <c r="L148" s="179"/>
      <c r="M148" s="178"/>
      <c r="N148" s="176"/>
      <c r="O148" s="176"/>
      <c r="P148" s="176"/>
      <c r="Q148" s="176"/>
    </row>
    <row r="149" ht="15" customHeight="1">
      <c r="A149" s="176"/>
      <c r="B149" s="225"/>
      <c r="C149" s="225"/>
      <c r="D149" s="225"/>
      <c r="E149" s="225"/>
      <c r="F149" s="226"/>
      <c r="G149" s="234"/>
      <c r="H149" s="242"/>
      <c r="I149" s="242"/>
      <c r="J149" s="225"/>
      <c r="K149" s="226"/>
      <c r="L149" s="179"/>
      <c r="M149" s="178"/>
      <c r="N149" s="176"/>
      <c r="O149" s="176"/>
      <c r="P149" s="176"/>
      <c r="Q149" s="176"/>
    </row>
    <row r="150" ht="15" customHeight="1">
      <c r="A150" s="176"/>
      <c r="B150" s="225"/>
      <c r="C150" s="225"/>
      <c r="D150" s="225"/>
      <c r="E150" s="225"/>
      <c r="F150" s="226"/>
      <c r="G150" s="234"/>
      <c r="H150" s="242"/>
      <c r="I150" s="242"/>
      <c r="J150" s="225"/>
      <c r="K150" s="226"/>
      <c r="L150" s="179"/>
      <c r="M150" s="178"/>
      <c r="N150" s="176"/>
      <c r="O150" s="176"/>
      <c r="P150" s="176"/>
      <c r="Q150" s="176"/>
    </row>
    <row r="151" ht="15" customHeight="1">
      <c r="A151" s="176"/>
      <c r="B151" s="225"/>
      <c r="C151" s="225"/>
      <c r="D151" s="225"/>
      <c r="E151" s="225"/>
      <c r="F151" s="226"/>
      <c r="G151" s="234"/>
      <c r="H151" s="242"/>
      <c r="I151" s="242"/>
      <c r="J151" s="225"/>
      <c r="K151" s="226"/>
      <c r="L151" s="179"/>
      <c r="M151" s="178"/>
      <c r="N151" s="176"/>
      <c r="O151" s="176"/>
      <c r="P151" s="176"/>
      <c r="Q151" s="176"/>
    </row>
    <row r="152" ht="15" customHeight="1">
      <c r="A152" s="176"/>
      <c r="B152" s="225"/>
      <c r="C152" s="225"/>
      <c r="D152" s="225"/>
      <c r="E152" s="225"/>
      <c r="F152" s="226"/>
      <c r="G152" s="234"/>
      <c r="H152" s="242"/>
      <c r="I152" s="242"/>
      <c r="J152" s="225"/>
      <c r="K152" s="226"/>
      <c r="L152" s="179"/>
      <c r="M152" s="178"/>
      <c r="N152" s="176"/>
      <c r="O152" s="176"/>
      <c r="P152" s="176"/>
      <c r="Q152" s="176"/>
    </row>
    <row r="153" ht="15" customHeight="1">
      <c r="A153" s="176"/>
      <c r="B153" s="225"/>
      <c r="C153" s="225"/>
      <c r="D153" s="225"/>
      <c r="E153" s="225"/>
      <c r="F153" s="226"/>
      <c r="G153" s="234"/>
      <c r="H153" s="242"/>
      <c r="I153" s="242"/>
      <c r="J153" s="225"/>
      <c r="K153" s="226"/>
      <c r="L153" s="179"/>
      <c r="M153" s="178"/>
      <c r="N153" s="176"/>
      <c r="O153" s="176"/>
      <c r="P153" s="176"/>
      <c r="Q153" s="176"/>
    </row>
    <row r="154" ht="15" customHeight="1">
      <c r="A154" s="176"/>
      <c r="B154" s="225"/>
      <c r="C154" s="225"/>
      <c r="D154" s="225"/>
      <c r="E154" s="225"/>
      <c r="F154" s="226"/>
      <c r="G154" s="234"/>
      <c r="H154" s="242"/>
      <c r="I154" s="242"/>
      <c r="J154" s="225"/>
      <c r="K154" s="226"/>
      <c r="L154" s="179"/>
      <c r="M154" s="178"/>
      <c r="N154" s="176"/>
      <c r="O154" s="176"/>
      <c r="P154" s="176"/>
      <c r="Q154" s="176"/>
    </row>
    <row r="155" ht="15" customHeight="1">
      <c r="A155" s="176"/>
      <c r="B155" s="225"/>
      <c r="C155" s="225"/>
      <c r="D155" s="225"/>
      <c r="E155" s="225"/>
      <c r="F155" s="226"/>
      <c r="G155" s="234"/>
      <c r="H155" s="242"/>
      <c r="I155" s="242"/>
      <c r="J155" s="225"/>
      <c r="K155" s="226"/>
      <c r="L155" s="179"/>
      <c r="M155" s="178"/>
      <c r="N155" s="176"/>
      <c r="O155" s="176"/>
      <c r="P155" s="176"/>
      <c r="Q155" s="176"/>
    </row>
    <row r="156" ht="15" customHeight="1">
      <c r="A156" s="176"/>
      <c r="B156" s="225"/>
      <c r="C156" s="225"/>
      <c r="D156" s="225"/>
      <c r="E156" s="225"/>
      <c r="F156" s="226"/>
      <c r="G156" s="234"/>
      <c r="H156" s="242"/>
      <c r="I156" s="242"/>
      <c r="J156" s="225"/>
      <c r="K156" s="226"/>
      <c r="L156" s="179"/>
      <c r="M156" s="178"/>
      <c r="N156" s="176"/>
      <c r="O156" s="176"/>
      <c r="P156" s="176"/>
      <c r="Q156" s="176"/>
    </row>
    <row r="157" ht="15" customHeight="1">
      <c r="A157" s="176"/>
      <c r="B157" s="225"/>
      <c r="C157" s="225"/>
      <c r="D157" s="225"/>
      <c r="E157" s="225"/>
      <c r="F157" s="226"/>
      <c r="G157" s="234"/>
      <c r="H157" s="242"/>
      <c r="I157" s="242"/>
      <c r="J157" s="225"/>
      <c r="K157" s="226"/>
      <c r="L157" s="179"/>
      <c r="M157" s="178"/>
      <c r="N157" s="176"/>
      <c r="O157" s="176"/>
      <c r="P157" s="176"/>
      <c r="Q157" s="176"/>
    </row>
    <row r="158" ht="15" customHeight="1">
      <c r="A158" s="176"/>
      <c r="B158" s="225"/>
      <c r="C158" s="225"/>
      <c r="D158" s="225"/>
      <c r="E158" s="225"/>
      <c r="F158" s="226"/>
      <c r="G158" s="234"/>
      <c r="H158" s="242"/>
      <c r="I158" s="242"/>
      <c r="J158" s="225"/>
      <c r="K158" s="226"/>
      <c r="L158" s="179"/>
      <c r="M158" s="178"/>
      <c r="N158" s="176"/>
      <c r="O158" s="176"/>
      <c r="P158" s="176"/>
      <c r="Q158" s="176"/>
    </row>
    <row r="159" ht="15" customHeight="1">
      <c r="A159" s="176"/>
      <c r="B159" s="225"/>
      <c r="C159" s="225"/>
      <c r="D159" s="225"/>
      <c r="E159" s="225"/>
      <c r="F159" s="226"/>
      <c r="G159" s="234"/>
      <c r="H159" s="242"/>
      <c r="I159" s="242"/>
      <c r="J159" s="225"/>
      <c r="K159" s="226"/>
      <c r="L159" s="179"/>
      <c r="M159" s="178"/>
      <c r="N159" s="176"/>
      <c r="O159" s="176"/>
      <c r="P159" s="176"/>
      <c r="Q159" s="176"/>
    </row>
    <row r="160" ht="15" customHeight="1">
      <c r="A160" s="176"/>
      <c r="B160" s="225"/>
      <c r="C160" s="225"/>
      <c r="D160" s="225"/>
      <c r="E160" s="225"/>
      <c r="F160" s="226"/>
      <c r="G160" s="234"/>
      <c r="H160" s="242"/>
      <c r="I160" s="242"/>
      <c r="J160" s="225"/>
      <c r="K160" s="226"/>
      <c r="L160" s="179"/>
      <c r="M160" s="178"/>
      <c r="N160" s="176"/>
      <c r="O160" s="176"/>
      <c r="P160" s="176"/>
      <c r="Q160" s="176"/>
    </row>
    <row r="161" ht="15" customHeight="1">
      <c r="A161" s="176"/>
      <c r="B161" s="225"/>
      <c r="C161" s="225"/>
      <c r="D161" s="225"/>
      <c r="E161" s="225"/>
      <c r="F161" s="226"/>
      <c r="G161" s="234"/>
      <c r="H161" s="242"/>
      <c r="I161" s="242"/>
      <c r="J161" s="225"/>
      <c r="K161" s="226"/>
      <c r="L161" s="179"/>
      <c r="M161" s="178"/>
      <c r="N161" s="176"/>
      <c r="O161" s="176"/>
      <c r="P161" s="176"/>
      <c r="Q161" s="176"/>
    </row>
    <row r="162" ht="15" customHeight="1">
      <c r="A162" s="176"/>
      <c r="B162" s="225"/>
      <c r="C162" s="225"/>
      <c r="D162" s="225"/>
      <c r="E162" s="225"/>
      <c r="F162" s="226"/>
      <c r="G162" s="234"/>
      <c r="H162" s="242"/>
      <c r="I162" s="242"/>
      <c r="J162" s="225"/>
      <c r="K162" s="226"/>
      <c r="L162" s="179"/>
      <c r="M162" s="178"/>
      <c r="N162" s="176"/>
      <c r="O162" s="176"/>
      <c r="P162" s="176"/>
      <c r="Q162" s="176"/>
    </row>
    <row r="163" ht="15" customHeight="1">
      <c r="A163" s="176"/>
      <c r="B163" s="225"/>
      <c r="C163" s="225"/>
      <c r="D163" s="225"/>
      <c r="E163" s="225"/>
      <c r="F163" s="226"/>
      <c r="G163" s="234"/>
      <c r="H163" s="242"/>
      <c r="I163" s="242"/>
      <c r="J163" s="225"/>
      <c r="K163" s="226"/>
      <c r="L163" s="179"/>
      <c r="M163" s="178"/>
      <c r="N163" s="176"/>
      <c r="O163" s="176"/>
      <c r="P163" s="176"/>
      <c r="Q163" s="176"/>
    </row>
    <row r="164" ht="15" customHeight="1">
      <c r="A164" s="176"/>
      <c r="B164" s="225"/>
      <c r="C164" s="225"/>
      <c r="D164" s="225"/>
      <c r="E164" s="225"/>
      <c r="F164" s="226"/>
      <c r="G164" s="234"/>
      <c r="H164" s="242"/>
      <c r="I164" s="242"/>
      <c r="J164" s="225"/>
      <c r="K164" s="226"/>
      <c r="L164" s="179"/>
      <c r="M164" s="178"/>
      <c r="N164" s="176"/>
      <c r="O164" s="176"/>
      <c r="P164" s="176"/>
      <c r="Q164" s="176"/>
    </row>
    <row r="165" ht="15" customHeight="1">
      <c r="A165" s="176"/>
      <c r="B165" s="225"/>
      <c r="C165" s="225"/>
      <c r="D165" s="225"/>
      <c r="E165" s="225"/>
      <c r="F165" s="226"/>
      <c r="G165" s="234"/>
      <c r="H165" s="242"/>
      <c r="I165" s="242"/>
      <c r="J165" s="225"/>
      <c r="K165" s="226"/>
      <c r="L165" s="179"/>
      <c r="M165" s="178"/>
      <c r="N165" s="176"/>
      <c r="O165" s="176"/>
      <c r="P165" s="176"/>
      <c r="Q165" s="176"/>
    </row>
    <row r="166" ht="15" customHeight="1">
      <c r="A166" s="176"/>
      <c r="B166" s="225"/>
      <c r="C166" s="225"/>
      <c r="D166" s="225"/>
      <c r="E166" s="225"/>
      <c r="F166" s="226"/>
      <c r="G166" s="234"/>
      <c r="H166" s="242"/>
      <c r="I166" s="242"/>
      <c r="J166" s="225"/>
      <c r="K166" s="226"/>
      <c r="L166" s="179"/>
      <c r="M166" s="178"/>
      <c r="N166" s="176"/>
      <c r="O166" s="176"/>
      <c r="P166" s="176"/>
      <c r="Q166" s="176"/>
    </row>
    <row r="167" ht="15" customHeight="1">
      <c r="A167" s="176"/>
      <c r="B167" s="225"/>
      <c r="C167" s="225"/>
      <c r="D167" s="225"/>
      <c r="E167" s="225"/>
      <c r="F167" s="226"/>
      <c r="G167" s="234"/>
      <c r="H167" s="242"/>
      <c r="I167" s="242"/>
      <c r="J167" s="225"/>
      <c r="K167" s="226"/>
      <c r="L167" s="179"/>
      <c r="M167" s="178"/>
      <c r="N167" s="176"/>
      <c r="O167" s="176"/>
      <c r="P167" s="176"/>
      <c r="Q167" s="176"/>
    </row>
    <row r="168" ht="15" customHeight="1">
      <c r="A168" s="176"/>
      <c r="B168" s="225"/>
      <c r="C168" s="225"/>
      <c r="D168" s="225"/>
      <c r="E168" s="225"/>
      <c r="F168" s="226"/>
      <c r="G168" s="234"/>
      <c r="H168" s="242"/>
      <c r="I168" s="242"/>
      <c r="J168" s="225"/>
      <c r="K168" s="226"/>
      <c r="L168" s="179"/>
      <c r="M168" s="178"/>
      <c r="N168" s="176"/>
      <c r="O168" s="176"/>
      <c r="P168" s="176"/>
      <c r="Q168" s="176"/>
    </row>
    <row r="169" ht="15" customHeight="1">
      <c r="A169" s="176"/>
      <c r="B169" s="225"/>
      <c r="C169" s="225"/>
      <c r="D169" s="225"/>
      <c r="E169" s="225"/>
      <c r="F169" s="226"/>
      <c r="G169" s="234"/>
      <c r="H169" s="242"/>
      <c r="I169" s="242"/>
      <c r="J169" s="225"/>
      <c r="K169" s="226"/>
      <c r="L169" s="179"/>
      <c r="M169" s="178"/>
      <c r="N169" s="176"/>
      <c r="O169" s="176"/>
      <c r="P169" s="176"/>
      <c r="Q169" s="176"/>
    </row>
    <row r="170" ht="15" customHeight="1">
      <c r="A170" s="176"/>
      <c r="B170" s="225"/>
      <c r="C170" s="225"/>
      <c r="D170" s="225"/>
      <c r="E170" s="225"/>
      <c r="F170" s="226"/>
      <c r="G170" s="234"/>
      <c r="H170" s="242"/>
      <c r="I170" s="242"/>
      <c r="J170" s="225"/>
      <c r="K170" s="226"/>
      <c r="L170" s="179"/>
      <c r="M170" s="178"/>
      <c r="N170" s="176"/>
      <c r="O170" s="176"/>
      <c r="P170" s="176"/>
      <c r="Q170" s="176"/>
    </row>
    <row r="171" ht="15" customHeight="1">
      <c r="A171" s="176"/>
      <c r="B171" s="225"/>
      <c r="C171" s="225"/>
      <c r="D171" s="225"/>
      <c r="E171" s="225"/>
      <c r="F171" s="226"/>
      <c r="G171" s="234"/>
      <c r="H171" s="242"/>
      <c r="I171" s="242"/>
      <c r="J171" s="225"/>
      <c r="K171" s="226"/>
      <c r="L171" s="179"/>
      <c r="M171" s="178"/>
      <c r="N171" s="176"/>
      <c r="O171" s="176"/>
      <c r="P171" s="176"/>
      <c r="Q171" s="176"/>
    </row>
    <row r="172" ht="15" customHeight="1">
      <c r="A172" s="176"/>
      <c r="B172" s="225"/>
      <c r="C172" s="225"/>
      <c r="D172" s="225"/>
      <c r="E172" s="225"/>
      <c r="F172" s="226"/>
      <c r="G172" s="234"/>
      <c r="H172" s="242"/>
      <c r="I172" s="242"/>
      <c r="J172" s="225"/>
      <c r="K172" s="226"/>
      <c r="L172" s="179"/>
      <c r="M172" s="178"/>
      <c r="N172" s="176"/>
      <c r="O172" s="176"/>
      <c r="P172" s="176"/>
      <c r="Q172" s="176"/>
    </row>
    <row r="173" ht="15" customHeight="1">
      <c r="A173" s="176"/>
      <c r="B173" s="225"/>
      <c r="C173" s="225"/>
      <c r="D173" s="225"/>
      <c r="E173" s="225"/>
      <c r="F173" s="226"/>
      <c r="G173" s="234"/>
      <c r="H173" s="242"/>
      <c r="I173" s="242"/>
      <c r="J173" s="225"/>
      <c r="K173" s="226"/>
      <c r="L173" s="179"/>
      <c r="M173" s="178"/>
      <c r="N173" s="176"/>
      <c r="O173" s="176"/>
      <c r="P173" s="176"/>
      <c r="Q173" s="176"/>
    </row>
    <row r="174" ht="15" customHeight="1">
      <c r="A174" s="176"/>
      <c r="B174" s="225"/>
      <c r="C174" s="225"/>
      <c r="D174" s="225"/>
      <c r="E174" s="225"/>
      <c r="F174" s="226"/>
      <c r="G174" s="234"/>
      <c r="H174" s="242"/>
      <c r="I174" s="242"/>
      <c r="J174" s="225"/>
      <c r="K174" s="226"/>
      <c r="L174" s="179"/>
      <c r="M174" s="178"/>
      <c r="N174" s="176"/>
      <c r="O174" s="176"/>
      <c r="P174" s="176"/>
      <c r="Q174" s="176"/>
    </row>
    <row r="175" ht="15" customHeight="1">
      <c r="A175" s="176"/>
      <c r="B175" s="225"/>
      <c r="C175" s="225"/>
      <c r="D175" s="225"/>
      <c r="E175" s="225"/>
      <c r="F175" s="226"/>
      <c r="G175" s="234"/>
      <c r="H175" s="242"/>
      <c r="I175" s="242"/>
      <c r="J175" s="225"/>
      <c r="K175" s="226"/>
      <c r="L175" s="179"/>
      <c r="M175" s="178"/>
      <c r="N175" s="176"/>
      <c r="O175" s="176"/>
      <c r="P175" s="176"/>
      <c r="Q175" s="176"/>
    </row>
    <row r="176" ht="15" customHeight="1">
      <c r="A176" s="176"/>
      <c r="B176" s="225"/>
      <c r="C176" s="225"/>
      <c r="D176" s="225"/>
      <c r="E176" s="225"/>
      <c r="F176" s="226"/>
      <c r="G176" s="234"/>
      <c r="H176" s="242"/>
      <c r="I176" s="242"/>
      <c r="J176" s="225"/>
      <c r="K176" s="226"/>
      <c r="L176" s="179"/>
      <c r="M176" s="178"/>
      <c r="N176" s="176"/>
      <c r="O176" s="176"/>
      <c r="P176" s="176"/>
      <c r="Q176" s="176"/>
    </row>
    <row r="177" ht="15" customHeight="1">
      <c r="A177" s="176"/>
      <c r="B177" s="225"/>
      <c r="C177" s="225"/>
      <c r="D177" s="225"/>
      <c r="E177" s="225"/>
      <c r="F177" s="226"/>
      <c r="G177" s="234"/>
      <c r="H177" s="242"/>
      <c r="I177" s="242"/>
      <c r="J177" s="225"/>
      <c r="K177" s="226"/>
      <c r="L177" s="179"/>
      <c r="M177" s="178"/>
      <c r="N177" s="176"/>
      <c r="O177" s="176"/>
      <c r="P177" s="176"/>
      <c r="Q177" s="176"/>
    </row>
    <row r="178" ht="15" customHeight="1">
      <c r="A178" s="176"/>
      <c r="B178" s="225"/>
      <c r="C178" s="225"/>
      <c r="D178" s="225"/>
      <c r="E178" s="225"/>
      <c r="F178" s="226"/>
      <c r="G178" s="234"/>
      <c r="H178" s="242"/>
      <c r="I178" s="242"/>
      <c r="J178" s="225"/>
      <c r="K178" s="226"/>
      <c r="L178" s="179"/>
      <c r="M178" s="178"/>
      <c r="N178" s="176"/>
      <c r="O178" s="176"/>
      <c r="P178" s="176"/>
      <c r="Q178" s="176"/>
    </row>
    <row r="179" ht="15" customHeight="1">
      <c r="A179" s="176"/>
      <c r="B179" s="225"/>
      <c r="C179" s="225"/>
      <c r="D179" s="225"/>
      <c r="E179" s="225"/>
      <c r="F179" s="226"/>
      <c r="G179" s="234"/>
      <c r="H179" s="242"/>
      <c r="I179" s="242"/>
      <c r="J179" s="225"/>
      <c r="K179" s="226"/>
      <c r="L179" s="179"/>
      <c r="M179" s="178"/>
      <c r="N179" s="176"/>
      <c r="O179" s="176"/>
      <c r="P179" s="176"/>
      <c r="Q179" s="176"/>
    </row>
    <row r="180" ht="15" customHeight="1">
      <c r="A180" s="176"/>
      <c r="B180" s="225"/>
      <c r="C180" s="225"/>
      <c r="D180" s="225"/>
      <c r="E180" s="225"/>
      <c r="F180" s="226"/>
      <c r="G180" s="234"/>
      <c r="H180" s="242"/>
      <c r="I180" s="242"/>
      <c r="J180" s="225"/>
      <c r="K180" s="226"/>
      <c r="L180" s="179"/>
      <c r="M180" s="178"/>
      <c r="N180" s="176"/>
      <c r="O180" s="176"/>
      <c r="P180" s="176"/>
      <c r="Q180" s="176"/>
    </row>
    <row r="181" ht="15" customHeight="1">
      <c r="A181" s="176"/>
      <c r="B181" s="225"/>
      <c r="C181" s="225"/>
      <c r="D181" s="225"/>
      <c r="E181" s="225"/>
      <c r="F181" s="226"/>
      <c r="G181" s="234"/>
      <c r="H181" s="242"/>
      <c r="I181" s="242"/>
      <c r="J181" s="225"/>
      <c r="K181" s="226"/>
      <c r="L181" s="179"/>
      <c r="M181" s="178"/>
      <c r="N181" s="176"/>
      <c r="O181" s="176"/>
      <c r="P181" s="176"/>
      <c r="Q181" s="176"/>
    </row>
    <row r="182" ht="15" customHeight="1">
      <c r="A182" s="176"/>
      <c r="B182" s="225"/>
      <c r="C182" s="225"/>
      <c r="D182" s="225"/>
      <c r="E182" s="225"/>
      <c r="F182" s="226"/>
      <c r="G182" s="234"/>
      <c r="H182" s="242"/>
      <c r="I182" s="242"/>
      <c r="J182" s="225"/>
      <c r="K182" s="226"/>
      <c r="L182" s="179"/>
      <c r="M182" s="178"/>
      <c r="N182" s="176"/>
      <c r="O182" s="176"/>
      <c r="P182" s="176"/>
      <c r="Q182" s="176"/>
    </row>
    <row r="183" ht="15" customHeight="1">
      <c r="A183" s="176"/>
      <c r="B183" s="225"/>
      <c r="C183" s="225"/>
      <c r="D183" s="225"/>
      <c r="E183" s="225"/>
      <c r="F183" s="226"/>
      <c r="G183" s="234"/>
      <c r="H183" s="242"/>
      <c r="I183" s="242"/>
      <c r="J183" s="225"/>
      <c r="K183" s="226"/>
      <c r="L183" s="179"/>
      <c r="M183" s="178"/>
      <c r="N183" s="176"/>
      <c r="O183" s="176"/>
      <c r="P183" s="176"/>
      <c r="Q183" s="176"/>
    </row>
    <row r="184" ht="15" customHeight="1">
      <c r="A184" s="176"/>
      <c r="B184" s="225"/>
      <c r="C184" s="225"/>
      <c r="D184" s="225"/>
      <c r="E184" s="225"/>
      <c r="F184" s="226"/>
      <c r="G184" s="234"/>
      <c r="H184" s="242"/>
      <c r="I184" s="242"/>
      <c r="J184" s="225"/>
      <c r="K184" s="226"/>
      <c r="L184" s="179"/>
      <c r="M184" s="178"/>
      <c r="N184" s="176"/>
      <c r="O184" s="176"/>
      <c r="P184" s="176"/>
      <c r="Q184" s="176"/>
    </row>
    <row r="185" ht="15" customHeight="1">
      <c r="A185" s="176"/>
      <c r="B185" s="225"/>
      <c r="C185" s="225"/>
      <c r="D185" s="225"/>
      <c r="E185" s="225"/>
      <c r="F185" s="226"/>
      <c r="G185" s="234"/>
      <c r="H185" s="242"/>
      <c r="I185" s="242"/>
      <c r="J185" s="225"/>
      <c r="K185" s="226"/>
      <c r="L185" s="179"/>
      <c r="M185" s="178"/>
      <c r="N185" s="176"/>
      <c r="O185" s="176"/>
      <c r="P185" s="176"/>
      <c r="Q185" s="176"/>
    </row>
    <row r="186" ht="15" customHeight="1">
      <c r="A186" s="176"/>
      <c r="B186" s="225"/>
      <c r="C186" s="225"/>
      <c r="D186" s="225"/>
      <c r="E186" s="225"/>
      <c r="F186" s="226"/>
      <c r="G186" s="234"/>
      <c r="H186" s="242"/>
      <c r="I186" s="242"/>
      <c r="J186" s="225"/>
      <c r="K186" s="226"/>
      <c r="L186" s="179"/>
      <c r="M186" s="178"/>
      <c r="N186" s="176"/>
      <c r="O186" s="176"/>
      <c r="P186" s="176"/>
      <c r="Q186" s="176"/>
    </row>
    <row r="187" ht="15" customHeight="1">
      <c r="A187" s="176"/>
      <c r="B187" s="225"/>
      <c r="C187" s="225"/>
      <c r="D187" s="225"/>
      <c r="E187" s="225"/>
      <c r="F187" s="226"/>
      <c r="G187" s="234"/>
      <c r="H187" s="242"/>
      <c r="I187" s="242"/>
      <c r="J187" s="225"/>
      <c r="K187" s="226"/>
      <c r="L187" s="179"/>
      <c r="M187" s="178"/>
      <c r="N187" s="176"/>
      <c r="O187" s="176"/>
      <c r="P187" s="176"/>
      <c r="Q187" s="176"/>
    </row>
    <row r="188" ht="15" customHeight="1">
      <c r="A188" s="176"/>
      <c r="B188" s="225"/>
      <c r="C188" s="225"/>
      <c r="D188" s="225"/>
      <c r="E188" s="225"/>
      <c r="F188" s="226"/>
      <c r="G188" s="234"/>
      <c r="H188" s="242"/>
      <c r="I188" s="242"/>
      <c r="J188" s="225"/>
      <c r="K188" s="226"/>
      <c r="L188" s="179"/>
      <c r="M188" s="178"/>
      <c r="N188" s="176"/>
      <c r="O188" s="176"/>
      <c r="P188" s="176"/>
      <c r="Q188" s="176"/>
    </row>
    <row r="189" ht="15" customHeight="1">
      <c r="A189" s="176"/>
      <c r="B189" s="225"/>
      <c r="C189" s="225"/>
      <c r="D189" s="225"/>
      <c r="E189" s="225"/>
      <c r="F189" s="226"/>
      <c r="G189" s="234"/>
      <c r="H189" s="242"/>
      <c r="I189" s="242"/>
      <c r="J189" s="225"/>
      <c r="K189" s="226"/>
      <c r="L189" s="179"/>
      <c r="M189" s="178"/>
      <c r="N189" s="176"/>
      <c r="O189" s="176"/>
      <c r="P189" s="176"/>
      <c r="Q189" s="176"/>
    </row>
    <row r="190" ht="15" customHeight="1">
      <c r="A190" s="176"/>
      <c r="B190" s="225"/>
      <c r="C190" s="225"/>
      <c r="D190" s="225"/>
      <c r="E190" s="225"/>
      <c r="F190" s="226"/>
      <c r="G190" s="234"/>
      <c r="H190" s="242"/>
      <c r="I190" s="242"/>
      <c r="J190" s="225"/>
      <c r="K190" s="226"/>
      <c r="L190" s="179"/>
      <c r="M190" s="178"/>
      <c r="N190" s="176"/>
      <c r="O190" s="176"/>
      <c r="P190" s="176"/>
      <c r="Q190" s="176"/>
    </row>
    <row r="191" ht="15" customHeight="1">
      <c r="A191" s="176"/>
      <c r="B191" s="225"/>
      <c r="C191" s="225"/>
      <c r="D191" s="225"/>
      <c r="E191" s="225"/>
      <c r="F191" s="226"/>
      <c r="G191" s="234"/>
      <c r="H191" s="242"/>
      <c r="I191" s="242"/>
      <c r="J191" s="225"/>
      <c r="K191" s="226"/>
      <c r="L191" s="179"/>
      <c r="M191" s="178"/>
      <c r="N191" s="176"/>
      <c r="O191" s="176"/>
      <c r="P191" s="176"/>
      <c r="Q191" s="176"/>
    </row>
    <row r="192" ht="15" customHeight="1">
      <c r="A192" s="176"/>
      <c r="B192" s="225"/>
      <c r="C192" s="225"/>
      <c r="D192" s="225"/>
      <c r="E192" s="225"/>
      <c r="F192" s="226"/>
      <c r="G192" s="234"/>
      <c r="H192" s="242"/>
      <c r="I192" s="242"/>
      <c r="J192" s="225"/>
      <c r="K192" s="226"/>
      <c r="L192" s="179"/>
      <c r="M192" s="178"/>
      <c r="N192" s="176"/>
      <c r="O192" s="176"/>
      <c r="P192" s="176"/>
      <c r="Q192" s="176"/>
    </row>
    <row r="193" ht="15" customHeight="1">
      <c r="A193" s="176"/>
      <c r="B193" s="225"/>
      <c r="C193" s="225"/>
      <c r="D193" s="225"/>
      <c r="E193" s="225"/>
      <c r="F193" s="226"/>
      <c r="G193" s="234"/>
      <c r="H193" s="242"/>
      <c r="I193" s="242"/>
      <c r="J193" s="225"/>
      <c r="K193" s="226"/>
      <c r="L193" s="179"/>
      <c r="M193" s="178"/>
      <c r="N193" s="176"/>
      <c r="O193" s="176"/>
      <c r="P193" s="176"/>
      <c r="Q193" s="176"/>
    </row>
    <row r="194" ht="15" customHeight="1">
      <c r="A194" s="176"/>
      <c r="B194" s="225"/>
      <c r="C194" s="225"/>
      <c r="D194" s="225"/>
      <c r="E194" s="225"/>
      <c r="F194" s="226"/>
      <c r="G194" s="234"/>
      <c r="H194" s="242"/>
      <c r="I194" s="242"/>
      <c r="J194" s="225"/>
      <c r="K194" s="226"/>
      <c r="L194" s="179"/>
      <c r="M194" s="178"/>
      <c r="N194" s="176"/>
      <c r="O194" s="176"/>
      <c r="P194" s="176"/>
      <c r="Q194" s="176"/>
    </row>
    <row r="195" ht="15" customHeight="1">
      <c r="A195" s="176"/>
      <c r="B195" s="225"/>
      <c r="C195" s="225"/>
      <c r="D195" s="225"/>
      <c r="E195" s="225"/>
      <c r="F195" s="226"/>
      <c r="G195" s="234"/>
      <c r="H195" s="242"/>
      <c r="I195" s="242"/>
      <c r="J195" s="225"/>
      <c r="K195" s="226"/>
      <c r="L195" s="179"/>
      <c r="M195" s="178"/>
      <c r="N195" s="176"/>
      <c r="O195" s="176"/>
      <c r="P195" s="176"/>
      <c r="Q195" s="176"/>
    </row>
    <row r="196" ht="15" customHeight="1">
      <c r="A196" s="176"/>
      <c r="B196" s="225"/>
      <c r="C196" s="225"/>
      <c r="D196" s="225"/>
      <c r="E196" s="225"/>
      <c r="F196" s="226"/>
      <c r="G196" s="234"/>
      <c r="H196" s="242"/>
      <c r="I196" s="242"/>
      <c r="J196" s="225"/>
      <c r="K196" s="226"/>
      <c r="L196" s="179"/>
      <c r="M196" s="178"/>
      <c r="N196" s="176"/>
      <c r="O196" s="176"/>
      <c r="P196" s="176"/>
      <c r="Q196" s="176"/>
    </row>
    <row r="197" ht="15" customHeight="1">
      <c r="A197" s="176"/>
      <c r="B197" s="225"/>
      <c r="C197" s="225"/>
      <c r="D197" s="225"/>
      <c r="E197" s="225"/>
      <c r="F197" s="226"/>
      <c r="G197" s="234"/>
      <c r="H197" s="242"/>
      <c r="I197" s="242"/>
      <c r="J197" s="225"/>
      <c r="K197" s="226"/>
      <c r="L197" s="179"/>
      <c r="M197" s="178"/>
      <c r="N197" s="176"/>
      <c r="O197" s="176"/>
      <c r="P197" s="176"/>
      <c r="Q197" s="176"/>
    </row>
    <row r="198" ht="15" customHeight="1">
      <c r="A198" s="176"/>
      <c r="B198" s="225"/>
      <c r="C198" s="225"/>
      <c r="D198" s="225"/>
      <c r="E198" s="225"/>
      <c r="F198" s="226"/>
      <c r="G198" s="234"/>
      <c r="H198" s="242"/>
      <c r="I198" s="242"/>
      <c r="J198" s="225"/>
      <c r="K198" s="226"/>
      <c r="L198" s="179"/>
      <c r="M198" s="178"/>
      <c r="N198" s="176"/>
      <c r="O198" s="176"/>
      <c r="P198" s="176"/>
      <c r="Q198" s="176"/>
    </row>
    <row r="199" ht="15" customHeight="1">
      <c r="A199" s="176"/>
      <c r="B199" s="225"/>
      <c r="C199" s="225"/>
      <c r="D199" s="225"/>
      <c r="E199" s="225"/>
      <c r="F199" s="226"/>
      <c r="G199" s="234"/>
      <c r="H199" s="242"/>
      <c r="I199" s="242"/>
      <c r="J199" s="225"/>
      <c r="K199" s="226"/>
      <c r="L199" s="179"/>
      <c r="M199" s="178"/>
      <c r="N199" s="176"/>
      <c r="O199" s="176"/>
      <c r="P199" s="176"/>
      <c r="Q199" s="176"/>
    </row>
    <row r="200" ht="15" customHeight="1">
      <c r="A200" s="176"/>
      <c r="B200" s="225"/>
      <c r="C200" s="225"/>
      <c r="D200" s="225"/>
      <c r="E200" s="225"/>
      <c r="F200" s="226"/>
      <c r="G200" s="234"/>
      <c r="H200" s="242"/>
      <c r="I200" s="242"/>
      <c r="J200" s="225"/>
      <c r="K200" s="226"/>
      <c r="L200" s="179"/>
      <c r="M200" s="178"/>
      <c r="N200" s="176"/>
      <c r="O200" s="176"/>
      <c r="P200" s="176"/>
      <c r="Q200" s="176"/>
    </row>
    <row r="201" ht="15" customHeight="1">
      <c r="A201" s="176"/>
      <c r="B201" s="225"/>
      <c r="C201" s="225"/>
      <c r="D201" s="225"/>
      <c r="E201" s="225"/>
      <c r="F201" s="226"/>
      <c r="G201" s="234"/>
      <c r="H201" s="242"/>
      <c r="I201" s="242"/>
      <c r="J201" s="225"/>
      <c r="K201" s="226"/>
      <c r="L201" s="179"/>
      <c r="M201" s="178"/>
      <c r="N201" s="176"/>
      <c r="O201" s="176"/>
      <c r="P201" s="176"/>
      <c r="Q201" s="176"/>
    </row>
    <row r="202" ht="15" customHeight="1">
      <c r="A202" s="176"/>
      <c r="B202" s="225"/>
      <c r="C202" s="225"/>
      <c r="D202" s="225"/>
      <c r="E202" s="225"/>
      <c r="F202" s="226"/>
      <c r="G202" s="234"/>
      <c r="H202" s="242"/>
      <c r="I202" s="242"/>
      <c r="J202" s="225"/>
      <c r="K202" s="226"/>
      <c r="L202" s="179"/>
      <c r="M202" s="178"/>
      <c r="N202" s="176"/>
      <c r="O202" s="176"/>
      <c r="P202" s="176"/>
      <c r="Q202" s="176"/>
    </row>
    <row r="203" ht="15" customHeight="1">
      <c r="A203" s="176"/>
      <c r="B203" s="225"/>
      <c r="C203" s="225"/>
      <c r="D203" s="225"/>
      <c r="E203" s="225"/>
      <c r="F203" s="226"/>
      <c r="G203" s="234"/>
      <c r="H203" s="242"/>
      <c r="I203" s="242"/>
      <c r="J203" s="225"/>
      <c r="K203" s="226"/>
      <c r="L203" s="179"/>
      <c r="M203" s="178"/>
      <c r="N203" s="176"/>
      <c r="O203" s="176"/>
      <c r="P203" s="176"/>
      <c r="Q203" s="176"/>
    </row>
    <row r="204" ht="15" customHeight="1">
      <c r="A204" s="176"/>
      <c r="B204" s="225"/>
      <c r="C204" s="225"/>
      <c r="D204" s="225"/>
      <c r="E204" s="225"/>
      <c r="F204" s="226"/>
      <c r="G204" s="234"/>
      <c r="H204" s="242"/>
      <c r="I204" s="242"/>
      <c r="J204" s="225"/>
      <c r="K204" s="226"/>
      <c r="L204" s="179"/>
      <c r="M204" s="178"/>
      <c r="N204" s="176"/>
      <c r="O204" s="176"/>
      <c r="P204" s="176"/>
      <c r="Q204" s="176"/>
    </row>
    <row r="205" ht="15" customHeight="1">
      <c r="A205" s="176"/>
      <c r="B205" s="225"/>
      <c r="C205" s="225"/>
      <c r="D205" s="225"/>
      <c r="E205" s="225"/>
      <c r="F205" s="226"/>
      <c r="G205" s="234"/>
      <c r="H205" s="242"/>
      <c r="I205" s="242"/>
      <c r="J205" s="225"/>
      <c r="K205" s="226"/>
      <c r="L205" s="179"/>
      <c r="M205" s="178"/>
      <c r="N205" s="176"/>
      <c r="O205" s="176"/>
      <c r="P205" s="176"/>
      <c r="Q205" s="176"/>
    </row>
    <row r="206" ht="15" customHeight="1">
      <c r="A206" s="176"/>
      <c r="B206" s="225"/>
      <c r="C206" s="225"/>
      <c r="D206" s="225"/>
      <c r="E206" s="225"/>
      <c r="F206" s="226"/>
      <c r="G206" s="234"/>
      <c r="H206" s="242"/>
      <c r="I206" s="242"/>
      <c r="J206" s="225"/>
      <c r="K206" s="226"/>
      <c r="L206" s="179"/>
      <c r="M206" s="178"/>
      <c r="N206" s="176"/>
      <c r="O206" s="176"/>
      <c r="P206" s="176"/>
      <c r="Q206" s="176"/>
    </row>
    <row r="207" ht="15" customHeight="1">
      <c r="A207" s="176"/>
      <c r="B207" s="225"/>
      <c r="C207" s="225"/>
      <c r="D207" s="225"/>
      <c r="E207" s="225"/>
      <c r="F207" s="226"/>
      <c r="G207" s="234"/>
      <c r="H207" s="242"/>
      <c r="I207" s="242"/>
      <c r="J207" s="225"/>
      <c r="K207" s="226"/>
      <c r="L207" s="179"/>
      <c r="M207" s="178"/>
      <c r="N207" s="176"/>
      <c r="O207" s="176"/>
      <c r="P207" s="176"/>
      <c r="Q207" s="176"/>
    </row>
    <row r="208" ht="15" customHeight="1">
      <c r="A208" s="176"/>
      <c r="B208" s="225"/>
      <c r="C208" s="225"/>
      <c r="D208" s="225"/>
      <c r="E208" s="225"/>
      <c r="F208" s="226"/>
      <c r="G208" s="234"/>
      <c r="H208" s="242"/>
      <c r="I208" s="242"/>
      <c r="J208" s="225"/>
      <c r="K208" s="226"/>
      <c r="L208" s="179"/>
      <c r="M208" s="178"/>
      <c r="N208" s="176"/>
      <c r="O208" s="176"/>
      <c r="P208" s="176"/>
      <c r="Q208" s="176"/>
    </row>
    <row r="209" ht="15" customHeight="1">
      <c r="A209" s="176"/>
      <c r="B209" s="225"/>
      <c r="C209" s="225"/>
      <c r="D209" s="225"/>
      <c r="E209" s="225"/>
      <c r="F209" s="226"/>
      <c r="G209" s="234"/>
      <c r="H209" s="242"/>
      <c r="I209" s="242"/>
      <c r="J209" s="225"/>
      <c r="K209" s="226"/>
      <c r="L209" s="179"/>
      <c r="M209" s="178"/>
      <c r="N209" s="176"/>
      <c r="O209" s="176"/>
      <c r="P209" s="176"/>
      <c r="Q209" s="176"/>
    </row>
    <row r="210" ht="15" customHeight="1">
      <c r="A210" s="176"/>
      <c r="B210" s="225"/>
      <c r="C210" s="225"/>
      <c r="D210" s="225"/>
      <c r="E210" s="225"/>
      <c r="F210" s="226"/>
      <c r="G210" s="234"/>
      <c r="H210" s="242"/>
      <c r="I210" s="242"/>
      <c r="J210" s="225"/>
      <c r="K210" s="226"/>
      <c r="L210" s="179"/>
      <c r="M210" s="178"/>
      <c r="N210" s="176"/>
      <c r="O210" s="176"/>
      <c r="P210" s="176"/>
      <c r="Q210" s="176"/>
    </row>
    <row r="211" ht="15" customHeight="1">
      <c r="A211" s="176"/>
      <c r="B211" s="225"/>
      <c r="C211" s="225"/>
      <c r="D211" s="225"/>
      <c r="E211" s="225"/>
      <c r="F211" s="226"/>
      <c r="G211" s="234"/>
      <c r="H211" s="242"/>
      <c r="I211" s="242"/>
      <c r="J211" s="225"/>
      <c r="K211" s="226"/>
      <c r="L211" s="179"/>
      <c r="M211" s="178"/>
      <c r="N211" s="176"/>
      <c r="O211" s="176"/>
      <c r="P211" s="176"/>
      <c r="Q211" s="176"/>
    </row>
    <row r="212" ht="15" customHeight="1">
      <c r="A212" s="176"/>
      <c r="B212" s="225"/>
      <c r="C212" s="225"/>
      <c r="D212" s="225"/>
      <c r="E212" s="225"/>
      <c r="F212" s="226"/>
      <c r="G212" s="234"/>
      <c r="H212" s="242"/>
      <c r="I212" s="242"/>
      <c r="J212" s="225"/>
      <c r="K212" s="226"/>
      <c r="L212" s="179"/>
      <c r="M212" s="178"/>
      <c r="N212" s="176"/>
      <c r="O212" s="176"/>
      <c r="P212" s="176"/>
      <c r="Q212" s="176"/>
    </row>
    <row r="213" ht="15" customHeight="1">
      <c r="A213" s="176"/>
      <c r="B213" s="225"/>
      <c r="C213" s="225"/>
      <c r="D213" s="225"/>
      <c r="E213" s="225"/>
      <c r="F213" s="226"/>
      <c r="G213" s="234"/>
      <c r="H213" s="242"/>
      <c r="I213" s="242"/>
      <c r="J213" s="225"/>
      <c r="K213" s="226"/>
      <c r="L213" s="179"/>
      <c r="M213" s="178"/>
      <c r="N213" s="176"/>
      <c r="O213" s="176"/>
      <c r="P213" s="176"/>
      <c r="Q213" s="176"/>
    </row>
    <row r="214" ht="15" customHeight="1">
      <c r="A214" s="176"/>
      <c r="B214" s="225"/>
      <c r="C214" s="225"/>
      <c r="D214" s="225"/>
      <c r="E214" s="225"/>
      <c r="F214" s="226"/>
      <c r="G214" s="234"/>
      <c r="H214" s="242"/>
      <c r="I214" s="242"/>
      <c r="J214" s="225"/>
      <c r="K214" s="226"/>
      <c r="L214" s="179"/>
      <c r="M214" s="178"/>
      <c r="N214" s="176"/>
      <c r="O214" s="176"/>
      <c r="P214" s="176"/>
      <c r="Q214" s="176"/>
    </row>
    <row r="215" ht="15" customHeight="1">
      <c r="A215" s="176"/>
      <c r="B215" s="225"/>
      <c r="C215" s="225"/>
      <c r="D215" s="225"/>
      <c r="E215" s="225"/>
      <c r="F215" s="226"/>
      <c r="G215" s="234"/>
      <c r="H215" s="242"/>
      <c r="I215" s="242"/>
      <c r="J215" s="225"/>
      <c r="K215" s="226"/>
      <c r="L215" s="179"/>
      <c r="M215" s="178"/>
      <c r="N215" s="176"/>
      <c r="O215" s="176"/>
      <c r="P215" s="176"/>
      <c r="Q215" s="176"/>
    </row>
    <row r="216" ht="15" customHeight="1">
      <c r="A216" s="176"/>
      <c r="B216" s="225"/>
      <c r="C216" s="225"/>
      <c r="D216" s="225"/>
      <c r="E216" s="225"/>
      <c r="F216" s="226"/>
      <c r="G216" s="234"/>
      <c r="H216" s="242"/>
      <c r="I216" s="242"/>
      <c r="J216" s="225"/>
      <c r="K216" s="226"/>
      <c r="L216" s="179"/>
      <c r="M216" s="178"/>
      <c r="N216" s="176"/>
      <c r="O216" s="176"/>
      <c r="P216" s="176"/>
      <c r="Q216" s="176"/>
    </row>
    <row r="217" ht="15" customHeight="1">
      <c r="A217" s="176"/>
      <c r="B217" s="225"/>
      <c r="C217" s="225"/>
      <c r="D217" s="225"/>
      <c r="E217" s="225"/>
      <c r="F217" s="226"/>
      <c r="G217" s="234"/>
      <c r="H217" s="242"/>
      <c r="I217" s="242"/>
      <c r="J217" s="225"/>
      <c r="K217" s="226"/>
      <c r="L217" s="179"/>
      <c r="M217" s="178"/>
      <c r="N217" s="176"/>
      <c r="O217" s="176"/>
      <c r="P217" s="176"/>
      <c r="Q217" s="176"/>
    </row>
    <row r="218" ht="15" customHeight="1">
      <c r="A218" s="176"/>
      <c r="B218" s="225"/>
      <c r="C218" s="225"/>
      <c r="D218" s="225"/>
      <c r="E218" s="225"/>
      <c r="F218" s="226"/>
      <c r="G218" s="234"/>
      <c r="H218" s="242"/>
      <c r="I218" s="242"/>
      <c r="J218" s="225"/>
      <c r="K218" s="226"/>
      <c r="L218" s="179"/>
      <c r="M218" s="178"/>
      <c r="N218" s="176"/>
      <c r="O218" s="176"/>
      <c r="P218" s="176"/>
      <c r="Q218" s="176"/>
    </row>
    <row r="219" ht="15" customHeight="1">
      <c r="A219" s="176"/>
      <c r="B219" s="225"/>
      <c r="C219" s="225"/>
      <c r="D219" s="225"/>
      <c r="E219" s="225"/>
      <c r="F219" s="226"/>
      <c r="G219" s="234"/>
      <c r="H219" s="242"/>
      <c r="I219" s="242"/>
      <c r="J219" s="225"/>
      <c r="K219" s="226"/>
      <c r="L219" s="179"/>
      <c r="M219" s="178"/>
      <c r="N219" s="176"/>
      <c r="O219" s="176"/>
      <c r="P219" s="176"/>
      <c r="Q219" s="176"/>
    </row>
    <row r="220" ht="15" customHeight="1">
      <c r="A220" s="176"/>
      <c r="B220" s="225"/>
      <c r="C220" s="225"/>
      <c r="D220" s="225"/>
      <c r="E220" s="225"/>
      <c r="F220" s="226"/>
      <c r="G220" s="234"/>
      <c r="H220" s="242"/>
      <c r="I220" s="242"/>
      <c r="J220" s="225"/>
      <c r="K220" s="226"/>
      <c r="L220" s="179"/>
      <c r="M220" s="178"/>
      <c r="N220" s="176"/>
      <c r="O220" s="176"/>
      <c r="P220" s="176"/>
      <c r="Q220" s="176"/>
    </row>
    <row r="221" ht="15" customHeight="1">
      <c r="A221" s="176"/>
      <c r="B221" s="225"/>
      <c r="C221" s="225"/>
      <c r="D221" s="225"/>
      <c r="E221" s="225"/>
      <c r="F221" s="226"/>
      <c r="G221" s="234"/>
      <c r="H221" s="242"/>
      <c r="I221" s="242"/>
      <c r="J221" s="225"/>
      <c r="K221" s="226"/>
      <c r="L221" s="179"/>
      <c r="M221" s="178"/>
      <c r="N221" s="176"/>
      <c r="O221" s="176"/>
      <c r="P221" s="176"/>
      <c r="Q221" s="176"/>
    </row>
    <row r="222" ht="15" customHeight="1">
      <c r="A222" s="176"/>
      <c r="B222" s="225"/>
      <c r="C222" s="225"/>
      <c r="D222" s="225"/>
      <c r="E222" s="225"/>
      <c r="F222" s="226"/>
      <c r="G222" s="234"/>
      <c r="H222" s="242"/>
      <c r="I222" s="242"/>
      <c r="J222" s="225"/>
      <c r="K222" s="226"/>
      <c r="L222" s="179"/>
      <c r="M222" s="178"/>
      <c r="N222" s="176"/>
      <c r="O222" s="176"/>
      <c r="P222" s="176"/>
      <c r="Q222" s="176"/>
    </row>
    <row r="223" ht="15" customHeight="1">
      <c r="A223" s="176"/>
      <c r="B223" s="225"/>
      <c r="C223" s="225"/>
      <c r="D223" s="225"/>
      <c r="E223" s="225"/>
      <c r="F223" s="226"/>
      <c r="G223" s="234"/>
      <c r="H223" s="242"/>
      <c r="I223" s="242"/>
      <c r="J223" s="225"/>
      <c r="K223" s="226"/>
      <c r="L223" s="179"/>
      <c r="M223" s="178"/>
      <c r="N223" s="176"/>
      <c r="O223" s="176"/>
      <c r="P223" s="176"/>
      <c r="Q223" s="176"/>
    </row>
    <row r="224" ht="15" customHeight="1">
      <c r="A224" s="176"/>
      <c r="B224" s="225"/>
      <c r="C224" s="225"/>
      <c r="D224" s="225"/>
      <c r="E224" s="225"/>
      <c r="F224" s="226"/>
      <c r="G224" s="234"/>
      <c r="H224" s="242"/>
      <c r="I224" s="242"/>
      <c r="J224" s="225"/>
      <c r="K224" s="226"/>
      <c r="L224" s="179"/>
      <c r="M224" s="178"/>
      <c r="N224" s="176"/>
      <c r="O224" s="176"/>
      <c r="P224" s="176"/>
      <c r="Q224" s="176"/>
    </row>
    <row r="225" ht="15" customHeight="1">
      <c r="A225" s="176"/>
      <c r="B225" s="225"/>
      <c r="C225" s="225"/>
      <c r="D225" s="225"/>
      <c r="E225" s="225"/>
      <c r="F225" s="226"/>
      <c r="G225" s="234"/>
      <c r="H225" s="242"/>
      <c r="I225" s="242"/>
      <c r="J225" s="225"/>
      <c r="K225" s="226"/>
      <c r="L225" s="179"/>
      <c r="M225" s="178"/>
      <c r="N225" s="176"/>
      <c r="O225" s="176"/>
      <c r="P225" s="176"/>
      <c r="Q225" s="176"/>
    </row>
    <row r="226" ht="15" customHeight="1">
      <c r="A226" s="176"/>
      <c r="B226" s="225"/>
      <c r="C226" s="225"/>
      <c r="D226" s="225"/>
      <c r="E226" s="225"/>
      <c r="F226" s="226"/>
      <c r="G226" s="234"/>
      <c r="H226" s="242"/>
      <c r="I226" s="242"/>
      <c r="J226" s="225"/>
      <c r="K226" s="226"/>
      <c r="L226" s="179"/>
      <c r="M226" s="178"/>
      <c r="N226" s="176"/>
      <c r="O226" s="176"/>
      <c r="P226" s="176"/>
      <c r="Q226" s="176"/>
    </row>
    <row r="227" ht="15" customHeight="1">
      <c r="A227" s="176"/>
      <c r="B227" s="225"/>
      <c r="C227" s="225"/>
      <c r="D227" s="225"/>
      <c r="E227" s="225"/>
      <c r="F227" s="226"/>
      <c r="G227" s="234"/>
      <c r="H227" s="242"/>
      <c r="I227" s="242"/>
      <c r="J227" s="225"/>
      <c r="K227" s="226"/>
      <c r="L227" s="179"/>
      <c r="M227" s="178"/>
      <c r="N227" s="176"/>
      <c r="O227" s="176"/>
      <c r="P227" s="176"/>
      <c r="Q227" s="176"/>
    </row>
    <row r="228" ht="15" customHeight="1">
      <c r="A228" s="176"/>
      <c r="B228" s="225"/>
      <c r="C228" s="225"/>
      <c r="D228" s="225"/>
      <c r="E228" s="225"/>
      <c r="F228" s="226"/>
      <c r="G228" s="234"/>
      <c r="H228" s="242"/>
      <c r="I228" s="242"/>
      <c r="J228" s="225"/>
      <c r="K228" s="226"/>
      <c r="L228" s="179"/>
      <c r="M228" s="178"/>
      <c r="N228" s="176"/>
      <c r="O228" s="176"/>
      <c r="P228" s="176"/>
      <c r="Q228" s="176"/>
    </row>
    <row r="229" ht="15" customHeight="1">
      <c r="A229" s="176"/>
      <c r="B229" s="225"/>
      <c r="C229" s="225"/>
      <c r="D229" s="225"/>
      <c r="E229" s="225"/>
      <c r="F229" s="226"/>
      <c r="G229" s="234"/>
      <c r="H229" s="242"/>
      <c r="I229" s="242"/>
      <c r="J229" s="225"/>
      <c r="K229" s="226"/>
      <c r="L229" s="179"/>
      <c r="M229" s="178"/>
      <c r="N229" s="176"/>
      <c r="O229" s="176"/>
      <c r="P229" s="176"/>
      <c r="Q229" s="176"/>
    </row>
    <row r="230" ht="15" customHeight="1">
      <c r="A230" s="176"/>
      <c r="B230" s="243"/>
      <c r="C230" s="243"/>
      <c r="D230" s="243"/>
      <c r="E230" s="243"/>
      <c r="F230" s="244"/>
      <c r="G230" s="349"/>
      <c r="H230" s="242"/>
      <c r="I230" s="242"/>
      <c r="J230" s="225"/>
      <c r="K230" s="226"/>
      <c r="L230" s="179"/>
      <c r="M230" s="178"/>
      <c r="N230" s="176"/>
      <c r="O230" s="176"/>
      <c r="P230" s="176"/>
      <c r="Q230" s="176"/>
    </row>
    <row r="231" ht="15" customHeight="1">
      <c r="A231" s="176"/>
      <c r="B231" s="243"/>
      <c r="C231" s="243"/>
      <c r="D231" s="243"/>
      <c r="E231" s="243"/>
      <c r="F231" s="244"/>
      <c r="G231" s="349"/>
      <c r="H231" s="242"/>
      <c r="I231" s="242"/>
      <c r="J231" s="225"/>
      <c r="K231" s="226"/>
      <c r="L231" s="179"/>
      <c r="M231" s="178"/>
      <c r="N231" s="176"/>
      <c r="O231" s="176"/>
      <c r="P231" s="176"/>
      <c r="Q231" s="176"/>
    </row>
    <row r="232" ht="15" customHeight="1">
      <c r="A232" s="176"/>
      <c r="B232" s="243"/>
      <c r="C232" s="243"/>
      <c r="D232" s="243"/>
      <c r="E232" s="243"/>
      <c r="F232" s="244"/>
      <c r="G232" s="349"/>
      <c r="H232" s="242"/>
      <c r="I232" s="242"/>
      <c r="J232" s="225"/>
      <c r="K232" s="226"/>
      <c r="L232" s="179"/>
      <c r="M232" s="178"/>
      <c r="N232" s="176"/>
      <c r="O232" s="176"/>
      <c r="P232" s="176"/>
      <c r="Q232" s="176"/>
    </row>
    <row r="233" ht="15" customHeight="1">
      <c r="A233" s="176"/>
      <c r="B233" s="243"/>
      <c r="C233" s="243"/>
      <c r="D233" s="243"/>
      <c r="E233" s="243"/>
      <c r="F233" s="244"/>
      <c r="G233" s="349"/>
      <c r="H233" s="242"/>
      <c r="I233" s="242"/>
      <c r="J233" s="225"/>
      <c r="K233" s="226"/>
      <c r="L233" s="179"/>
      <c r="M233" s="178"/>
      <c r="N233" s="176"/>
      <c r="O233" s="176"/>
      <c r="P233" s="176"/>
      <c r="Q233" s="176"/>
    </row>
    <row r="234" ht="15" customHeight="1">
      <c r="A234" s="176"/>
      <c r="B234" s="243"/>
      <c r="C234" s="243"/>
      <c r="D234" s="243"/>
      <c r="E234" s="243"/>
      <c r="F234" s="244"/>
      <c r="G234" s="349"/>
      <c r="H234" s="242"/>
      <c r="I234" s="242"/>
      <c r="J234" s="225"/>
      <c r="K234" s="226"/>
      <c r="L234" s="179"/>
      <c r="M234" s="178"/>
      <c r="N234" s="176"/>
      <c r="O234" s="176"/>
      <c r="P234" s="176"/>
      <c r="Q234" s="176"/>
    </row>
    <row r="235" ht="15" customHeight="1">
      <c r="A235" s="176"/>
      <c r="B235" s="243"/>
      <c r="C235" s="243"/>
      <c r="D235" s="243"/>
      <c r="E235" s="243"/>
      <c r="F235" s="244"/>
      <c r="G235" s="349"/>
      <c r="H235" s="242"/>
      <c r="I235" s="242"/>
      <c r="J235" s="225"/>
      <c r="K235" s="226"/>
      <c r="L235" s="179"/>
      <c r="M235" s="178"/>
      <c r="N235" s="176"/>
      <c r="O235" s="176"/>
      <c r="P235" s="176"/>
      <c r="Q235" s="176"/>
    </row>
    <row r="236" ht="15" customHeight="1">
      <c r="A236" s="176"/>
      <c r="B236" s="243"/>
      <c r="C236" s="243"/>
      <c r="D236" s="243"/>
      <c r="E236" s="243"/>
      <c r="F236" s="244"/>
      <c r="G236" s="349"/>
      <c r="H236" s="242"/>
      <c r="I236" s="242"/>
      <c r="J236" s="225"/>
      <c r="K236" s="226"/>
      <c r="L236" s="179"/>
      <c r="M236" s="178"/>
      <c r="N236" s="176"/>
      <c r="O236" s="176"/>
      <c r="P236" s="176"/>
      <c r="Q236" s="176"/>
    </row>
    <row r="237" ht="15" customHeight="1">
      <c r="A237" s="176"/>
      <c r="B237" s="243"/>
      <c r="C237" s="243"/>
      <c r="D237" s="243"/>
      <c r="E237" s="243"/>
      <c r="F237" s="244"/>
      <c r="G237" s="349"/>
      <c r="H237" s="242"/>
      <c r="I237" s="242"/>
      <c r="J237" s="225"/>
      <c r="K237" s="226"/>
      <c r="L237" s="179"/>
      <c r="M237" s="178"/>
      <c r="N237" s="176"/>
      <c r="O237" s="176"/>
      <c r="P237" s="176"/>
      <c r="Q237" s="176"/>
    </row>
    <row r="238" ht="15" customHeight="1">
      <c r="A238" s="176"/>
      <c r="B238" s="243"/>
      <c r="C238" s="243"/>
      <c r="D238" s="243"/>
      <c r="E238" s="243"/>
      <c r="F238" s="244"/>
      <c r="G238" s="349"/>
      <c r="H238" s="242"/>
      <c r="I238" s="242"/>
      <c r="J238" s="225"/>
      <c r="K238" s="226"/>
      <c r="L238" s="179"/>
      <c r="M238" s="178"/>
      <c r="N238" s="176"/>
      <c r="O238" s="176"/>
      <c r="P238" s="176"/>
      <c r="Q238" s="176"/>
    </row>
    <row r="239" ht="15" customHeight="1">
      <c r="A239" s="176"/>
      <c r="B239" s="243"/>
      <c r="C239" s="243"/>
      <c r="D239" s="243"/>
      <c r="E239" s="243"/>
      <c r="F239" s="244"/>
      <c r="G239" s="349"/>
      <c r="H239" s="242"/>
      <c r="I239" s="242"/>
      <c r="J239" s="225"/>
      <c r="K239" s="226"/>
      <c r="L239" s="179"/>
      <c r="M239" s="178"/>
      <c r="N239" s="176"/>
      <c r="O239" s="176"/>
      <c r="P239" s="176"/>
      <c r="Q239" s="176"/>
    </row>
    <row r="240" ht="15" customHeight="1">
      <c r="A240" s="176"/>
      <c r="B240" s="243"/>
      <c r="C240" s="243"/>
      <c r="D240" s="243"/>
      <c r="E240" s="243"/>
      <c r="F240" s="244"/>
      <c r="G240" s="349"/>
      <c r="H240" s="242"/>
      <c r="I240" s="242"/>
      <c r="J240" s="225"/>
      <c r="K240" s="226"/>
      <c r="L240" s="179"/>
      <c r="M240" s="178"/>
      <c r="N240" s="176"/>
      <c r="O240" s="176"/>
      <c r="P240" s="176"/>
      <c r="Q240" s="176"/>
    </row>
    <row r="241" ht="15" customHeight="1">
      <c r="A241" s="176"/>
      <c r="B241" s="243"/>
      <c r="C241" s="243"/>
      <c r="D241" s="243"/>
      <c r="E241" s="243"/>
      <c r="F241" s="244"/>
      <c r="G241" s="349"/>
      <c r="H241" s="242"/>
      <c r="I241" s="242"/>
      <c r="J241" s="225"/>
      <c r="K241" s="226"/>
      <c r="L241" s="179"/>
      <c r="M241" s="178"/>
      <c r="N241" s="176"/>
      <c r="O241" s="176"/>
      <c r="P241" s="176"/>
      <c r="Q241" s="176"/>
    </row>
    <row r="242" ht="15" customHeight="1">
      <c r="A242" s="176"/>
      <c r="B242" s="243"/>
      <c r="C242" s="243"/>
      <c r="D242" s="243"/>
      <c r="E242" s="243"/>
      <c r="F242" s="244"/>
      <c r="G242" s="349"/>
      <c r="H242" s="242"/>
      <c r="I242" s="242"/>
      <c r="J242" s="225"/>
      <c r="K242" s="226"/>
      <c r="L242" s="179"/>
      <c r="M242" s="178"/>
      <c r="N242" s="176"/>
      <c r="O242" s="176"/>
      <c r="P242" s="176"/>
      <c r="Q242" s="176"/>
    </row>
    <row r="243" ht="15" customHeight="1">
      <c r="A243" s="176"/>
      <c r="B243" s="243"/>
      <c r="C243" s="243"/>
      <c r="D243" s="243"/>
      <c r="E243" s="243"/>
      <c r="F243" s="244"/>
      <c r="G243" s="349"/>
      <c r="H243" s="242"/>
      <c r="I243" s="242"/>
      <c r="J243" s="225"/>
      <c r="K243" s="226"/>
      <c r="L243" s="179"/>
      <c r="M243" s="178"/>
      <c r="N243" s="176"/>
      <c r="O243" s="176"/>
      <c r="P243" s="176"/>
      <c r="Q243" s="176"/>
    </row>
    <row r="244" ht="15" customHeight="1">
      <c r="A244" s="176"/>
      <c r="B244" s="243"/>
      <c r="C244" s="243"/>
      <c r="D244" s="243"/>
      <c r="E244" s="243"/>
      <c r="F244" s="244"/>
      <c r="G244" s="349"/>
      <c r="H244" s="242"/>
      <c r="I244" s="242"/>
      <c r="J244" s="225"/>
      <c r="K244" s="226"/>
      <c r="L244" s="179"/>
      <c r="M244" s="178"/>
      <c r="N244" s="176"/>
      <c r="O244" s="176"/>
      <c r="P244" s="176"/>
      <c r="Q244" s="176"/>
    </row>
    <row r="245" ht="15" customHeight="1">
      <c r="A245" s="176"/>
      <c r="B245" s="243"/>
      <c r="C245" s="243"/>
      <c r="D245" s="243"/>
      <c r="E245" s="243"/>
      <c r="F245" s="244"/>
      <c r="G245" s="349"/>
      <c r="H245" s="242"/>
      <c r="I245" s="242"/>
      <c r="J245" s="225"/>
      <c r="K245" s="226"/>
      <c r="L245" s="179"/>
      <c r="M245" s="178"/>
      <c r="N245" s="176"/>
      <c r="O245" s="176"/>
      <c r="P245" s="176"/>
      <c r="Q245" s="176"/>
    </row>
    <row r="246" ht="15" customHeight="1">
      <c r="A246" s="176"/>
      <c r="B246" s="243"/>
      <c r="C246" s="243"/>
      <c r="D246" s="243"/>
      <c r="E246" s="243"/>
      <c r="F246" s="244"/>
      <c r="G246" s="349"/>
      <c r="H246" s="242"/>
      <c r="I246" s="242"/>
      <c r="J246" s="225"/>
      <c r="K246" s="226"/>
      <c r="L246" s="179"/>
      <c r="M246" s="178"/>
      <c r="N246" s="176"/>
      <c r="O246" s="176"/>
      <c r="P246" s="176"/>
      <c r="Q246" s="176"/>
    </row>
    <row r="247" ht="15" customHeight="1">
      <c r="A247" s="176"/>
      <c r="B247" s="243"/>
      <c r="C247" s="243"/>
      <c r="D247" s="243"/>
      <c r="E247" s="243"/>
      <c r="F247" s="244"/>
      <c r="G247" s="349"/>
      <c r="H247" s="242"/>
      <c r="I247" s="242"/>
      <c r="J247" s="225"/>
      <c r="K247" s="226"/>
      <c r="L247" s="179"/>
      <c r="M247" s="178"/>
      <c r="N247" s="176"/>
      <c r="O247" s="176"/>
      <c r="P247" s="176"/>
      <c r="Q247" s="176"/>
    </row>
    <row r="248" ht="15" customHeight="1">
      <c r="A248" s="176"/>
      <c r="B248" s="243"/>
      <c r="C248" s="243"/>
      <c r="D248" s="243"/>
      <c r="E248" s="243"/>
      <c r="F248" s="244"/>
      <c r="G248" s="349"/>
      <c r="H248" s="242"/>
      <c r="I248" s="242"/>
      <c r="J248" s="225"/>
      <c r="K248" s="226"/>
      <c r="L248" s="179"/>
      <c r="M248" s="178"/>
      <c r="N248" s="176"/>
      <c r="O248" s="176"/>
      <c r="P248" s="176"/>
      <c r="Q248" s="176"/>
    </row>
    <row r="249" ht="15" customHeight="1">
      <c r="A249" s="176"/>
      <c r="B249" s="243"/>
      <c r="C249" s="243"/>
      <c r="D249" s="243"/>
      <c r="E249" s="243"/>
      <c r="F249" s="244"/>
      <c r="G249" s="349"/>
      <c r="H249" s="242"/>
      <c r="I249" s="242"/>
      <c r="J249" s="225"/>
      <c r="K249" s="226"/>
      <c r="L249" s="179"/>
      <c r="M249" s="178"/>
      <c r="N249" s="176"/>
      <c r="O249" s="176"/>
      <c r="P249" s="176"/>
      <c r="Q249" s="176"/>
    </row>
    <row r="250" ht="15" customHeight="1">
      <c r="A250" s="176"/>
      <c r="B250" s="243"/>
      <c r="C250" s="243"/>
      <c r="D250" s="243"/>
      <c r="E250" s="243"/>
      <c r="F250" s="244"/>
      <c r="G250" s="349"/>
      <c r="H250" s="242"/>
      <c r="I250" s="242"/>
      <c r="J250" s="225"/>
      <c r="K250" s="226"/>
      <c r="L250" s="179"/>
      <c r="M250" s="178"/>
      <c r="N250" s="176"/>
      <c r="O250" s="176"/>
      <c r="P250" s="176"/>
      <c r="Q250" s="176"/>
    </row>
    <row r="251" ht="15" customHeight="1">
      <c r="A251" s="176"/>
      <c r="B251" s="243"/>
      <c r="C251" s="243"/>
      <c r="D251" s="243"/>
      <c r="E251" s="243"/>
      <c r="F251" s="244"/>
      <c r="G251" s="349"/>
      <c r="H251" s="242"/>
      <c r="I251" s="242"/>
      <c r="J251" s="225"/>
      <c r="K251" s="226"/>
      <c r="L251" s="179"/>
      <c r="M251" s="178"/>
      <c r="N251" s="176"/>
      <c r="O251" s="176"/>
      <c r="P251" s="176"/>
      <c r="Q251" s="176"/>
    </row>
    <row r="252" ht="15" customHeight="1">
      <c r="A252" s="176"/>
      <c r="B252" s="243"/>
      <c r="C252" s="243"/>
      <c r="D252" s="243"/>
      <c r="E252" s="243"/>
      <c r="F252" s="244"/>
      <c r="G252" s="349"/>
      <c r="H252" s="242"/>
      <c r="I252" s="242"/>
      <c r="J252" s="225"/>
      <c r="K252" s="226"/>
      <c r="L252" s="179"/>
      <c r="M252" s="178"/>
      <c r="N252" s="176"/>
      <c r="O252" s="176"/>
      <c r="P252" s="176"/>
      <c r="Q252" s="176"/>
    </row>
    <row r="253" ht="15" customHeight="1">
      <c r="A253" s="176"/>
      <c r="B253" s="243"/>
      <c r="C253" s="243"/>
      <c r="D253" s="243"/>
      <c r="E253" s="243"/>
      <c r="F253" s="244"/>
      <c r="G253" s="349"/>
      <c r="H253" s="242"/>
      <c r="I253" s="242"/>
      <c r="J253" s="225"/>
      <c r="K253" s="226"/>
      <c r="L253" s="179"/>
      <c r="M253" s="178"/>
      <c r="N253" s="176"/>
      <c r="O253" s="176"/>
      <c r="P253" s="176"/>
      <c r="Q253" s="176"/>
    </row>
    <row r="254" ht="15" customHeight="1">
      <c r="A254" s="176"/>
      <c r="B254" s="243"/>
      <c r="C254" s="243"/>
      <c r="D254" s="243"/>
      <c r="E254" s="243"/>
      <c r="F254" s="244"/>
      <c r="G254" s="349"/>
      <c r="H254" s="242"/>
      <c r="I254" s="242"/>
      <c r="J254" s="225"/>
      <c r="K254" s="226"/>
      <c r="L254" s="179"/>
      <c r="M254" s="178"/>
      <c r="N254" s="176"/>
      <c r="O254" s="176"/>
      <c r="P254" s="176"/>
      <c r="Q254" s="176"/>
    </row>
    <row r="255" ht="15" customHeight="1">
      <c r="A255" s="176"/>
      <c r="B255" s="243"/>
      <c r="C255" s="243"/>
      <c r="D255" s="243"/>
      <c r="E255" s="243"/>
      <c r="F255" s="244"/>
      <c r="G255" s="349"/>
      <c r="H255" s="242"/>
      <c r="I255" s="242"/>
      <c r="J255" s="225"/>
      <c r="K255" s="226"/>
      <c r="L255" s="179"/>
      <c r="M255" s="178"/>
      <c r="N255" s="176"/>
      <c r="O255" s="176"/>
      <c r="P255" s="176"/>
      <c r="Q255" s="176"/>
    </row>
    <row r="256" ht="15" customHeight="1">
      <c r="A256" s="176"/>
      <c r="B256" s="243"/>
      <c r="C256" s="243"/>
      <c r="D256" s="243"/>
      <c r="E256" s="243"/>
      <c r="F256" s="244"/>
      <c r="G256" s="349"/>
      <c r="H256" s="242"/>
      <c r="I256" s="242"/>
      <c r="J256" s="225"/>
      <c r="K256" s="226"/>
      <c r="L256" s="179"/>
      <c r="M256" s="178"/>
      <c r="N256" s="176"/>
      <c r="O256" s="176"/>
      <c r="P256" s="176"/>
      <c r="Q256" s="176"/>
    </row>
    <row r="257" ht="15" customHeight="1">
      <c r="A257" s="176"/>
      <c r="B257" s="243"/>
      <c r="C257" s="243"/>
      <c r="D257" s="243"/>
      <c r="E257" s="243"/>
      <c r="F257" s="244"/>
      <c r="G257" s="349"/>
      <c r="H257" s="242"/>
      <c r="I257" s="242"/>
      <c r="J257" s="225"/>
      <c r="K257" s="226"/>
      <c r="L257" s="179"/>
      <c r="M257" s="178"/>
      <c r="N257" s="176"/>
      <c r="O257" s="176"/>
      <c r="P257" s="176"/>
      <c r="Q257" s="176"/>
    </row>
    <row r="258" ht="15" customHeight="1">
      <c r="A258" s="176"/>
      <c r="B258" s="243"/>
      <c r="C258" s="243"/>
      <c r="D258" s="243"/>
      <c r="E258" s="243"/>
      <c r="F258" s="244"/>
      <c r="G258" s="349"/>
      <c r="H258" s="242"/>
      <c r="I258" s="242"/>
      <c r="J258" s="225"/>
      <c r="K258" s="226"/>
      <c r="L258" s="179"/>
      <c r="M258" s="178"/>
      <c r="N258" s="176"/>
      <c r="O258" s="176"/>
      <c r="P258" s="176"/>
      <c r="Q258" s="176"/>
    </row>
    <row r="259" ht="15" customHeight="1">
      <c r="A259" s="176"/>
      <c r="B259" s="243"/>
      <c r="C259" s="243"/>
      <c r="D259" s="243"/>
      <c r="E259" s="243"/>
      <c r="F259" s="244"/>
      <c r="G259" s="349"/>
      <c r="H259" s="242"/>
      <c r="I259" s="242"/>
      <c r="J259" s="225"/>
      <c r="K259" s="226"/>
      <c r="L259" s="179"/>
      <c r="M259" s="178"/>
      <c r="N259" s="176"/>
      <c r="O259" s="176"/>
      <c r="P259" s="176"/>
      <c r="Q259" s="176"/>
    </row>
    <row r="260" ht="15" customHeight="1">
      <c r="A260" s="176"/>
      <c r="B260" s="243"/>
      <c r="C260" s="243"/>
      <c r="D260" s="243"/>
      <c r="E260" s="243"/>
      <c r="F260" s="244"/>
      <c r="G260" s="349"/>
      <c r="H260" s="242"/>
      <c r="I260" s="242"/>
      <c r="J260" s="225"/>
      <c r="K260" s="226"/>
      <c r="L260" s="179"/>
      <c r="M260" s="178"/>
      <c r="N260" s="176"/>
      <c r="O260" s="176"/>
      <c r="P260" s="176"/>
      <c r="Q260" s="176"/>
    </row>
    <row r="261" ht="15" customHeight="1">
      <c r="A261" s="176"/>
      <c r="B261" s="243"/>
      <c r="C261" s="243"/>
      <c r="D261" s="243"/>
      <c r="E261" s="243"/>
      <c r="F261" s="244"/>
      <c r="G261" s="349"/>
      <c r="H261" s="242"/>
      <c r="I261" s="242"/>
      <c r="J261" s="225"/>
      <c r="K261" s="226"/>
      <c r="L261" s="179"/>
      <c r="M261" s="178"/>
      <c r="N261" s="176"/>
      <c r="O261" s="176"/>
      <c r="P261" s="176"/>
      <c r="Q261" s="176"/>
    </row>
    <row r="262" ht="15" customHeight="1">
      <c r="A262" s="176"/>
      <c r="B262" s="243"/>
      <c r="C262" s="243"/>
      <c r="D262" s="243"/>
      <c r="E262" s="243"/>
      <c r="F262" s="244"/>
      <c r="G262" s="349"/>
      <c r="H262" s="242"/>
      <c r="I262" s="242"/>
      <c r="J262" s="225"/>
      <c r="K262" s="226"/>
      <c r="L262" s="179"/>
      <c r="M262" s="178"/>
      <c r="N262" s="176"/>
      <c r="O262" s="176"/>
      <c r="P262" s="176"/>
      <c r="Q262" s="176"/>
    </row>
    <row r="263" ht="15" customHeight="1">
      <c r="A263" s="176"/>
      <c r="B263" s="243"/>
      <c r="C263" s="243"/>
      <c r="D263" s="243"/>
      <c r="E263" s="243"/>
      <c r="F263" s="244"/>
      <c r="G263" s="349"/>
      <c r="H263" s="242"/>
      <c r="I263" s="242"/>
      <c r="J263" s="225"/>
      <c r="K263" s="226"/>
      <c r="L263" s="179"/>
      <c r="M263" s="178"/>
      <c r="N263" s="176"/>
      <c r="O263" s="176"/>
      <c r="P263" s="176"/>
      <c r="Q263" s="176"/>
    </row>
    <row r="264" ht="15" customHeight="1">
      <c r="A264" s="176"/>
      <c r="B264" s="243"/>
      <c r="C264" s="243"/>
      <c r="D264" s="243"/>
      <c r="E264" s="243"/>
      <c r="F264" s="244"/>
      <c r="G264" s="349"/>
      <c r="H264" s="242"/>
      <c r="I264" s="242"/>
      <c r="J264" s="225"/>
      <c r="K264" s="226"/>
      <c r="L264" s="179"/>
      <c r="M264" s="178"/>
      <c r="N264" s="176"/>
      <c r="O264" s="176"/>
      <c r="P264" s="176"/>
      <c r="Q264" s="176"/>
    </row>
    <row r="265" ht="15" customHeight="1">
      <c r="A265" s="176"/>
      <c r="B265" s="243"/>
      <c r="C265" s="243"/>
      <c r="D265" s="243"/>
      <c r="E265" s="243"/>
      <c r="F265" s="244"/>
      <c r="G265" s="349"/>
      <c r="H265" s="242"/>
      <c r="I265" s="242"/>
      <c r="J265" s="225"/>
      <c r="K265" s="226"/>
      <c r="L265" s="179"/>
      <c r="M265" s="178"/>
      <c r="N265" s="176"/>
      <c r="O265" s="176"/>
      <c r="P265" s="176"/>
      <c r="Q265" s="176"/>
    </row>
    <row r="266" ht="15" customHeight="1">
      <c r="A266" s="176"/>
      <c r="B266" s="243"/>
      <c r="C266" s="243"/>
      <c r="D266" s="243"/>
      <c r="E266" s="243"/>
      <c r="F266" s="244"/>
      <c r="G266" s="349"/>
      <c r="H266" s="242"/>
      <c r="I266" s="242"/>
      <c r="J266" s="225"/>
      <c r="K266" s="226"/>
      <c r="L266" s="179"/>
      <c r="M266" s="178"/>
      <c r="N266" s="176"/>
      <c r="O266" s="176"/>
      <c r="P266" s="176"/>
      <c r="Q266" s="176"/>
    </row>
    <row r="267" ht="15" customHeight="1">
      <c r="A267" s="176"/>
      <c r="B267" s="243"/>
      <c r="C267" s="243"/>
      <c r="D267" s="243"/>
      <c r="E267" s="243"/>
      <c r="F267" s="244"/>
      <c r="G267" s="349"/>
      <c r="H267" s="242"/>
      <c r="I267" s="242"/>
      <c r="J267" s="225"/>
      <c r="K267" s="226"/>
      <c r="L267" s="179"/>
      <c r="M267" s="178"/>
      <c r="N267" s="176"/>
      <c r="O267" s="176"/>
      <c r="P267" s="176"/>
      <c r="Q267" s="176"/>
    </row>
    <row r="268" ht="15" customHeight="1">
      <c r="A268" s="176"/>
      <c r="B268" s="243"/>
      <c r="C268" s="243"/>
      <c r="D268" s="243"/>
      <c r="E268" s="243"/>
      <c r="F268" s="244"/>
      <c r="G268" s="349"/>
      <c r="H268" s="242"/>
      <c r="I268" s="242"/>
      <c r="J268" s="225"/>
      <c r="K268" s="226"/>
      <c r="L268" s="179"/>
      <c r="M268" s="178"/>
      <c r="N268" s="176"/>
      <c r="O268" s="176"/>
      <c r="P268" s="176"/>
      <c r="Q268" s="176"/>
    </row>
    <row r="269" ht="15" customHeight="1">
      <c r="A269" s="176"/>
      <c r="B269" s="243"/>
      <c r="C269" s="243"/>
      <c r="D269" s="243"/>
      <c r="E269" s="243"/>
      <c r="F269" s="244"/>
      <c r="G269" s="349"/>
      <c r="H269" s="242"/>
      <c r="I269" s="242"/>
      <c r="J269" s="225"/>
      <c r="K269" s="226"/>
      <c r="L269" s="179"/>
      <c r="M269" s="178"/>
      <c r="N269" s="176"/>
      <c r="O269" s="176"/>
      <c r="P269" s="176"/>
      <c r="Q269" s="176"/>
    </row>
    <row r="270" ht="15" customHeight="1">
      <c r="A270" s="176"/>
      <c r="B270" s="243"/>
      <c r="C270" s="243"/>
      <c r="D270" s="243"/>
      <c r="E270" s="243"/>
      <c r="F270" s="244"/>
      <c r="G270" s="349"/>
      <c r="H270" s="242"/>
      <c r="I270" s="242"/>
      <c r="J270" s="225"/>
      <c r="K270" s="226"/>
      <c r="L270" s="179"/>
      <c r="M270" s="178"/>
      <c r="N270" s="176"/>
      <c r="O270" s="176"/>
      <c r="P270" s="176"/>
      <c r="Q270" s="176"/>
    </row>
    <row r="271" ht="15" customHeight="1">
      <c r="A271" s="176"/>
      <c r="B271" s="243"/>
      <c r="C271" s="243"/>
      <c r="D271" s="243"/>
      <c r="E271" s="243"/>
      <c r="F271" s="244"/>
      <c r="G271" s="349"/>
      <c r="H271" s="242"/>
      <c r="I271" s="242"/>
      <c r="J271" s="225"/>
      <c r="K271" s="226"/>
      <c r="L271" s="179"/>
      <c r="M271" s="178"/>
      <c r="N271" s="176"/>
      <c r="O271" s="176"/>
      <c r="P271" s="176"/>
      <c r="Q271" s="176"/>
    </row>
    <row r="272" ht="15" customHeight="1">
      <c r="A272" s="176"/>
      <c r="B272" s="243"/>
      <c r="C272" s="243"/>
      <c r="D272" s="243"/>
      <c r="E272" s="243"/>
      <c r="F272" s="244"/>
      <c r="G272" s="349"/>
      <c r="H272" s="242"/>
      <c r="I272" s="242"/>
      <c r="J272" s="225"/>
      <c r="K272" s="226"/>
      <c r="L272" s="179"/>
      <c r="M272" s="178"/>
      <c r="N272" s="176"/>
      <c r="O272" s="176"/>
      <c r="P272" s="176"/>
      <c r="Q272" s="176"/>
    </row>
    <row r="273" ht="15" customHeight="1">
      <c r="A273" s="176"/>
      <c r="B273" s="243"/>
      <c r="C273" s="243"/>
      <c r="D273" s="243"/>
      <c r="E273" s="243"/>
      <c r="F273" s="244"/>
      <c r="G273" s="349"/>
      <c r="H273" s="242"/>
      <c r="I273" s="242"/>
      <c r="J273" s="225"/>
      <c r="K273" s="226"/>
      <c r="L273" s="179"/>
      <c r="M273" s="178"/>
      <c r="N273" s="176"/>
      <c r="O273" s="176"/>
      <c r="P273" s="176"/>
      <c r="Q273" s="176"/>
    </row>
    <row r="274" ht="15" customHeight="1">
      <c r="A274" s="176"/>
      <c r="B274" s="243"/>
      <c r="C274" s="243"/>
      <c r="D274" s="243"/>
      <c r="E274" s="243"/>
      <c r="F274" s="244"/>
      <c r="G274" s="349"/>
      <c r="H274" s="242"/>
      <c r="I274" s="242"/>
      <c r="J274" s="225"/>
      <c r="K274" s="226"/>
      <c r="L274" s="179"/>
      <c r="M274" s="178"/>
      <c r="N274" s="176"/>
      <c r="O274" s="176"/>
      <c r="P274" s="176"/>
      <c r="Q274" s="176"/>
    </row>
    <row r="275" ht="15" customHeight="1">
      <c r="A275" s="176"/>
      <c r="B275" s="243"/>
      <c r="C275" s="243"/>
      <c r="D275" s="243"/>
      <c r="E275" s="243"/>
      <c r="F275" s="244"/>
      <c r="G275" s="349"/>
      <c r="H275" s="242"/>
      <c r="I275" s="242"/>
      <c r="J275" s="225"/>
      <c r="K275" s="226"/>
      <c r="L275" s="179"/>
      <c r="M275" s="178"/>
      <c r="N275" s="176"/>
      <c r="O275" s="176"/>
      <c r="P275" s="176"/>
      <c r="Q275" s="176"/>
    </row>
    <row r="276" ht="15" customHeight="1">
      <c r="A276" s="176"/>
      <c r="B276" s="243"/>
      <c r="C276" s="243"/>
      <c r="D276" s="243"/>
      <c r="E276" s="243"/>
      <c r="F276" s="244"/>
      <c r="G276" s="349"/>
      <c r="H276" s="242"/>
      <c r="I276" s="242"/>
      <c r="J276" s="225"/>
      <c r="K276" s="226"/>
      <c r="L276" s="179"/>
      <c r="M276" s="178"/>
      <c r="N276" s="176"/>
      <c r="O276" s="176"/>
      <c r="P276" s="176"/>
      <c r="Q276" s="176"/>
    </row>
    <row r="277" ht="15" customHeight="1">
      <c r="A277" s="176"/>
      <c r="B277" s="243"/>
      <c r="C277" s="243"/>
      <c r="D277" s="243"/>
      <c r="E277" s="243"/>
      <c r="F277" s="244"/>
      <c r="G277" s="349"/>
      <c r="H277" s="242"/>
      <c r="I277" s="242"/>
      <c r="J277" s="225"/>
      <c r="K277" s="226"/>
      <c r="L277" s="179"/>
      <c r="M277" s="178"/>
      <c r="N277" s="176"/>
      <c r="O277" s="176"/>
      <c r="P277" s="176"/>
      <c r="Q277" s="176"/>
    </row>
    <row r="278" ht="15" customHeight="1">
      <c r="A278" s="176"/>
      <c r="B278" s="243"/>
      <c r="C278" s="243"/>
      <c r="D278" s="243"/>
      <c r="E278" s="243"/>
      <c r="F278" s="244"/>
      <c r="G278" s="349"/>
      <c r="H278" s="242"/>
      <c r="I278" s="242"/>
      <c r="J278" s="225"/>
      <c r="K278" s="226"/>
      <c r="L278" s="179"/>
      <c r="M278" s="178"/>
      <c r="N278" s="176"/>
      <c r="O278" s="176"/>
      <c r="P278" s="176"/>
      <c r="Q278" s="176"/>
    </row>
    <row r="279" ht="15" customHeight="1">
      <c r="A279" s="176"/>
      <c r="B279" s="243"/>
      <c r="C279" s="243"/>
      <c r="D279" s="243"/>
      <c r="E279" s="243"/>
      <c r="F279" s="244"/>
      <c r="G279" s="349"/>
      <c r="H279" s="242"/>
      <c r="I279" s="242"/>
      <c r="J279" s="225"/>
      <c r="K279" s="226"/>
      <c r="L279" s="179"/>
      <c r="M279" s="178"/>
      <c r="N279" s="176"/>
      <c r="O279" s="176"/>
      <c r="P279" s="176"/>
      <c r="Q279" s="176"/>
    </row>
    <row r="280" ht="15" customHeight="1">
      <c r="A280" s="176"/>
      <c r="B280" s="243"/>
      <c r="C280" s="243"/>
      <c r="D280" s="243"/>
      <c r="E280" s="243"/>
      <c r="F280" s="244"/>
      <c r="G280" s="349"/>
      <c r="H280" s="242"/>
      <c r="I280" s="242"/>
      <c r="J280" s="225"/>
      <c r="K280" s="226"/>
      <c r="L280" s="179"/>
      <c r="M280" s="178"/>
      <c r="N280" s="176"/>
      <c r="O280" s="176"/>
      <c r="P280" s="176"/>
      <c r="Q280" s="176"/>
    </row>
    <row r="281" ht="15" customHeight="1">
      <c r="A281" s="176"/>
      <c r="B281" s="243"/>
      <c r="C281" s="243"/>
      <c r="D281" s="243"/>
      <c r="E281" s="243"/>
      <c r="F281" s="244"/>
      <c r="G281" s="349"/>
      <c r="H281" s="242"/>
      <c r="I281" s="242"/>
      <c r="J281" s="225"/>
      <c r="K281" s="226"/>
      <c r="L281" s="179"/>
      <c r="M281" s="178"/>
      <c r="N281" s="176"/>
      <c r="O281" s="176"/>
      <c r="P281" s="176"/>
      <c r="Q281" s="176"/>
    </row>
    <row r="282" ht="15" customHeight="1">
      <c r="A282" s="176"/>
      <c r="B282" s="243"/>
      <c r="C282" s="243"/>
      <c r="D282" s="243"/>
      <c r="E282" s="243"/>
      <c r="F282" s="244"/>
      <c r="G282" s="349"/>
      <c r="H282" s="242"/>
      <c r="I282" s="242"/>
      <c r="J282" s="225"/>
      <c r="K282" s="226"/>
      <c r="L282" s="179"/>
      <c r="M282" s="178"/>
      <c r="N282" s="176"/>
      <c r="O282" s="176"/>
      <c r="P282" s="176"/>
      <c r="Q282" s="176"/>
    </row>
    <row r="283" ht="15" customHeight="1">
      <c r="A283" s="176"/>
      <c r="B283" s="243"/>
      <c r="C283" s="243"/>
      <c r="D283" s="243"/>
      <c r="E283" s="243"/>
      <c r="F283" s="244"/>
      <c r="G283" s="349"/>
      <c r="H283" s="242"/>
      <c r="I283" s="242"/>
      <c r="J283" s="225"/>
      <c r="K283" s="226"/>
      <c r="L283" s="179"/>
      <c r="M283" s="178"/>
      <c r="N283" s="176"/>
      <c r="O283" s="176"/>
      <c r="P283" s="176"/>
      <c r="Q283" s="176"/>
    </row>
    <row r="284" ht="15" customHeight="1">
      <c r="A284" s="176"/>
      <c r="B284" s="243"/>
      <c r="C284" s="243"/>
      <c r="D284" s="243"/>
      <c r="E284" s="243"/>
      <c r="F284" s="244"/>
      <c r="G284" s="349"/>
      <c r="H284" s="242"/>
      <c r="I284" s="242"/>
      <c r="J284" s="225"/>
      <c r="K284" s="226"/>
      <c r="L284" s="179"/>
      <c r="M284" s="178"/>
      <c r="N284" s="176"/>
      <c r="O284" s="176"/>
      <c r="P284" s="176"/>
      <c r="Q284" s="176"/>
    </row>
    <row r="285" ht="15" customHeight="1">
      <c r="A285" s="176"/>
      <c r="B285" s="243"/>
      <c r="C285" s="243"/>
      <c r="D285" s="243"/>
      <c r="E285" s="243"/>
      <c r="F285" s="244"/>
      <c r="G285" s="349"/>
      <c r="H285" s="242"/>
      <c r="I285" s="242"/>
      <c r="J285" s="225"/>
      <c r="K285" s="226"/>
      <c r="L285" s="179"/>
      <c r="M285" s="178"/>
      <c r="N285" s="176"/>
      <c r="O285" s="176"/>
      <c r="P285" s="176"/>
      <c r="Q285" s="176"/>
    </row>
    <row r="286" ht="15" customHeight="1">
      <c r="A286" s="176"/>
      <c r="B286" s="243"/>
      <c r="C286" s="243"/>
      <c r="D286" s="243"/>
      <c r="E286" s="243"/>
      <c r="F286" s="244"/>
      <c r="G286" s="349"/>
      <c r="H286" s="242"/>
      <c r="I286" s="242"/>
      <c r="J286" s="225"/>
      <c r="K286" s="226"/>
      <c r="L286" s="179"/>
      <c r="M286" s="178"/>
      <c r="N286" s="176"/>
      <c r="O286" s="176"/>
      <c r="P286" s="176"/>
      <c r="Q286" s="176"/>
    </row>
    <row r="287" ht="15" customHeight="1">
      <c r="A287" s="176"/>
      <c r="B287" s="243"/>
      <c r="C287" s="243"/>
      <c r="D287" s="243"/>
      <c r="E287" s="243"/>
      <c r="F287" s="244"/>
      <c r="G287" s="349"/>
      <c r="H287" s="242"/>
      <c r="I287" s="242"/>
      <c r="J287" s="225"/>
      <c r="K287" s="226"/>
      <c r="L287" s="179"/>
      <c r="M287" s="178"/>
      <c r="N287" s="176"/>
      <c r="O287" s="176"/>
      <c r="P287" s="176"/>
      <c r="Q287" s="176"/>
    </row>
    <row r="288" ht="15" customHeight="1">
      <c r="A288" s="176"/>
      <c r="B288" s="243"/>
      <c r="C288" s="243"/>
      <c r="D288" s="243"/>
      <c r="E288" s="243"/>
      <c r="F288" s="244"/>
      <c r="G288" s="349"/>
      <c r="H288" s="242"/>
      <c r="I288" s="242"/>
      <c r="J288" s="225"/>
      <c r="K288" s="226"/>
      <c r="L288" s="179"/>
      <c r="M288" s="178"/>
      <c r="N288" s="176"/>
      <c r="O288" s="176"/>
      <c r="P288" s="176"/>
      <c r="Q288" s="176"/>
    </row>
    <row r="289" ht="15" customHeight="1">
      <c r="A289" s="176"/>
      <c r="B289" s="243"/>
      <c r="C289" s="243"/>
      <c r="D289" s="243"/>
      <c r="E289" s="243"/>
      <c r="F289" s="244"/>
      <c r="G289" s="349"/>
      <c r="H289" s="242"/>
      <c r="I289" s="242"/>
      <c r="J289" s="225"/>
      <c r="K289" s="226"/>
      <c r="L289" s="179"/>
      <c r="M289" s="178"/>
      <c r="N289" s="176"/>
      <c r="O289" s="176"/>
      <c r="P289" s="176"/>
      <c r="Q289" s="176"/>
    </row>
    <row r="290" ht="15" customHeight="1">
      <c r="A290" s="176"/>
      <c r="B290" s="243"/>
      <c r="C290" s="243"/>
      <c r="D290" s="243"/>
      <c r="E290" s="243"/>
      <c r="F290" s="244"/>
      <c r="G290" s="349"/>
      <c r="H290" s="242"/>
      <c r="I290" s="242"/>
      <c r="J290" s="225"/>
      <c r="K290" s="226"/>
      <c r="L290" s="179"/>
      <c r="M290" s="178"/>
      <c r="N290" s="176"/>
      <c r="O290" s="176"/>
      <c r="P290" s="176"/>
      <c r="Q290" s="176"/>
    </row>
    <row r="291" ht="15" customHeight="1">
      <c r="A291" s="176"/>
      <c r="B291" s="243"/>
      <c r="C291" s="243"/>
      <c r="D291" s="243"/>
      <c r="E291" s="243"/>
      <c r="F291" s="244"/>
      <c r="G291" s="349"/>
      <c r="H291" s="242"/>
      <c r="I291" s="242"/>
      <c r="J291" s="225"/>
      <c r="K291" s="226"/>
      <c r="L291" s="179"/>
      <c r="M291" s="178"/>
      <c r="N291" s="176"/>
      <c r="O291" s="176"/>
      <c r="P291" s="176"/>
      <c r="Q291" s="176"/>
    </row>
    <row r="292" ht="15" customHeight="1">
      <c r="A292" s="176"/>
      <c r="B292" s="243"/>
      <c r="C292" s="243"/>
      <c r="D292" s="243"/>
      <c r="E292" s="243"/>
      <c r="F292" s="244"/>
      <c r="G292" s="349"/>
      <c r="H292" s="242"/>
      <c r="I292" s="242"/>
      <c r="J292" s="225"/>
      <c r="K292" s="226"/>
      <c r="L292" s="179"/>
      <c r="M292" s="178"/>
      <c r="N292" s="176"/>
      <c r="O292" s="176"/>
      <c r="P292" s="176"/>
      <c r="Q292" s="176"/>
    </row>
    <row r="293" ht="15" customHeight="1">
      <c r="A293" s="176"/>
      <c r="B293" s="243"/>
      <c r="C293" s="243"/>
      <c r="D293" s="243"/>
      <c r="E293" s="243"/>
      <c r="F293" s="244"/>
      <c r="G293" s="349"/>
      <c r="H293" s="242"/>
      <c r="I293" s="242"/>
      <c r="J293" s="225"/>
      <c r="K293" s="226"/>
      <c r="L293" s="179"/>
      <c r="M293" s="178"/>
      <c r="N293" s="176"/>
      <c r="O293" s="176"/>
      <c r="P293" s="176"/>
      <c r="Q293" s="176"/>
    </row>
    <row r="294" ht="15" customHeight="1">
      <c r="A294" s="176"/>
      <c r="B294" s="243"/>
      <c r="C294" s="243"/>
      <c r="D294" s="243"/>
      <c r="E294" s="243"/>
      <c r="F294" s="244"/>
      <c r="G294" s="349"/>
      <c r="H294" s="242"/>
      <c r="I294" s="242"/>
      <c r="J294" s="225"/>
      <c r="K294" s="226"/>
      <c r="L294" s="179"/>
      <c r="M294" s="178"/>
      <c r="N294" s="176"/>
      <c r="O294" s="176"/>
      <c r="P294" s="176"/>
      <c r="Q294" s="176"/>
    </row>
    <row r="295" ht="15" customHeight="1">
      <c r="A295" s="176"/>
      <c r="B295" s="243"/>
      <c r="C295" s="243"/>
      <c r="D295" s="243"/>
      <c r="E295" s="243"/>
      <c r="F295" s="244"/>
      <c r="G295" s="349"/>
      <c r="H295" s="242"/>
      <c r="I295" s="242"/>
      <c r="J295" s="225"/>
      <c r="K295" s="226"/>
      <c r="L295" s="179"/>
      <c r="M295" s="178"/>
      <c r="N295" s="176"/>
      <c r="O295" s="176"/>
      <c r="P295" s="176"/>
      <c r="Q295" s="176"/>
    </row>
    <row r="296" ht="15" customHeight="1">
      <c r="A296" s="176"/>
      <c r="B296" s="243"/>
      <c r="C296" s="243"/>
      <c r="D296" s="243"/>
      <c r="E296" s="243"/>
      <c r="F296" s="244"/>
      <c r="G296" s="349"/>
      <c r="H296" s="242"/>
      <c r="I296" s="242"/>
      <c r="J296" s="225"/>
      <c r="K296" s="226"/>
      <c r="L296" s="179"/>
      <c r="M296" s="178"/>
      <c r="N296" s="176"/>
      <c r="O296" s="176"/>
      <c r="P296" s="176"/>
      <c r="Q296" s="176"/>
    </row>
    <row r="297" ht="15" customHeight="1">
      <c r="A297" s="176"/>
      <c r="B297" s="243"/>
      <c r="C297" s="243"/>
      <c r="D297" s="243"/>
      <c r="E297" s="243"/>
      <c r="F297" s="244"/>
      <c r="G297" s="349"/>
      <c r="H297" s="242"/>
      <c r="I297" s="242"/>
      <c r="J297" s="225"/>
      <c r="K297" s="226"/>
      <c r="L297" s="179"/>
      <c r="M297" s="178"/>
      <c r="N297" s="176"/>
      <c r="O297" s="176"/>
      <c r="P297" s="176"/>
      <c r="Q297" s="176"/>
    </row>
    <row r="298" ht="15" customHeight="1">
      <c r="A298" s="176"/>
      <c r="B298" s="243"/>
      <c r="C298" s="243"/>
      <c r="D298" s="243"/>
      <c r="E298" s="243"/>
      <c r="F298" s="244"/>
      <c r="G298" s="349"/>
      <c r="H298" s="242"/>
      <c r="I298" s="242"/>
      <c r="J298" s="225"/>
      <c r="K298" s="226"/>
      <c r="L298" s="179"/>
      <c r="M298" s="178"/>
      <c r="N298" s="176"/>
      <c r="O298" s="176"/>
      <c r="P298" s="176"/>
      <c r="Q298" s="176"/>
    </row>
    <row r="299" ht="15" customHeight="1">
      <c r="A299" s="176"/>
      <c r="B299" s="243"/>
      <c r="C299" s="243"/>
      <c r="D299" s="243"/>
      <c r="E299" s="243"/>
      <c r="F299" s="244"/>
      <c r="G299" s="349"/>
      <c r="H299" s="242"/>
      <c r="I299" s="242"/>
      <c r="J299" s="225"/>
      <c r="K299" s="226"/>
      <c r="L299" s="179"/>
      <c r="M299" s="178"/>
      <c r="N299" s="176"/>
      <c r="O299" s="176"/>
      <c r="P299" s="176"/>
      <c r="Q299" s="176"/>
    </row>
    <row r="300" ht="15" customHeight="1">
      <c r="A300" s="176"/>
      <c r="B300" s="243"/>
      <c r="C300" s="243"/>
      <c r="D300" s="243"/>
      <c r="E300" s="243"/>
      <c r="F300" s="244"/>
      <c r="G300" s="349"/>
      <c r="H300" s="242"/>
      <c r="I300" s="242"/>
      <c r="J300" s="225"/>
      <c r="K300" s="226"/>
      <c r="L300" s="179"/>
      <c r="M300" s="178"/>
      <c r="N300" s="176"/>
      <c r="O300" s="176"/>
      <c r="P300" s="176"/>
      <c r="Q300" s="176"/>
    </row>
    <row r="301" ht="15" customHeight="1">
      <c r="A301" s="176"/>
      <c r="B301" s="243"/>
      <c r="C301" s="243"/>
      <c r="D301" s="243"/>
      <c r="E301" s="243"/>
      <c r="F301" s="244"/>
      <c r="G301" s="349"/>
      <c r="H301" s="242"/>
      <c r="I301" s="242"/>
      <c r="J301" s="225"/>
      <c r="K301" s="226"/>
      <c r="L301" s="179"/>
      <c r="M301" s="178"/>
      <c r="N301" s="176"/>
      <c r="O301" s="176"/>
      <c r="P301" s="176"/>
      <c r="Q301" s="176"/>
    </row>
    <row r="302" ht="15" customHeight="1">
      <c r="A302" s="176"/>
      <c r="B302" s="243"/>
      <c r="C302" s="243"/>
      <c r="D302" s="243"/>
      <c r="E302" s="243"/>
      <c r="F302" s="244"/>
      <c r="G302" s="349"/>
      <c r="H302" s="242"/>
      <c r="I302" s="242"/>
      <c r="J302" s="225"/>
      <c r="K302" s="226"/>
      <c r="L302" s="179"/>
      <c r="M302" s="178"/>
      <c r="N302" s="176"/>
      <c r="O302" s="176"/>
      <c r="P302" s="176"/>
      <c r="Q302" s="176"/>
    </row>
    <row r="303" ht="15" customHeight="1">
      <c r="A303" s="176"/>
      <c r="B303" s="243"/>
      <c r="C303" s="243"/>
      <c r="D303" s="243"/>
      <c r="E303" s="243"/>
      <c r="F303" s="244"/>
      <c r="G303" s="349"/>
      <c r="H303" s="242"/>
      <c r="I303" s="242"/>
      <c r="J303" s="225"/>
      <c r="K303" s="226"/>
      <c r="L303" s="179"/>
      <c r="M303" s="178"/>
      <c r="N303" s="176"/>
      <c r="O303" s="176"/>
      <c r="P303" s="176"/>
      <c r="Q303" s="176"/>
    </row>
    <row r="304" ht="15" customHeight="1">
      <c r="A304" s="176"/>
      <c r="B304" s="243"/>
      <c r="C304" s="243"/>
      <c r="D304" s="243"/>
      <c r="E304" s="243"/>
      <c r="F304" s="244"/>
      <c r="G304" s="349"/>
      <c r="H304" s="242"/>
      <c r="I304" s="242"/>
      <c r="J304" s="225"/>
      <c r="K304" s="226"/>
      <c r="L304" s="179"/>
      <c r="M304" s="178"/>
      <c r="N304" s="176"/>
      <c r="O304" s="176"/>
      <c r="P304" s="176"/>
      <c r="Q304" s="176"/>
    </row>
    <row r="305" ht="15" customHeight="1">
      <c r="A305" s="176"/>
      <c r="B305" s="243"/>
      <c r="C305" s="243"/>
      <c r="D305" s="243"/>
      <c r="E305" s="243"/>
      <c r="F305" s="244"/>
      <c r="G305" s="349"/>
      <c r="H305" s="242"/>
      <c r="I305" s="242"/>
      <c r="J305" s="225"/>
      <c r="K305" s="226"/>
      <c r="L305" s="179"/>
      <c r="M305" s="178"/>
      <c r="N305" s="176"/>
      <c r="O305" s="176"/>
      <c r="P305" s="176"/>
      <c r="Q305" s="176"/>
    </row>
    <row r="306" ht="15" customHeight="1">
      <c r="A306" s="176"/>
      <c r="B306" s="243"/>
      <c r="C306" s="243"/>
      <c r="D306" s="243"/>
      <c r="E306" s="243"/>
      <c r="F306" s="244"/>
      <c r="G306" s="349"/>
      <c r="H306" s="242"/>
      <c r="I306" s="242"/>
      <c r="J306" s="225"/>
      <c r="K306" s="226"/>
      <c r="L306" s="179"/>
      <c r="M306" s="178"/>
      <c r="N306" s="176"/>
      <c r="O306" s="176"/>
      <c r="P306" s="176"/>
      <c r="Q306" s="176"/>
    </row>
    <row r="307" ht="15" customHeight="1">
      <c r="A307" s="176"/>
      <c r="B307" s="243"/>
      <c r="C307" s="243"/>
      <c r="D307" s="243"/>
      <c r="E307" s="243"/>
      <c r="F307" s="244"/>
      <c r="G307" s="349"/>
      <c r="H307" s="242"/>
      <c r="I307" s="242"/>
      <c r="J307" s="225"/>
      <c r="K307" s="226"/>
      <c r="L307" s="179"/>
      <c r="M307" s="178"/>
      <c r="N307" s="176"/>
      <c r="O307" s="176"/>
      <c r="P307" s="176"/>
      <c r="Q307" s="176"/>
    </row>
    <row r="308" ht="15" customHeight="1">
      <c r="A308" s="176"/>
      <c r="B308" s="243"/>
      <c r="C308" s="243"/>
      <c r="D308" s="243"/>
      <c r="E308" s="243"/>
      <c r="F308" s="244"/>
      <c r="G308" s="349"/>
      <c r="H308" s="242"/>
      <c r="I308" s="242"/>
      <c r="J308" s="225"/>
      <c r="K308" s="226"/>
      <c r="L308" s="179"/>
      <c r="M308" s="178"/>
      <c r="N308" s="176"/>
      <c r="O308" s="176"/>
      <c r="P308" s="176"/>
      <c r="Q308" s="176"/>
    </row>
    <row r="309" ht="15" customHeight="1">
      <c r="A309" s="176"/>
      <c r="B309" s="243"/>
      <c r="C309" s="243"/>
      <c r="D309" s="243"/>
      <c r="E309" s="243"/>
      <c r="F309" s="244"/>
      <c r="G309" s="349"/>
      <c r="H309" s="242"/>
      <c r="I309" s="242"/>
      <c r="J309" s="225"/>
      <c r="K309" s="226"/>
      <c r="L309" s="179"/>
      <c r="M309" s="178"/>
      <c r="N309" s="176"/>
      <c r="O309" s="176"/>
      <c r="P309" s="176"/>
      <c r="Q309" s="176"/>
    </row>
    <row r="310" ht="15" customHeight="1">
      <c r="A310" s="176"/>
      <c r="B310" s="243"/>
      <c r="C310" s="243"/>
      <c r="D310" s="243"/>
      <c r="E310" s="243"/>
      <c r="F310" s="244"/>
      <c r="G310" s="349"/>
      <c r="H310" s="242"/>
      <c r="I310" s="242"/>
      <c r="J310" s="225"/>
      <c r="K310" s="226"/>
      <c r="L310" s="179"/>
      <c r="M310" s="178"/>
      <c r="N310" s="176"/>
      <c r="O310" s="176"/>
      <c r="P310" s="176"/>
      <c r="Q310" s="176"/>
    </row>
    <row r="311" ht="15" customHeight="1">
      <c r="A311" s="176"/>
      <c r="B311" s="243"/>
      <c r="C311" s="243"/>
      <c r="D311" s="243"/>
      <c r="E311" s="243"/>
      <c r="F311" s="244"/>
      <c r="G311" s="349"/>
      <c r="H311" s="242"/>
      <c r="I311" s="242"/>
      <c r="J311" s="225"/>
      <c r="K311" s="226"/>
      <c r="L311" s="179"/>
      <c r="M311" s="178"/>
      <c r="N311" s="176"/>
      <c r="O311" s="176"/>
      <c r="P311" s="176"/>
      <c r="Q311" s="176"/>
    </row>
    <row r="312" ht="15" customHeight="1">
      <c r="A312" s="176"/>
      <c r="B312" s="243"/>
      <c r="C312" s="243"/>
      <c r="D312" s="243"/>
      <c r="E312" s="243"/>
      <c r="F312" s="244"/>
      <c r="G312" s="349"/>
      <c r="H312" s="242"/>
      <c r="I312" s="242"/>
      <c r="J312" s="225"/>
      <c r="K312" s="226"/>
      <c r="L312" s="179"/>
      <c r="M312" s="178"/>
      <c r="N312" s="176"/>
      <c r="O312" s="176"/>
      <c r="P312" s="176"/>
      <c r="Q312" s="176"/>
    </row>
    <row r="313" ht="15" customHeight="1">
      <c r="A313" s="176"/>
      <c r="B313" s="243"/>
      <c r="C313" s="243"/>
      <c r="D313" s="243"/>
      <c r="E313" s="243"/>
      <c r="F313" s="244"/>
      <c r="G313" s="349"/>
      <c r="H313" s="242"/>
      <c r="I313" s="242"/>
      <c r="J313" s="225"/>
      <c r="K313" s="226"/>
      <c r="L313" s="179"/>
      <c r="M313" s="178"/>
      <c r="N313" s="176"/>
      <c r="O313" s="176"/>
      <c r="P313" s="176"/>
      <c r="Q313" s="176"/>
    </row>
    <row r="314" ht="15" customHeight="1">
      <c r="A314" s="176"/>
      <c r="B314" s="243"/>
      <c r="C314" s="243"/>
      <c r="D314" s="243"/>
      <c r="E314" s="243"/>
      <c r="F314" s="244"/>
      <c r="G314" s="349"/>
      <c r="H314" s="242"/>
      <c r="I314" s="242"/>
      <c r="J314" s="225"/>
      <c r="K314" s="226"/>
      <c r="L314" s="179"/>
      <c r="M314" s="178"/>
      <c r="N314" s="176"/>
      <c r="O314" s="176"/>
      <c r="P314" s="176"/>
      <c r="Q314" s="176"/>
    </row>
    <row r="315" ht="15" customHeight="1">
      <c r="A315" s="176"/>
      <c r="B315" s="243"/>
      <c r="C315" s="243"/>
      <c r="D315" s="243"/>
      <c r="E315" s="243"/>
      <c r="F315" s="244"/>
      <c r="G315" s="349"/>
      <c r="H315" s="242"/>
      <c r="I315" s="242"/>
      <c r="J315" s="225"/>
      <c r="K315" s="226"/>
      <c r="L315" s="179"/>
      <c r="M315" s="178"/>
      <c r="N315" s="176"/>
      <c r="O315" s="176"/>
      <c r="P315" s="176"/>
      <c r="Q315" s="176"/>
    </row>
    <row r="316" ht="15" customHeight="1">
      <c r="A316" s="176"/>
      <c r="B316" s="243"/>
      <c r="C316" s="243"/>
      <c r="D316" s="243"/>
      <c r="E316" s="243"/>
      <c r="F316" s="244"/>
      <c r="G316" s="349"/>
      <c r="H316" s="242"/>
      <c r="I316" s="242"/>
      <c r="J316" s="225"/>
      <c r="K316" s="226"/>
      <c r="L316" s="179"/>
      <c r="M316" s="178"/>
      <c r="N316" s="176"/>
      <c r="O316" s="176"/>
      <c r="P316" s="176"/>
      <c r="Q316" s="176"/>
    </row>
    <row r="317" ht="15" customHeight="1">
      <c r="A317" s="176"/>
      <c r="B317" s="243"/>
      <c r="C317" s="243"/>
      <c r="D317" s="243"/>
      <c r="E317" s="243"/>
      <c r="F317" s="244"/>
      <c r="G317" s="349"/>
      <c r="H317" s="242"/>
      <c r="I317" s="242"/>
      <c r="J317" s="225"/>
      <c r="K317" s="226"/>
      <c r="L317" s="179"/>
      <c r="M317" s="178"/>
      <c r="N317" s="176"/>
      <c r="O317" s="176"/>
      <c r="P317" s="176"/>
      <c r="Q317" s="176"/>
    </row>
    <row r="318" ht="15" customHeight="1">
      <c r="A318" s="176"/>
      <c r="B318" s="243"/>
      <c r="C318" s="243"/>
      <c r="D318" s="243"/>
      <c r="E318" s="243"/>
      <c r="F318" s="244"/>
      <c r="G318" s="349"/>
      <c r="H318" s="242"/>
      <c r="I318" s="242"/>
      <c r="J318" s="225"/>
      <c r="K318" s="226"/>
      <c r="L318" s="179"/>
      <c r="M318" s="178"/>
      <c r="N318" s="176"/>
      <c r="O318" s="176"/>
      <c r="P318" s="176"/>
      <c r="Q318" s="176"/>
    </row>
    <row r="319" ht="15" customHeight="1">
      <c r="A319" s="176"/>
      <c r="B319" s="243"/>
      <c r="C319" s="243"/>
      <c r="D319" s="243"/>
      <c r="E319" s="243"/>
      <c r="F319" s="244"/>
      <c r="G319" s="349"/>
      <c r="H319" s="242"/>
      <c r="I319" s="242"/>
      <c r="J319" s="225"/>
      <c r="K319" s="226"/>
      <c r="L319" s="179"/>
      <c r="M319" s="178"/>
      <c r="N319" s="176"/>
      <c r="O319" s="176"/>
      <c r="P319" s="176"/>
      <c r="Q319" s="176"/>
    </row>
    <row r="320" ht="15" customHeight="1">
      <c r="A320" s="176"/>
      <c r="B320" s="243"/>
      <c r="C320" s="243"/>
      <c r="D320" s="243"/>
      <c r="E320" s="243"/>
      <c r="F320" s="244"/>
      <c r="G320" s="349"/>
      <c r="H320" s="242"/>
      <c r="I320" s="242"/>
      <c r="J320" s="225"/>
      <c r="K320" s="226"/>
      <c r="L320" s="179"/>
      <c r="M320" s="178"/>
      <c r="N320" s="176"/>
      <c r="O320" s="176"/>
      <c r="P320" s="176"/>
      <c r="Q320" s="176"/>
    </row>
    <row r="321" ht="15" customHeight="1">
      <c r="A321" s="176"/>
      <c r="B321" s="243"/>
      <c r="C321" s="243"/>
      <c r="D321" s="243"/>
      <c r="E321" s="243"/>
      <c r="F321" s="244"/>
      <c r="G321" s="349"/>
      <c r="H321" s="242"/>
      <c r="I321" s="242"/>
      <c r="J321" s="225"/>
      <c r="K321" s="226"/>
      <c r="L321" s="179"/>
      <c r="M321" s="178"/>
      <c r="N321" s="176"/>
      <c r="O321" s="176"/>
      <c r="P321" s="176"/>
      <c r="Q321" s="176"/>
    </row>
    <row r="322" ht="15" customHeight="1">
      <c r="A322" s="176"/>
      <c r="B322" s="243"/>
      <c r="C322" s="243"/>
      <c r="D322" s="243"/>
      <c r="E322" s="243"/>
      <c r="F322" s="244"/>
      <c r="G322" s="349"/>
      <c r="H322" s="242"/>
      <c r="I322" s="242"/>
      <c r="J322" s="225"/>
      <c r="K322" s="226"/>
      <c r="L322" s="179"/>
      <c r="M322" s="178"/>
      <c r="N322" s="176"/>
      <c r="O322" s="176"/>
      <c r="P322" s="176"/>
      <c r="Q322" s="176"/>
    </row>
    <row r="323" ht="15" customHeight="1">
      <c r="A323" s="176"/>
      <c r="B323" s="243"/>
      <c r="C323" s="243"/>
      <c r="D323" s="243"/>
      <c r="E323" s="243"/>
      <c r="F323" s="244"/>
      <c r="G323" s="349"/>
      <c r="H323" s="242"/>
      <c r="I323" s="242"/>
      <c r="J323" s="225"/>
      <c r="K323" s="226"/>
      <c r="L323" s="179"/>
      <c r="M323" s="178"/>
      <c r="N323" s="176"/>
      <c r="O323" s="176"/>
      <c r="P323" s="176"/>
      <c r="Q323" s="176"/>
    </row>
    <row r="324" ht="15" customHeight="1">
      <c r="A324" s="176"/>
      <c r="B324" s="243"/>
      <c r="C324" s="243"/>
      <c r="D324" s="243"/>
      <c r="E324" s="243"/>
      <c r="F324" s="244"/>
      <c r="G324" s="349"/>
      <c r="H324" s="242"/>
      <c r="I324" s="242"/>
      <c r="J324" s="225"/>
      <c r="K324" s="226"/>
      <c r="L324" s="179"/>
      <c r="M324" s="178"/>
      <c r="N324" s="176"/>
      <c r="O324" s="176"/>
      <c r="P324" s="176"/>
      <c r="Q324" s="176"/>
    </row>
    <row r="325" ht="15" customHeight="1">
      <c r="A325" s="176"/>
      <c r="B325" s="243"/>
      <c r="C325" s="243"/>
      <c r="D325" s="243"/>
      <c r="E325" s="243"/>
      <c r="F325" s="244"/>
      <c r="G325" s="349"/>
      <c r="H325" s="242"/>
      <c r="I325" s="242"/>
      <c r="J325" s="225"/>
      <c r="K325" s="226"/>
      <c r="L325" s="179"/>
      <c r="M325" s="178"/>
      <c r="N325" s="176"/>
      <c r="O325" s="176"/>
      <c r="P325" s="176"/>
      <c r="Q325" s="176"/>
    </row>
    <row r="326" ht="15" customHeight="1">
      <c r="A326" s="176"/>
      <c r="B326" s="243"/>
      <c r="C326" s="243"/>
      <c r="D326" s="243"/>
      <c r="E326" s="243"/>
      <c r="F326" s="244"/>
      <c r="G326" s="349"/>
      <c r="H326" s="242"/>
      <c r="I326" s="242"/>
      <c r="J326" s="225"/>
      <c r="K326" s="226"/>
      <c r="L326" s="179"/>
      <c r="M326" s="178"/>
      <c r="N326" s="176"/>
      <c r="O326" s="176"/>
      <c r="P326" s="176"/>
      <c r="Q326" s="176"/>
    </row>
    <row r="327" ht="15" customHeight="1">
      <c r="A327" s="176"/>
      <c r="B327" s="243"/>
      <c r="C327" s="243"/>
      <c r="D327" s="243"/>
      <c r="E327" s="243"/>
      <c r="F327" s="244"/>
      <c r="G327" s="349"/>
      <c r="H327" s="242"/>
      <c r="I327" s="242"/>
      <c r="J327" s="225"/>
      <c r="K327" s="226"/>
      <c r="L327" s="179"/>
      <c r="M327" s="178"/>
      <c r="N327" s="176"/>
      <c r="O327" s="176"/>
      <c r="P327" s="176"/>
      <c r="Q327" s="176"/>
    </row>
    <row r="328" ht="15" customHeight="1">
      <c r="A328" s="176"/>
      <c r="B328" s="243"/>
      <c r="C328" s="243"/>
      <c r="D328" s="243"/>
      <c r="E328" s="243"/>
      <c r="F328" s="244"/>
      <c r="G328" s="349"/>
      <c r="H328" s="242"/>
      <c r="I328" s="242"/>
      <c r="J328" s="225"/>
      <c r="K328" s="226"/>
      <c r="L328" s="179"/>
      <c r="M328" s="178"/>
      <c r="N328" s="176"/>
      <c r="O328" s="176"/>
      <c r="P328" s="176"/>
      <c r="Q328" s="176"/>
    </row>
    <row r="329" ht="15" customHeight="1">
      <c r="A329" s="176"/>
      <c r="B329" s="243"/>
      <c r="C329" s="243"/>
      <c r="D329" s="243"/>
      <c r="E329" s="243"/>
      <c r="F329" s="244"/>
      <c r="G329" s="349"/>
      <c r="H329" s="242"/>
      <c r="I329" s="242"/>
      <c r="J329" s="225"/>
      <c r="K329" s="226"/>
      <c r="L329" s="179"/>
      <c r="M329" s="178"/>
      <c r="N329" s="176"/>
      <c r="O329" s="176"/>
      <c r="P329" s="176"/>
      <c r="Q329" s="176"/>
    </row>
    <row r="330" ht="15" customHeight="1">
      <c r="A330" s="176"/>
      <c r="B330" s="243"/>
      <c r="C330" s="243"/>
      <c r="D330" s="243"/>
      <c r="E330" s="243"/>
      <c r="F330" s="244"/>
      <c r="G330" s="349"/>
      <c r="H330" s="242"/>
      <c r="I330" s="242"/>
      <c r="J330" s="225"/>
      <c r="K330" s="226"/>
      <c r="L330" s="179"/>
      <c r="M330" s="178"/>
      <c r="N330" s="176"/>
      <c r="O330" s="176"/>
      <c r="P330" s="176"/>
      <c r="Q330" s="176"/>
    </row>
    <row r="331" ht="15" customHeight="1">
      <c r="A331" s="176"/>
      <c r="B331" s="243"/>
      <c r="C331" s="243"/>
      <c r="D331" s="243"/>
      <c r="E331" s="243"/>
      <c r="F331" s="244"/>
      <c r="G331" s="349"/>
      <c r="H331" s="242"/>
      <c r="I331" s="242"/>
      <c r="J331" s="225"/>
      <c r="K331" s="226"/>
      <c r="L331" s="179"/>
      <c r="M331" s="178"/>
      <c r="N331" s="176"/>
      <c r="O331" s="176"/>
      <c r="P331" s="176"/>
      <c r="Q331" s="176"/>
    </row>
    <row r="332" ht="15" customHeight="1">
      <c r="A332" s="176"/>
      <c r="B332" s="243"/>
      <c r="C332" s="243"/>
      <c r="D332" s="243"/>
      <c r="E332" s="243"/>
      <c r="F332" s="244"/>
      <c r="G332" s="349"/>
      <c r="H332" s="242"/>
      <c r="I332" s="242"/>
      <c r="J332" s="225"/>
      <c r="K332" s="226"/>
      <c r="L332" s="179"/>
      <c r="M332" s="178"/>
      <c r="N332" s="176"/>
      <c r="O332" s="176"/>
      <c r="P332" s="176"/>
      <c r="Q332" s="176"/>
    </row>
    <row r="333" ht="15" customHeight="1">
      <c r="A333" s="176"/>
      <c r="B333" s="243"/>
      <c r="C333" s="243"/>
      <c r="D333" s="243"/>
      <c r="E333" s="243"/>
      <c r="F333" s="244"/>
      <c r="G333" s="349"/>
      <c r="H333" s="242"/>
      <c r="I333" s="242"/>
      <c r="J333" s="225"/>
      <c r="K333" s="226"/>
      <c r="L333" s="179"/>
      <c r="M333" s="178"/>
      <c r="N333" s="176"/>
      <c r="O333" s="176"/>
      <c r="P333" s="176"/>
      <c r="Q333" s="176"/>
    </row>
    <row r="334" ht="15" customHeight="1">
      <c r="A334" s="176"/>
      <c r="B334" s="243"/>
      <c r="C334" s="243"/>
      <c r="D334" s="243"/>
      <c r="E334" s="243"/>
      <c r="F334" s="244"/>
      <c r="G334" s="349"/>
      <c r="H334" s="242"/>
      <c r="I334" s="242"/>
      <c r="J334" s="225"/>
      <c r="K334" s="226"/>
      <c r="L334" s="179"/>
      <c r="M334" s="178"/>
      <c r="N334" s="176"/>
      <c r="O334" s="176"/>
      <c r="P334" s="176"/>
      <c r="Q334" s="176"/>
    </row>
    <row r="335" ht="15" customHeight="1">
      <c r="A335" s="176"/>
      <c r="B335" s="243"/>
      <c r="C335" s="243"/>
      <c r="D335" s="243"/>
      <c r="E335" s="243"/>
      <c r="F335" s="244"/>
      <c r="G335" s="349"/>
      <c r="H335" s="242"/>
      <c r="I335" s="242"/>
      <c r="J335" s="225"/>
      <c r="K335" s="226"/>
      <c r="L335" s="179"/>
      <c r="M335" s="178"/>
      <c r="N335" s="176"/>
      <c r="O335" s="176"/>
      <c r="P335" s="176"/>
      <c r="Q335" s="176"/>
    </row>
    <row r="336" ht="15" customHeight="1">
      <c r="A336" s="176"/>
      <c r="B336" s="243"/>
      <c r="C336" s="243"/>
      <c r="D336" s="243"/>
      <c r="E336" s="243"/>
      <c r="F336" s="244"/>
      <c r="G336" s="349"/>
      <c r="H336" s="242"/>
      <c r="I336" s="242"/>
      <c r="J336" s="225"/>
      <c r="K336" s="226"/>
      <c r="L336" s="179"/>
      <c r="M336" s="178"/>
      <c r="N336" s="176"/>
      <c r="O336" s="176"/>
      <c r="P336" s="176"/>
      <c r="Q336" s="176"/>
    </row>
    <row r="337" ht="15" customHeight="1">
      <c r="A337" s="176"/>
      <c r="B337" s="243"/>
      <c r="C337" s="243"/>
      <c r="D337" s="243"/>
      <c r="E337" s="243"/>
      <c r="F337" s="244"/>
      <c r="G337" s="349"/>
      <c r="H337" s="242"/>
      <c r="I337" s="242"/>
      <c r="J337" s="225"/>
      <c r="K337" s="226"/>
      <c r="L337" s="179"/>
      <c r="M337" s="178"/>
      <c r="N337" s="176"/>
      <c r="O337" s="176"/>
      <c r="P337" s="176"/>
      <c r="Q337" s="176"/>
    </row>
    <row r="338" ht="15" customHeight="1">
      <c r="A338" s="176"/>
      <c r="B338" s="243"/>
      <c r="C338" s="243"/>
      <c r="D338" s="243"/>
      <c r="E338" s="243"/>
      <c r="F338" s="244"/>
      <c r="G338" s="349"/>
      <c r="H338" s="242"/>
      <c r="I338" s="242"/>
      <c r="J338" s="225"/>
      <c r="K338" s="226"/>
      <c r="L338" s="179"/>
      <c r="M338" s="178"/>
      <c r="N338" s="176"/>
      <c r="O338" s="176"/>
      <c r="P338" s="176"/>
      <c r="Q338" s="176"/>
    </row>
    <row r="339" ht="15" customHeight="1">
      <c r="A339" s="176"/>
      <c r="B339" s="243"/>
      <c r="C339" s="243"/>
      <c r="D339" s="243"/>
      <c r="E339" s="243"/>
      <c r="F339" s="244"/>
      <c r="G339" s="349"/>
      <c r="H339" s="242"/>
      <c r="I339" s="242"/>
      <c r="J339" s="225"/>
      <c r="K339" s="226"/>
      <c r="L339" s="179"/>
      <c r="M339" s="178"/>
      <c r="N339" s="176"/>
      <c r="O339" s="176"/>
      <c r="P339" s="176"/>
      <c r="Q339" s="176"/>
    </row>
    <row r="340" ht="15" customHeight="1">
      <c r="A340" s="176"/>
      <c r="B340" s="243"/>
      <c r="C340" s="243"/>
      <c r="D340" s="243"/>
      <c r="E340" s="243"/>
      <c r="F340" s="244"/>
      <c r="G340" s="349"/>
      <c r="H340" s="242"/>
      <c r="I340" s="242"/>
      <c r="J340" s="225"/>
      <c r="K340" s="226"/>
      <c r="L340" s="179"/>
      <c r="M340" s="178"/>
      <c r="N340" s="176"/>
      <c r="O340" s="176"/>
      <c r="P340" s="176"/>
      <c r="Q340" s="176"/>
    </row>
    <row r="341" ht="15" customHeight="1">
      <c r="A341" s="176"/>
      <c r="B341" s="243"/>
      <c r="C341" s="243"/>
      <c r="D341" s="243"/>
      <c r="E341" s="243"/>
      <c r="F341" s="244"/>
      <c r="G341" s="349"/>
      <c r="H341" s="246"/>
      <c r="I341" s="246"/>
      <c r="J341" s="225"/>
      <c r="K341" s="226"/>
      <c r="L341" s="179"/>
      <c r="M341" s="178"/>
      <c r="N341" s="176"/>
      <c r="O341" s="176"/>
      <c r="P341" s="176"/>
      <c r="Q341" s="176"/>
    </row>
    <row r="342" ht="15" customHeight="1">
      <c r="A342" s="176"/>
      <c r="B342" s="243"/>
      <c r="C342" s="243"/>
      <c r="D342" s="243"/>
      <c r="E342" s="243"/>
      <c r="F342" s="244"/>
      <c r="G342" s="349"/>
      <c r="H342" s="246"/>
      <c r="I342" s="246"/>
      <c r="J342" s="225"/>
      <c r="K342" s="226"/>
      <c r="L342" s="179"/>
      <c r="M342" s="178"/>
      <c r="N342" s="176"/>
      <c r="O342" s="176"/>
      <c r="P342" s="176"/>
      <c r="Q342" s="176"/>
    </row>
    <row r="343" ht="15" customHeight="1">
      <c r="A343" s="176"/>
      <c r="B343" s="243"/>
      <c r="C343" s="243"/>
      <c r="D343" s="243"/>
      <c r="E343" s="243"/>
      <c r="F343" s="244"/>
      <c r="G343" s="349"/>
      <c r="H343" s="246"/>
      <c r="I343" s="246"/>
      <c r="J343" s="225"/>
      <c r="K343" s="226"/>
      <c r="L343" s="179"/>
      <c r="M343" s="178"/>
      <c r="N343" s="176"/>
      <c r="O343" s="176"/>
      <c r="P343" s="176"/>
      <c r="Q343" s="176"/>
    </row>
    <row r="344" ht="15" customHeight="1">
      <c r="A344" s="176"/>
      <c r="B344" s="243"/>
      <c r="C344" s="243"/>
      <c r="D344" s="243"/>
      <c r="E344" s="243"/>
      <c r="F344" s="244"/>
      <c r="G344" s="349"/>
      <c r="H344" s="246"/>
      <c r="I344" s="246"/>
      <c r="J344" s="225"/>
      <c r="K344" s="226"/>
      <c r="L344" s="179"/>
      <c r="M344" s="178"/>
      <c r="N344" s="176"/>
      <c r="O344" s="176"/>
      <c r="P344" s="176"/>
      <c r="Q344" s="176"/>
    </row>
    <row r="345" ht="15" customHeight="1">
      <c r="A345" s="176"/>
      <c r="B345" s="243"/>
      <c r="C345" s="243"/>
      <c r="D345" s="243"/>
      <c r="E345" s="243"/>
      <c r="F345" s="244"/>
      <c r="G345" s="349"/>
      <c r="H345" s="246"/>
      <c r="I345" s="246"/>
      <c r="J345" s="225"/>
      <c r="K345" s="226"/>
      <c r="L345" s="179"/>
      <c r="M345" s="178"/>
      <c r="N345" s="176"/>
      <c r="O345" s="176"/>
      <c r="P345" s="176"/>
      <c r="Q345" s="176"/>
    </row>
    <row r="346" ht="15" customHeight="1">
      <c r="A346" s="176"/>
      <c r="B346" s="243"/>
      <c r="C346" s="243"/>
      <c r="D346" s="243"/>
      <c r="E346" s="243"/>
      <c r="F346" s="244"/>
      <c r="G346" s="349"/>
      <c r="H346" s="246"/>
      <c r="I346" s="246"/>
      <c r="J346" s="225"/>
      <c r="K346" s="226"/>
      <c r="L346" s="179"/>
      <c r="M346" s="178"/>
      <c r="N346" s="176"/>
      <c r="O346" s="176"/>
      <c r="P346" s="176"/>
      <c r="Q346" s="176"/>
    </row>
    <row r="347" ht="15" customHeight="1">
      <c r="A347" s="176"/>
      <c r="B347" s="243"/>
      <c r="C347" s="243"/>
      <c r="D347" s="243"/>
      <c r="E347" s="243"/>
      <c r="F347" s="244"/>
      <c r="G347" s="349"/>
      <c r="H347" s="246"/>
      <c r="I347" s="246"/>
      <c r="J347" s="225"/>
      <c r="K347" s="226"/>
      <c r="L347" s="179"/>
      <c r="M347" s="178"/>
      <c r="N347" s="176"/>
      <c r="O347" s="176"/>
      <c r="P347" s="176"/>
      <c r="Q347" s="176"/>
    </row>
    <row r="348" ht="15" customHeight="1">
      <c r="A348" s="176"/>
      <c r="B348" s="243"/>
      <c r="C348" s="243"/>
      <c r="D348" s="243"/>
      <c r="E348" s="243"/>
      <c r="F348" s="244"/>
      <c r="G348" s="349"/>
      <c r="H348" s="246"/>
      <c r="I348" s="246"/>
      <c r="J348" s="225"/>
      <c r="K348" s="226"/>
      <c r="L348" s="179"/>
      <c r="M348" s="178"/>
      <c r="N348" s="176"/>
      <c r="O348" s="176"/>
      <c r="P348" s="176"/>
      <c r="Q348" s="176"/>
    </row>
    <row r="349" ht="15" customHeight="1">
      <c r="A349" s="176"/>
      <c r="B349" s="243"/>
      <c r="C349" s="243"/>
      <c r="D349" s="243"/>
      <c r="E349" s="243"/>
      <c r="F349" s="244"/>
      <c r="G349" s="349"/>
      <c r="H349" s="246"/>
      <c r="I349" s="246"/>
      <c r="J349" s="225"/>
      <c r="K349" s="226"/>
      <c r="L349" s="179"/>
      <c r="M349" s="178"/>
      <c r="N349" s="176"/>
      <c r="O349" s="176"/>
      <c r="P349" s="176"/>
      <c r="Q349" s="176"/>
    </row>
    <row r="350" ht="15" customHeight="1">
      <c r="A350" s="176"/>
      <c r="B350" s="243"/>
      <c r="C350" s="243"/>
      <c r="D350" s="243"/>
      <c r="E350" s="243"/>
      <c r="F350" s="244"/>
      <c r="G350" s="349"/>
      <c r="H350" s="246"/>
      <c r="I350" s="246"/>
      <c r="J350" s="225"/>
      <c r="K350" s="226"/>
      <c r="L350" s="179"/>
      <c r="M350" s="178"/>
      <c r="N350" s="176"/>
      <c r="O350" s="176"/>
      <c r="P350" s="176"/>
      <c r="Q350" s="176"/>
    </row>
    <row r="351" ht="15" customHeight="1">
      <c r="A351" s="176"/>
      <c r="B351" s="243"/>
      <c r="C351" s="243"/>
      <c r="D351" s="243"/>
      <c r="E351" s="243"/>
      <c r="F351" s="244"/>
      <c r="G351" s="349"/>
      <c r="H351" s="246"/>
      <c r="I351" s="246"/>
      <c r="J351" s="225"/>
      <c r="K351" s="226"/>
      <c r="L351" s="179"/>
      <c r="M351" s="178"/>
      <c r="N351" s="176"/>
      <c r="O351" s="176"/>
      <c r="P351" s="176"/>
      <c r="Q351" s="176"/>
    </row>
    <row r="352" ht="15" customHeight="1">
      <c r="A352" s="176"/>
      <c r="B352" s="243"/>
      <c r="C352" s="243"/>
      <c r="D352" s="243"/>
      <c r="E352" s="243"/>
      <c r="F352" s="244"/>
      <c r="G352" s="349"/>
      <c r="H352" s="246"/>
      <c r="I352" s="246"/>
      <c r="J352" s="225"/>
      <c r="K352" s="226"/>
      <c r="L352" s="179"/>
      <c r="M352" s="178"/>
      <c r="N352" s="176"/>
      <c r="O352" s="176"/>
      <c r="P352" s="176"/>
      <c r="Q352" s="176"/>
    </row>
    <row r="353" ht="15" customHeight="1">
      <c r="A353" s="176"/>
      <c r="B353" s="243"/>
      <c r="C353" s="243"/>
      <c r="D353" s="243"/>
      <c r="E353" s="243"/>
      <c r="F353" s="244"/>
      <c r="G353" s="349"/>
      <c r="H353" s="246"/>
      <c r="I353" s="246"/>
      <c r="J353" s="225"/>
      <c r="K353" s="226"/>
      <c r="L353" s="179"/>
      <c r="M353" s="178"/>
      <c r="N353" s="176"/>
      <c r="O353" s="176"/>
      <c r="P353" s="176"/>
      <c r="Q353" s="176"/>
    </row>
    <row r="354" ht="15" customHeight="1">
      <c r="A354" s="176"/>
      <c r="B354" s="243"/>
      <c r="C354" s="243"/>
      <c r="D354" s="243"/>
      <c r="E354" s="243"/>
      <c r="F354" s="244"/>
      <c r="G354" s="349"/>
      <c r="H354" s="246"/>
      <c r="I354" s="246"/>
      <c r="J354" s="225"/>
      <c r="K354" s="226"/>
      <c r="L354" s="179"/>
      <c r="M354" s="178"/>
      <c r="N354" s="176"/>
      <c r="O354" s="176"/>
      <c r="P354" s="176"/>
      <c r="Q354" s="176"/>
    </row>
    <row r="355" ht="15" customHeight="1">
      <c r="A355" s="176"/>
      <c r="B355" s="243"/>
      <c r="C355" s="243"/>
      <c r="D355" s="243"/>
      <c r="E355" s="243"/>
      <c r="F355" s="244"/>
      <c r="G355" s="349"/>
      <c r="H355" s="246"/>
      <c r="I355" s="246"/>
      <c r="J355" s="225"/>
      <c r="K355" s="226"/>
      <c r="L355" s="179"/>
      <c r="M355" s="178"/>
      <c r="N355" s="176"/>
      <c r="O355" s="176"/>
      <c r="P355" s="176"/>
      <c r="Q355" s="176"/>
    </row>
    <row r="356" ht="15" customHeight="1">
      <c r="A356" s="176"/>
      <c r="B356" s="243"/>
      <c r="C356" s="243"/>
      <c r="D356" s="243"/>
      <c r="E356" s="243"/>
      <c r="F356" s="244"/>
      <c r="G356" s="349"/>
      <c r="H356" s="246"/>
      <c r="I356" s="246"/>
      <c r="J356" s="225"/>
      <c r="K356" s="226"/>
      <c r="L356" s="179"/>
      <c r="M356" s="178"/>
      <c r="N356" s="176"/>
      <c r="O356" s="176"/>
      <c r="P356" s="176"/>
      <c r="Q356" s="176"/>
    </row>
    <row r="357" ht="15" customHeight="1">
      <c r="A357" s="176"/>
      <c r="B357" s="243"/>
      <c r="C357" s="243"/>
      <c r="D357" s="243"/>
      <c r="E357" s="243"/>
      <c r="F357" s="244"/>
      <c r="G357" s="349"/>
      <c r="H357" s="246"/>
      <c r="I357" s="246"/>
      <c r="J357" s="225"/>
      <c r="K357" s="226"/>
      <c r="L357" s="179"/>
      <c r="M357" s="178"/>
      <c r="N357" s="176"/>
      <c r="O357" s="176"/>
      <c r="P357" s="176"/>
      <c r="Q357" s="176"/>
    </row>
    <row r="358" ht="15" customHeight="1">
      <c r="A358" s="176"/>
      <c r="B358" s="243"/>
      <c r="C358" s="243"/>
      <c r="D358" s="243"/>
      <c r="E358" s="243"/>
      <c r="F358" s="244"/>
      <c r="G358" s="349"/>
      <c r="H358" s="246"/>
      <c r="I358" s="246"/>
      <c r="J358" s="225"/>
      <c r="K358" s="226"/>
      <c r="L358" s="179"/>
      <c r="M358" s="178"/>
      <c r="N358" s="176"/>
      <c r="O358" s="176"/>
      <c r="P358" s="176"/>
      <c r="Q358" s="176"/>
    </row>
    <row r="359" ht="15" customHeight="1">
      <c r="A359" s="176"/>
      <c r="B359" s="243"/>
      <c r="C359" s="243"/>
      <c r="D359" s="243"/>
      <c r="E359" s="243"/>
      <c r="F359" s="244"/>
      <c r="G359" s="349"/>
      <c r="H359" s="246"/>
      <c r="I359" s="246"/>
      <c r="J359" s="225"/>
      <c r="K359" s="226"/>
      <c r="L359" s="179"/>
      <c r="M359" s="178"/>
      <c r="N359" s="176"/>
      <c r="O359" s="176"/>
      <c r="P359" s="176"/>
      <c r="Q359" s="176"/>
    </row>
    <row r="360" ht="15" customHeight="1">
      <c r="A360" s="176"/>
      <c r="B360" s="243"/>
      <c r="C360" s="243"/>
      <c r="D360" s="243"/>
      <c r="E360" s="243"/>
      <c r="F360" s="244"/>
      <c r="G360" s="349"/>
      <c r="H360" s="246"/>
      <c r="I360" s="246"/>
      <c r="J360" s="225"/>
      <c r="K360" s="226"/>
      <c r="L360" s="179"/>
      <c r="M360" s="178"/>
      <c r="N360" s="176"/>
      <c r="O360" s="176"/>
      <c r="P360" s="176"/>
      <c r="Q360" s="176"/>
    </row>
    <row r="361" ht="15" customHeight="1">
      <c r="A361" s="176"/>
      <c r="B361" s="243"/>
      <c r="C361" s="243"/>
      <c r="D361" s="243"/>
      <c r="E361" s="243"/>
      <c r="F361" s="244"/>
      <c r="G361" s="349"/>
      <c r="H361" s="246"/>
      <c r="I361" s="246"/>
      <c r="J361" s="225"/>
      <c r="K361" s="226"/>
      <c r="L361" s="179"/>
      <c r="M361" s="178"/>
      <c r="N361" s="176"/>
      <c r="O361" s="176"/>
      <c r="P361" s="176"/>
      <c r="Q361" s="176"/>
    </row>
    <row r="362" ht="15" customHeight="1">
      <c r="A362" s="176"/>
      <c r="B362" s="243"/>
      <c r="C362" s="243"/>
      <c r="D362" s="243"/>
      <c r="E362" s="243"/>
      <c r="F362" s="244"/>
      <c r="G362" s="349"/>
      <c r="H362" s="246"/>
      <c r="I362" s="246"/>
      <c r="J362" s="225"/>
      <c r="K362" s="226"/>
      <c r="L362" s="179"/>
      <c r="M362" s="178"/>
      <c r="N362" s="176"/>
      <c r="O362" s="176"/>
      <c r="P362" s="176"/>
      <c r="Q362" s="176"/>
    </row>
    <row r="363" ht="15" customHeight="1">
      <c r="A363" s="176"/>
      <c r="B363" s="243"/>
      <c r="C363" s="243"/>
      <c r="D363" s="243"/>
      <c r="E363" s="243"/>
      <c r="F363" s="244"/>
      <c r="G363" s="349"/>
      <c r="H363" s="246"/>
      <c r="I363" s="246"/>
      <c r="J363" s="225"/>
      <c r="K363" s="226"/>
      <c r="L363" s="179"/>
      <c r="M363" s="178"/>
      <c r="N363" s="176"/>
      <c r="O363" s="176"/>
      <c r="P363" s="176"/>
      <c r="Q363" s="176"/>
    </row>
    <row r="364" ht="15" customHeight="1">
      <c r="A364" s="176"/>
      <c r="B364" s="243"/>
      <c r="C364" s="243"/>
      <c r="D364" s="243"/>
      <c r="E364" s="243"/>
      <c r="F364" s="244"/>
      <c r="G364" s="349"/>
      <c r="H364" s="246"/>
      <c r="I364" s="246"/>
      <c r="J364" s="225"/>
      <c r="K364" s="226"/>
      <c r="L364" s="179"/>
      <c r="M364" s="178"/>
      <c r="N364" s="176"/>
      <c r="O364" s="176"/>
      <c r="P364" s="176"/>
      <c r="Q364" s="176"/>
    </row>
    <row r="365" ht="15" customHeight="1">
      <c r="A365" s="176"/>
      <c r="B365" s="243"/>
      <c r="C365" s="243"/>
      <c r="D365" s="243"/>
      <c r="E365" s="243"/>
      <c r="F365" s="244"/>
      <c r="G365" s="349"/>
      <c r="H365" s="246"/>
      <c r="I365" s="246"/>
      <c r="J365" s="225"/>
      <c r="K365" s="226"/>
      <c r="L365" s="179"/>
      <c r="M365" s="178"/>
      <c r="N365" s="176"/>
      <c r="O365" s="176"/>
      <c r="P365" s="176"/>
      <c r="Q365" s="176"/>
    </row>
    <row r="366" ht="15" customHeight="1">
      <c r="A366" s="176"/>
      <c r="B366" s="243"/>
      <c r="C366" s="243"/>
      <c r="D366" s="243"/>
      <c r="E366" s="243"/>
      <c r="F366" s="244"/>
      <c r="G366" s="349"/>
      <c r="H366" s="246"/>
      <c r="I366" s="246"/>
      <c r="J366" s="225"/>
      <c r="K366" s="226"/>
      <c r="L366" s="179"/>
      <c r="M366" s="178"/>
      <c r="N366" s="176"/>
      <c r="O366" s="176"/>
      <c r="P366" s="176"/>
      <c r="Q366" s="176"/>
    </row>
    <row r="367" ht="15" customHeight="1">
      <c r="A367" s="176"/>
      <c r="B367" s="243"/>
      <c r="C367" s="243"/>
      <c r="D367" s="243"/>
      <c r="E367" s="243"/>
      <c r="F367" s="244"/>
      <c r="G367" s="349"/>
      <c r="H367" s="246"/>
      <c r="I367" s="246"/>
      <c r="J367" s="225"/>
      <c r="K367" s="226"/>
      <c r="L367" s="179"/>
      <c r="M367" s="178"/>
      <c r="N367" s="176"/>
      <c r="O367" s="176"/>
      <c r="P367" s="176"/>
      <c r="Q367" s="176"/>
    </row>
    <row r="368" ht="15" customHeight="1">
      <c r="A368" s="176"/>
      <c r="B368" s="243"/>
      <c r="C368" s="243"/>
      <c r="D368" s="243"/>
      <c r="E368" s="243"/>
      <c r="F368" s="244"/>
      <c r="G368" s="349"/>
      <c r="H368" s="246"/>
      <c r="I368" s="246"/>
      <c r="J368" s="237"/>
      <c r="K368" s="247"/>
      <c r="L368" s="179"/>
      <c r="M368" s="178"/>
      <c r="N368" s="176"/>
      <c r="O368" s="176"/>
      <c r="P368" s="176"/>
      <c r="Q368" s="176"/>
    </row>
    <row r="369" ht="15" customHeight="1">
      <c r="A369" s="176"/>
      <c r="B369" s="176"/>
      <c r="C369" s="176"/>
      <c r="D369" s="176"/>
      <c r="E369" s="176"/>
      <c r="F369" s="177"/>
      <c r="G369" s="178"/>
      <c r="H369" s="246"/>
      <c r="I369" s="246"/>
      <c r="J369" s="237"/>
      <c r="K369" s="247"/>
      <c r="L369" s="179"/>
      <c r="M369" s="178"/>
      <c r="N369" s="176"/>
      <c r="O369" s="176"/>
      <c r="P369" s="176"/>
      <c r="Q369" s="176"/>
    </row>
    <row r="370" ht="15" customHeight="1">
      <c r="A370" s="176"/>
      <c r="B370" s="176"/>
      <c r="C370" s="176"/>
      <c r="D370" s="176"/>
      <c r="E370" s="176"/>
      <c r="F370" s="177"/>
      <c r="G370" s="178"/>
      <c r="H370" s="246"/>
      <c r="I370" s="246"/>
      <c r="J370" s="237"/>
      <c r="K370" s="247"/>
      <c r="L370" s="179"/>
      <c r="M370" s="178"/>
      <c r="N370" s="176"/>
      <c r="O370" s="176"/>
      <c r="P370" s="176"/>
      <c r="Q370" s="176"/>
    </row>
    <row r="371" ht="15" customHeight="1">
      <c r="A371" s="176"/>
      <c r="B371" s="176"/>
      <c r="C371" s="176"/>
      <c r="D371" s="176"/>
      <c r="E371" s="176"/>
      <c r="F371" s="177"/>
      <c r="G371" s="178"/>
      <c r="H371" s="246"/>
      <c r="I371" s="246"/>
      <c r="J371" s="237"/>
      <c r="K371" s="247"/>
      <c r="L371" s="179"/>
      <c r="M371" s="178"/>
      <c r="N371" s="176"/>
      <c r="O371" s="176"/>
      <c r="P371" s="176"/>
      <c r="Q371" s="176"/>
    </row>
    <row r="372" ht="15" customHeight="1">
      <c r="A372" s="176"/>
      <c r="B372" s="176"/>
      <c r="C372" s="176"/>
      <c r="D372" s="176"/>
      <c r="E372" s="176"/>
      <c r="F372" s="177"/>
      <c r="G372" s="178"/>
      <c r="H372" s="246"/>
      <c r="I372" s="246"/>
      <c r="J372" s="237"/>
      <c r="K372" s="247"/>
      <c r="L372" s="179"/>
      <c r="M372" s="178"/>
      <c r="N372" s="176"/>
      <c r="O372" s="176"/>
      <c r="P372" s="176"/>
      <c r="Q372" s="176"/>
    </row>
    <row r="373" ht="15" customHeight="1">
      <c r="A373" s="176"/>
      <c r="B373" s="176"/>
      <c r="C373" s="176"/>
      <c r="D373" s="176"/>
      <c r="E373" s="176"/>
      <c r="F373" s="177"/>
      <c r="G373" s="178"/>
      <c r="H373" s="246"/>
      <c r="I373" s="246"/>
      <c r="J373" s="237"/>
      <c r="K373" s="247"/>
      <c r="L373" s="179"/>
      <c r="M373" s="178"/>
      <c r="N373" s="176"/>
      <c r="O373" s="176"/>
      <c r="P373" s="176"/>
      <c r="Q373" s="176"/>
    </row>
    <row r="374" ht="15" customHeight="1">
      <c r="A374" s="176"/>
      <c r="B374" s="176"/>
      <c r="C374" s="176"/>
      <c r="D374" s="176"/>
      <c r="E374" s="176"/>
      <c r="F374" s="177"/>
      <c r="G374" s="178"/>
      <c r="H374" s="246"/>
      <c r="I374" s="246"/>
      <c r="J374" s="237"/>
      <c r="K374" s="247"/>
      <c r="L374" s="179"/>
      <c r="M374" s="178"/>
      <c r="N374" s="176"/>
      <c r="O374" s="176"/>
      <c r="P374" s="176"/>
      <c r="Q374" s="176"/>
    </row>
    <row r="375" ht="15" customHeight="1">
      <c r="A375" s="176"/>
      <c r="B375" s="176"/>
      <c r="C375" s="176"/>
      <c r="D375" s="176"/>
      <c r="E375" s="176"/>
      <c r="F375" s="177"/>
      <c r="G375" s="178"/>
      <c r="H375" s="246"/>
      <c r="I375" s="246"/>
      <c r="J375" s="237"/>
      <c r="K375" s="247"/>
      <c r="L375" s="179"/>
      <c r="M375" s="178"/>
      <c r="N375" s="176"/>
      <c r="O375" s="176"/>
      <c r="P375" s="176"/>
      <c r="Q375" s="176"/>
    </row>
    <row r="376" ht="15" customHeight="1">
      <c r="A376" s="176"/>
      <c r="B376" s="176"/>
      <c r="C376" s="176"/>
      <c r="D376" s="176"/>
      <c r="E376" s="176"/>
      <c r="F376" s="177"/>
      <c r="G376" s="178"/>
      <c r="H376" s="246"/>
      <c r="I376" s="246"/>
      <c r="J376" s="237"/>
      <c r="K376" s="247"/>
      <c r="L376" s="179"/>
      <c r="M376" s="178"/>
      <c r="N376" s="176"/>
      <c r="O376" s="176"/>
      <c r="P376" s="176"/>
      <c r="Q376" s="176"/>
    </row>
    <row r="377" ht="15" customHeight="1">
      <c r="A377" s="176"/>
      <c r="B377" s="176"/>
      <c r="C377" s="176"/>
      <c r="D377" s="176"/>
      <c r="E377" s="176"/>
      <c r="F377" s="177"/>
      <c r="G377" s="178"/>
      <c r="H377" s="246"/>
      <c r="I377" s="246"/>
      <c r="J377" s="237"/>
      <c r="K377" s="247"/>
      <c r="L377" s="179"/>
      <c r="M377" s="178"/>
      <c r="N377" s="176"/>
      <c r="O377" s="176"/>
      <c r="P377" s="176"/>
      <c r="Q377" s="176"/>
    </row>
    <row r="378" ht="15" customHeight="1">
      <c r="A378" s="176"/>
      <c r="B378" s="176"/>
      <c r="C378" s="176"/>
      <c r="D378" s="176"/>
      <c r="E378" s="176"/>
      <c r="F378" s="177"/>
      <c r="G378" s="178"/>
      <c r="H378" s="246"/>
      <c r="I378" s="246"/>
      <c r="J378" s="237"/>
      <c r="K378" s="247"/>
      <c r="L378" s="179"/>
      <c r="M378" s="178"/>
      <c r="N378" s="176"/>
      <c r="O378" s="176"/>
      <c r="P378" s="176"/>
      <c r="Q378" s="176"/>
    </row>
    <row r="379" ht="15" customHeight="1">
      <c r="A379" s="176"/>
      <c r="B379" s="176"/>
      <c r="C379" s="176"/>
      <c r="D379" s="176"/>
      <c r="E379" s="176"/>
      <c r="F379" s="177"/>
      <c r="G379" s="178"/>
      <c r="H379" s="246"/>
      <c r="I379" s="246"/>
      <c r="J379" s="237"/>
      <c r="K379" s="247"/>
      <c r="L379" s="179"/>
      <c r="M379" s="178"/>
      <c r="N379" s="176"/>
      <c r="O379" s="176"/>
      <c r="P379" s="176"/>
      <c r="Q379" s="176"/>
    </row>
    <row r="380" ht="15" customHeight="1">
      <c r="A380" s="176"/>
      <c r="B380" s="176"/>
      <c r="C380" s="176"/>
      <c r="D380" s="176"/>
      <c r="E380" s="176"/>
      <c r="F380" s="177"/>
      <c r="G380" s="178"/>
      <c r="H380" s="246"/>
      <c r="I380" s="246"/>
      <c r="J380" s="237"/>
      <c r="K380" s="247"/>
      <c r="L380" s="179"/>
      <c r="M380" s="178"/>
      <c r="N380" s="176"/>
      <c r="O380" s="176"/>
      <c r="P380" s="176"/>
      <c r="Q380" s="176"/>
    </row>
    <row r="381" ht="15" customHeight="1">
      <c r="A381" s="176"/>
      <c r="B381" s="176"/>
      <c r="C381" s="176"/>
      <c r="D381" s="176"/>
      <c r="E381" s="176"/>
      <c r="F381" s="177"/>
      <c r="G381" s="178"/>
      <c r="H381" s="246"/>
      <c r="I381" s="246"/>
      <c r="J381" s="237"/>
      <c r="K381" s="247"/>
      <c r="L381" s="179"/>
      <c r="M381" s="178"/>
      <c r="N381" s="176"/>
      <c r="O381" s="176"/>
      <c r="P381" s="176"/>
      <c r="Q381" s="176"/>
    </row>
    <row r="382" ht="15" customHeight="1">
      <c r="A382" s="176"/>
      <c r="B382" s="176"/>
      <c r="C382" s="176"/>
      <c r="D382" s="176"/>
      <c r="E382" s="176"/>
      <c r="F382" s="177"/>
      <c r="G382" s="178"/>
      <c r="H382" s="246"/>
      <c r="I382" s="246"/>
      <c r="J382" s="237"/>
      <c r="K382" s="247"/>
      <c r="L382" s="179"/>
      <c r="M382" s="178"/>
      <c r="N382" s="176"/>
      <c r="O382" s="176"/>
      <c r="P382" s="176"/>
      <c r="Q382" s="176"/>
    </row>
    <row r="383" ht="15" customHeight="1">
      <c r="A383" s="176"/>
      <c r="B383" s="176"/>
      <c r="C383" s="176"/>
      <c r="D383" s="176"/>
      <c r="E383" s="176"/>
      <c r="F383" s="177"/>
      <c r="G383" s="178"/>
      <c r="H383" s="246"/>
      <c r="I383" s="246"/>
      <c r="J383" s="237"/>
      <c r="K383" s="247"/>
      <c r="L383" s="179"/>
      <c r="M383" s="178"/>
      <c r="N383" s="176"/>
      <c r="O383" s="176"/>
      <c r="P383" s="176"/>
      <c r="Q383" s="176"/>
    </row>
    <row r="384" ht="15" customHeight="1">
      <c r="A384" s="176"/>
      <c r="B384" s="176"/>
      <c r="C384" s="176"/>
      <c r="D384" s="176"/>
      <c r="E384" s="176"/>
      <c r="F384" s="177"/>
      <c r="G384" s="178"/>
      <c r="H384" s="246"/>
      <c r="I384" s="246"/>
      <c r="J384" s="237"/>
      <c r="K384" s="247"/>
      <c r="L384" s="179"/>
      <c r="M384" s="178"/>
      <c r="N384" s="176"/>
      <c r="O384" s="176"/>
      <c r="P384" s="176"/>
      <c r="Q384" s="176"/>
    </row>
    <row r="385" ht="15" customHeight="1">
      <c r="A385" s="176"/>
      <c r="B385" s="176"/>
      <c r="C385" s="176"/>
      <c r="D385" s="176"/>
      <c r="E385" s="176"/>
      <c r="F385" s="177"/>
      <c r="G385" s="178"/>
      <c r="H385" s="246"/>
      <c r="I385" s="246"/>
      <c r="J385" s="237"/>
      <c r="K385" s="247"/>
      <c r="L385" s="179"/>
      <c r="M385" s="178"/>
      <c r="N385" s="176"/>
      <c r="O385" s="176"/>
      <c r="P385" s="176"/>
      <c r="Q385" s="176"/>
    </row>
    <row r="386" ht="15" customHeight="1">
      <c r="A386" s="176"/>
      <c r="B386" s="176"/>
      <c r="C386" s="176"/>
      <c r="D386" s="176"/>
      <c r="E386" s="176"/>
      <c r="F386" s="177"/>
      <c r="G386" s="178"/>
      <c r="H386" s="246"/>
      <c r="I386" s="246"/>
      <c r="J386" s="237"/>
      <c r="K386" s="247"/>
      <c r="L386" s="179"/>
      <c r="M386" s="178"/>
      <c r="N386" s="176"/>
      <c r="O386" s="176"/>
      <c r="P386" s="176"/>
      <c r="Q386" s="176"/>
    </row>
    <row r="387" ht="15" customHeight="1">
      <c r="A387" s="176"/>
      <c r="B387" s="176"/>
      <c r="C387" s="176"/>
      <c r="D387" s="176"/>
      <c r="E387" s="176"/>
      <c r="F387" s="177"/>
      <c r="G387" s="178"/>
      <c r="H387" s="246"/>
      <c r="I387" s="246"/>
      <c r="J387" s="237"/>
      <c r="K387" s="247"/>
      <c r="L387" s="179"/>
      <c r="M387" s="178"/>
      <c r="N387" s="176"/>
      <c r="O387" s="176"/>
      <c r="P387" s="176"/>
      <c r="Q387" s="176"/>
    </row>
    <row r="388" ht="15" customHeight="1">
      <c r="A388" s="176"/>
      <c r="B388" s="176"/>
      <c r="C388" s="176"/>
      <c r="D388" s="176"/>
      <c r="E388" s="176"/>
      <c r="F388" s="177"/>
      <c r="G388" s="178"/>
      <c r="H388" s="246"/>
      <c r="I388" s="246"/>
      <c r="J388" s="237"/>
      <c r="K388" s="247"/>
      <c r="L388" s="179"/>
      <c r="M388" s="178"/>
      <c r="N388" s="176"/>
      <c r="O388" s="176"/>
      <c r="P388" s="176"/>
      <c r="Q388" s="176"/>
    </row>
    <row r="389" ht="15" customHeight="1">
      <c r="A389" s="176"/>
      <c r="B389" s="176"/>
      <c r="C389" s="176"/>
      <c r="D389" s="176"/>
      <c r="E389" s="176"/>
      <c r="F389" s="177"/>
      <c r="G389" s="178"/>
      <c r="H389" s="246"/>
      <c r="I389" s="246"/>
      <c r="J389" s="237"/>
      <c r="K389" s="247"/>
      <c r="L389" s="179"/>
      <c r="M389" s="178"/>
      <c r="N389" s="176"/>
      <c r="O389" s="176"/>
      <c r="P389" s="176"/>
      <c r="Q389" s="176"/>
    </row>
    <row r="390" ht="15" customHeight="1">
      <c r="A390" s="176"/>
      <c r="B390" s="176"/>
      <c r="C390" s="176"/>
      <c r="D390" s="176"/>
      <c r="E390" s="176"/>
      <c r="F390" s="177"/>
      <c r="G390" s="178"/>
      <c r="H390" s="246"/>
      <c r="I390" s="246"/>
      <c r="J390" s="237"/>
      <c r="K390" s="247"/>
      <c r="L390" s="179"/>
      <c r="M390" s="178"/>
      <c r="N390" s="176"/>
      <c r="O390" s="176"/>
      <c r="P390" s="176"/>
      <c r="Q390" s="176"/>
    </row>
    <row r="391" ht="15" customHeight="1">
      <c r="A391" s="176"/>
      <c r="B391" s="176"/>
      <c r="C391" s="176"/>
      <c r="D391" s="176"/>
      <c r="E391" s="176"/>
      <c r="F391" s="177"/>
      <c r="G391" s="178"/>
      <c r="H391" s="246"/>
      <c r="I391" s="246"/>
      <c r="J391" s="237"/>
      <c r="K391" s="247"/>
      <c r="L391" s="179"/>
      <c r="M391" s="178"/>
      <c r="N391" s="176"/>
      <c r="O391" s="176"/>
      <c r="P391" s="176"/>
      <c r="Q391" s="176"/>
    </row>
    <row r="392" ht="15" customHeight="1">
      <c r="A392" s="176"/>
      <c r="B392" s="176"/>
      <c r="C392" s="176"/>
      <c r="D392" s="176"/>
      <c r="E392" s="176"/>
      <c r="F392" s="177"/>
      <c r="G392" s="178"/>
      <c r="H392" s="246"/>
      <c r="I392" s="246"/>
      <c r="J392" s="237"/>
      <c r="K392" s="247"/>
      <c r="L392" s="179"/>
      <c r="M392" s="178"/>
      <c r="N392" s="176"/>
      <c r="O392" s="176"/>
      <c r="P392" s="176"/>
      <c r="Q392" s="176"/>
    </row>
    <row r="393" ht="15" customHeight="1">
      <c r="A393" s="176"/>
      <c r="B393" s="176"/>
      <c r="C393" s="176"/>
      <c r="D393" s="176"/>
      <c r="E393" s="176"/>
      <c r="F393" s="177"/>
      <c r="G393" s="178"/>
      <c r="H393" s="246"/>
      <c r="I393" s="246"/>
      <c r="J393" s="237"/>
      <c r="K393" s="247"/>
      <c r="L393" s="179"/>
      <c r="M393" s="178"/>
      <c r="N393" s="176"/>
      <c r="O393" s="176"/>
      <c r="P393" s="176"/>
      <c r="Q393" s="176"/>
    </row>
    <row r="394" ht="15" customHeight="1">
      <c r="A394" s="176"/>
      <c r="B394" s="176"/>
      <c r="C394" s="176"/>
      <c r="D394" s="176"/>
      <c r="E394" s="176"/>
      <c r="F394" s="177"/>
      <c r="G394" s="178"/>
      <c r="H394" s="246"/>
      <c r="I394" s="246"/>
      <c r="J394" s="237"/>
      <c r="K394" s="247"/>
      <c r="L394" s="179"/>
      <c r="M394" s="178"/>
      <c r="N394" s="176"/>
      <c r="O394" s="176"/>
      <c r="P394" s="176"/>
      <c r="Q394" s="176"/>
    </row>
    <row r="395" ht="15" customHeight="1">
      <c r="A395" s="176"/>
      <c r="B395" s="176"/>
      <c r="C395" s="176"/>
      <c r="D395" s="176"/>
      <c r="E395" s="176"/>
      <c r="F395" s="177"/>
      <c r="G395" s="178"/>
      <c r="H395" s="246"/>
      <c r="I395" s="246"/>
      <c r="J395" s="237"/>
      <c r="K395" s="247"/>
      <c r="L395" s="179"/>
      <c r="M395" s="178"/>
      <c r="N395" s="176"/>
      <c r="O395" s="176"/>
      <c r="P395" s="176"/>
      <c r="Q395" s="176"/>
    </row>
    <row r="396" ht="15" customHeight="1">
      <c r="A396" s="176"/>
      <c r="B396" s="176"/>
      <c r="C396" s="176"/>
      <c r="D396" s="176"/>
      <c r="E396" s="176"/>
      <c r="F396" s="177"/>
      <c r="G396" s="178"/>
      <c r="H396" s="246"/>
      <c r="I396" s="246"/>
      <c r="J396" s="237"/>
      <c r="K396" s="247"/>
      <c r="L396" s="179"/>
      <c r="M396" s="178"/>
      <c r="N396" s="176"/>
      <c r="O396" s="176"/>
      <c r="P396" s="176"/>
      <c r="Q396" s="176"/>
    </row>
    <row r="397" ht="15" customHeight="1">
      <c r="A397" s="176"/>
      <c r="B397" s="176"/>
      <c r="C397" s="176"/>
      <c r="D397" s="176"/>
      <c r="E397" s="176"/>
      <c r="F397" s="177"/>
      <c r="G397" s="178"/>
      <c r="H397" s="246"/>
      <c r="I397" s="246"/>
      <c r="J397" s="237"/>
      <c r="K397" s="247"/>
      <c r="L397" s="179"/>
      <c r="M397" s="178"/>
      <c r="N397" s="176"/>
      <c r="O397" s="176"/>
      <c r="P397" s="176"/>
      <c r="Q397" s="176"/>
    </row>
    <row r="398" ht="15" customHeight="1">
      <c r="A398" s="176"/>
      <c r="B398" s="176"/>
      <c r="C398" s="176"/>
      <c r="D398" s="176"/>
      <c r="E398" s="176"/>
      <c r="F398" s="177"/>
      <c r="G398" s="178"/>
      <c r="H398" s="246"/>
      <c r="I398" s="246"/>
      <c r="J398" s="237"/>
      <c r="K398" s="247"/>
      <c r="L398" s="179"/>
      <c r="M398" s="178"/>
      <c r="N398" s="176"/>
      <c r="O398" s="176"/>
      <c r="P398" s="176"/>
      <c r="Q398" s="176"/>
    </row>
    <row r="399" ht="15" customHeight="1">
      <c r="A399" s="176"/>
      <c r="B399" s="176"/>
      <c r="C399" s="176"/>
      <c r="D399" s="176"/>
      <c r="E399" s="176"/>
      <c r="F399" s="177"/>
      <c r="G399" s="178"/>
      <c r="H399" s="246"/>
      <c r="I399" s="246"/>
      <c r="J399" s="237"/>
      <c r="K399" s="247"/>
      <c r="L399" s="179"/>
      <c r="M399" s="178"/>
      <c r="N399" s="176"/>
      <c r="O399" s="176"/>
      <c r="P399" s="176"/>
      <c r="Q399" s="176"/>
    </row>
    <row r="400" ht="15" customHeight="1">
      <c r="A400" s="176"/>
      <c r="B400" s="176"/>
      <c r="C400" s="176"/>
      <c r="D400" s="176"/>
      <c r="E400" s="176"/>
      <c r="F400" s="177"/>
      <c r="G400" s="178"/>
      <c r="H400" s="246"/>
      <c r="I400" s="246"/>
      <c r="J400" s="237"/>
      <c r="K400" s="247"/>
      <c r="L400" s="179"/>
      <c r="M400" s="178"/>
      <c r="N400" s="176"/>
      <c r="O400" s="176"/>
      <c r="P400" s="176"/>
      <c r="Q400" s="176"/>
    </row>
    <row r="401" ht="15" customHeight="1">
      <c r="A401" s="176"/>
      <c r="B401" s="176"/>
      <c r="C401" s="176"/>
      <c r="D401" s="176"/>
      <c r="E401" s="176"/>
      <c r="F401" s="177"/>
      <c r="G401" s="178"/>
      <c r="H401" s="246"/>
      <c r="I401" s="246"/>
      <c r="J401" s="237"/>
      <c r="K401" s="247"/>
      <c r="L401" s="179"/>
      <c r="M401" s="178"/>
      <c r="N401" s="176"/>
      <c r="O401" s="176"/>
      <c r="P401" s="176"/>
      <c r="Q401" s="176"/>
    </row>
    <row r="402" ht="15" customHeight="1">
      <c r="A402" s="176"/>
      <c r="B402" s="176"/>
      <c r="C402" s="176"/>
      <c r="D402" s="176"/>
      <c r="E402" s="176"/>
      <c r="F402" s="177"/>
      <c r="G402" s="178"/>
      <c r="H402" s="246"/>
      <c r="I402" s="246"/>
      <c r="J402" s="237"/>
      <c r="K402" s="247"/>
      <c r="L402" s="179"/>
      <c r="M402" s="178"/>
      <c r="N402" s="176"/>
      <c r="O402" s="176"/>
      <c r="P402" s="176"/>
      <c r="Q402" s="176"/>
    </row>
    <row r="403" ht="15" customHeight="1">
      <c r="A403" s="176"/>
      <c r="B403" s="176"/>
      <c r="C403" s="176"/>
      <c r="D403" s="176"/>
      <c r="E403" s="176"/>
      <c r="F403" s="177"/>
      <c r="G403" s="178"/>
      <c r="H403" s="246"/>
      <c r="I403" s="246"/>
      <c r="J403" s="237"/>
      <c r="K403" s="247"/>
      <c r="L403" s="179"/>
      <c r="M403" s="178"/>
      <c r="N403" s="176"/>
      <c r="O403" s="176"/>
      <c r="P403" s="176"/>
      <c r="Q403" s="176"/>
    </row>
    <row r="404" ht="15" customHeight="1">
      <c r="A404" s="176"/>
      <c r="B404" s="176"/>
      <c r="C404" s="176"/>
      <c r="D404" s="176"/>
      <c r="E404" s="176"/>
      <c r="F404" s="177"/>
      <c r="G404" s="178"/>
      <c r="H404" s="246"/>
      <c r="I404" s="246"/>
      <c r="J404" s="237"/>
      <c r="K404" s="247"/>
      <c r="L404" s="179"/>
      <c r="M404" s="178"/>
      <c r="N404" s="176"/>
      <c r="O404" s="176"/>
      <c r="P404" s="176"/>
      <c r="Q404" s="176"/>
    </row>
    <row r="405" ht="15" customHeight="1">
      <c r="A405" s="176"/>
      <c r="B405" s="176"/>
      <c r="C405" s="176"/>
      <c r="D405" s="176"/>
      <c r="E405" s="176"/>
      <c r="F405" s="177"/>
      <c r="G405" s="178"/>
      <c r="H405" s="246"/>
      <c r="I405" s="246"/>
      <c r="J405" s="237"/>
      <c r="K405" s="247"/>
      <c r="L405" s="179"/>
      <c r="M405" s="178"/>
      <c r="N405" s="176"/>
      <c r="O405" s="176"/>
      <c r="P405" s="176"/>
      <c r="Q405" s="176"/>
    </row>
    <row r="406" ht="15" customHeight="1">
      <c r="A406" s="176"/>
      <c r="B406" s="176"/>
      <c r="C406" s="176"/>
      <c r="D406" s="176"/>
      <c r="E406" s="176"/>
      <c r="F406" s="177"/>
      <c r="G406" s="178"/>
      <c r="H406" s="246"/>
      <c r="I406" s="246"/>
      <c r="J406" s="237"/>
      <c r="K406" s="247"/>
      <c r="L406" s="179"/>
      <c r="M406" s="178"/>
      <c r="N406" s="176"/>
      <c r="O406" s="176"/>
      <c r="P406" s="176"/>
      <c r="Q406" s="176"/>
    </row>
    <row r="407" ht="15" customHeight="1">
      <c r="A407" s="176"/>
      <c r="B407" s="176"/>
      <c r="C407" s="176"/>
      <c r="D407" s="176"/>
      <c r="E407" s="176"/>
      <c r="F407" s="177"/>
      <c r="G407" s="178"/>
      <c r="H407" s="246"/>
      <c r="I407" s="246"/>
      <c r="J407" s="237"/>
      <c r="K407" s="247"/>
      <c r="L407" s="179"/>
      <c r="M407" s="178"/>
      <c r="N407" s="176"/>
      <c r="O407" s="176"/>
      <c r="P407" s="176"/>
      <c r="Q407" s="176"/>
    </row>
    <row r="408" ht="15" customHeight="1">
      <c r="A408" s="176"/>
      <c r="B408" s="176"/>
      <c r="C408" s="176"/>
      <c r="D408" s="176"/>
      <c r="E408" s="176"/>
      <c r="F408" s="177"/>
      <c r="G408" s="178"/>
      <c r="H408" s="246"/>
      <c r="I408" s="246"/>
      <c r="J408" s="237"/>
      <c r="K408" s="247"/>
      <c r="L408" s="179"/>
      <c r="M408" s="178"/>
      <c r="N408" s="176"/>
      <c r="O408" s="176"/>
      <c r="P408" s="176"/>
      <c r="Q408" s="176"/>
    </row>
    <row r="409" ht="15" customHeight="1">
      <c r="A409" s="176"/>
      <c r="B409" s="176"/>
      <c r="C409" s="176"/>
      <c r="D409" s="176"/>
      <c r="E409" s="176"/>
      <c r="F409" s="177"/>
      <c r="G409" s="178"/>
      <c r="H409" s="246"/>
      <c r="I409" s="246"/>
      <c r="J409" s="237"/>
      <c r="K409" s="247"/>
      <c r="L409" s="179"/>
      <c r="M409" s="178"/>
      <c r="N409" s="176"/>
      <c r="O409" s="176"/>
      <c r="P409" s="176"/>
      <c r="Q409" s="176"/>
    </row>
    <row r="410" ht="15" customHeight="1">
      <c r="A410" s="176"/>
      <c r="B410" s="176"/>
      <c r="C410" s="176"/>
      <c r="D410" s="176"/>
      <c r="E410" s="176"/>
      <c r="F410" s="177"/>
      <c r="G410" s="178"/>
      <c r="H410" s="246"/>
      <c r="I410" s="246"/>
      <c r="J410" s="237"/>
      <c r="K410" s="247"/>
      <c r="L410" s="179"/>
      <c r="M410" s="178"/>
      <c r="N410" s="176"/>
      <c r="O410" s="176"/>
      <c r="P410" s="176"/>
      <c r="Q410" s="176"/>
    </row>
    <row r="411" ht="15" customHeight="1">
      <c r="A411" s="176"/>
      <c r="B411" s="176"/>
      <c r="C411" s="176"/>
      <c r="D411" s="176"/>
      <c r="E411" s="176"/>
      <c r="F411" s="177"/>
      <c r="G411" s="178"/>
      <c r="H411" s="246"/>
      <c r="I411" s="246"/>
      <c r="J411" s="237"/>
      <c r="K411" s="247"/>
      <c r="L411" s="179"/>
      <c r="M411" s="178"/>
      <c r="N411" s="176"/>
      <c r="O411" s="176"/>
      <c r="P411" s="176"/>
      <c r="Q411" s="176"/>
    </row>
    <row r="412" ht="15" customHeight="1">
      <c r="A412" s="176"/>
      <c r="B412" s="176"/>
      <c r="C412" s="176"/>
      <c r="D412" s="176"/>
      <c r="E412" s="176"/>
      <c r="F412" s="177"/>
      <c r="G412" s="178"/>
      <c r="H412" s="246"/>
      <c r="I412" s="246"/>
      <c r="J412" s="237"/>
      <c r="K412" s="247"/>
      <c r="L412" s="179"/>
      <c r="M412" s="178"/>
      <c r="N412" s="176"/>
      <c r="O412" s="176"/>
      <c r="P412" s="176"/>
      <c r="Q412" s="176"/>
    </row>
    <row r="413" ht="15" customHeight="1">
      <c r="A413" s="176"/>
      <c r="B413" s="176"/>
      <c r="C413" s="176"/>
      <c r="D413" s="176"/>
      <c r="E413" s="176"/>
      <c r="F413" s="177"/>
      <c r="G413" s="178"/>
      <c r="H413" s="246"/>
      <c r="I413" s="246"/>
      <c r="J413" s="237"/>
      <c r="K413" s="247"/>
      <c r="L413" s="179"/>
      <c r="M413" s="178"/>
      <c r="N413" s="176"/>
      <c r="O413" s="176"/>
      <c r="P413" s="176"/>
      <c r="Q413" s="176"/>
    </row>
    <row r="414" ht="15" customHeight="1">
      <c r="A414" s="176"/>
      <c r="B414" s="176"/>
      <c r="C414" s="176"/>
      <c r="D414" s="176"/>
      <c r="E414" s="176"/>
      <c r="F414" s="177"/>
      <c r="G414" s="178"/>
      <c r="H414" s="246"/>
      <c r="I414" s="246"/>
      <c r="J414" s="237"/>
      <c r="K414" s="247"/>
      <c r="L414" s="179"/>
      <c r="M414" s="178"/>
      <c r="N414" s="176"/>
      <c r="O414" s="176"/>
      <c r="P414" s="176"/>
      <c r="Q414" s="176"/>
    </row>
    <row r="415" ht="15" customHeight="1">
      <c r="A415" s="176"/>
      <c r="B415" s="176"/>
      <c r="C415" s="176"/>
      <c r="D415" s="176"/>
      <c r="E415" s="176"/>
      <c r="F415" s="177"/>
      <c r="G415" s="178"/>
      <c r="H415" s="246"/>
      <c r="I415" s="246"/>
      <c r="J415" s="237"/>
      <c r="K415" s="247"/>
      <c r="L415" s="179"/>
      <c r="M415" s="178"/>
      <c r="N415" s="176"/>
      <c r="O415" s="176"/>
      <c r="P415" s="176"/>
      <c r="Q415" s="176"/>
    </row>
    <row r="416" ht="15" customHeight="1">
      <c r="A416" s="176"/>
      <c r="B416" s="176"/>
      <c r="C416" s="176"/>
      <c r="D416" s="176"/>
      <c r="E416" s="176"/>
      <c r="F416" s="177"/>
      <c r="G416" s="178"/>
      <c r="H416" s="246"/>
      <c r="I416" s="246"/>
      <c r="J416" s="237"/>
      <c r="K416" s="247"/>
      <c r="L416" s="179"/>
      <c r="M416" s="178"/>
      <c r="N416" s="176"/>
      <c r="O416" s="176"/>
      <c r="P416" s="176"/>
      <c r="Q416" s="176"/>
    </row>
    <row r="417" ht="15" customHeight="1">
      <c r="A417" s="176"/>
      <c r="B417" s="176"/>
      <c r="C417" s="176"/>
      <c r="D417" s="176"/>
      <c r="E417" s="176"/>
      <c r="F417" s="177"/>
      <c r="G417" s="178"/>
      <c r="H417" s="246"/>
      <c r="I417" s="246"/>
      <c r="J417" s="237"/>
      <c r="K417" s="247"/>
      <c r="L417" s="179"/>
      <c r="M417" s="178"/>
      <c r="N417" s="176"/>
      <c r="O417" s="176"/>
      <c r="P417" s="176"/>
      <c r="Q417" s="176"/>
    </row>
    <row r="418" ht="15" customHeight="1">
      <c r="A418" s="176"/>
      <c r="B418" s="176"/>
      <c r="C418" s="176"/>
      <c r="D418" s="176"/>
      <c r="E418" s="176"/>
      <c r="F418" s="177"/>
      <c r="G418" s="178"/>
      <c r="H418" s="246"/>
      <c r="I418" s="246"/>
      <c r="J418" s="237"/>
      <c r="K418" s="247"/>
      <c r="L418" s="179"/>
      <c r="M418" s="178"/>
      <c r="N418" s="176"/>
      <c r="O418" s="176"/>
      <c r="P418" s="176"/>
      <c r="Q418" s="176"/>
    </row>
    <row r="419" ht="15" customHeight="1">
      <c r="A419" s="176"/>
      <c r="B419" s="176"/>
      <c r="C419" s="176"/>
      <c r="D419" s="176"/>
      <c r="E419" s="176"/>
      <c r="F419" s="177"/>
      <c r="G419" s="178"/>
      <c r="H419" s="246"/>
      <c r="I419" s="246"/>
      <c r="J419" s="237"/>
      <c r="K419" s="247"/>
      <c r="L419" s="179"/>
      <c r="M419" s="178"/>
      <c r="N419" s="176"/>
      <c r="O419" s="176"/>
      <c r="P419" s="176"/>
      <c r="Q419" s="176"/>
    </row>
    <row r="420" ht="15" customHeight="1">
      <c r="A420" s="176"/>
      <c r="B420" s="176"/>
      <c r="C420" s="176"/>
      <c r="D420" s="176"/>
      <c r="E420" s="176"/>
      <c r="F420" s="177"/>
      <c r="G420" s="178"/>
      <c r="H420" s="246"/>
      <c r="I420" s="246"/>
      <c r="J420" s="237"/>
      <c r="K420" s="247"/>
      <c r="L420" s="179"/>
      <c r="M420" s="178"/>
      <c r="N420" s="176"/>
      <c r="O420" s="176"/>
      <c r="P420" s="176"/>
      <c r="Q420" s="176"/>
    </row>
    <row r="421" ht="15" customHeight="1">
      <c r="A421" s="176"/>
      <c r="B421" s="176"/>
      <c r="C421" s="176"/>
      <c r="D421" s="176"/>
      <c r="E421" s="176"/>
      <c r="F421" s="177"/>
      <c r="G421" s="178"/>
      <c r="H421" s="246"/>
      <c r="I421" s="246"/>
      <c r="J421" s="237"/>
      <c r="K421" s="247"/>
      <c r="L421" s="179"/>
      <c r="M421" s="178"/>
      <c r="N421" s="176"/>
      <c r="O421" s="176"/>
      <c r="P421" s="176"/>
      <c r="Q421" s="176"/>
    </row>
    <row r="422" ht="15" customHeight="1">
      <c r="A422" s="176"/>
      <c r="B422" s="176"/>
      <c r="C422" s="176"/>
      <c r="D422" s="176"/>
      <c r="E422" s="176"/>
      <c r="F422" s="177"/>
      <c r="G422" s="178"/>
      <c r="H422" s="246"/>
      <c r="I422" s="246"/>
      <c r="J422" s="237"/>
      <c r="K422" s="247"/>
      <c r="L422" s="179"/>
      <c r="M422" s="178"/>
      <c r="N422" s="176"/>
      <c r="O422" s="176"/>
      <c r="P422" s="176"/>
      <c r="Q422" s="176"/>
    </row>
    <row r="423" ht="15" customHeight="1">
      <c r="A423" s="176"/>
      <c r="B423" s="176"/>
      <c r="C423" s="176"/>
      <c r="D423" s="176"/>
      <c r="E423" s="176"/>
      <c r="F423" s="177"/>
      <c r="G423" s="178"/>
      <c r="H423" s="246"/>
      <c r="I423" s="246"/>
      <c r="J423" s="237"/>
      <c r="K423" s="247"/>
      <c r="L423" s="179"/>
      <c r="M423" s="178"/>
      <c r="N423" s="176"/>
      <c r="O423" s="176"/>
      <c r="P423" s="176"/>
      <c r="Q423" s="176"/>
    </row>
    <row r="424" ht="15" customHeight="1">
      <c r="A424" s="176"/>
      <c r="B424" s="176"/>
      <c r="C424" s="176"/>
      <c r="D424" s="176"/>
      <c r="E424" s="176"/>
      <c r="F424" s="177"/>
      <c r="G424" s="178"/>
      <c r="H424" s="246"/>
      <c r="I424" s="246"/>
      <c r="J424" s="237"/>
      <c r="K424" s="247"/>
      <c r="L424" s="179"/>
      <c r="M424" s="178"/>
      <c r="N424" s="176"/>
      <c r="O424" s="176"/>
      <c r="P424" s="176"/>
      <c r="Q424" s="176"/>
    </row>
    <row r="425" ht="15" customHeight="1">
      <c r="A425" s="176"/>
      <c r="B425" s="176"/>
      <c r="C425" s="176"/>
      <c r="D425" s="176"/>
      <c r="E425" s="176"/>
      <c r="F425" s="177"/>
      <c r="G425" s="178"/>
      <c r="H425" s="246"/>
      <c r="I425" s="246"/>
      <c r="J425" s="237"/>
      <c r="K425" s="247"/>
      <c r="L425" s="179"/>
      <c r="M425" s="178"/>
      <c r="N425" s="176"/>
      <c r="O425" s="176"/>
      <c r="P425" s="176"/>
      <c r="Q425" s="176"/>
    </row>
    <row r="426" ht="15" customHeight="1">
      <c r="A426" s="176"/>
      <c r="B426" s="176"/>
      <c r="C426" s="176"/>
      <c r="D426" s="176"/>
      <c r="E426" s="176"/>
      <c r="F426" s="177"/>
      <c r="G426" s="178"/>
      <c r="H426" s="246"/>
      <c r="I426" s="246"/>
      <c r="J426" s="237"/>
      <c r="K426" s="247"/>
      <c r="L426" s="179"/>
      <c r="M426" s="178"/>
      <c r="N426" s="176"/>
      <c r="O426" s="176"/>
      <c r="P426" s="176"/>
      <c r="Q426" s="176"/>
    </row>
    <row r="427" ht="15" customHeight="1">
      <c r="A427" s="176"/>
      <c r="B427" s="176"/>
      <c r="C427" s="176"/>
      <c r="D427" s="176"/>
      <c r="E427" s="176"/>
      <c r="F427" s="177"/>
      <c r="G427" s="178"/>
      <c r="H427" s="246"/>
      <c r="I427" s="246"/>
      <c r="J427" s="237"/>
      <c r="K427" s="247"/>
      <c r="L427" s="179"/>
      <c r="M427" s="178"/>
      <c r="N427" s="176"/>
      <c r="O427" s="176"/>
      <c r="P427" s="176"/>
      <c r="Q427" s="176"/>
    </row>
    <row r="428" ht="15" customHeight="1">
      <c r="A428" s="176"/>
      <c r="B428" s="176"/>
      <c r="C428" s="176"/>
      <c r="D428" s="176"/>
      <c r="E428" s="176"/>
      <c r="F428" s="177"/>
      <c r="G428" s="178"/>
      <c r="H428" s="246"/>
      <c r="I428" s="246"/>
      <c r="J428" s="237"/>
      <c r="K428" s="247"/>
      <c r="L428" s="179"/>
      <c r="M428" s="178"/>
      <c r="N428" s="176"/>
      <c r="O428" s="176"/>
      <c r="P428" s="176"/>
      <c r="Q428" s="176"/>
    </row>
    <row r="429" ht="15" customHeight="1">
      <c r="A429" s="176"/>
      <c r="B429" s="176"/>
      <c r="C429" s="176"/>
      <c r="D429" s="176"/>
      <c r="E429" s="176"/>
      <c r="F429" s="177"/>
      <c r="G429" s="178"/>
      <c r="H429" s="246"/>
      <c r="I429" s="246"/>
      <c r="J429" s="237"/>
      <c r="K429" s="247"/>
      <c r="L429" s="179"/>
      <c r="M429" s="178"/>
      <c r="N429" s="176"/>
      <c r="O429" s="176"/>
      <c r="P429" s="176"/>
      <c r="Q429" s="176"/>
    </row>
    <row r="430" ht="15" customHeight="1">
      <c r="A430" s="176"/>
      <c r="B430" s="176"/>
      <c r="C430" s="176"/>
      <c r="D430" s="176"/>
      <c r="E430" s="176"/>
      <c r="F430" s="177"/>
      <c r="G430" s="178"/>
      <c r="H430" s="246"/>
      <c r="I430" s="246"/>
      <c r="J430" s="237"/>
      <c r="K430" s="247"/>
      <c r="L430" s="179"/>
      <c r="M430" s="178"/>
      <c r="N430" s="176"/>
      <c r="O430" s="176"/>
      <c r="P430" s="176"/>
      <c r="Q430" s="176"/>
    </row>
    <row r="431" ht="15" customHeight="1">
      <c r="A431" s="176"/>
      <c r="B431" s="176"/>
      <c r="C431" s="176"/>
      <c r="D431" s="176"/>
      <c r="E431" s="176"/>
      <c r="F431" s="177"/>
      <c r="G431" s="178"/>
      <c r="H431" s="246"/>
      <c r="I431" s="246"/>
      <c r="J431" s="237"/>
      <c r="K431" s="247"/>
      <c r="L431" s="179"/>
      <c r="M431" s="178"/>
      <c r="N431" s="176"/>
      <c r="O431" s="176"/>
      <c r="P431" s="176"/>
      <c r="Q431" s="176"/>
    </row>
    <row r="432" ht="15" customHeight="1">
      <c r="A432" s="176"/>
      <c r="B432" s="176"/>
      <c r="C432" s="176"/>
      <c r="D432" s="176"/>
      <c r="E432" s="176"/>
      <c r="F432" s="177"/>
      <c r="G432" s="178"/>
      <c r="H432" s="246"/>
      <c r="I432" s="246"/>
      <c r="J432" s="237"/>
      <c r="K432" s="247"/>
      <c r="L432" s="179"/>
      <c r="M432" s="178"/>
      <c r="N432" s="176"/>
      <c r="O432" s="176"/>
      <c r="P432" s="176"/>
      <c r="Q432" s="176"/>
    </row>
    <row r="433" ht="15" customHeight="1">
      <c r="A433" s="176"/>
      <c r="B433" s="176"/>
      <c r="C433" s="176"/>
      <c r="D433" s="176"/>
      <c r="E433" s="176"/>
      <c r="F433" s="177"/>
      <c r="G433" s="178"/>
      <c r="H433" s="246"/>
      <c r="I433" s="246"/>
      <c r="J433" s="237"/>
      <c r="K433" s="247"/>
      <c r="L433" s="179"/>
      <c r="M433" s="178"/>
      <c r="N433" s="176"/>
      <c r="O433" s="176"/>
      <c r="P433" s="176"/>
      <c r="Q433" s="176"/>
    </row>
    <row r="434" ht="15" customHeight="1">
      <c r="A434" s="176"/>
      <c r="B434" s="176"/>
      <c r="C434" s="176"/>
      <c r="D434" s="176"/>
      <c r="E434" s="176"/>
      <c r="F434" s="177"/>
      <c r="G434" s="178"/>
      <c r="H434" s="246"/>
      <c r="I434" s="246"/>
      <c r="J434" s="237"/>
      <c r="K434" s="247"/>
      <c r="L434" s="179"/>
      <c r="M434" s="178"/>
      <c r="N434" s="176"/>
      <c r="O434" s="176"/>
      <c r="P434" s="176"/>
      <c r="Q434" s="176"/>
    </row>
    <row r="435" ht="15" customHeight="1">
      <c r="A435" s="176"/>
      <c r="B435" s="176"/>
      <c r="C435" s="176"/>
      <c r="D435" s="176"/>
      <c r="E435" s="176"/>
      <c r="F435" s="177"/>
      <c r="G435" s="178"/>
      <c r="H435" s="246"/>
      <c r="I435" s="246"/>
      <c r="J435" s="237"/>
      <c r="K435" s="247"/>
      <c r="L435" s="179"/>
      <c r="M435" s="178"/>
      <c r="N435" s="176"/>
      <c r="O435" s="176"/>
      <c r="P435" s="176"/>
      <c r="Q435" s="176"/>
    </row>
    <row r="436" ht="15" customHeight="1">
      <c r="A436" s="176"/>
      <c r="B436" s="176"/>
      <c r="C436" s="176"/>
      <c r="D436" s="176"/>
      <c r="E436" s="176"/>
      <c r="F436" s="177"/>
      <c r="G436" s="178"/>
      <c r="H436" s="246"/>
      <c r="I436" s="246"/>
      <c r="J436" s="237"/>
      <c r="K436" s="247"/>
      <c r="L436" s="179"/>
      <c r="M436" s="178"/>
      <c r="N436" s="176"/>
      <c r="O436" s="176"/>
      <c r="P436" s="176"/>
      <c r="Q436" s="176"/>
    </row>
    <row r="437" ht="15" customHeight="1">
      <c r="A437" s="176"/>
      <c r="B437" s="176"/>
      <c r="C437" s="176"/>
      <c r="D437" s="176"/>
      <c r="E437" s="176"/>
      <c r="F437" s="177"/>
      <c r="G437" s="178"/>
      <c r="H437" s="176"/>
      <c r="I437" s="176"/>
      <c r="J437" s="237"/>
      <c r="K437" s="247"/>
      <c r="L437" s="179"/>
      <c r="M437" s="178"/>
      <c r="N437" s="176"/>
      <c r="O437" s="176"/>
      <c r="P437" s="176"/>
      <c r="Q437" s="176"/>
    </row>
    <row r="438" ht="15" customHeight="1">
      <c r="A438" s="176"/>
      <c r="B438" s="176"/>
      <c r="C438" s="176"/>
      <c r="D438" s="176"/>
      <c r="E438" s="176"/>
      <c r="F438" s="177"/>
      <c r="G438" s="178"/>
      <c r="H438" s="176"/>
      <c r="I438" s="176"/>
      <c r="J438" s="237"/>
      <c r="K438" s="247"/>
      <c r="L438" s="179"/>
      <c r="M438" s="178"/>
      <c r="N438" s="176"/>
      <c r="O438" s="176"/>
      <c r="P438" s="176"/>
      <c r="Q438" s="176"/>
    </row>
    <row r="439" ht="15" customHeight="1">
      <c r="A439" s="176"/>
      <c r="B439" s="176"/>
      <c r="C439" s="176"/>
      <c r="D439" s="176"/>
      <c r="E439" s="176"/>
      <c r="F439" s="177"/>
      <c r="G439" s="178"/>
      <c r="H439" s="176"/>
      <c r="I439" s="176"/>
      <c r="J439" s="237"/>
      <c r="K439" s="247"/>
      <c r="L439" s="179"/>
      <c r="M439" s="178"/>
      <c r="N439" s="176"/>
      <c r="O439" s="176"/>
      <c r="P439" s="176"/>
      <c r="Q439" s="176"/>
    </row>
    <row r="440" ht="15" customHeight="1">
      <c r="A440" s="176"/>
      <c r="B440" s="176"/>
      <c r="C440" s="176"/>
      <c r="D440" s="176"/>
      <c r="E440" s="176"/>
      <c r="F440" s="177"/>
      <c r="G440" s="178"/>
      <c r="H440" s="176"/>
      <c r="I440" s="176"/>
      <c r="J440" s="237"/>
      <c r="K440" s="247"/>
      <c r="L440" s="179"/>
      <c r="M440" s="178"/>
      <c r="N440" s="176"/>
      <c r="O440" s="176"/>
      <c r="P440" s="176"/>
      <c r="Q440" s="176"/>
    </row>
    <row r="441" ht="15" customHeight="1">
      <c r="A441" s="176"/>
      <c r="B441" s="176"/>
      <c r="C441" s="176"/>
      <c r="D441" s="176"/>
      <c r="E441" s="176"/>
      <c r="F441" s="177"/>
      <c r="G441" s="178"/>
      <c r="H441" s="176"/>
      <c r="I441" s="176"/>
      <c r="J441" s="237"/>
      <c r="K441" s="247"/>
      <c r="L441" s="179"/>
      <c r="M441" s="178"/>
      <c r="N441" s="176"/>
      <c r="O441" s="176"/>
      <c r="P441" s="176"/>
      <c r="Q441" s="176"/>
    </row>
    <row r="442" ht="15" customHeight="1">
      <c r="A442" s="176"/>
      <c r="B442" s="176"/>
      <c r="C442" s="176"/>
      <c r="D442" s="176"/>
      <c r="E442" s="176"/>
      <c r="F442" s="177"/>
      <c r="G442" s="178"/>
      <c r="H442" s="176"/>
      <c r="I442" s="176"/>
      <c r="J442" s="237"/>
      <c r="K442" s="247"/>
      <c r="L442" s="179"/>
      <c r="M442" s="178"/>
      <c r="N442" s="176"/>
      <c r="O442" s="176"/>
      <c r="P442" s="176"/>
      <c r="Q442" s="176"/>
    </row>
    <row r="443" ht="15" customHeight="1">
      <c r="A443" s="176"/>
      <c r="B443" s="176"/>
      <c r="C443" s="176"/>
      <c r="D443" s="176"/>
      <c r="E443" s="176"/>
      <c r="F443" s="177"/>
      <c r="G443" s="178"/>
      <c r="H443" s="176"/>
      <c r="I443" s="176"/>
      <c r="J443" s="237"/>
      <c r="K443" s="247"/>
      <c r="L443" s="179"/>
      <c r="M443" s="178"/>
      <c r="N443" s="176"/>
      <c r="O443" s="176"/>
      <c r="P443" s="176"/>
      <c r="Q443" s="176"/>
    </row>
    <row r="444" ht="15" customHeight="1">
      <c r="A444" s="176"/>
      <c r="B444" s="176"/>
      <c r="C444" s="176"/>
      <c r="D444" s="176"/>
      <c r="E444" s="176"/>
      <c r="F444" s="177"/>
      <c r="G444" s="178"/>
      <c r="H444" s="176"/>
      <c r="I444" s="176"/>
      <c r="J444" s="237"/>
      <c r="K444" s="247"/>
      <c r="L444" s="179"/>
      <c r="M444" s="178"/>
      <c r="N444" s="176"/>
      <c r="O444" s="176"/>
      <c r="P444" s="176"/>
      <c r="Q444" s="176"/>
    </row>
    <row r="445" ht="15" customHeight="1">
      <c r="A445" s="176"/>
      <c r="B445" s="176"/>
      <c r="C445" s="176"/>
      <c r="D445" s="176"/>
      <c r="E445" s="176"/>
      <c r="F445" s="177"/>
      <c r="G445" s="178"/>
      <c r="H445" s="176"/>
      <c r="I445" s="176"/>
      <c r="J445" s="237"/>
      <c r="K445" s="247"/>
      <c r="L445" s="179"/>
      <c r="M445" s="178"/>
      <c r="N445" s="176"/>
      <c r="O445" s="176"/>
      <c r="P445" s="176"/>
      <c r="Q445" s="176"/>
    </row>
    <row r="446" ht="15" customHeight="1">
      <c r="A446" s="176"/>
      <c r="B446" s="176"/>
      <c r="C446" s="176"/>
      <c r="D446" s="176"/>
      <c r="E446" s="176"/>
      <c r="F446" s="177"/>
      <c r="G446" s="178"/>
      <c r="H446" s="176"/>
      <c r="I446" s="176"/>
      <c r="J446" s="237"/>
      <c r="K446" s="247"/>
      <c r="L446" s="179"/>
      <c r="M446" s="178"/>
      <c r="N446" s="176"/>
      <c r="O446" s="176"/>
      <c r="P446" s="176"/>
      <c r="Q446" s="176"/>
    </row>
  </sheetData>
  <conditionalFormatting sqref="H2:J2 H11:J11">
    <cfRule type="cellIs" dxfId="4" priority="1" operator="lessThan" stopIfTrue="1">
      <formula>0</formula>
    </cfRule>
  </conditionalFormatting>
  <pageMargins left="0.75" right="0.75" top="1" bottom="1" header="0.5" footer="0.5"/>
  <pageSetup firstPageNumber="1" fitToHeight="1" fitToWidth="1" scale="100" useFirstPageNumber="0" orientation="landscape" pageOrder="downThenOver"/>
  <headerFooter>
    <oddFooter>&amp;C&amp;"Helvetica,Regular"&amp;12&amp;K000000&amp;P</oddFooter>
  </headerFooter>
</worksheet>
</file>

<file path=xl/worksheets/sheet10.xml><?xml version="1.0" encoding="utf-8"?>
<worksheet xmlns:r="http://schemas.openxmlformats.org/officeDocument/2006/relationships" xmlns="http://schemas.openxmlformats.org/spreadsheetml/2006/main">
  <dimension ref="A1:R449"/>
  <sheetViews>
    <sheetView workbookViewId="0" showGridLines="0" defaultGridColor="1"/>
  </sheetViews>
  <sheetFormatPr defaultColWidth="8.83333" defaultRowHeight="12.75" customHeight="1" outlineLevelRow="0" outlineLevelCol="0"/>
  <cols>
    <col min="1" max="1" width="13.3516" style="407" customWidth="1"/>
    <col min="2" max="2" width="12.1719" style="407" customWidth="1"/>
    <col min="3" max="3" width="9.17188" style="407" customWidth="1"/>
    <col min="4" max="4" width="9.17188" style="407" customWidth="1"/>
    <col min="5" max="5" width="9.17188" style="407" customWidth="1"/>
    <col min="6" max="6" width="10" style="407" customWidth="1"/>
    <col min="7" max="7" width="9.5" style="407" customWidth="1"/>
    <col min="8" max="8" width="9.5" style="407" customWidth="1"/>
    <col min="9" max="9" width="9.17188" style="407" customWidth="1"/>
    <col min="10" max="10" width="9.17188" style="407" customWidth="1"/>
    <col min="11" max="11" width="9.17188" style="407" customWidth="1"/>
    <col min="12" max="12" width="10.1719" style="407" customWidth="1"/>
    <col min="13" max="13" width="9.17188" style="407" customWidth="1"/>
    <col min="14" max="14" width="9.17188" style="407" customWidth="1"/>
    <col min="15" max="15" width="9.17188" style="407" customWidth="1"/>
    <col min="16" max="16" width="9.17188" style="407" customWidth="1"/>
    <col min="17" max="17" width="9.17188" style="407" customWidth="1"/>
    <col min="18" max="18" width="9.17188" style="407" customWidth="1"/>
    <col min="19" max="256" width="8.85156" style="407" customWidth="1"/>
  </cols>
  <sheetData>
    <row r="1" ht="37" customHeight="1">
      <c r="A1" t="s" s="175">
        <v>42</v>
      </c>
      <c r="B1" t="s" s="249">
        <v>135</v>
      </c>
      <c r="C1" s="176"/>
      <c r="D1" s="176"/>
      <c r="E1" s="176"/>
      <c r="F1" s="176"/>
      <c r="G1" s="176"/>
      <c r="H1" s="176"/>
      <c r="I1" s="176"/>
      <c r="J1" s="176"/>
      <c r="K1" s="176"/>
      <c r="L1" s="177"/>
      <c r="M1" s="179"/>
      <c r="N1" s="178"/>
      <c r="O1" s="176"/>
      <c r="P1" s="176"/>
      <c r="Q1" s="176"/>
      <c r="R1" s="176"/>
    </row>
    <row r="2" ht="15" customHeight="1">
      <c r="A2" t="s" s="180">
        <v>54</v>
      </c>
      <c r="B2" s="181"/>
      <c r="C2" s="182"/>
      <c r="D2" s="182"/>
      <c r="E2" s="182"/>
      <c r="F2" s="182"/>
      <c r="G2" s="182"/>
      <c r="H2" s="182"/>
      <c r="I2" s="185"/>
      <c r="J2" s="185"/>
      <c r="K2" s="185"/>
      <c r="L2" s="183"/>
      <c r="M2" t="s" s="291">
        <v>436</v>
      </c>
      <c r="N2" s="178"/>
      <c r="O2" s="176"/>
      <c r="P2" s="176"/>
      <c r="Q2" s="176"/>
      <c r="R2" s="176"/>
    </row>
    <row r="3" ht="15" customHeight="1">
      <c r="A3" s="187"/>
      <c r="B3" s="182"/>
      <c r="C3" s="188"/>
      <c r="D3" s="188"/>
      <c r="E3" s="189"/>
      <c r="F3" s="190"/>
      <c r="G3" s="189"/>
      <c r="H3" s="189"/>
      <c r="I3" s="189"/>
      <c r="J3" s="189"/>
      <c r="K3" s="189"/>
      <c r="L3" s="191"/>
      <c r="M3" s="193"/>
      <c r="N3" s="178"/>
      <c r="O3" s="176"/>
      <c r="P3" s="176"/>
      <c r="Q3" s="176"/>
      <c r="R3" s="176"/>
    </row>
    <row r="4" ht="15" customHeight="1">
      <c r="A4" s="194"/>
      <c r="B4" s="182"/>
      <c r="C4" s="190"/>
      <c r="D4" s="190"/>
      <c r="E4" s="190"/>
      <c r="F4" s="190"/>
      <c r="G4" s="189"/>
      <c r="H4" s="189"/>
      <c r="I4" s="189"/>
      <c r="J4" s="189"/>
      <c r="K4" s="189"/>
      <c r="L4" s="191"/>
      <c r="M4" s="193"/>
      <c r="N4" s="178"/>
      <c r="O4" s="176"/>
      <c r="P4" s="176"/>
      <c r="Q4" s="176"/>
      <c r="R4" s="176"/>
    </row>
    <row r="5" ht="15" customHeight="1">
      <c r="A5" s="194"/>
      <c r="B5" s="182"/>
      <c r="C5" s="190"/>
      <c r="D5" s="190"/>
      <c r="E5" s="190"/>
      <c r="F5" s="190"/>
      <c r="G5" s="189"/>
      <c r="H5" s="189"/>
      <c r="I5" s="189"/>
      <c r="J5" s="189"/>
      <c r="K5" s="189"/>
      <c r="L5" s="191"/>
      <c r="M5" s="193"/>
      <c r="N5" s="178"/>
      <c r="O5" s="176"/>
      <c r="P5" s="176"/>
      <c r="Q5" s="176"/>
      <c r="R5" s="176"/>
    </row>
    <row r="6" ht="15" customHeight="1">
      <c r="A6" s="194"/>
      <c r="B6" s="182"/>
      <c r="C6" s="195"/>
      <c r="D6" s="250"/>
      <c r="E6" t="s" s="195">
        <v>56</v>
      </c>
      <c r="F6" s="195"/>
      <c r="G6" s="198"/>
      <c r="H6" s="198"/>
      <c r="I6" s="198"/>
      <c r="J6" s="198"/>
      <c r="K6" t="s" s="195">
        <v>57</v>
      </c>
      <c r="L6" s="196"/>
      <c r="M6" s="199"/>
      <c r="N6" s="178"/>
      <c r="O6" s="176"/>
      <c r="P6" s="176"/>
      <c r="Q6" s="176"/>
      <c r="R6" s="176"/>
    </row>
    <row r="7" ht="15" customHeight="1">
      <c r="A7" s="194"/>
      <c r="B7" s="182"/>
      <c r="C7" t="s" s="200">
        <v>58</v>
      </c>
      <c r="D7" t="s" s="200">
        <v>59</v>
      </c>
      <c r="E7" t="s" s="200">
        <v>58</v>
      </c>
      <c r="F7" t="s" s="200">
        <v>60</v>
      </c>
      <c r="G7" t="s" s="201">
        <v>61</v>
      </c>
      <c r="H7" t="s" s="202">
        <v>62</v>
      </c>
      <c r="I7" t="s" s="200">
        <v>63</v>
      </c>
      <c r="J7" t="s" s="200">
        <v>62</v>
      </c>
      <c r="K7" t="s" s="200">
        <v>63</v>
      </c>
      <c r="L7" t="s" s="201">
        <v>61</v>
      </c>
      <c r="M7" t="s" s="203">
        <v>64</v>
      </c>
      <c r="N7" s="178"/>
      <c r="O7" s="176"/>
      <c r="P7" s="176"/>
      <c r="Q7" s="176"/>
      <c r="R7" s="176"/>
    </row>
    <row r="8" ht="15" customHeight="1">
      <c r="A8" s="194"/>
      <c r="B8" s="182"/>
      <c r="C8" t="s" s="190">
        <v>129</v>
      </c>
      <c r="D8" t="s" s="190">
        <v>130</v>
      </c>
      <c r="E8" t="s" s="190">
        <v>131</v>
      </c>
      <c r="F8" t="s" s="190">
        <v>132</v>
      </c>
      <c r="G8" t="s" s="205">
        <v>56</v>
      </c>
      <c r="H8" t="s" s="206">
        <v>129</v>
      </c>
      <c r="I8" t="s" s="190">
        <v>130</v>
      </c>
      <c r="J8" t="s" s="190">
        <v>131</v>
      </c>
      <c r="K8" t="s" s="190">
        <v>71</v>
      </c>
      <c r="L8" t="s" s="205">
        <v>57</v>
      </c>
      <c r="M8" t="s" s="207">
        <v>56</v>
      </c>
      <c r="N8" s="178"/>
      <c r="O8" s="176"/>
      <c r="P8" s="176"/>
      <c r="Q8" s="176"/>
      <c r="R8" s="176"/>
    </row>
    <row r="9" ht="15" customHeight="1">
      <c r="A9" s="194"/>
      <c r="B9" s="182"/>
      <c r="C9" s="190"/>
      <c r="D9" s="190"/>
      <c r="E9" s="208"/>
      <c r="F9" s="190"/>
      <c r="G9" s="209"/>
      <c r="H9" s="206"/>
      <c r="I9" s="190"/>
      <c r="J9" s="190"/>
      <c r="K9" t="s" s="190">
        <v>73</v>
      </c>
      <c r="L9" s="205"/>
      <c r="M9" s="179"/>
      <c r="N9" s="178"/>
      <c r="O9" s="176"/>
      <c r="P9" s="176"/>
      <c r="Q9" s="176"/>
      <c r="R9" s="176"/>
    </row>
    <row r="10" ht="15" customHeight="1">
      <c r="A10" s="194"/>
      <c r="B10" s="182"/>
      <c r="C10" s="182"/>
      <c r="D10" s="182"/>
      <c r="E10" s="190"/>
      <c r="F10" s="182"/>
      <c r="G10" s="205"/>
      <c r="H10" s="206"/>
      <c r="I10" s="190"/>
      <c r="J10" s="190"/>
      <c r="K10" s="190"/>
      <c r="L10" s="205"/>
      <c r="M10" s="179"/>
      <c r="N10" s="178"/>
      <c r="O10" s="176"/>
      <c r="P10" s="176"/>
      <c r="Q10" s="176"/>
      <c r="R10" s="176"/>
    </row>
    <row r="11" ht="15" customHeight="1">
      <c r="A11" t="s" s="211">
        <v>133</v>
      </c>
      <c r="B11" t="s" s="251">
        <v>136</v>
      </c>
      <c r="C11" s="212"/>
      <c r="D11" s="212"/>
      <c r="E11" s="213"/>
      <c r="F11" s="213"/>
      <c r="G11" s="214"/>
      <c r="H11" s="215"/>
      <c r="I11" s="216"/>
      <c r="J11" s="216"/>
      <c r="K11" s="217"/>
      <c r="L11" s="218"/>
      <c r="M11" s="219"/>
      <c r="N11" s="178"/>
      <c r="O11" s="176"/>
      <c r="P11" s="176"/>
      <c r="Q11" s="176"/>
      <c r="R11" s="176"/>
    </row>
    <row r="12" ht="15" customHeight="1">
      <c r="A12" s="194">
        <v>2000</v>
      </c>
      <c r="B12" t="s" s="229">
        <v>137</v>
      </c>
      <c r="C12" s="220">
        <f>'Quarter (GWh)'!C12*0.0914</f>
        <v>0</v>
      </c>
      <c r="D12" s="220">
        <f>'Quarter (GWh)'!D12*0.0914</f>
        <v>0</v>
      </c>
      <c r="E12" s="220">
        <f>SUM('Month (Million m3)'!E12:E14)</f>
        <v>280.9636</v>
      </c>
      <c r="F12" s="220">
        <f>'Quarter (GWh)'!F12*0.0914</f>
        <v>0</v>
      </c>
      <c r="G12" s="221">
        <f>SUM('Month (Million m3)'!G12:G14)</f>
        <v>280.9636</v>
      </c>
      <c r="H12" s="222">
        <f>'Quarter (GWh)'!H12*0.0914</f>
        <v>1938.9596</v>
      </c>
      <c r="I12" s="220">
        <f>'Quarter (GWh)'!I12*0.0914</f>
        <v>249.3392</v>
      </c>
      <c r="J12" s="220">
        <f>SUM('Month (Million m3)'!J68:J70)</f>
        <v>0</v>
      </c>
      <c r="K12" s="220">
        <f>'Quarter (GWh)'!K12*0.0914</f>
        <v>798.3789999999999</v>
      </c>
      <c r="L12" s="221">
        <f>'Quarter (GWh)'!L12*0.0914</f>
        <v>2986.6778</v>
      </c>
      <c r="M12" s="408">
        <f>'Quarter (GWh)'!M12*0.0914</f>
        <v>-2705.7142</v>
      </c>
      <c r="N12" s="178"/>
      <c r="O12" s="176"/>
      <c r="P12" s="176"/>
      <c r="Q12" s="176"/>
      <c r="R12" s="176"/>
    </row>
    <row r="13" ht="15" customHeight="1">
      <c r="A13" s="194">
        <v>2000</v>
      </c>
      <c r="B13" t="s" s="229">
        <v>138</v>
      </c>
      <c r="C13" s="225">
        <f>'Quarter (GWh)'!C13*0.0914</f>
        <v>0</v>
      </c>
      <c r="D13" s="225">
        <f>'Quarter (GWh)'!D13*0.0914</f>
        <v>0</v>
      </c>
      <c r="E13" s="225">
        <f>SUM('Month (Million m3)'!E15:E17)</f>
        <v>222.0106</v>
      </c>
      <c r="F13" s="225">
        <f>'Quarter (GWh)'!F13*0.0914</f>
        <v>0</v>
      </c>
      <c r="G13" s="226">
        <f>SUM('Month (Million m3)'!G15:G17)</f>
        <v>222.0106</v>
      </c>
      <c r="H13" s="227">
        <f>'Quarter (GWh)'!H13*0.0914</f>
        <v>3144.2514</v>
      </c>
      <c r="I13" s="225">
        <f>'Quarter (GWh)'!I13*0.0914</f>
        <v>196.8756</v>
      </c>
      <c r="J13" s="225">
        <f>SUM('Month (Million m3)'!J69:J71)</f>
        <v>0</v>
      </c>
      <c r="K13" s="225">
        <f>'Quarter (GWh)'!K13*0.0914</f>
        <v>746.5552</v>
      </c>
      <c r="L13" s="226">
        <f>'Quarter (GWh)'!L13*0.0914</f>
        <v>4087.6822</v>
      </c>
      <c r="M13" s="396">
        <f>'Quarter (GWh)'!M13*0.0914</f>
        <v>-3865.6716</v>
      </c>
      <c r="N13" s="178"/>
      <c r="O13" s="176"/>
      <c r="P13" s="176"/>
      <c r="Q13" s="176"/>
      <c r="R13" s="176"/>
    </row>
    <row r="14" ht="15" customHeight="1">
      <c r="A14" s="194">
        <v>2000</v>
      </c>
      <c r="B14" t="s" s="229">
        <v>139</v>
      </c>
      <c r="C14" s="225">
        <f>'Quarter (GWh)'!C14*0.0914</f>
        <v>0</v>
      </c>
      <c r="D14" s="225">
        <f>'Quarter (GWh)'!D14*0.0914</f>
        <v>0</v>
      </c>
      <c r="E14" s="225">
        <f>SUM('Month (Million m3)'!E18:E20)</f>
        <v>225.0268</v>
      </c>
      <c r="F14" s="225">
        <f>'Quarter (GWh)'!F14*0.0914</f>
        <v>0</v>
      </c>
      <c r="G14" s="226">
        <f>SUM('Month (Million m3)'!G18:G20)</f>
        <v>225.0268</v>
      </c>
      <c r="H14" s="227">
        <f>'Quarter (GWh)'!H14*0.0914</f>
        <v>2961.0858</v>
      </c>
      <c r="I14" s="225">
        <f>'Quarter (GWh)'!I14*0.0914</f>
        <v>110.0456</v>
      </c>
      <c r="J14" s="225">
        <f>SUM('Month (Million m3)'!J70:J72)</f>
        <v>0</v>
      </c>
      <c r="K14" s="225">
        <f>'Quarter (GWh)'!K14*0.0914</f>
        <v>608.9982</v>
      </c>
      <c r="L14" s="226">
        <f>'Quarter (GWh)'!L14*0.0914</f>
        <v>3680.1296</v>
      </c>
      <c r="M14" s="396">
        <f>'Quarter (GWh)'!M14*0.0914</f>
        <v>-3455.1028</v>
      </c>
      <c r="N14" s="178"/>
      <c r="O14" s="176"/>
      <c r="P14" s="176"/>
      <c r="Q14" s="176"/>
      <c r="R14" s="176"/>
    </row>
    <row r="15" ht="15" customHeight="1">
      <c r="A15" s="253">
        <v>2000</v>
      </c>
      <c r="B15" t="s" s="254">
        <v>140</v>
      </c>
      <c r="C15" s="255">
        <f>'Quarter (GWh)'!C15*0.0914</f>
        <v>270.087</v>
      </c>
      <c r="D15" s="255">
        <f>'Quarter (GWh)'!D15*0.0914</f>
        <v>0</v>
      </c>
      <c r="E15" s="255">
        <f>SUM('Month (Million m3)'!E21:E23)</f>
        <v>302.8996</v>
      </c>
      <c r="F15" s="255">
        <f>'Quarter (GWh)'!F15*0.0914</f>
        <v>0</v>
      </c>
      <c r="G15" s="256">
        <f>SUM('Month (Million m3)'!G21:G23)</f>
        <v>572.9866</v>
      </c>
      <c r="H15" s="257">
        <f>'Quarter (GWh)'!H15*0.0914</f>
        <v>599.7668</v>
      </c>
      <c r="I15" s="255">
        <f>'Quarter (GWh)'!I15*0.0914</f>
        <v>149.6218</v>
      </c>
      <c r="J15" s="255">
        <f>SUM('Month (Million m3)'!J71:J73)</f>
        <v>0</v>
      </c>
      <c r="K15" s="255">
        <f>'Quarter (GWh)'!K15*0.0914</f>
        <v>793.5347999999999</v>
      </c>
      <c r="L15" s="256">
        <f>'Quarter (GWh)'!L15*0.0914</f>
        <v>1542.9234</v>
      </c>
      <c r="M15" s="409">
        <f>'Quarter (GWh)'!M15*0.0914</f>
        <v>-969.9367999999999</v>
      </c>
      <c r="N15" s="178"/>
      <c r="O15" s="176"/>
      <c r="P15" s="176"/>
      <c r="Q15" s="176"/>
      <c r="R15" s="176"/>
    </row>
    <row r="16" ht="15" customHeight="1">
      <c r="A16" s="259">
        <v>2001</v>
      </c>
      <c r="B16" t="s" s="260">
        <v>137</v>
      </c>
      <c r="C16" s="220">
        <f>'Quarter (GWh)'!C16*0.0914</f>
        <v>281.512</v>
      </c>
      <c r="D16" s="220">
        <f>'Quarter (GWh)'!D16*0.0914</f>
        <v>0</v>
      </c>
      <c r="E16" s="220">
        <f>SUM('Month (Million m3)'!E24:E26)</f>
        <v>262.5922</v>
      </c>
      <c r="F16" s="220">
        <f>'Quarter (GWh)'!F16*0.0914</f>
        <v>0</v>
      </c>
      <c r="G16" s="221">
        <f>SUM('Month (Million m3)'!G24:G26)</f>
        <v>544.1042</v>
      </c>
      <c r="H16" s="222">
        <f>'Quarter (GWh)'!H16*0.0914</f>
        <v>213.1448</v>
      </c>
      <c r="I16" s="220">
        <f>'Quarter (GWh)'!I16*0.0914</f>
        <v>139.1108</v>
      </c>
      <c r="J16" s="220">
        <f>SUM('Month (Million m3)'!J72:J74)</f>
        <v>0</v>
      </c>
      <c r="K16" s="220">
        <f>'Quarter (GWh)'!K16*0.0914</f>
        <v>960.0655999999999</v>
      </c>
      <c r="L16" s="221">
        <f>'Quarter (GWh)'!L16*0.0914</f>
        <v>1312.3212</v>
      </c>
      <c r="M16" s="408">
        <f>'Quarter (GWh)'!M16*0.0914</f>
        <v>-768.217</v>
      </c>
      <c r="N16" s="178"/>
      <c r="O16" s="176"/>
      <c r="P16" s="176"/>
      <c r="Q16" s="176"/>
      <c r="R16" s="176"/>
    </row>
    <row r="17" ht="15" customHeight="1">
      <c r="A17" s="194">
        <v>2001</v>
      </c>
      <c r="B17" t="s" s="229">
        <v>138</v>
      </c>
      <c r="C17" s="225">
        <f>'Quarter (GWh)'!C17*0.0914</f>
        <v>0</v>
      </c>
      <c r="D17" s="225">
        <f>'Quarter (GWh)'!D17*0.0914</f>
        <v>0</v>
      </c>
      <c r="E17" s="225">
        <f>SUM('Month (Million m3)'!E27:E29)</f>
        <v>190.2434</v>
      </c>
      <c r="F17" s="225">
        <f>'Quarter (GWh)'!F17*0.0914</f>
        <v>0</v>
      </c>
      <c r="G17" s="226">
        <f>SUM('Month (Million m3)'!G27:G29)</f>
        <v>190.2434</v>
      </c>
      <c r="H17" s="227">
        <f>'Quarter (GWh)'!H17*0.0914</f>
        <v>2453.7244</v>
      </c>
      <c r="I17" s="225">
        <f>'Quarter (GWh)'!I17*0.0914</f>
        <v>95.87859999999999</v>
      </c>
      <c r="J17" s="225">
        <f>SUM('Month (Million m3)'!J73:J75)</f>
        <v>0</v>
      </c>
      <c r="K17" s="225">
        <f>'Quarter (GWh)'!K17*0.0914</f>
        <v>861.5364</v>
      </c>
      <c r="L17" s="226">
        <f>'Quarter (GWh)'!L17*0.0914</f>
        <v>3411.1394</v>
      </c>
      <c r="M17" s="396">
        <f>'Quarter (GWh)'!M17*0.0914</f>
        <v>-3219.565</v>
      </c>
      <c r="N17" s="178"/>
      <c r="O17" s="176"/>
      <c r="P17" s="176"/>
      <c r="Q17" s="176"/>
      <c r="R17" s="176"/>
    </row>
    <row r="18" ht="15" customHeight="1">
      <c r="A18" s="194">
        <v>2001</v>
      </c>
      <c r="B18" t="s" s="229">
        <v>139</v>
      </c>
      <c r="C18" s="225">
        <f>'Quarter (GWh)'!C18*0.0914</f>
        <v>0</v>
      </c>
      <c r="D18" s="225">
        <f>'Quarter (GWh)'!D18*0.0914</f>
        <v>0</v>
      </c>
      <c r="E18" s="225">
        <f>SUM('Month (Million m3)'!E30:E32)</f>
        <v>128.8994</v>
      </c>
      <c r="F18" s="225">
        <f>'Quarter (GWh)'!F18*0.0914</f>
        <v>0</v>
      </c>
      <c r="G18" s="226">
        <f>SUM('Month (Million m3)'!G30:G32)</f>
        <v>128.8994</v>
      </c>
      <c r="H18" s="227">
        <f>'Quarter (GWh)'!H18*0.0914</f>
        <v>3229.0706</v>
      </c>
      <c r="I18" s="225">
        <f>'Quarter (GWh)'!I18*0.0914</f>
        <v>124.2126</v>
      </c>
      <c r="J18" s="225">
        <f>SUM('Month (Million m3)'!J74:J76)</f>
        <v>0</v>
      </c>
      <c r="K18" s="225">
        <f>'Quarter (GWh)'!K18*0.0914</f>
        <v>831.5572</v>
      </c>
      <c r="L18" s="226">
        <f>'Quarter (GWh)'!L18*0.0914</f>
        <v>4184.8404</v>
      </c>
      <c r="M18" s="396">
        <f>'Quarter (GWh)'!M18*0.0914</f>
        <v>-4055.0524</v>
      </c>
      <c r="N18" s="178"/>
      <c r="O18" s="176"/>
      <c r="P18" s="176"/>
      <c r="Q18" s="176"/>
      <c r="R18" s="176"/>
    </row>
    <row r="19" ht="15" customHeight="1">
      <c r="A19" s="253">
        <v>2001</v>
      </c>
      <c r="B19" t="s" s="254">
        <v>140</v>
      </c>
      <c r="C19" s="255">
        <f>'Quarter (GWh)'!C19*0.0914</f>
        <v>85.45899999999999</v>
      </c>
      <c r="D19" s="255">
        <f>'Quarter (GWh)'!D19*0.0914</f>
        <v>0</v>
      </c>
      <c r="E19" s="255">
        <f>SUM('Month (Million m3)'!E33:E35)</f>
        <v>576</v>
      </c>
      <c r="F19" s="255">
        <f>'Quarter (GWh)'!F19*0.0914</f>
        <v>0</v>
      </c>
      <c r="G19" s="256">
        <f>SUM('Month (Million m3)'!G33:G35)</f>
        <v>661.4590000000001</v>
      </c>
      <c r="H19" s="257">
        <f>'Quarter (GWh)'!H19*0.0914</f>
        <v>1493.3846</v>
      </c>
      <c r="I19" s="255">
        <f>'Quarter (GWh)'!I19*0.0914</f>
        <v>156.294</v>
      </c>
      <c r="J19" s="255">
        <f>SUM('Month (Million m3)'!J75:J77)</f>
        <v>0</v>
      </c>
      <c r="K19" s="255">
        <f>'Quarter (GWh)'!K19*0.0914</f>
        <v>831.74</v>
      </c>
      <c r="L19" s="256">
        <f>'Quarter (GWh)'!L19*0.0914</f>
        <v>2481.4186</v>
      </c>
      <c r="M19" s="409">
        <f>'Quarter (GWh)'!M19*0.0914</f>
        <v>-1816.0266</v>
      </c>
      <c r="N19" s="178"/>
      <c r="O19" s="176"/>
      <c r="P19" s="176"/>
      <c r="Q19" s="176"/>
      <c r="R19" s="176"/>
    </row>
    <row r="20" ht="15" customHeight="1">
      <c r="A20" s="259">
        <v>2002</v>
      </c>
      <c r="B20" t="s" s="260">
        <v>137</v>
      </c>
      <c r="C20" s="220">
        <f>SUM('Month (Million m3)'!C36:C38)</f>
        <v>511</v>
      </c>
      <c r="D20" s="220">
        <f>'Quarter (GWh)'!D20*0.0914</f>
        <v>0</v>
      </c>
      <c r="E20" s="220">
        <f>SUM('Month (Million m3)'!E36:E38)</f>
        <v>1060.499111242779</v>
      </c>
      <c r="F20" s="220">
        <f>'Quarter (GWh)'!F20*0.0914</f>
        <v>0</v>
      </c>
      <c r="G20" s="221">
        <f>SUM('Month (Million m3)'!G36:G38)</f>
        <v>1571.499111242779</v>
      </c>
      <c r="H20" s="222">
        <f>'Quarter (GWh)'!H20*0.0914</f>
        <v>505.1678</v>
      </c>
      <c r="I20" s="220">
        <f>'Quarter (GWh)'!I20*0.0914</f>
        <v>130.6106</v>
      </c>
      <c r="J20" s="220">
        <f>SUM('Month (Million m3)'!J76:J78)</f>
        <v>0</v>
      </c>
      <c r="K20" s="220">
        <f>'Quarter (GWh)'!K20*0.0914</f>
        <v>840.9713999999999</v>
      </c>
      <c r="L20" s="221">
        <f>'Quarter (GWh)'!L20*0.0914</f>
        <v>1476.7498</v>
      </c>
      <c r="M20" s="408">
        <f>'Quarter (GWh)'!M20*0.0914</f>
        <v>121.562</v>
      </c>
      <c r="N20" s="178"/>
      <c r="O20" s="176"/>
      <c r="P20" s="176"/>
      <c r="Q20" s="176"/>
      <c r="R20" s="176"/>
    </row>
    <row r="21" ht="15" customHeight="1">
      <c r="A21" s="194">
        <v>2002</v>
      </c>
      <c r="B21" t="s" s="229">
        <v>138</v>
      </c>
      <c r="C21" s="225">
        <f>SUM('Month (Million m3)'!C39:C41)</f>
        <v>0</v>
      </c>
      <c r="D21" s="225">
        <f>'Quarter (GWh)'!D21*0.0914</f>
        <v>0</v>
      </c>
      <c r="E21" s="225">
        <f>SUM('Month (Million m3)'!E39:E41)</f>
        <v>400.550447489147</v>
      </c>
      <c r="F21" s="225">
        <f>'Quarter (GWh)'!F21*0.0914</f>
        <v>0</v>
      </c>
      <c r="G21" s="226">
        <f>SUM('Month (Million m3)'!G39:G41)</f>
        <v>400.550447489147</v>
      </c>
      <c r="H21" s="227">
        <f>'Quarter (GWh)'!H21*0.0914</f>
        <v>3524.841</v>
      </c>
      <c r="I21" s="225">
        <f>'Quarter (GWh)'!I21*0.0914</f>
        <v>124.5782</v>
      </c>
      <c r="J21" s="225">
        <f>SUM('Month (Million m3)'!J77:J79)</f>
        <v>0</v>
      </c>
      <c r="K21" s="225">
        <f>'Quarter (GWh)'!K21*0.0914</f>
        <v>920.5808</v>
      </c>
      <c r="L21" s="226">
        <f>'Quarter (GWh)'!L21*0.0914</f>
        <v>4570</v>
      </c>
      <c r="M21" s="396">
        <f>'Quarter (GWh)'!M21*0.0914</f>
        <v>-4163.3614</v>
      </c>
      <c r="N21" s="178"/>
      <c r="O21" s="176"/>
      <c r="P21" s="176"/>
      <c r="Q21" s="176"/>
      <c r="R21" s="176"/>
    </row>
    <row r="22" ht="15" customHeight="1">
      <c r="A22" s="194">
        <v>2002</v>
      </c>
      <c r="B22" t="s" s="229">
        <v>139</v>
      </c>
      <c r="C22" s="225">
        <f>SUM('Month (Million m3)'!C42:C44)</f>
        <v>70.83499999999999</v>
      </c>
      <c r="D22" s="225">
        <f>'Quarter (GWh)'!D22*0.0914</f>
        <v>0</v>
      </c>
      <c r="E22" s="225">
        <f>SUM('Month (Million m3)'!E42:E44)</f>
        <v>457.3765971352587</v>
      </c>
      <c r="F22" s="225">
        <f>'Quarter (GWh)'!F22*0.0914</f>
        <v>0</v>
      </c>
      <c r="G22" s="226">
        <f>SUM('Month (Million m3)'!G42:G44)</f>
        <v>528.2115971352588</v>
      </c>
      <c r="H22" s="227">
        <f>'Quarter (GWh)'!H22*0.0914</f>
        <v>2116.2756</v>
      </c>
      <c r="I22" s="225">
        <f>'Quarter (GWh)'!I22*0.0914</f>
        <v>93.3194</v>
      </c>
      <c r="J22" s="225">
        <f>SUM('Month (Million m3)'!J78:J80)</f>
        <v>0</v>
      </c>
      <c r="K22" s="225">
        <f>'Quarter (GWh)'!K22*0.0914</f>
        <v>841.0627999999999</v>
      </c>
      <c r="L22" s="226">
        <f>'Quarter (GWh)'!L22*0.0914</f>
        <v>3050.6578</v>
      </c>
      <c r="M22" s="396">
        <f>'Quarter (GWh)'!M22*0.0914</f>
        <v>-2514.871</v>
      </c>
      <c r="N22" s="178"/>
      <c r="O22" s="176"/>
      <c r="P22" s="176"/>
      <c r="Q22" s="176"/>
      <c r="R22" s="176"/>
    </row>
    <row r="23" ht="15" customHeight="1">
      <c r="A23" s="253">
        <v>2002</v>
      </c>
      <c r="B23" t="s" s="254">
        <v>140</v>
      </c>
      <c r="C23" s="255">
        <f>SUM('Month (Million m3)'!C45:C47)</f>
        <v>29.4308</v>
      </c>
      <c r="D23" s="255">
        <f>'Quarter (GWh)'!D23*0.0914</f>
        <v>0</v>
      </c>
      <c r="E23" s="255">
        <f>SUM('Month (Million m3)'!E45:E47)</f>
        <v>1472.841815345618</v>
      </c>
      <c r="F23" s="255">
        <f>'Quarter (GWh)'!F23*0.0914</f>
        <v>0</v>
      </c>
      <c r="G23" s="256">
        <f>SUM('Month (Million m3)'!G45:G47)</f>
        <v>1502.272615345617</v>
      </c>
      <c r="H23" s="257">
        <f>'Quarter (GWh)'!H23*0.0914</f>
        <v>2188.3902</v>
      </c>
      <c r="I23" s="255">
        <f>'Quarter (GWh)'!I23*0.0914</f>
        <v>93.5936</v>
      </c>
      <c r="J23" s="255">
        <f>SUM('Month (Million m3)'!J79:J81)</f>
        <v>0</v>
      </c>
      <c r="K23" s="255">
        <f>'Quarter (GWh)'!K23*0.0914</f>
        <v>938.221</v>
      </c>
      <c r="L23" s="256">
        <f>'Quarter (GWh)'!L23*0.0914</f>
        <v>3220.2048</v>
      </c>
      <c r="M23" s="409">
        <f>'Quarter (GWh)'!M23*0.0914</f>
        <v>-1691.0828</v>
      </c>
      <c r="N23" s="178"/>
      <c r="O23" s="176"/>
      <c r="P23" s="176"/>
      <c r="Q23" s="176"/>
      <c r="R23" s="176"/>
    </row>
    <row r="24" ht="15" customHeight="1">
      <c r="A24" s="259">
        <v>2003</v>
      </c>
      <c r="B24" t="s" s="260">
        <v>137</v>
      </c>
      <c r="C24" s="220">
        <f>'Quarter (GWh)'!C24*0.0914</f>
        <v>0</v>
      </c>
      <c r="D24" s="220">
        <f>'Quarter (GWh)'!D24*0.0914</f>
        <v>0</v>
      </c>
      <c r="E24" s="220">
        <f>SUM('Month (Million m3)'!E48:E50)</f>
        <v>1732.491866473398</v>
      </c>
      <c r="F24" s="220">
        <f>'Quarter (GWh)'!F24*0.0914</f>
        <v>0</v>
      </c>
      <c r="G24" s="221">
        <f>SUM('Month (Million m3)'!G48:G50)</f>
        <v>1732.491866473398</v>
      </c>
      <c r="H24" s="222">
        <f>'Quarter (GWh)'!H24*0.0914</f>
        <v>1975.154</v>
      </c>
      <c r="I24" s="220">
        <f>'Quarter (GWh)'!I24*0.0914</f>
        <v>93.5022</v>
      </c>
      <c r="J24" s="220">
        <f>SUM('Month (Million m3)'!J80:J82)</f>
        <v>0</v>
      </c>
      <c r="K24" s="220">
        <f>'Quarter (GWh)'!K24*0.0914</f>
        <v>1026.6048</v>
      </c>
      <c r="L24" s="221">
        <f>'Quarter (GWh)'!L24*0.0914</f>
        <v>3095.261</v>
      </c>
      <c r="M24" s="408">
        <f>'Quarter (GWh)'!M24*0.0914</f>
        <v>-1299.9822</v>
      </c>
      <c r="N24" s="178"/>
      <c r="O24" s="176"/>
      <c r="P24" s="176"/>
      <c r="Q24" s="176"/>
      <c r="R24" s="176"/>
    </row>
    <row r="25" ht="15" customHeight="1">
      <c r="A25" s="194">
        <v>2003</v>
      </c>
      <c r="B25" t="s" s="229">
        <v>138</v>
      </c>
      <c r="C25" s="225">
        <f>'Quarter (GWh)'!C25*0.0914</f>
        <v>0</v>
      </c>
      <c r="D25" s="225">
        <f>'Quarter (GWh)'!D25*0.0914</f>
        <v>0</v>
      </c>
      <c r="E25" s="225">
        <f>SUM('Month (Million m3)'!E51:E53)</f>
        <v>1182.811218142268</v>
      </c>
      <c r="F25" s="225">
        <f>'Quarter (GWh)'!F25*0.0914</f>
        <v>0</v>
      </c>
      <c r="G25" s="226">
        <f>SUM('Month (Million m3)'!G51:G53)</f>
        <v>1182.811218142268</v>
      </c>
      <c r="H25" s="227">
        <f>'Quarter (GWh)'!H25*0.0914</f>
        <v>4818.151</v>
      </c>
      <c r="I25" s="225">
        <f>'Quarter (GWh)'!I25*0.0914</f>
        <v>65.8994</v>
      </c>
      <c r="J25" s="225">
        <f>SUM('Month (Million m3)'!J81:J83)</f>
        <v>0</v>
      </c>
      <c r="K25" s="225">
        <f>'Quarter (GWh)'!K25*0.0914</f>
        <v>913.2687999999999</v>
      </c>
      <c r="L25" s="226">
        <f>'Quarter (GWh)'!L25*0.0914</f>
        <v>5797.3192</v>
      </c>
      <c r="M25" s="396">
        <f>'Quarter (GWh)'!M25*0.0914</f>
        <v>-4575.3012</v>
      </c>
      <c r="N25" s="178"/>
      <c r="O25" s="176"/>
      <c r="P25" s="176"/>
      <c r="Q25" s="176"/>
      <c r="R25" s="176"/>
    </row>
    <row r="26" ht="15" customHeight="1">
      <c r="A26" s="194">
        <v>2003</v>
      </c>
      <c r="B26" t="s" s="229">
        <v>139</v>
      </c>
      <c r="C26" s="225">
        <f>'Quarter (GWh)'!C26*0.0914</f>
        <v>0</v>
      </c>
      <c r="D26" s="225">
        <f>'Quarter (GWh)'!D26*0.0914</f>
        <v>0</v>
      </c>
      <c r="E26" s="225">
        <f>SUM('Month (Million m3)'!E54:E56)</f>
        <v>936.4001209814901</v>
      </c>
      <c r="F26" s="225">
        <f>'Quarter (GWh)'!F26*0.0914</f>
        <v>0</v>
      </c>
      <c r="G26" s="226">
        <f>SUM('Month (Million m3)'!G54:G56)</f>
        <v>936.4001209814901</v>
      </c>
      <c r="H26" s="227">
        <f>'Quarter (GWh)'!H26*0.0914</f>
        <v>3719.7972</v>
      </c>
      <c r="I26" s="225">
        <f>'Quarter (GWh)'!I26*0.0914</f>
        <v>79.97499999999999</v>
      </c>
      <c r="J26" s="225">
        <f>SUM('Month (Million m3)'!J82:J84)</f>
        <v>0</v>
      </c>
      <c r="K26" s="225">
        <f>'Quarter (GWh)'!K26*0.0914</f>
        <v>841.337</v>
      </c>
      <c r="L26" s="226">
        <f>'Quarter (GWh)'!L26*0.0914</f>
        <v>4641.1092</v>
      </c>
      <c r="M26" s="396">
        <f>'Quarter (GWh)'!M26*0.0914</f>
        <v>-3676.9306</v>
      </c>
      <c r="N26" s="178"/>
      <c r="O26" s="176"/>
      <c r="P26" s="176"/>
      <c r="Q26" s="176"/>
      <c r="R26" s="176"/>
    </row>
    <row r="27" ht="15" customHeight="1">
      <c r="A27" s="253">
        <v>2003</v>
      </c>
      <c r="B27" t="s" s="254">
        <v>140</v>
      </c>
      <c r="C27" s="255">
        <f>'Quarter (GWh)'!C27*0.0914</f>
        <v>400.9718</v>
      </c>
      <c r="D27" s="255">
        <f>'Quarter (GWh)'!D27*0.0914</f>
        <v>0</v>
      </c>
      <c r="E27" s="255">
        <f>SUM('Month (Million m3)'!E57:E59)</f>
        <v>2475.237919867332</v>
      </c>
      <c r="F27" s="255">
        <f>'Quarter (GWh)'!F27*0.0914</f>
        <v>0</v>
      </c>
      <c r="G27" s="256">
        <f>SUM('Month (Million m3)'!G57:G59)</f>
        <v>2876.209719867332</v>
      </c>
      <c r="H27" s="257">
        <f>'Quarter (GWh)'!H27*0.0914</f>
        <v>697.1992</v>
      </c>
      <c r="I27" s="255">
        <f>'Quarter (GWh)'!I27*0.0914</f>
        <v>73.577</v>
      </c>
      <c r="J27" s="255">
        <f>SUM('Month (Million m3)'!J83:J85)</f>
        <v>0</v>
      </c>
      <c r="K27" s="255">
        <f>'Quarter (GWh)'!K27*0.0914</f>
        <v>948.4577999999999</v>
      </c>
      <c r="L27" s="256">
        <f>'Quarter (GWh)'!L27*0.0914</f>
        <v>1719.234</v>
      </c>
      <c r="M27" s="409">
        <f>'Quarter (GWh)'!M27*0.0914</f>
        <v>1258.6694</v>
      </c>
      <c r="N27" s="236"/>
      <c r="O27" s="237"/>
      <c r="P27" s="237"/>
      <c r="Q27" s="237"/>
      <c r="R27" s="237"/>
    </row>
    <row r="28" ht="15" customHeight="1">
      <c r="A28" s="259">
        <v>2004</v>
      </c>
      <c r="B28" t="s" s="260">
        <v>137</v>
      </c>
      <c r="C28" s="220">
        <f>'Quarter (GWh)'!C28*0.0914</f>
        <v>1323.015</v>
      </c>
      <c r="D28" s="220">
        <f>'Quarter (GWh)'!D28*0.0914</f>
        <v>0</v>
      </c>
      <c r="E28" s="220">
        <f>SUM('Month (Million m3)'!E60:E62)</f>
        <v>2656.540696702321</v>
      </c>
      <c r="F28" s="220">
        <f>'Quarter (GWh)'!F28*0.0914</f>
        <v>0</v>
      </c>
      <c r="G28" s="221">
        <f>SUM('Month (Million m3)'!G60:G62)</f>
        <v>3979.555696702322</v>
      </c>
      <c r="H28" s="222">
        <f>'Quarter (GWh)'!H28*0.0914</f>
        <v>95.51299999999999</v>
      </c>
      <c r="I28" s="220">
        <f>'Quarter (GWh)'!I28*0.0914</f>
        <v>74.491</v>
      </c>
      <c r="J28" s="220">
        <f>SUM('Month (Million m3)'!J84:J86)</f>
        <v>0</v>
      </c>
      <c r="K28" s="220">
        <f>'Quarter (GWh)'!K28*0.0914</f>
        <v>906.5051999999999</v>
      </c>
      <c r="L28" s="221">
        <f>'Quarter (GWh)'!L28*0.0914</f>
        <v>1076.5092</v>
      </c>
      <c r="M28" s="408">
        <f>'Quarter (GWh)'!M28*0.0914</f>
        <v>3001.9416</v>
      </c>
      <c r="N28" s="178"/>
      <c r="O28" s="176"/>
      <c r="P28" s="176"/>
      <c r="Q28" s="176"/>
      <c r="R28" s="176"/>
    </row>
    <row r="29" ht="15" customHeight="1">
      <c r="A29" s="194">
        <v>2004</v>
      </c>
      <c r="B29" t="s" s="229">
        <v>138</v>
      </c>
      <c r="C29" s="225">
        <f>'Quarter (GWh)'!C29*0.0914</f>
        <v>0</v>
      </c>
      <c r="D29" s="225">
        <f>'Quarter (GWh)'!D29*0.0914</f>
        <v>0</v>
      </c>
      <c r="E29" s="225">
        <f>SUM('Month (Million m3)'!E63:E65)</f>
        <v>1355.579947179023</v>
      </c>
      <c r="F29" s="225">
        <f>'Quarter (GWh)'!F29*0.0914</f>
        <v>0</v>
      </c>
      <c r="G29" s="226">
        <f>SUM('Month (Million m3)'!G63:G65)</f>
        <v>1355.579947179023</v>
      </c>
      <c r="H29" s="227">
        <f>'Quarter (GWh)'!H29*0.0914</f>
        <v>3078.4434</v>
      </c>
      <c r="I29" s="225">
        <f>'Quarter (GWh)'!I29*0.0914</f>
        <v>71.6576</v>
      </c>
      <c r="J29" s="225">
        <f>SUM('Month (Million m3)'!J85:J87)</f>
        <v>0</v>
      </c>
      <c r="K29" s="225">
        <f>'Quarter (GWh)'!K29*0.0914</f>
        <v>877.8969999999999</v>
      </c>
      <c r="L29" s="226">
        <f>'Quarter (GWh)'!L29*0.0914</f>
        <v>4027.998</v>
      </c>
      <c r="M29" s="396">
        <f>'Quarter (GWh)'!M29*0.0914</f>
        <v>-2652.0624</v>
      </c>
      <c r="N29" s="178"/>
      <c r="O29" s="176"/>
      <c r="P29" s="176"/>
      <c r="Q29" s="176"/>
      <c r="R29" s="176"/>
    </row>
    <row r="30" ht="15" customHeight="1">
      <c r="A30" s="194">
        <v>2004</v>
      </c>
      <c r="B30" t="s" s="229">
        <v>139</v>
      </c>
      <c r="C30" s="225">
        <f>'Quarter (GWh)'!C30*0.0914</f>
        <v>20.4736</v>
      </c>
      <c r="D30" s="225">
        <f>'Quarter (GWh)'!D30*0.0914</f>
        <v>0</v>
      </c>
      <c r="E30" s="225">
        <f>SUM('Month (Million m3)'!E66:E68)</f>
        <v>1441.240165799257</v>
      </c>
      <c r="F30" s="225">
        <f>'Quarter (GWh)'!F30*0.0914</f>
        <v>0</v>
      </c>
      <c r="G30" s="226">
        <f>SUM('Month (Million m3)'!G66:G68)</f>
        <v>1461.713765799257</v>
      </c>
      <c r="H30" s="227">
        <f>'Quarter (GWh)'!H30*0.0914</f>
        <v>2315.5276</v>
      </c>
      <c r="I30" s="225">
        <f>'Quarter (GWh)'!I30*0.0914</f>
        <v>56.4852</v>
      </c>
      <c r="J30" s="225">
        <f>SUM('Month (Million m3)'!J86:J88)</f>
        <v>0</v>
      </c>
      <c r="K30" s="225">
        <f>'Quarter (GWh)'!K30*0.0914</f>
        <v>836.9498</v>
      </c>
      <c r="L30" s="226">
        <f>'Quarter (GWh)'!L30*0.0914</f>
        <v>3208.9626</v>
      </c>
      <c r="M30" s="396">
        <f>'Quarter (GWh)'!M30*0.0914</f>
        <v>-1726.9116</v>
      </c>
      <c r="N30" s="178"/>
      <c r="O30" s="176"/>
      <c r="P30" s="176"/>
      <c r="Q30" s="176"/>
      <c r="R30" s="176"/>
    </row>
    <row r="31" ht="15" customHeight="1">
      <c r="A31" s="253">
        <v>2004</v>
      </c>
      <c r="B31" t="s" s="254">
        <v>140</v>
      </c>
      <c r="C31" s="255">
        <f>'Quarter (GWh)'!C31*0.0914</f>
        <v>995.6202</v>
      </c>
      <c r="D31" s="255">
        <f>'Quarter (GWh)'!D31*0.0914</f>
        <v>0</v>
      </c>
      <c r="E31" s="255">
        <f>SUM('Month (Million m3)'!E69:E71)</f>
        <v>3005.965932142015</v>
      </c>
      <c r="F31" s="255">
        <f>'Quarter (GWh)'!F31*0.0914</f>
        <v>0</v>
      </c>
      <c r="G31" s="256">
        <f>SUM('Month (Million m3)'!G69:G71)</f>
        <v>4001.586132142015</v>
      </c>
      <c r="H31" s="257">
        <f>'Quarter (GWh)'!H31*0.0914</f>
        <v>0</v>
      </c>
      <c r="I31" s="255">
        <f>'Quarter (GWh)'!I31*0.0914</f>
        <v>61.238</v>
      </c>
      <c r="J31" s="255">
        <f>SUM('Month (Million m3)'!J87:J89)</f>
        <v>0</v>
      </c>
      <c r="K31" s="255">
        <f>'Quarter (GWh)'!K31*0.0914</f>
        <v>950.9255999999999</v>
      </c>
      <c r="L31" s="256">
        <f>'Quarter (GWh)'!L31*0.0914</f>
        <v>1012.1636</v>
      </c>
      <c r="M31" s="409">
        <f>'Quarter (GWh)'!M31*0.0914</f>
        <v>3106.686</v>
      </c>
      <c r="N31" s="178"/>
      <c r="O31" s="176"/>
      <c r="P31" s="176"/>
      <c r="Q31" s="176"/>
      <c r="R31" s="176"/>
    </row>
    <row r="32" ht="15" customHeight="1">
      <c r="A32" s="259">
        <v>2005</v>
      </c>
      <c r="B32" t="s" s="260">
        <v>137</v>
      </c>
      <c r="C32" s="220">
        <f>'Quarter (GWh)'!C32*0.0914</f>
        <v>907.0536</v>
      </c>
      <c r="D32" s="220">
        <f>'Quarter (GWh)'!D32*0.0914</f>
        <v>0</v>
      </c>
      <c r="E32" s="220">
        <f>SUM('Month (Million m3)'!E72:E74)</f>
        <v>3371.905479594816</v>
      </c>
      <c r="F32" s="220">
        <f>'Quarter (GWh)'!F32*0.0914</f>
        <v>0</v>
      </c>
      <c r="G32" s="221">
        <f>SUM('Month (Million m3)'!G72:G74)</f>
        <v>4278.959079594815</v>
      </c>
      <c r="H32" s="222">
        <f>'Quarter (GWh)'!H32*0.0914</f>
        <v>175.3966</v>
      </c>
      <c r="I32" s="220">
        <f>'Quarter (GWh)'!I32*0.0914</f>
        <v>80.2492</v>
      </c>
      <c r="J32" s="220">
        <f>SUM('Month (Million m3)'!J88:J90)</f>
        <v>0</v>
      </c>
      <c r="K32" s="220">
        <f>'Quarter (GWh)'!K32*0.0914</f>
        <v>866.2891999999999</v>
      </c>
      <c r="L32" s="221">
        <f>'Quarter (GWh)'!L32*0.0914</f>
        <v>1121.935</v>
      </c>
      <c r="M32" s="408">
        <f>'Quarter (GWh)'!M32*0.0914</f>
        <v>3278.6094</v>
      </c>
      <c r="N32" s="178"/>
      <c r="O32" s="176"/>
      <c r="P32" s="176"/>
      <c r="Q32" s="176"/>
      <c r="R32" s="176"/>
    </row>
    <row r="33" ht="15" customHeight="1">
      <c r="A33" s="194">
        <v>2005</v>
      </c>
      <c r="B33" t="s" s="229">
        <v>138</v>
      </c>
      <c r="C33" s="225">
        <f>'Quarter (GWh)'!C33*0.0914</f>
        <v>0</v>
      </c>
      <c r="D33" s="225">
        <f>'Quarter (GWh)'!D33*0.0914</f>
        <v>0</v>
      </c>
      <c r="E33" s="225">
        <f>SUM('Month (Million m3)'!E75:E77)</f>
        <v>2164.987733528108</v>
      </c>
      <c r="F33" s="225">
        <f>'Quarter (GWh)'!F33*0.0914</f>
        <v>0</v>
      </c>
      <c r="G33" s="226">
        <f>SUM('Month (Million m3)'!G75:G77)</f>
        <v>2164.987733528108</v>
      </c>
      <c r="H33" s="227">
        <f>'Quarter (GWh)'!H33*0.0914</f>
        <v>1817.032</v>
      </c>
      <c r="I33" s="225">
        <f>'Quarter (GWh)'!I33*0.0914</f>
        <v>113.336</v>
      </c>
      <c r="J33" s="225">
        <f>SUM('Month (Million m3)'!J89:J91)</f>
        <v>0</v>
      </c>
      <c r="K33" s="225">
        <f>'Quarter (GWh)'!K33*0.0914</f>
        <v>914.914</v>
      </c>
      <c r="L33" s="226">
        <f>'Quarter (GWh)'!L33*0.0914</f>
        <v>2845.282</v>
      </c>
      <c r="M33" s="396">
        <f>'Quarter (GWh)'!M33*0.0914</f>
        <v>-599.9495999999999</v>
      </c>
      <c r="N33" s="178"/>
      <c r="O33" s="176"/>
      <c r="P33" s="176"/>
      <c r="Q33" s="176"/>
      <c r="R33" s="176"/>
    </row>
    <row r="34" ht="15" customHeight="1">
      <c r="A34" s="194">
        <v>2005</v>
      </c>
      <c r="B34" t="s" s="229">
        <v>139</v>
      </c>
      <c r="C34" s="225">
        <f>'Quarter (GWh)'!C34*0.0914</f>
        <v>116.1694</v>
      </c>
      <c r="D34" s="225">
        <f>'Quarter (GWh)'!D34*0.0914</f>
        <v>0</v>
      </c>
      <c r="E34" s="225">
        <f>SUM('Month (Million m3)'!E78:E80)</f>
        <v>2628.593607054554</v>
      </c>
      <c r="F34" s="225">
        <f>SUM('Month (Million m3)'!F78:F80)</f>
        <v>111.8736</v>
      </c>
      <c r="G34" s="226">
        <f>SUM('Month (Million m3)'!G78:G80)</f>
        <v>2856.636607054555</v>
      </c>
      <c r="H34" s="227">
        <f>'Quarter (GWh)'!H34*0.0914</f>
        <v>1122.2092</v>
      </c>
      <c r="I34" s="225">
        <f>'Quarter (GWh)'!I34*0.0914</f>
        <v>86.92139999999999</v>
      </c>
      <c r="J34" s="225">
        <f>SUM('Month (Million m3)'!J90:J92)</f>
        <v>0</v>
      </c>
      <c r="K34" s="225">
        <f>'Quarter (GWh)'!K34*0.0914</f>
        <v>874.7894</v>
      </c>
      <c r="L34" s="226">
        <f>'Quarter (GWh)'!L34*0.0914</f>
        <v>2083.92</v>
      </c>
      <c r="M34" s="396">
        <f>'Quarter (GWh)'!M34*0.0914</f>
        <v>847.0952</v>
      </c>
      <c r="N34" s="178"/>
      <c r="O34" s="176"/>
      <c r="P34" s="176"/>
      <c r="Q34" s="176"/>
      <c r="R34" s="176"/>
    </row>
    <row r="35" ht="15" customHeight="1">
      <c r="A35" s="253">
        <v>2005</v>
      </c>
      <c r="B35" t="s" s="254">
        <v>140</v>
      </c>
      <c r="C35" s="255">
        <f>'Quarter (GWh)'!C35*0.0914</f>
        <v>1180.2482</v>
      </c>
      <c r="D35" s="255">
        <f>'Quarter (GWh)'!D35*0.0914</f>
        <v>0</v>
      </c>
      <c r="E35" s="255">
        <f>SUM('Month (Million m3)'!E81:E83)</f>
        <v>3137.635727842704</v>
      </c>
      <c r="F35" s="255">
        <f>SUM('Month (Million m3)'!F81:F83)</f>
        <v>386.5305999999999</v>
      </c>
      <c r="G35" s="256">
        <f>SUM('Month (Million m3)'!G81:G83)</f>
        <v>4704.414527842704</v>
      </c>
      <c r="H35" s="257">
        <f>'Quarter (GWh)'!H35*0.0914</f>
        <v>234.2582</v>
      </c>
      <c r="I35" s="255">
        <f>'Quarter (GWh)'!I35*0.0914</f>
        <v>108.9488</v>
      </c>
      <c r="J35" s="255">
        <f>SUM('Month (Million m3)'!J91:J93)</f>
        <v>0</v>
      </c>
      <c r="K35" s="255">
        <f>'Quarter (GWh)'!K35*0.0914</f>
        <v>945.8072</v>
      </c>
      <c r="L35" s="256">
        <f>'Quarter (GWh)'!L35*0.0914</f>
        <v>1289.0142</v>
      </c>
      <c r="M35" s="409">
        <f>'Quarter (GWh)'!M35*0.0914</f>
        <v>3525.4808</v>
      </c>
      <c r="N35" s="178"/>
      <c r="O35" s="176"/>
      <c r="P35" s="176"/>
      <c r="Q35" s="176"/>
      <c r="R35" s="176"/>
    </row>
    <row r="36" ht="15" customHeight="1">
      <c r="A36" s="259">
        <v>2006</v>
      </c>
      <c r="B36" t="s" s="260">
        <v>137</v>
      </c>
      <c r="C36" s="220">
        <f>'Quarter (GWh)'!C36*0.0914</f>
        <v>2436.724</v>
      </c>
      <c r="D36" s="220">
        <f>'Quarter (GWh)'!D36*0.0914</f>
        <v>0</v>
      </c>
      <c r="E36" s="220">
        <f>SUM('Month (Million m3)'!E84:E86)</f>
        <v>3020.131416969413</v>
      </c>
      <c r="F36" s="220">
        <f>SUM('Month (Million m3)'!F84:F86)</f>
        <v>994.258258133940</v>
      </c>
      <c r="G36" s="221">
        <f>SUM('Month (Million m3)'!G84:G86)</f>
        <v>6450.598675103352</v>
      </c>
      <c r="H36" s="222">
        <f>'Quarter (GWh)'!H36*0.0914</f>
        <v>0</v>
      </c>
      <c r="I36" s="220">
        <f>'Quarter (GWh)'!I36*0.0914</f>
        <v>99.9002</v>
      </c>
      <c r="J36" s="220">
        <f>SUM('Month (Million m3)'!J92:J94)</f>
        <v>0</v>
      </c>
      <c r="K36" s="220">
        <f>'Quarter (GWh)'!K36*0.0914</f>
        <v>1011.341</v>
      </c>
      <c r="L36" s="221">
        <f>'Quarter (GWh)'!L36*0.0914</f>
        <v>1111.2412</v>
      </c>
      <c r="M36" s="408">
        <f>'Quarter (GWh)'!M36*0.0914</f>
        <v>5467.8222</v>
      </c>
      <c r="N36" s="178"/>
      <c r="O36" s="176"/>
      <c r="P36" s="176"/>
      <c r="Q36" s="176"/>
      <c r="R36" s="176"/>
    </row>
    <row r="37" ht="15" customHeight="1">
      <c r="A37" s="194">
        <v>2006</v>
      </c>
      <c r="B37" t="s" s="229">
        <v>138</v>
      </c>
      <c r="C37" s="225">
        <f>'Quarter (GWh)'!C37*0.0914</f>
        <v>91.21719999999999</v>
      </c>
      <c r="D37" s="225">
        <f>'Quarter (GWh)'!D37*0.0914</f>
        <v>0</v>
      </c>
      <c r="E37" s="225">
        <f>SUM('Month (Million m3)'!E87:E89)</f>
        <v>2218.186540848776</v>
      </c>
      <c r="F37" s="225">
        <f>SUM('Month (Million m3)'!F87:F89)</f>
        <v>677.4013555341993</v>
      </c>
      <c r="G37" s="226">
        <f>SUM('Month (Million m3)'!G87:G89)</f>
        <v>2986.787896382975</v>
      </c>
      <c r="H37" s="227">
        <f>'Quarter (GWh)'!H37*0.0914</f>
        <v>1872.5118</v>
      </c>
      <c r="I37" s="225">
        <f>'Quarter (GWh)'!I37*0.0914</f>
        <v>77.23299999999999</v>
      </c>
      <c r="J37" s="225">
        <f>SUM('Month (Million m3)'!J93:J95)</f>
        <v>0</v>
      </c>
      <c r="K37" s="225">
        <f>'Quarter (GWh)'!K37*0.0914</f>
        <v>1141.586</v>
      </c>
      <c r="L37" s="226">
        <f>'Quarter (GWh)'!L37*0.0914</f>
        <v>3091.3308</v>
      </c>
      <c r="M37" s="396">
        <f>'Quarter (GWh)'!M37*0.0914</f>
        <v>-43.0494</v>
      </c>
      <c r="N37" s="178"/>
      <c r="O37" s="176"/>
      <c r="P37" s="176"/>
      <c r="Q37" s="176"/>
      <c r="R37" s="176"/>
    </row>
    <row r="38" ht="15" customHeight="1">
      <c r="A38" s="194">
        <v>2006</v>
      </c>
      <c r="B38" t="s" s="229">
        <v>139</v>
      </c>
      <c r="C38" s="225">
        <f>'Quarter (GWh)'!C38*0.0914</f>
        <v>70.46939999999999</v>
      </c>
      <c r="D38" s="225">
        <f>'Quarter (GWh)'!D38*0.0914</f>
        <v>0</v>
      </c>
      <c r="E38" s="225">
        <f>SUM('Month (Million m3)'!E90:E92)</f>
        <v>2733.731805559054</v>
      </c>
      <c r="F38" s="225">
        <f>SUM('Month (Million m3)'!F90:F92)</f>
        <v>643.3832677546386</v>
      </c>
      <c r="G38" s="226">
        <f>SUM('Month (Million m3)'!G90:G92)</f>
        <v>3447.515073313692</v>
      </c>
      <c r="H38" s="227">
        <f>'Quarter (GWh)'!H38*0.0914</f>
        <v>2582.2328</v>
      </c>
      <c r="I38" s="225">
        <f>'Quarter (GWh)'!I38*0.0914</f>
        <v>47.8936</v>
      </c>
      <c r="J38" s="225">
        <f>SUM('Month (Million m3)'!J94:J96)</f>
        <v>0</v>
      </c>
      <c r="K38" s="225">
        <f>'Quarter (GWh)'!K38*0.0914</f>
        <v>1048.0838</v>
      </c>
      <c r="L38" s="226">
        <f>'Quarter (GWh)'!L38*0.0914</f>
        <v>3678.2102</v>
      </c>
      <c r="M38" s="396">
        <f>'Quarter (GWh)'!M38*0.0914</f>
        <v>-169.547</v>
      </c>
      <c r="N38" s="178"/>
      <c r="O38" s="176"/>
      <c r="P38" s="176"/>
      <c r="Q38" s="176"/>
      <c r="R38" s="176"/>
    </row>
    <row r="39" ht="15" customHeight="1">
      <c r="A39" s="253">
        <v>2006</v>
      </c>
      <c r="B39" t="s" s="254">
        <v>140</v>
      </c>
      <c r="C39" s="255">
        <f>'Quarter (GWh)'!C39*0.0914</f>
        <v>189.7464</v>
      </c>
      <c r="D39" s="255">
        <f>SUM('Month (Million m3)'!D93:D95)</f>
        <v>839.9847800000001</v>
      </c>
      <c r="E39" s="255">
        <f>SUM('Month (Million m3)'!E93:E95)</f>
        <v>6031.399428756582</v>
      </c>
      <c r="F39" s="255">
        <f>SUM('Month (Million m3)'!F93:F95)</f>
        <v>1122.642509021404</v>
      </c>
      <c r="G39" s="256">
        <f>SUM('Month (Million m3)'!G93:G95)</f>
        <v>8183.726717777987</v>
      </c>
      <c r="H39" s="257">
        <f>'Quarter (GWh)'!H39*0.0914</f>
        <v>1046.987</v>
      </c>
      <c r="I39" s="255">
        <f>'Quarter (GWh)'!I39*0.0914</f>
        <v>83.0826</v>
      </c>
      <c r="J39" s="255">
        <f>SUM('Month (Million m3)'!J95:J97)</f>
        <v>0</v>
      </c>
      <c r="K39" s="255">
        <f>'Quarter (GWh)'!K39*0.0914</f>
        <v>1117.365</v>
      </c>
      <c r="L39" s="256">
        <f>'Quarter (GWh)'!L39*0.0914</f>
        <v>2247.4346</v>
      </c>
      <c r="M39" s="396">
        <f>'Quarter (GWh)'!M39*0.0914</f>
        <v>6027.1902</v>
      </c>
      <c r="N39" s="178"/>
      <c r="O39" s="176"/>
      <c r="P39" s="176"/>
      <c r="Q39" s="176"/>
      <c r="R39" s="176"/>
    </row>
    <row r="40" ht="15" customHeight="1">
      <c r="A40" s="259">
        <v>2007</v>
      </c>
      <c r="B40" t="s" s="260">
        <v>137</v>
      </c>
      <c r="C40" s="220">
        <f>SUM('Month (Million m3)'!C96:C98)</f>
        <v>318.7786259541986</v>
      </c>
      <c r="D40" s="220">
        <f>SUM('Month (Million m3)'!D96:D98)</f>
        <v>2166.93242</v>
      </c>
      <c r="E40" s="220">
        <f>SUM('Month (Million m3)'!E96:E98)</f>
        <v>6909.646658582475</v>
      </c>
      <c r="F40" s="220">
        <f>SUM('Month (Million m3)'!F96:F98)</f>
        <v>783.4930176462492</v>
      </c>
      <c r="G40" s="221">
        <f>SUM('Month (Million m3)'!G96:G98)</f>
        <v>10178.850722182922</v>
      </c>
      <c r="H40" s="222">
        <f>SUM('Month (Million m3)'!H96:H98)</f>
        <v>560.1218471610298</v>
      </c>
      <c r="I40" s="220">
        <f>SUM('Month (Million m3)'!I96:I98)</f>
        <v>80.72918</v>
      </c>
      <c r="J40" s="220">
        <f>SUM('Month (Million m3)'!J96:J98)</f>
        <v>0</v>
      </c>
      <c r="K40" s="220">
        <f>SUM('Month (Million m3)'!K96:K98)</f>
        <v>1243.155444118743</v>
      </c>
      <c r="L40" s="221">
        <f>SUM('Month (Million m3)'!L96:L98)</f>
        <v>1884.006471279773</v>
      </c>
      <c r="M40" s="396">
        <f>G40-L40</f>
        <v>8294.844250903148</v>
      </c>
      <c r="N40" s="178"/>
      <c r="O40" s="176"/>
      <c r="P40" s="176"/>
      <c r="Q40" s="176"/>
      <c r="R40" s="176"/>
    </row>
    <row r="41" ht="15" customHeight="1">
      <c r="A41" s="194">
        <v>2007</v>
      </c>
      <c r="B41" t="s" s="229">
        <v>138</v>
      </c>
      <c r="C41" s="225">
        <f>SUM('Month (Million m3)'!C99:C101)</f>
        <v>43.69465648854963</v>
      </c>
      <c r="D41" s="225">
        <f>SUM('Month (Million m3)'!D99:D101)</f>
        <v>1381.41364</v>
      </c>
      <c r="E41" s="225">
        <f>SUM('Month (Million m3)'!E99:E101)</f>
        <v>4084.702595796725</v>
      </c>
      <c r="F41" s="225">
        <f>SUM('Month (Million m3)'!F99:F101)</f>
        <v>70.92169861766155</v>
      </c>
      <c r="G41" s="226">
        <f>SUM('Month (Million m3)'!G99:G101)</f>
        <v>5580.732590902937</v>
      </c>
      <c r="H41" s="227">
        <f>SUM('Month (Million m3)'!H99:H101)</f>
        <v>2207.594162917080</v>
      </c>
      <c r="I41" s="225">
        <f>SUM('Month (Million m3)'!I99:I101)</f>
        <v>95.34009</v>
      </c>
      <c r="J41" s="225">
        <f>SUM('Month (Million m3)'!J99:J101)</f>
        <v>0</v>
      </c>
      <c r="K41" s="225">
        <f>SUM('Month (Million m3)'!K99:K101)</f>
        <v>1033.548634281455</v>
      </c>
      <c r="L41" s="226">
        <f>SUM('Month (Million m3)'!L99:L101)</f>
        <v>3336.482887198535</v>
      </c>
      <c r="M41" s="396">
        <f>G41-L41</f>
        <v>2244.249703704402</v>
      </c>
      <c r="N41" s="178"/>
      <c r="O41" s="176"/>
      <c r="P41" s="176"/>
      <c r="Q41" s="176"/>
      <c r="R41" s="176"/>
    </row>
    <row r="42" ht="15" customHeight="1">
      <c r="A42" s="194">
        <v>2007</v>
      </c>
      <c r="B42" t="s" s="229">
        <v>139</v>
      </c>
      <c r="C42" s="225">
        <f>SUM('Month (Million m3)'!C102:C104)</f>
        <v>6.229007633587787</v>
      </c>
      <c r="D42" s="225">
        <f>SUM('Month (Million m3)'!D102:D104)</f>
        <v>999.8595599999999</v>
      </c>
      <c r="E42" s="225">
        <f>SUM('Month (Million m3)'!E102:E104)</f>
        <v>3317.889368986917</v>
      </c>
      <c r="F42" s="225">
        <f>SUM('Month (Million m3)'!F102:F104)</f>
        <v>73.81006379481596</v>
      </c>
      <c r="G42" s="226">
        <f>SUM('Month (Million m3)'!G102:G104)</f>
        <v>4397.788000415320</v>
      </c>
      <c r="H42" s="227">
        <f>SUM('Month (Million m3)'!H102:H104)</f>
        <v>1193.088383750762</v>
      </c>
      <c r="I42" s="225">
        <f>SUM('Month (Million m3)'!I102:I104)</f>
        <v>167.16741</v>
      </c>
      <c r="J42" s="225">
        <f>SUM('Month (Million m3)'!J102:J104)</f>
        <v>2.17136</v>
      </c>
      <c r="K42" s="225">
        <f>SUM('Month (Million m3)'!K102:K104)</f>
        <v>1125.080704638119</v>
      </c>
      <c r="L42" s="226">
        <f>SUM('Month (Million m3)'!L102:L104)</f>
        <v>2487.507858388880</v>
      </c>
      <c r="M42" s="396">
        <f>G42-L42</f>
        <v>1910.280142026440</v>
      </c>
      <c r="N42" s="178"/>
      <c r="O42" s="176"/>
      <c r="P42" s="176"/>
      <c r="Q42" s="176"/>
      <c r="R42" s="176"/>
    </row>
    <row r="43" ht="15" customHeight="1">
      <c r="A43" s="253">
        <v>2007</v>
      </c>
      <c r="B43" t="s" s="254">
        <v>140</v>
      </c>
      <c r="C43" s="266">
        <f>SUM('Month (Million m3)'!C105:C107)</f>
        <v>224.0759178320611</v>
      </c>
      <c r="D43" s="266">
        <f>SUM('Month (Million m3)'!D105:D107)</f>
        <v>2558.4634</v>
      </c>
      <c r="E43" s="266">
        <f>SUM('Month (Million m3)'!E105:E107)</f>
        <v>6026.516617717292</v>
      </c>
      <c r="F43" s="266">
        <f>SUM('Month (Million m3)'!F105:F107)</f>
        <v>475.7579426819625</v>
      </c>
      <c r="G43" s="267">
        <f>SUM('Month (Million m3)'!G105:G107)</f>
        <v>9284.813878231314</v>
      </c>
      <c r="H43" s="268">
        <f>SUM('Month (Million m3)'!H105:H107)</f>
        <v>735.3673393916306</v>
      </c>
      <c r="I43" s="266">
        <f>SUM('Month (Million m3)'!I105:I107)</f>
        <v>258.8488</v>
      </c>
      <c r="J43" s="266">
        <f>SUM('Month (Million m3)'!J105:J107)</f>
        <v>11.51526</v>
      </c>
      <c r="K43" s="266">
        <f>SUM('Month (Million m3)'!K105:K107)</f>
        <v>1253.637578544782</v>
      </c>
      <c r="L43" s="267">
        <f>SUM('Month (Million m3)'!L105:L107)</f>
        <v>2259.368977936412</v>
      </c>
      <c r="M43" s="409">
        <f>G43-L43</f>
        <v>7025.444900294902</v>
      </c>
      <c r="N43" s="178"/>
      <c r="O43" s="176"/>
      <c r="P43" s="176"/>
      <c r="Q43" s="176"/>
      <c r="R43" s="176"/>
    </row>
    <row r="44" ht="15" customHeight="1">
      <c r="A44" s="259">
        <v>2008</v>
      </c>
      <c r="B44" t="s" s="260">
        <v>137</v>
      </c>
      <c r="C44" s="261">
        <f>SUM('Month (Million m3)'!C108:C110)</f>
        <v>790.7770654745043</v>
      </c>
      <c r="D44" s="261">
        <f>SUM('Month (Million m3)'!D108:D110)</f>
        <v>3150.05599</v>
      </c>
      <c r="E44" s="261">
        <f>SUM('Month (Million m3)'!E108:E110)</f>
        <v>7453.565589505503</v>
      </c>
      <c r="F44" s="261">
        <f>SUM('Month (Million m3)'!F108:F110)</f>
        <v>193.38592</v>
      </c>
      <c r="G44" s="262">
        <f>SUM('Month (Million m3)'!G108:G110)</f>
        <v>11587.784564980007</v>
      </c>
      <c r="H44" s="263">
        <f>SUM('Month (Million m3)'!H108:H110)</f>
        <v>66.00695377937667</v>
      </c>
      <c r="I44" s="261">
        <f>SUM('Month (Million m3)'!I108:I110)</f>
        <v>221.26514</v>
      </c>
      <c r="J44" s="261">
        <f>SUM('Month (Million m3)'!J108:J110)</f>
        <v>10.2295</v>
      </c>
      <c r="K44" s="261">
        <f>SUM('Month (Million m3)'!K108:K110)</f>
        <v>1320.237839198163</v>
      </c>
      <c r="L44" s="262">
        <f>SUM('Month (Million m3)'!L108:L110)</f>
        <v>1617.739432977540</v>
      </c>
      <c r="M44" s="408">
        <f>G44-L44</f>
        <v>9970.045132002468</v>
      </c>
      <c r="N44" s="178"/>
      <c r="O44" s="176"/>
      <c r="P44" s="176"/>
      <c r="Q44" s="176"/>
      <c r="R44" s="176"/>
    </row>
    <row r="45" ht="15" customHeight="1">
      <c r="A45" s="194">
        <v>2008</v>
      </c>
      <c r="B45" t="s" s="229">
        <v>138</v>
      </c>
      <c r="C45" s="230">
        <f>SUM('Month (Million m3)'!C111:C113)</f>
        <v>303.6209193833333</v>
      </c>
      <c r="D45" s="230">
        <f>SUM('Month (Million m3)'!D111:D113)</f>
        <v>1924.56105</v>
      </c>
      <c r="E45" s="230">
        <f>SUM('Month (Million m3)'!E111:E113)</f>
        <v>4713.223079326984</v>
      </c>
      <c r="F45" s="230">
        <f>SUM('Month (Million m3)'!F111:F113)</f>
        <v>88.50292499999999</v>
      </c>
      <c r="G45" s="231">
        <f>SUM('Month (Million m3)'!G111:G113)</f>
        <v>7029.907973710317</v>
      </c>
      <c r="H45" s="234">
        <f>SUM('Month (Million m3)'!H111:H113)</f>
        <v>1012.674812650306</v>
      </c>
      <c r="I45" s="230">
        <f>SUM('Month (Million m3)'!I111:I113)</f>
        <v>289.72987</v>
      </c>
      <c r="J45" s="230">
        <f>SUM('Month (Million m3)'!J111:J113)</f>
        <v>7.375080000000001</v>
      </c>
      <c r="K45" s="230">
        <f>SUM('Month (Million m3)'!K111:K113)</f>
        <v>1202.544278475849</v>
      </c>
      <c r="L45" s="231">
        <f>SUM('Month (Million m3)'!L111:L113)</f>
        <v>2512.324041126154</v>
      </c>
      <c r="M45" s="396">
        <f>G45-L45</f>
        <v>4517.583932584163</v>
      </c>
      <c r="N45" s="178"/>
      <c r="O45" s="176"/>
      <c r="P45" s="176"/>
      <c r="Q45" s="176"/>
      <c r="R45" s="176"/>
    </row>
    <row r="46" ht="15" customHeight="1">
      <c r="A46" s="194">
        <v>2008</v>
      </c>
      <c r="B46" t="s" s="229">
        <v>139</v>
      </c>
      <c r="C46" s="230">
        <f>SUM('Month (Million m3)'!C114:C116)</f>
        <v>0.8074674843141231</v>
      </c>
      <c r="D46" s="230">
        <f>SUM('Month (Million m3)'!D114:D116)</f>
        <v>1329.69786</v>
      </c>
      <c r="E46" s="230">
        <f>SUM('Month (Million m3)'!E114:E116)</f>
        <v>4738.451390406633</v>
      </c>
      <c r="F46" s="230">
        <f>SUM('Month (Million m3)'!F114:F116)</f>
        <v>73.64636999999999</v>
      </c>
      <c r="G46" s="231">
        <f>SUM('Month (Million m3)'!G114:G116)</f>
        <v>6142.603087890948</v>
      </c>
      <c r="H46" s="234">
        <f>SUM('Month (Million m3)'!H114:H116)</f>
        <v>1494.062834964487</v>
      </c>
      <c r="I46" s="230">
        <f>SUM('Month (Million m3)'!I114:I116)</f>
        <v>181.90698</v>
      </c>
      <c r="J46" s="230">
        <f>SUM('Month (Million m3)'!J114:J116)</f>
        <v>9.65222</v>
      </c>
      <c r="K46" s="230">
        <f>SUM('Month (Million m3)'!K114:K116)</f>
        <v>1133.136638339336</v>
      </c>
      <c r="L46" s="231">
        <f>SUM('Month (Million m3)'!L114:L116)</f>
        <v>2818.758673303822</v>
      </c>
      <c r="M46" s="410">
        <f>SUM('Month (Million m3)'!M114:M116)</f>
        <v>3323.844414587125</v>
      </c>
      <c r="N46" s="178"/>
      <c r="O46" s="176"/>
      <c r="P46" s="176"/>
      <c r="Q46" s="176"/>
      <c r="R46" s="176"/>
    </row>
    <row r="47" ht="15" customHeight="1">
      <c r="A47" s="253">
        <v>2008</v>
      </c>
      <c r="B47" t="s" s="254">
        <v>140</v>
      </c>
      <c r="C47" s="266">
        <f>SUM('Month (Million m3)'!C117:C119)</f>
        <v>31.60759683040242</v>
      </c>
      <c r="D47" s="266">
        <f>SUM('Month (Million m3)'!D117:D119)</f>
        <v>2035.26121</v>
      </c>
      <c r="E47" s="266">
        <f>SUM('Month (Million m3)'!E117:E119)</f>
        <v>8622.886074728442</v>
      </c>
      <c r="F47" s="266">
        <f>SUM('Month (Million m3)'!F117:F119)</f>
        <v>479.2363099999999</v>
      </c>
      <c r="G47" s="267">
        <f>SUM('Month (Million m3)'!G117:G119)</f>
        <v>11168.991191558844</v>
      </c>
      <c r="H47" s="268">
        <f>SUM('Month (Million m3)'!H117:H119)</f>
        <v>1611.098173636601</v>
      </c>
      <c r="I47" s="266">
        <f>SUM('Month (Million m3)'!I117:I119)</f>
        <v>208.34001</v>
      </c>
      <c r="J47" s="266">
        <f>SUM('Month (Million m3)'!J117:J119)</f>
        <v>7.65444</v>
      </c>
      <c r="K47" s="266">
        <f>SUM('Month (Million m3)'!K117:K119)</f>
        <v>1296.449306178097</v>
      </c>
      <c r="L47" s="267">
        <f>SUM('Month (Million m3)'!L117:L119)</f>
        <v>3123.541929814698</v>
      </c>
      <c r="M47" s="411">
        <f>SUM('Month (Million m3)'!M117:M119)</f>
        <v>8045.449261744146</v>
      </c>
      <c r="N47" s="178"/>
      <c r="O47" s="176"/>
      <c r="P47" s="176"/>
      <c r="Q47" s="176"/>
      <c r="R47" s="176"/>
    </row>
    <row r="48" ht="15" customHeight="1">
      <c r="A48" s="259">
        <v>2009</v>
      </c>
      <c r="B48" t="s" s="412">
        <v>137</v>
      </c>
      <c r="C48" s="261">
        <f>SUM('Month (Million m3)'!C120:C122)</f>
        <v>134.5319674437468</v>
      </c>
      <c r="D48" s="261">
        <f>SUM('Month (Million m3)'!D120:D122)</f>
        <v>2375.02259</v>
      </c>
      <c r="E48" s="261">
        <f>SUM('Month (Million m3)'!E120:E122)</f>
        <v>8927.389476501066</v>
      </c>
      <c r="F48" s="261">
        <f>SUM('Month (Million m3)'!F120:F122)</f>
        <v>1242.612735</v>
      </c>
      <c r="G48" s="262">
        <f>SUM('Month (Million m3)'!G120:G122)</f>
        <v>12679.556768944814</v>
      </c>
      <c r="H48" s="263">
        <f>SUM('Month (Million m3)'!H120:H122)</f>
        <v>1394.166434100563</v>
      </c>
      <c r="I48" s="261">
        <f>SUM('Month (Million m3)'!I120:I122)</f>
        <v>315.4077</v>
      </c>
      <c r="J48" s="261">
        <f>SUM('Month (Million m3)'!J120:J122)</f>
        <v>7.558</v>
      </c>
      <c r="K48" s="261">
        <f>SUM('Month (Million m3)'!K120:K122)</f>
        <v>1294.400822625227</v>
      </c>
      <c r="L48" s="262">
        <f>SUM('Month (Million m3)'!L120:L122)</f>
        <v>3011.532956725790</v>
      </c>
      <c r="M48" s="413">
        <f>SUM('Month (Million m3)'!M120:M122)</f>
        <v>9668.023812219024</v>
      </c>
      <c r="N48" s="178"/>
      <c r="O48" s="176"/>
      <c r="P48" s="176"/>
      <c r="Q48" s="176"/>
      <c r="R48" s="176"/>
    </row>
    <row r="49" ht="15" customHeight="1">
      <c r="A49" s="194">
        <v>2009</v>
      </c>
      <c r="B49" t="s" s="414">
        <v>138</v>
      </c>
      <c r="C49" s="230">
        <f>SUM('Month (Million m3)'!C123:C125)</f>
        <v>0</v>
      </c>
      <c r="D49" s="230">
        <f>SUM('Month (Million m3)'!D123:D125)</f>
        <v>1289.80984</v>
      </c>
      <c r="E49" s="230">
        <f>SUM('Month (Million m3)'!E123:E125)</f>
        <v>4410.024216743829</v>
      </c>
      <c r="F49" s="230">
        <f>SUM('Month (Million m3)'!F123:F125)</f>
        <v>1708.595174999999</v>
      </c>
      <c r="G49" s="231">
        <f>SUM('Month (Million m3)'!G123:G125)</f>
        <v>7408.429231743828</v>
      </c>
      <c r="H49" s="234">
        <f>SUM('Month (Million m3)'!H123:H125)</f>
        <v>2389.445435954167</v>
      </c>
      <c r="I49" s="230">
        <f>SUM('Month (Million m3)'!I123:I125)</f>
        <v>376.1255</v>
      </c>
      <c r="J49" s="230">
        <f>SUM('Month (Million m3)'!J123:J125)</f>
        <v>5.843</v>
      </c>
      <c r="K49" s="230">
        <f>SUM('Month (Million m3)'!K123:K125)</f>
        <v>1244.122805367384</v>
      </c>
      <c r="L49" s="231">
        <f>SUM('Month (Million m3)'!L123:L125)</f>
        <v>4015.536741321551</v>
      </c>
      <c r="M49" s="410">
        <f>SUM('Month (Million m3)'!M123:M125)</f>
        <v>3392.892490422278</v>
      </c>
      <c r="N49" s="178"/>
      <c r="O49" s="176"/>
      <c r="P49" s="176"/>
      <c r="Q49" s="176"/>
      <c r="R49" s="176"/>
    </row>
    <row r="50" ht="15" customHeight="1">
      <c r="A50" s="194">
        <v>2009</v>
      </c>
      <c r="B50" t="s" s="414">
        <v>139</v>
      </c>
      <c r="C50" s="230">
        <f>SUM('Month (Million m3)'!C126:C128)</f>
        <v>5.46743858393332</v>
      </c>
      <c r="D50" s="230">
        <f>SUM('Month (Million m3)'!D126:D128)</f>
        <v>668.6070199999999</v>
      </c>
      <c r="E50" s="230">
        <f>SUM('Month (Million m3)'!E126:E128)</f>
        <v>3661.525999986154</v>
      </c>
      <c r="F50" s="230">
        <f>SUM('Month (Million m3)'!F126:F128)</f>
        <v>2781.565885</v>
      </c>
      <c r="G50" s="231">
        <f>SUM('Month (Million m3)'!G126:G128)</f>
        <v>7117.166343570087</v>
      </c>
      <c r="H50" s="234">
        <f>SUM('Month (Million m3)'!H126:H128)</f>
        <v>1159.203471894850</v>
      </c>
      <c r="I50" s="230">
        <f>SUM('Month (Million m3)'!I126:I128)</f>
        <v>189.42055</v>
      </c>
      <c r="J50" s="230">
        <f>SUM('Month (Million m3)'!J126:J128)</f>
        <v>5.643</v>
      </c>
      <c r="K50" s="230">
        <f>SUM('Month (Million m3)'!K126:K128)</f>
        <v>1087.320579819749</v>
      </c>
      <c r="L50" s="231">
        <f>SUM('Month (Million m3)'!L126:L128)</f>
        <v>2441.587601714598</v>
      </c>
      <c r="M50" s="410">
        <f>SUM('Month (Million m3)'!M126:M128)</f>
        <v>4675.578741855488</v>
      </c>
      <c r="N50" s="178"/>
      <c r="O50" s="176"/>
      <c r="P50" s="176"/>
      <c r="Q50" s="176"/>
      <c r="R50" s="176"/>
    </row>
    <row r="51" ht="15" customHeight="1">
      <c r="A51" s="253">
        <v>2009</v>
      </c>
      <c r="B51" t="s" s="415">
        <v>140</v>
      </c>
      <c r="C51" s="266">
        <f>SUM('Month (Million m3)'!C129:C131)</f>
        <v>588.0222238629485</v>
      </c>
      <c r="D51" s="266">
        <f>SUM('Month (Million m3)'!D129:D131)</f>
        <v>2141.27382</v>
      </c>
      <c r="E51" s="266">
        <f>SUM('Month (Million m3)'!E129:E131)</f>
        <v>6478.801877856215</v>
      </c>
      <c r="F51" s="266">
        <f>SUM('Month (Million m3)'!F129:F131)</f>
        <v>4546.293605</v>
      </c>
      <c r="G51" s="267">
        <f>SUM('Month (Million m3)'!G129:G131)</f>
        <v>13754.391526719164</v>
      </c>
      <c r="H51" s="268">
        <f>SUM('Month (Million m3)'!H129:H131)</f>
        <v>759.636007825785</v>
      </c>
      <c r="I51" s="266">
        <f>SUM('Month (Million m3)'!I129:I131)</f>
        <v>329.57429</v>
      </c>
      <c r="J51" s="266">
        <f>SUM('Month (Million m3)'!J129:J131)</f>
        <v>4.995</v>
      </c>
      <c r="K51" s="266">
        <f>SUM('Month (Million m3)'!K129:K131)</f>
        <v>1320.649135120996</v>
      </c>
      <c r="L51" s="267">
        <f>SUM('Month (Million m3)'!L129:L131)</f>
        <v>2414.854432946781</v>
      </c>
      <c r="M51" s="411">
        <f>SUM('Month (Million m3)'!M129:M131)</f>
        <v>11339.537093772382</v>
      </c>
      <c r="N51" s="178"/>
      <c r="O51" s="176"/>
      <c r="P51" s="176"/>
      <c r="Q51" s="176"/>
      <c r="R51" s="176"/>
    </row>
    <row r="52" ht="15" customHeight="1">
      <c r="A52" s="259">
        <v>2010</v>
      </c>
      <c r="B52" t="s" s="412">
        <v>137</v>
      </c>
      <c r="C52" s="261">
        <f>SUM('Month (Million m3)'!C132:C134)</f>
        <v>530.8763205285401</v>
      </c>
      <c r="D52" s="261">
        <f>SUM('Month (Million m3)'!D132:D134)</f>
        <v>2819.96684</v>
      </c>
      <c r="E52" s="261">
        <f>SUM('Month (Million m3)'!E132:E134)</f>
        <v>8561.526695403536</v>
      </c>
      <c r="F52" s="261">
        <f>SUM('Month (Million m3)'!F132:F134)</f>
        <v>4485.589303473632</v>
      </c>
      <c r="G52" s="262">
        <f>SUM('Month (Million m3)'!G132:G134)</f>
        <v>16397.959159405709</v>
      </c>
      <c r="H52" s="263">
        <f>SUM('Month (Million m3)'!H132:H134)</f>
        <v>375.6972576263216</v>
      </c>
      <c r="I52" s="261">
        <f>SUM('Month (Million m3)'!I132:I134)</f>
        <v>387.363</v>
      </c>
      <c r="J52" s="261">
        <f>SUM('Month (Million m3)'!J132:J134)</f>
        <v>3.8376</v>
      </c>
      <c r="K52" s="261">
        <f>SUM('Month (Million m3)'!K132:K134)</f>
        <v>1288.693364447935</v>
      </c>
      <c r="L52" s="262">
        <f>SUM('Month (Million m3)'!L132:L134)</f>
        <v>2055.591222074257</v>
      </c>
      <c r="M52" s="413">
        <f>SUM('Month (Million m3)'!M132:M134)</f>
        <v>14342.367937331452</v>
      </c>
      <c r="N52" s="178"/>
      <c r="O52" s="176"/>
      <c r="P52" s="176"/>
      <c r="Q52" s="176"/>
      <c r="R52" s="176"/>
    </row>
    <row r="53" ht="15" customHeight="1">
      <c r="A53" s="194">
        <v>2010</v>
      </c>
      <c r="B53" t="s" s="414">
        <v>138</v>
      </c>
      <c r="C53" s="230">
        <f>SUM('Month (Million m3)'!C135:C137)</f>
        <v>0</v>
      </c>
      <c r="D53" s="230">
        <f>SUM('Month (Million m3)'!D135:D137)</f>
        <v>1686.60204</v>
      </c>
      <c r="E53" s="230">
        <f>SUM('Month (Million m3)'!E135:E137)</f>
        <v>5538.079989051552</v>
      </c>
      <c r="F53" s="230">
        <f>SUM('Month (Million m3)'!F135:F137)</f>
        <v>4524.773923909730</v>
      </c>
      <c r="G53" s="231">
        <f>SUM('Month (Million m3)'!G135:G137)</f>
        <v>11749.455952961283</v>
      </c>
      <c r="H53" s="234">
        <f>SUM('Month (Million m3)'!H135:H137)</f>
        <v>3585.689064894057</v>
      </c>
      <c r="I53" s="230">
        <f>SUM('Month (Million m3)'!I135:I137)</f>
        <v>373.11469</v>
      </c>
      <c r="J53" s="230">
        <f>SUM('Month (Million m3)'!J135:J137)</f>
        <v>2.70272</v>
      </c>
      <c r="K53" s="230">
        <f>SUM('Month (Million m3)'!K135:K137)</f>
        <v>1245.231847906070</v>
      </c>
      <c r="L53" s="231">
        <f>SUM('Month (Million m3)'!L135:L137)</f>
        <v>5206.738322800126</v>
      </c>
      <c r="M53" s="410">
        <f>SUM('Month (Million m3)'!M135:M137)</f>
        <v>6542.717630161156</v>
      </c>
      <c r="N53" s="178"/>
      <c r="O53" s="176"/>
      <c r="P53" s="176"/>
      <c r="Q53" s="176"/>
      <c r="R53" s="176"/>
    </row>
    <row r="54" ht="15" customHeight="1">
      <c r="A54" s="194">
        <v>2010</v>
      </c>
      <c r="B54" t="s" s="414">
        <v>139</v>
      </c>
      <c r="C54" s="230">
        <f>SUM('Month (Million m3)'!C138:C140)</f>
        <v>0</v>
      </c>
      <c r="D54" s="230">
        <f>SUM('Month (Million m3)'!D138:D140)</f>
        <v>1288.24502</v>
      </c>
      <c r="E54" s="230">
        <f>SUM('Month (Million m3)'!E138:E140)</f>
        <v>2999.025353178339</v>
      </c>
      <c r="F54" s="230">
        <f>SUM('Month (Million m3)'!F138:F140)</f>
        <v>4094.3153741509</v>
      </c>
      <c r="G54" s="231">
        <f>SUM('Month (Million m3)'!G138:G140)</f>
        <v>8381.585747329238</v>
      </c>
      <c r="H54" s="234">
        <f>SUM('Month (Million m3)'!H138:H140)</f>
        <v>2997.664852050648</v>
      </c>
      <c r="I54" s="230">
        <f>SUM('Month (Million m3)'!I138:I140)</f>
        <v>193.64357</v>
      </c>
      <c r="J54" s="230">
        <f>SUM('Month (Million m3)'!J138:J140)</f>
        <v>3.42678</v>
      </c>
      <c r="K54" s="230">
        <f>SUM('Month (Million m3)'!K138:K140)</f>
        <v>1239.884292927529</v>
      </c>
      <c r="L54" s="231">
        <f>SUM('Month (Million m3)'!L138:L140)</f>
        <v>4434.619494978177</v>
      </c>
      <c r="M54" s="410">
        <f>SUM('Month (Million m3)'!M138:M140)</f>
        <v>3946.966252351062</v>
      </c>
      <c r="N54" s="178"/>
      <c r="O54" s="176"/>
      <c r="P54" s="176"/>
      <c r="Q54" s="176"/>
      <c r="R54" s="176"/>
    </row>
    <row r="55" ht="15" customHeight="1">
      <c r="A55" s="253">
        <v>2010</v>
      </c>
      <c r="B55" t="s" s="415">
        <v>140</v>
      </c>
      <c r="C55" s="266">
        <f>SUM('Month (Million m3)'!C141:C143)</f>
        <v>713.8631384385493</v>
      </c>
      <c r="D55" s="266">
        <f>SUM('Month (Million m3)'!D141:D143)</f>
        <v>2369.26195</v>
      </c>
      <c r="E55" s="266">
        <f>SUM('Month (Million m3)'!E141:E143)</f>
        <v>7927.213031026678</v>
      </c>
      <c r="F55" s="266">
        <f>SUM('Month (Million m3)'!F141:F143)</f>
        <v>5926.952958631791</v>
      </c>
      <c r="G55" s="267">
        <f>SUM('Month (Million m3)'!G141:G143)</f>
        <v>16937.291078097020</v>
      </c>
      <c r="H55" s="268">
        <f>SUM('Month (Million m3)'!H141:H143)</f>
        <v>1842.610969882840</v>
      </c>
      <c r="I55" s="266">
        <f>SUM('Month (Million m3)'!I141:I143)</f>
        <v>339.4054500000001</v>
      </c>
      <c r="J55" s="266">
        <f>SUM('Month (Million m3)'!J141:J143)</f>
        <v>4.20988</v>
      </c>
      <c r="K55" s="266">
        <f>SUM('Month (Million m3)'!K141:K143)</f>
        <v>1359.688563646987</v>
      </c>
      <c r="L55" s="267">
        <f>SUM('Month (Million m3)'!L141:L143)</f>
        <v>3545.914863529827</v>
      </c>
      <c r="M55" s="411">
        <f>SUM('Month (Million m3)'!M141:M143)</f>
        <v>13391.376214567190</v>
      </c>
      <c r="N55" s="178"/>
      <c r="O55" s="176"/>
      <c r="P55" s="176"/>
      <c r="Q55" s="176"/>
      <c r="R55" s="176"/>
    </row>
    <row r="56" ht="15" customHeight="1">
      <c r="A56" s="259">
        <v>2011</v>
      </c>
      <c r="B56" t="s" s="412">
        <v>137</v>
      </c>
      <c r="C56" s="220">
        <f>SUM('Month (Million m3)'!C144:C146)</f>
        <v>362.4873649395965</v>
      </c>
      <c r="D56" s="220">
        <f>SUM('Month (Million m3)'!D144:D146)</f>
        <v>1704.47739</v>
      </c>
      <c r="E56" s="220">
        <f>SUM('Month (Million m3)'!E144:E146)</f>
        <v>6944.478087758918</v>
      </c>
      <c r="F56" s="220">
        <f>SUM('Month (Million m3)'!F144:F146)</f>
        <v>7321.070211634468</v>
      </c>
      <c r="G56" s="221">
        <f>SUM('Month (Million m3)'!G144:G146)</f>
        <v>16332.513054332981</v>
      </c>
      <c r="H56" s="222">
        <f>SUM('Month (Million m3)'!H144:H146)</f>
        <v>218.4430760400897</v>
      </c>
      <c r="I56" s="220">
        <f>SUM('Month (Million m3)'!I144:I146)</f>
        <v>400.42302</v>
      </c>
      <c r="J56" s="220">
        <f>SUM('Month (Million m3)'!J144:J146)</f>
        <v>3.96798</v>
      </c>
      <c r="K56" s="220">
        <f>SUM('Month (Million m3)'!K144:K146)</f>
        <v>1269.194374772693</v>
      </c>
      <c r="L56" s="221">
        <f>SUM('Month (Million m3)'!L144:L146)</f>
        <v>1892.028450812782</v>
      </c>
      <c r="M56" s="413">
        <f>SUM('Month (Million m3)'!M144:M146)</f>
        <v>14440.4846035202</v>
      </c>
      <c r="N56" s="178"/>
      <c r="O56" s="176"/>
      <c r="P56" s="176"/>
      <c r="Q56" s="176"/>
      <c r="R56" s="176"/>
    </row>
    <row r="57" ht="15" customHeight="1">
      <c r="A57" s="194">
        <v>2011</v>
      </c>
      <c r="B57" t="s" s="414">
        <v>138</v>
      </c>
      <c r="C57" s="225">
        <f>SUM('Month (Million m3)'!C147:C149)</f>
        <v>0</v>
      </c>
      <c r="D57" s="225">
        <f>SUM('Month (Million m3)'!D147:D149)</f>
        <v>1415.158824712042</v>
      </c>
      <c r="E57" s="225">
        <f>SUM('Month (Million m3)'!E147:E149)</f>
        <v>2803.413557168181</v>
      </c>
      <c r="F57" s="225">
        <f>SUM('Month (Million m3)'!F147:F149)</f>
        <v>7616.760608042953</v>
      </c>
      <c r="G57" s="226">
        <f>SUM('Month (Million m3)'!G147:G149)</f>
        <v>11835.332989923176</v>
      </c>
      <c r="H57" s="227">
        <f>SUM('Month (Million m3)'!H147:H149)</f>
        <v>3241.362488527919</v>
      </c>
      <c r="I57" s="225">
        <f>SUM('Month (Million m3)'!I147:I149)</f>
        <v>341.99529</v>
      </c>
      <c r="J57" s="225">
        <f>SUM('Month (Million m3)'!J147:J149)</f>
        <v>2.74208</v>
      </c>
      <c r="K57" s="225">
        <f>SUM('Month (Million m3)'!K147:K149)</f>
        <v>1217.526786709101</v>
      </c>
      <c r="L57" s="226">
        <f>SUM('Month (Million m3)'!L147:L149)</f>
        <v>4803.626645237020</v>
      </c>
      <c r="M57" s="410">
        <f>SUM('Month (Million m3)'!M147:M149)</f>
        <v>7031.706344686155</v>
      </c>
      <c r="N57" s="178"/>
      <c r="O57" s="176"/>
      <c r="P57" s="176"/>
      <c r="Q57" s="176"/>
      <c r="R57" s="176"/>
    </row>
    <row r="58" ht="15" customHeight="1">
      <c r="A58" s="194">
        <v>2011</v>
      </c>
      <c r="B58" t="s" s="414">
        <v>139</v>
      </c>
      <c r="C58" s="225">
        <f>SUM('Month (Million m3)'!C150:C152)</f>
        <v>0</v>
      </c>
      <c r="D58" s="225">
        <f>SUM('Month (Million m3)'!D150:D152)</f>
        <v>1279.71184</v>
      </c>
      <c r="E58" s="225">
        <f>SUM('Month (Million m3)'!E150:E152)</f>
        <v>4328.319618033449</v>
      </c>
      <c r="F58" s="225">
        <f>SUM('Month (Million m3)'!F150:F152)</f>
        <v>5599.351983461049</v>
      </c>
      <c r="G58" s="226">
        <f>SUM('Month (Million m3)'!G150:G152)</f>
        <v>11207.3834414945</v>
      </c>
      <c r="H58" s="227">
        <f>SUM('Month (Million m3)'!H150:H152)</f>
        <v>3020.843023614355</v>
      </c>
      <c r="I58" s="225">
        <f>SUM('Month (Million m3)'!I150:I152)</f>
        <v>290.77028</v>
      </c>
      <c r="J58" s="225">
        <f>SUM('Month (Million m3)'!J150:J152)</f>
        <v>2.20334</v>
      </c>
      <c r="K58" s="225">
        <f>SUM('Month (Million m3)'!K150:K152)</f>
        <v>1356.938526014004</v>
      </c>
      <c r="L58" s="226">
        <f>SUM('Month (Million m3)'!L150:L152)</f>
        <v>4670.755169628359</v>
      </c>
      <c r="M58" s="410">
        <f>SUM('Month (Million m3)'!M150:M152)</f>
        <v>6536.628271866139</v>
      </c>
      <c r="N58" s="178"/>
      <c r="O58" s="176"/>
      <c r="P58" s="176"/>
      <c r="Q58" s="176"/>
      <c r="R58" s="176"/>
    </row>
    <row r="59" ht="15" customHeight="1">
      <c r="A59" s="253">
        <v>2011</v>
      </c>
      <c r="B59" t="s" s="415">
        <v>140</v>
      </c>
      <c r="C59" s="255">
        <f>SUM('Month (Million m3)'!C153:C155)</f>
        <v>5.91397476923077</v>
      </c>
      <c r="D59" s="255">
        <f>SUM('Month (Million m3)'!D153:D155)</f>
        <v>2047.63522</v>
      </c>
      <c r="E59" s="255">
        <f>SUM('Month (Million m3)'!E153:E155)</f>
        <v>7127.245225718647</v>
      </c>
      <c r="F59" s="255">
        <f>SUM('Month (Million m3)'!F153:F155)</f>
        <v>4760.115880403744</v>
      </c>
      <c r="G59" s="256">
        <f>SUM('Month (Million m3)'!G153:G155)</f>
        <v>13940.910300891625</v>
      </c>
      <c r="H59" s="257">
        <f>SUM('Month (Million m3)'!H153:H155)</f>
        <v>2798.373555128454</v>
      </c>
      <c r="I59" s="255">
        <f>SUM('Month (Million m3)'!I153:I155)</f>
        <v>353.43909</v>
      </c>
      <c r="J59" s="255">
        <f>SUM('Month (Million m3)'!J153:J155)</f>
        <v>1.8901</v>
      </c>
      <c r="K59" s="255">
        <f>SUM('Month (Million m3)'!K153:K155)</f>
        <v>1443.429082442090</v>
      </c>
      <c r="L59" s="256">
        <f>SUM('Month (Million m3)'!L153:L155)</f>
        <v>4597.131827570543</v>
      </c>
      <c r="M59" s="411">
        <f>SUM('Month (Million m3)'!M153:M155)</f>
        <v>9343.778473321079</v>
      </c>
      <c r="N59" s="178"/>
      <c r="O59" s="176"/>
      <c r="P59" s="176"/>
      <c r="Q59" s="176"/>
      <c r="R59" s="176"/>
    </row>
    <row r="60" ht="15" customHeight="1">
      <c r="A60" s="259">
        <v>2012</v>
      </c>
      <c r="B60" t="s" s="412">
        <v>137</v>
      </c>
      <c r="C60" s="220">
        <f>SUM('Month (Million m3)'!C156:C158)</f>
        <v>31.39703888429267</v>
      </c>
      <c r="D60" s="220">
        <f>SUM('Month (Million m3)'!D156:D158)</f>
        <v>2516.59577</v>
      </c>
      <c r="E60" s="220">
        <f>SUM('Month (Million m3)'!E156:E158)</f>
        <v>8820.999603039774</v>
      </c>
      <c r="F60" s="220">
        <f>SUM('Month (Million m3)'!F156:F158)</f>
        <v>3611.542956389921</v>
      </c>
      <c r="G60" s="221">
        <f>SUM('Month (Million m3)'!G156:G158)</f>
        <v>14980.535368313987</v>
      </c>
      <c r="H60" s="222">
        <f>SUM('Month (Million m3)'!H156:H158)</f>
        <v>914.3505787504403</v>
      </c>
      <c r="I60" s="220">
        <f>SUM('Month (Million m3)'!I156:I158)</f>
        <v>551.00888</v>
      </c>
      <c r="J60" s="220">
        <f>SUM('Month (Million m3)'!J156:J158)</f>
        <v>1.7794</v>
      </c>
      <c r="K60" s="220">
        <f>SUM('Month (Million m3)'!K156:K158)</f>
        <v>1253.420819025238</v>
      </c>
      <c r="L60" s="221">
        <f>SUM('Month (Million m3)'!L156:L158)</f>
        <v>2720.559677775678</v>
      </c>
      <c r="M60" s="413">
        <f>SUM('Month (Million m3)'!M156:M158)</f>
        <v>12259.975690538307</v>
      </c>
      <c r="N60" s="178"/>
      <c r="O60" s="176"/>
      <c r="P60" s="176"/>
      <c r="Q60" s="176"/>
      <c r="R60" s="176"/>
    </row>
    <row r="61" ht="15" customHeight="1">
      <c r="A61" s="194">
        <v>2012</v>
      </c>
      <c r="B61" t="s" s="414">
        <v>138</v>
      </c>
      <c r="C61" s="225">
        <f>SUM('Month (Million m3)'!C159:C161)</f>
        <v>11.24678776349614</v>
      </c>
      <c r="D61" s="225">
        <f>SUM('Month (Million m3)'!D159:D161)</f>
        <v>1641.48823</v>
      </c>
      <c r="E61" s="225">
        <f>SUM('Month (Million m3)'!E159:E161)</f>
        <v>4919.697801869495</v>
      </c>
      <c r="F61" s="225">
        <f>SUM('Month (Million m3)'!F159:F161)</f>
        <v>4427.094936837248</v>
      </c>
      <c r="G61" s="226">
        <f>SUM('Month (Million m3)'!G159:G161)</f>
        <v>10999.527756470241</v>
      </c>
      <c r="H61" s="227">
        <f>SUM('Month (Million m3)'!H159:H161)</f>
        <v>1417.724598644745</v>
      </c>
      <c r="I61" s="225">
        <f>SUM('Month (Million m3)'!I159:I161)</f>
        <v>576.53864</v>
      </c>
      <c r="J61" s="225">
        <f>SUM('Month (Million m3)'!J159:J161)</f>
        <v>1.28166</v>
      </c>
      <c r="K61" s="225">
        <f>SUM('Month (Million m3)'!K159:K161)</f>
        <v>1399.895910926830</v>
      </c>
      <c r="L61" s="226">
        <f>SUM('Month (Million m3)'!L159:L161)</f>
        <v>3395.440809571574</v>
      </c>
      <c r="M61" s="410">
        <f>SUM('Month (Million m3)'!M159:M161)</f>
        <v>7604.086946898666</v>
      </c>
      <c r="N61" s="178"/>
      <c r="O61" s="176"/>
      <c r="P61" s="176"/>
      <c r="Q61" s="176"/>
      <c r="R61" s="176"/>
    </row>
    <row r="62" ht="15" customHeight="1">
      <c r="A62" s="194">
        <v>2012</v>
      </c>
      <c r="B62" t="s" s="414">
        <v>139</v>
      </c>
      <c r="C62" s="225">
        <f>SUM('Month (Million m3)'!C162:C164)</f>
        <v>5.971565636363637</v>
      </c>
      <c r="D62" s="225">
        <f>SUM('Month (Million m3)'!D162:D164)</f>
        <v>967.9438499999999</v>
      </c>
      <c r="E62" s="225">
        <f>SUM('Month (Million m3)'!E162:E164)</f>
        <v>4305.135950594988</v>
      </c>
      <c r="F62" s="225">
        <f>SUM('Month (Million m3)'!F162:F164)</f>
        <v>3242.940839571853</v>
      </c>
      <c r="G62" s="226">
        <f>SUM('Month (Million m3)'!G162:G164)</f>
        <v>8521.992205803204</v>
      </c>
      <c r="H62" s="227">
        <f>SUM('Month (Million m3)'!H162:H164)</f>
        <v>2210.994138630798</v>
      </c>
      <c r="I62" s="225">
        <f>SUM('Month (Million m3)'!I162:I164)</f>
        <v>442.4977299999999</v>
      </c>
      <c r="J62" s="225">
        <f>SUM('Month (Million m3)'!J162:J164)</f>
        <v>0.76014</v>
      </c>
      <c r="K62" s="225">
        <f>SUM('Month (Million m3)'!K162:K164)</f>
        <v>1377.755611647986</v>
      </c>
      <c r="L62" s="226">
        <f>SUM('Month (Million m3)'!L162:L164)</f>
        <v>4032.007620278784</v>
      </c>
      <c r="M62" s="410">
        <f>SUM('Month (Million m3)'!M162:M164)</f>
        <v>4489.984585524420</v>
      </c>
      <c r="N62" s="178"/>
      <c r="O62" s="176"/>
      <c r="P62" s="176"/>
      <c r="Q62" s="176"/>
      <c r="R62" s="176"/>
    </row>
    <row r="63" ht="15" customHeight="1">
      <c r="A63" s="253">
        <v>2012</v>
      </c>
      <c r="B63" t="s" s="415">
        <v>140</v>
      </c>
      <c r="C63" s="255">
        <f>SUM('Month (Million m3)'!C165:C167)</f>
        <v>1261.394770132653</v>
      </c>
      <c r="D63" s="255">
        <f>SUM('Month (Million m3)'!D165:D167)</f>
        <v>2170.76552</v>
      </c>
      <c r="E63" s="255">
        <f>SUM('Month (Million m3)'!E165:E167)</f>
        <v>8785.954961407044</v>
      </c>
      <c r="F63" s="255">
        <f>SUM('Month (Million m3)'!F165:F167)</f>
        <v>2538.795886733581</v>
      </c>
      <c r="G63" s="256">
        <f>SUM('Month (Million m3)'!G165:G167)</f>
        <v>14756.911138273279</v>
      </c>
      <c r="H63" s="257">
        <f>SUM('Month (Million m3)'!H165:H167)</f>
        <v>84.61867343877552</v>
      </c>
      <c r="I63" s="255">
        <f>SUM('Month (Million m3)'!I165:I167)</f>
        <v>482.47059</v>
      </c>
      <c r="J63" s="255">
        <f>SUM('Month (Million m3)'!J165:J167)</f>
        <v>0.61746</v>
      </c>
      <c r="K63" s="255">
        <f>SUM('Month (Million m3)'!K165:K167)</f>
        <v>1249.110977642673</v>
      </c>
      <c r="L63" s="256">
        <f>SUM('Month (Million m3)'!L165:L167)</f>
        <v>1816.817701081448</v>
      </c>
      <c r="M63" s="411">
        <f>SUM('Month (Million m3)'!M165:M167)</f>
        <v>12940.093437191830</v>
      </c>
      <c r="N63" s="178"/>
      <c r="O63" s="176"/>
      <c r="P63" s="176"/>
      <c r="Q63" s="176"/>
      <c r="R63" s="176"/>
    </row>
    <row r="64" ht="15" customHeight="1">
      <c r="A64" s="259">
        <v>2013</v>
      </c>
      <c r="B64" t="s" s="412">
        <v>137</v>
      </c>
      <c r="C64" s="220">
        <f>SUM('Month (Million m3)'!C168:C170)</f>
        <v>2610.921414774036</v>
      </c>
      <c r="D64" s="220">
        <f>SUM('Month (Million m3)'!D168:D170)</f>
        <v>2857.5603</v>
      </c>
      <c r="E64" s="220">
        <f>SUM('Month (Million m3)'!E168:E170)</f>
        <v>9529.368398467681</v>
      </c>
      <c r="F64" s="220">
        <f>SUM('Month (Million m3)'!F168:F170)</f>
        <v>1496.691331564885</v>
      </c>
      <c r="G64" s="221">
        <f>SUM('Month (Million m3)'!G168:G170)</f>
        <v>16494.5414448066</v>
      </c>
      <c r="H64" s="222">
        <f>SUM('Month (Million m3)'!H168:H170)</f>
        <v>32.63290459555042</v>
      </c>
      <c r="I64" s="220">
        <f>SUM('Month (Million m3)'!I168:I170)</f>
        <v>447.03779</v>
      </c>
      <c r="J64" s="220">
        <f>SUM('Month (Million m3)'!J168:J170)</f>
        <v>0.41574</v>
      </c>
      <c r="K64" s="220">
        <f>SUM('Month (Million m3)'!K168:K170)</f>
        <v>1261.660808395771</v>
      </c>
      <c r="L64" s="221">
        <f>SUM('Month (Million m3)'!L168:L170)</f>
        <v>1741.747242991321</v>
      </c>
      <c r="M64" s="413">
        <f>SUM('Month (Million m3)'!M168:M170)</f>
        <v>14752.794201815279</v>
      </c>
      <c r="N64" s="178"/>
      <c r="O64" s="176"/>
      <c r="P64" s="176"/>
      <c r="Q64" s="176"/>
      <c r="R64" s="176"/>
    </row>
    <row r="65" ht="15" customHeight="1">
      <c r="A65" s="194">
        <v>2013</v>
      </c>
      <c r="B65" t="s" s="414">
        <v>138</v>
      </c>
      <c r="C65" s="225">
        <f>SUM('Month (Million m3)'!C171:C173)</f>
        <v>146.8415089576774</v>
      </c>
      <c r="D65" s="225">
        <f>SUM('Month (Million m3)'!D171:D173)</f>
        <v>1477.779213471503</v>
      </c>
      <c r="E65" s="225">
        <f>SUM('Month (Million m3)'!E171:E173)</f>
        <v>6044.454446539449</v>
      </c>
      <c r="F65" s="225">
        <f>SUM('Month (Million m3)'!F171:F173)</f>
        <v>4053.015304618321</v>
      </c>
      <c r="G65" s="226">
        <f>SUM('Month (Million m3)'!G171:G173)</f>
        <v>11722.090473586950</v>
      </c>
      <c r="H65" s="227">
        <f>SUM('Month (Million m3)'!H171:H173)</f>
        <v>1314.691315580436</v>
      </c>
      <c r="I65" s="225">
        <f>SUM('Month (Million m3)'!I171:I173)</f>
        <v>354.4879999999999</v>
      </c>
      <c r="J65" s="225">
        <f>SUM('Month (Million m3)'!J171:J173)</f>
        <v>0.10824</v>
      </c>
      <c r="K65" s="225">
        <f>SUM('Month (Million m3)'!K171:K173)</f>
        <v>1326.669409977965</v>
      </c>
      <c r="L65" s="226">
        <f>SUM('Month (Million m3)'!L171:L173)</f>
        <v>2995.956965558401</v>
      </c>
      <c r="M65" s="410">
        <f>SUM('Month (Million m3)'!M171:M173)</f>
        <v>8726.133508028550</v>
      </c>
      <c r="N65" s="178"/>
      <c r="O65" s="176"/>
      <c r="P65" s="176"/>
      <c r="Q65" s="176"/>
      <c r="R65" s="176"/>
    </row>
    <row r="66" ht="15" customHeight="1">
      <c r="A66" s="194">
        <v>2013</v>
      </c>
      <c r="B66" t="s" s="414">
        <v>139</v>
      </c>
      <c r="C66" s="225">
        <f>SUM('Month (Million m3)'!C174:C176)</f>
        <v>25.57880307407905</v>
      </c>
      <c r="D66" s="225">
        <f>SUM('Month (Million m3)'!D174:D176)</f>
        <v>980.5033899999999</v>
      </c>
      <c r="E66" s="225">
        <f>SUM('Month (Million m3)'!E174:E176)</f>
        <v>4196.757508955471</v>
      </c>
      <c r="F66" s="225">
        <f>SUM('Month (Million m3)'!F174:F176)</f>
        <v>1779.790740426947</v>
      </c>
      <c r="G66" s="226">
        <f>SUM('Month (Million m3)'!G174:G176)</f>
        <v>6982.630442456497</v>
      </c>
      <c r="H66" s="227">
        <f>SUM('Month (Million m3)'!H174:H176)</f>
        <v>1000.539779028653</v>
      </c>
      <c r="I66" s="225">
        <f>SUM('Month (Million m3)'!I174:I176)</f>
        <v>410.75326</v>
      </c>
      <c r="J66" s="225">
        <f>SUM('Month (Million m3)'!J174:J176)</f>
        <v>0.0902</v>
      </c>
      <c r="K66" s="225">
        <f>SUM('Month (Million m3)'!K174:K176)</f>
        <v>1171.812631328625</v>
      </c>
      <c r="L66" s="226">
        <f>SUM('Month (Million m3)'!L174:L176)</f>
        <v>2583.195870357278</v>
      </c>
      <c r="M66" s="410">
        <f>SUM('Month (Million m3)'!M174:M176)</f>
        <v>4399.434572099218</v>
      </c>
      <c r="N66" s="178"/>
      <c r="O66" s="176"/>
      <c r="P66" s="176"/>
      <c r="Q66" s="176"/>
      <c r="R66" s="176"/>
    </row>
    <row r="67" ht="15" customHeight="1">
      <c r="A67" s="253">
        <v>2013</v>
      </c>
      <c r="B67" t="s" s="415">
        <v>140</v>
      </c>
      <c r="C67" s="255">
        <f>SUM('Month (Million m3)'!C177:C179)</f>
        <v>523.8124697747955</v>
      </c>
      <c r="D67" s="255">
        <f>SUM('Month (Million m3)'!D177:D179)</f>
        <v>2282.09996</v>
      </c>
      <c r="E67" s="255">
        <f>SUM('Month (Million m3)'!E177:E179)</f>
        <v>8095.135899262646</v>
      </c>
      <c r="F67" s="255">
        <f>SUM('Month (Million m3)'!F177:F179)</f>
        <v>2088.038715000102</v>
      </c>
      <c r="G67" s="256">
        <f>SUM('Month (Million m3)'!G177:G179)</f>
        <v>12989.087044037544</v>
      </c>
      <c r="H67" s="257">
        <f>SUM('Month (Million m3)'!H177:H179)</f>
        <v>171.4517886699336</v>
      </c>
      <c r="I67" s="255">
        <f>SUM('Month (Million m3)'!I177:I179)</f>
        <v>349.44576</v>
      </c>
      <c r="J67" s="255">
        <f>SUM('Month (Million m3)'!J177:J179)</f>
        <v>1.14554</v>
      </c>
      <c r="K67" s="255">
        <f>SUM('Month (Million m3)'!K177:K179)</f>
        <v>1144.408514648431</v>
      </c>
      <c r="L67" s="256">
        <f>SUM('Month (Million m3)'!L177:L179)</f>
        <v>1666.451603318364</v>
      </c>
      <c r="M67" s="411">
        <f>SUM('Month (Million m3)'!M177:M179)</f>
        <v>11322.635440719179</v>
      </c>
      <c r="N67" s="178"/>
      <c r="O67" s="176"/>
      <c r="P67" s="176"/>
      <c r="Q67" s="176"/>
      <c r="R67" s="176"/>
    </row>
    <row r="68" ht="15" customHeight="1">
      <c r="A68" s="259">
        <v>2014</v>
      </c>
      <c r="B68" t="s" s="412">
        <v>137</v>
      </c>
      <c r="C68" s="220">
        <f>SUM('Month (Million m3)'!C180:C182)</f>
        <v>296.9147294671354</v>
      </c>
      <c r="D68" s="220">
        <f>SUM('Month (Million m3)'!D180:D182)</f>
        <v>2786.998965064935</v>
      </c>
      <c r="E68" s="220">
        <f>SUM('Month (Million m3)'!E180:E182)</f>
        <v>8572.642197443693</v>
      </c>
      <c r="F68" s="220">
        <f>SUM('Month (Million m3)'!F180:F182)</f>
        <v>1184.807470000001</v>
      </c>
      <c r="G68" s="221">
        <f>SUM('Month (Million m3)'!G180:G182)</f>
        <v>12841.363361975762</v>
      </c>
      <c r="H68" s="222">
        <f>SUM('Month (Million m3)'!H180:H182)</f>
        <v>53.76195925359875</v>
      </c>
      <c r="I68" s="220">
        <f>SUM('Month (Million m3)'!I180:I182)</f>
        <v>511.50098</v>
      </c>
      <c r="J68" s="220">
        <f>SUM('Month (Million m3)'!J180:J182)</f>
        <v>0.44608</v>
      </c>
      <c r="K68" s="220">
        <f>SUM('Month (Million m3)'!K180:K182)</f>
        <v>1180.784531178350</v>
      </c>
      <c r="L68" s="221">
        <f>SUM('Month (Million m3)'!L180:L182)</f>
        <v>1746.493550431949</v>
      </c>
      <c r="M68" s="413">
        <f>SUM('Month (Million m3)'!M180:M182)</f>
        <v>11094.869811543815</v>
      </c>
      <c r="N68" s="178"/>
      <c r="O68" s="176"/>
      <c r="P68" s="176"/>
      <c r="Q68" s="176"/>
      <c r="R68" s="176"/>
    </row>
    <row r="69" ht="15" customHeight="1">
      <c r="A69" s="194">
        <v>2014</v>
      </c>
      <c r="B69" t="s" s="414">
        <v>138</v>
      </c>
      <c r="C69" s="225">
        <f>SUM('Month (Million m3)'!C183:C185)</f>
        <v>0</v>
      </c>
      <c r="D69" s="225">
        <f>SUM('Month (Million m3)'!D183:D185)</f>
        <v>1373.709174319284</v>
      </c>
      <c r="E69" s="225">
        <f>SUM('Month (Million m3)'!E183:E185)</f>
        <v>3986.567370552198</v>
      </c>
      <c r="F69" s="225">
        <f>SUM('Month (Million m3)'!F183:F185)</f>
        <v>4028.7400311165</v>
      </c>
      <c r="G69" s="226">
        <f>SUM('Month (Million m3)'!G183:G185)</f>
        <v>9389.016575987982</v>
      </c>
      <c r="H69" s="227">
        <f>SUM('Month (Million m3)'!H183:H185)</f>
        <v>1755.771991418191</v>
      </c>
      <c r="I69" s="225">
        <f>SUM('Month (Million m3)'!I183:I185)</f>
        <v>492.9331000000001</v>
      </c>
      <c r="J69" s="225">
        <f>SUM('Month (Million m3)'!J183:J185)</f>
        <v>0.18532</v>
      </c>
      <c r="K69" s="225">
        <f>SUM('Month (Million m3)'!K183:K185)</f>
        <v>1192.060863762867</v>
      </c>
      <c r="L69" s="226">
        <f>SUM('Month (Million m3)'!L183:L185)</f>
        <v>3440.951275181058</v>
      </c>
      <c r="M69" s="410">
        <f>SUM('Month (Million m3)'!M183:M185)</f>
        <v>5948.065300806924</v>
      </c>
      <c r="N69" s="178"/>
      <c r="O69" s="176"/>
      <c r="P69" s="176"/>
      <c r="Q69" s="176"/>
      <c r="R69" s="176"/>
    </row>
    <row r="70" ht="15" customHeight="1">
      <c r="A70" s="194">
        <v>2014</v>
      </c>
      <c r="B70" t="s" s="414">
        <v>139</v>
      </c>
      <c r="C70" s="225">
        <f>SUM('Month (Million m3)'!C186:C188)</f>
        <v>0</v>
      </c>
      <c r="D70" s="225">
        <f>SUM('Month (Million m3)'!D186:D188)</f>
        <v>845.1556860566857</v>
      </c>
      <c r="E70" s="225">
        <f>SUM('Month (Million m3)'!E186:E188)</f>
        <v>3467.018217158953</v>
      </c>
      <c r="F70" s="225">
        <f>SUM('Month (Million m3)'!F186:F188)</f>
        <v>3680.952313045</v>
      </c>
      <c r="G70" s="226">
        <f>SUM('Month (Million m3)'!G186:G188)</f>
        <v>7993.126216260638</v>
      </c>
      <c r="H70" s="227">
        <f>SUM('Month (Million m3)'!H186:H188)</f>
        <v>1987.277430090958</v>
      </c>
      <c r="I70" s="225">
        <f>SUM('Month (Million m3)'!I186:I188)</f>
        <v>335.4581</v>
      </c>
      <c r="J70" s="225">
        <f>SUM('Month (Million m3)'!J186:J188)</f>
        <v>0.16892</v>
      </c>
      <c r="K70" s="225">
        <f>SUM('Month (Million m3)'!K186:K188)</f>
        <v>1116.737121128566</v>
      </c>
      <c r="L70" s="226">
        <f>SUM('Month (Million m3)'!L186:L188)</f>
        <v>3439.641571219524</v>
      </c>
      <c r="M70" s="410">
        <f>SUM('Month (Million m3)'!M186:M188)</f>
        <v>4553.484645041115</v>
      </c>
      <c r="N70" s="178"/>
      <c r="O70" s="176"/>
      <c r="P70" s="176"/>
      <c r="Q70" s="176"/>
      <c r="R70" s="176"/>
    </row>
    <row r="71" ht="15" customHeight="1">
      <c r="A71" s="253">
        <v>2014</v>
      </c>
      <c r="B71" t="s" s="415">
        <v>140</v>
      </c>
      <c r="C71" s="255">
        <f>SUM('Month (Million m3)'!C189:C191)</f>
        <v>68.01336935382824</v>
      </c>
      <c r="D71" s="255">
        <f>SUM('Month (Million m3)'!D189:D191)</f>
        <v>1561.306719509907</v>
      </c>
      <c r="E71" s="255">
        <f>SUM('Month (Million m3)'!E189:E191)</f>
        <v>8485.565090765616</v>
      </c>
      <c r="F71" s="255">
        <f>SUM('Month (Million m3)'!F189:F191)</f>
        <v>2417.531628551820</v>
      </c>
      <c r="G71" s="256">
        <f>SUM('Month (Million m3)'!G189:G191)</f>
        <v>12532.416808181171</v>
      </c>
      <c r="H71" s="257">
        <f>SUM('Month (Million m3)'!H189:H191)</f>
        <v>606.5173374268546</v>
      </c>
      <c r="I71" s="255">
        <f>SUM('Month (Million m3)'!I189:I191)</f>
        <v>324.74439</v>
      </c>
      <c r="J71" s="255">
        <f>SUM('Month (Million m3)'!J189:J191)</f>
        <v>0.8691999999999999</v>
      </c>
      <c r="K71" s="255">
        <f>SUM('Month (Million m3)'!K189:K191)</f>
        <v>1002.911345829860</v>
      </c>
      <c r="L71" s="256">
        <f>SUM('Month (Million m3)'!L189:L191)</f>
        <v>1935.042273256715</v>
      </c>
      <c r="M71" s="411">
        <f>SUM('Month (Million m3)'!M189:M191)</f>
        <v>10597.374534924456</v>
      </c>
      <c r="N71" s="178"/>
      <c r="O71" s="176"/>
      <c r="P71" s="176"/>
      <c r="Q71" s="176"/>
      <c r="R71" s="176"/>
    </row>
    <row r="72" ht="15" customHeight="1">
      <c r="A72" s="259">
        <v>2015</v>
      </c>
      <c r="B72" t="s" s="412">
        <v>137</v>
      </c>
      <c r="C72" s="220">
        <f>SUM('Month (Million m3)'!C192:C194)</f>
        <v>195.786814116857</v>
      </c>
      <c r="D72" s="220">
        <f>SUM('Month (Million m3)'!D192:D194)</f>
        <v>2096.574439824743</v>
      </c>
      <c r="E72" s="220">
        <f>SUM('Month (Million m3)'!E192:E194)</f>
        <v>8630.873754168564</v>
      </c>
      <c r="F72" s="220">
        <f>SUM('Month (Million m3)'!F192:F194)</f>
        <v>3175.37180695</v>
      </c>
      <c r="G72" s="221">
        <f>SUM('Month (Million m3)'!G192:G194)</f>
        <v>14098.606815060164</v>
      </c>
      <c r="H72" s="222">
        <f>SUM('Month (Million m3)'!H192:H194)</f>
        <v>543.1259626475401</v>
      </c>
      <c r="I72" s="220">
        <f>SUM('Month (Million m3)'!I192:I194)</f>
        <v>547.32485</v>
      </c>
      <c r="J72" s="220">
        <f>SUM('Month (Million m3)'!J192:J194)</f>
        <v>0.1025</v>
      </c>
      <c r="K72" s="220">
        <f>SUM('Month (Million m3)'!K192:K194)</f>
        <v>1180.552735581808</v>
      </c>
      <c r="L72" s="221">
        <f>SUM('Month (Million m3)'!L192:L194)</f>
        <v>2271.106048229348</v>
      </c>
      <c r="M72" s="413">
        <f>SUM('Month (Million m3)'!M192:M194)</f>
        <v>11827.500766830817</v>
      </c>
      <c r="N72" s="178"/>
      <c r="O72" s="176"/>
      <c r="P72" s="176"/>
      <c r="Q72" s="176"/>
      <c r="R72" s="176"/>
    </row>
    <row r="73" ht="15" customHeight="1">
      <c r="A73" s="194">
        <v>2015</v>
      </c>
      <c r="B73" t="s" s="414">
        <v>138</v>
      </c>
      <c r="C73" s="225">
        <f>SUM('Month (Million m3)'!C195:C197)</f>
        <v>0.1863010000260078</v>
      </c>
      <c r="D73" s="225">
        <f>SUM('Month (Million m3)'!D195:D197)</f>
        <v>305.8258445257732</v>
      </c>
      <c r="E73" s="225">
        <f>SUM('Month (Million m3)'!E195:E197)</f>
        <v>4803.149531520761</v>
      </c>
      <c r="F73" s="225">
        <f>SUM('Month (Million m3)'!F195:F197)</f>
        <v>3233.1830311165</v>
      </c>
      <c r="G73" s="226">
        <f>SUM('Month (Million m3)'!G195:G197)</f>
        <v>8342.344708163060</v>
      </c>
      <c r="H73" s="227">
        <f>SUM('Month (Million m3)'!H195:H197)</f>
        <v>1878.097470736753</v>
      </c>
      <c r="I73" s="225">
        <f>SUM('Month (Million m3)'!I195:I197)</f>
        <v>413.0144</v>
      </c>
      <c r="J73" s="225">
        <f>SUM('Month (Million m3)'!J195:J197)</f>
        <v>0.0574</v>
      </c>
      <c r="K73" s="225">
        <f>SUM('Month (Million m3)'!K195:K197)</f>
        <v>1159.015813295188</v>
      </c>
      <c r="L73" s="226">
        <f>SUM('Month (Million m3)'!L195:L197)</f>
        <v>3450.185084031942</v>
      </c>
      <c r="M73" s="410">
        <f>SUM('Month (Million m3)'!M195:M197)</f>
        <v>4892.159624131118</v>
      </c>
      <c r="N73" s="178"/>
      <c r="O73" s="176"/>
      <c r="P73" s="176"/>
      <c r="Q73" s="176"/>
      <c r="R73" s="176"/>
    </row>
    <row r="74" ht="15" customHeight="1">
      <c r="A74" s="194">
        <v>2015</v>
      </c>
      <c r="B74" t="s" s="414">
        <v>139</v>
      </c>
      <c r="C74" s="225">
        <f>SUM('Month (Million m3)'!C198:C200)</f>
        <v>0</v>
      </c>
      <c r="D74" s="225">
        <f>SUM('Month (Million m3)'!D198:D200)</f>
        <v>24.53347382474227</v>
      </c>
      <c r="E74" s="225">
        <f>SUM('Month (Million m3)'!E198:E200)</f>
        <v>5710.373625933424</v>
      </c>
      <c r="F74" s="225">
        <f>SUM('Month (Million m3)'!F198:F200)</f>
        <v>3509.696945545</v>
      </c>
      <c r="G74" s="226">
        <f>SUM('Month (Million m3)'!G198:G200)</f>
        <v>9244.604045303166</v>
      </c>
      <c r="H74" s="227">
        <f>SUM('Month (Million m3)'!H198:H200)</f>
        <v>3132.262240165069</v>
      </c>
      <c r="I74" s="225">
        <f>SUM('Month (Million m3)'!I198:I200)</f>
        <v>446.8845</v>
      </c>
      <c r="J74" s="225">
        <f>SUM('Month (Million m3)'!J198:J200)</f>
        <v>0.09922</v>
      </c>
      <c r="K74" s="225">
        <f>SUM('Month (Million m3)'!K198:K200)</f>
        <v>1115.605270805334</v>
      </c>
      <c r="L74" s="226">
        <f>SUM('Month (Million m3)'!L198:L200)</f>
        <v>4694.851230970404</v>
      </c>
      <c r="M74" s="410">
        <f>SUM('Month (Million m3)'!M198:M200)</f>
        <v>4549.752814332762</v>
      </c>
      <c r="N74" s="178"/>
      <c r="O74" s="176"/>
      <c r="P74" s="176"/>
      <c r="Q74" s="176"/>
      <c r="R74" s="176"/>
    </row>
    <row r="75" ht="15" customHeight="1">
      <c r="A75" s="194">
        <v>2015</v>
      </c>
      <c r="B75" t="s" s="275">
        <v>140</v>
      </c>
      <c r="C75" s="225">
        <f>SUM('Month (Million m3)'!C201:C203)</f>
        <v>0</v>
      </c>
      <c r="D75" s="225">
        <f>SUM('Month (Million m3)'!D201:D203)</f>
        <v>880.147622371134</v>
      </c>
      <c r="E75" s="225">
        <f>SUM('Month (Million m3)'!E201:E203)</f>
        <v>8186.447201875342</v>
      </c>
      <c r="F75" s="225">
        <f>SUM('Month (Million m3)'!F201:F203)</f>
        <v>3731.047202498767</v>
      </c>
      <c r="G75" s="226">
        <f>SUM('Month (Million m3)'!G201:G203)</f>
        <v>12797.642026745241</v>
      </c>
      <c r="H75" s="227">
        <f>SUM('Month (Million m3)'!H201:H203)</f>
        <v>2187.214598630216</v>
      </c>
      <c r="I75" s="225">
        <f>SUM('Month (Million m3)'!I201:I203)</f>
        <v>415.60406</v>
      </c>
      <c r="J75" s="225">
        <f>SUM('Month (Million m3)'!J201:J203)</f>
        <v>0.07134</v>
      </c>
      <c r="K75" s="225">
        <f>SUM('Month (Million m3)'!K201:K203)</f>
        <v>1109.295571056447</v>
      </c>
      <c r="L75" s="226">
        <f>SUM('Month (Million m3)'!L201:L203)</f>
        <v>3712.185569686663</v>
      </c>
      <c r="M75" s="410">
        <f>SUM('Month (Million m3)'!M201:M203)</f>
        <v>9085.456457058579</v>
      </c>
      <c r="N75" s="178"/>
      <c r="O75" s="176"/>
      <c r="P75" s="176"/>
      <c r="Q75" s="176"/>
      <c r="R75" s="176"/>
    </row>
    <row r="76" ht="15" customHeight="1">
      <c r="A76" s="176"/>
      <c r="B76" s="232"/>
      <c r="C76" s="225"/>
      <c r="D76" s="225"/>
      <c r="E76" s="225"/>
      <c r="F76" s="225"/>
      <c r="G76" s="225"/>
      <c r="H76" s="225"/>
      <c r="I76" s="225"/>
      <c r="J76" s="225"/>
      <c r="K76" s="225"/>
      <c r="L76" s="226"/>
      <c r="M76" s="410"/>
      <c r="N76" s="178"/>
      <c r="O76" s="176"/>
      <c r="P76" s="176"/>
      <c r="Q76" s="176"/>
      <c r="R76" s="176"/>
    </row>
    <row r="77" ht="15" customHeight="1">
      <c r="A77" s="233"/>
      <c r="B77" s="232"/>
      <c r="C77" s="225"/>
      <c r="D77" s="225"/>
      <c r="E77" s="225"/>
      <c r="F77" s="225"/>
      <c r="G77" s="225"/>
      <c r="H77" s="225"/>
      <c r="I77" s="225"/>
      <c r="J77" s="225"/>
      <c r="K77" s="225"/>
      <c r="L77" s="226"/>
      <c r="M77" s="410"/>
      <c r="N77" s="178"/>
      <c r="O77" s="176"/>
      <c r="P77" s="176"/>
      <c r="Q77" s="176"/>
      <c r="R77" s="176"/>
    </row>
    <row r="78" ht="15" customHeight="1">
      <c r="A78" t="s" s="163">
        <v>53</v>
      </c>
      <c r="B78" s="278"/>
      <c r="C78" s="225"/>
      <c r="D78" s="225"/>
      <c r="E78" s="225"/>
      <c r="F78" s="225"/>
      <c r="G78" s="176"/>
      <c r="H78" s="225"/>
      <c r="I78" s="225"/>
      <c r="J78" s="225"/>
      <c r="K78" s="225"/>
      <c r="L78" s="226"/>
      <c r="M78" s="241"/>
      <c r="N78" s="178"/>
      <c r="O78" s="176"/>
      <c r="P78" s="176"/>
      <c r="Q78" s="176"/>
      <c r="R78" s="176"/>
    </row>
    <row r="79" ht="15" customHeight="1">
      <c r="A79" s="239"/>
      <c r="B79" s="176"/>
      <c r="C79" s="225"/>
      <c r="D79" s="225"/>
      <c r="E79" s="225"/>
      <c r="F79" s="225"/>
      <c r="G79" s="225"/>
      <c r="H79" s="225"/>
      <c r="I79" s="225"/>
      <c r="J79" s="225"/>
      <c r="K79" s="225"/>
      <c r="L79" s="226"/>
      <c r="M79" s="241"/>
      <c r="N79" s="178"/>
      <c r="O79" s="176"/>
      <c r="P79" s="176"/>
      <c r="Q79" s="176"/>
      <c r="R79" s="176"/>
    </row>
    <row r="80" ht="15" customHeight="1">
      <c r="A80" s="176"/>
      <c r="B80" s="176"/>
      <c r="C80" s="225"/>
      <c r="D80" s="225"/>
      <c r="E80" s="225"/>
      <c r="F80" s="225"/>
      <c r="G80" s="225"/>
      <c r="H80" s="225"/>
      <c r="I80" s="225"/>
      <c r="J80" s="225"/>
      <c r="K80" s="225"/>
      <c r="L80" s="226"/>
      <c r="M80" s="241"/>
      <c r="N80" s="178"/>
      <c r="O80" s="176"/>
      <c r="P80" s="176"/>
      <c r="Q80" s="176"/>
      <c r="R80" s="176"/>
    </row>
    <row r="81" ht="15" customHeight="1">
      <c r="A81" s="176"/>
      <c r="B81" s="176"/>
      <c r="C81" s="225"/>
      <c r="D81" s="225"/>
      <c r="E81" s="225"/>
      <c r="F81" s="225"/>
      <c r="G81" s="225"/>
      <c r="H81" s="225"/>
      <c r="I81" s="242"/>
      <c r="J81" s="242"/>
      <c r="K81" s="225"/>
      <c r="L81" s="226"/>
      <c r="M81" s="179"/>
      <c r="N81" s="178"/>
      <c r="O81" s="176"/>
      <c r="P81" s="176"/>
      <c r="Q81" s="176"/>
      <c r="R81" s="176"/>
    </row>
    <row r="82" ht="15" customHeight="1">
      <c r="A82" s="176"/>
      <c r="B82" s="176"/>
      <c r="C82" s="225"/>
      <c r="D82" s="225"/>
      <c r="E82" s="225"/>
      <c r="F82" s="225"/>
      <c r="G82" s="225"/>
      <c r="H82" s="225"/>
      <c r="I82" s="242"/>
      <c r="J82" s="242"/>
      <c r="K82" s="225"/>
      <c r="L82" s="226"/>
      <c r="M82" s="179"/>
      <c r="N82" s="178"/>
      <c r="O82" s="176"/>
      <c r="P82" s="176"/>
      <c r="Q82" s="176"/>
      <c r="R82" s="176"/>
    </row>
    <row r="83" ht="15" customHeight="1">
      <c r="A83" s="176"/>
      <c r="B83" s="176"/>
      <c r="C83" s="225"/>
      <c r="D83" s="225"/>
      <c r="E83" s="225"/>
      <c r="F83" s="225"/>
      <c r="G83" s="225"/>
      <c r="H83" s="225"/>
      <c r="I83" s="242"/>
      <c r="J83" s="242"/>
      <c r="K83" s="225"/>
      <c r="L83" s="226"/>
      <c r="M83" s="179"/>
      <c r="N83" s="178"/>
      <c r="O83" s="176"/>
      <c r="P83" s="176"/>
      <c r="Q83" s="176"/>
      <c r="R83" s="176"/>
    </row>
    <row r="84" ht="15" customHeight="1">
      <c r="A84" s="176"/>
      <c r="B84" s="176"/>
      <c r="C84" s="225"/>
      <c r="D84" s="225"/>
      <c r="E84" s="225"/>
      <c r="F84" s="225"/>
      <c r="G84" s="225"/>
      <c r="H84" s="225"/>
      <c r="I84" s="242"/>
      <c r="J84" s="242"/>
      <c r="K84" s="225"/>
      <c r="L84" s="226"/>
      <c r="M84" s="179"/>
      <c r="N84" s="178"/>
      <c r="O84" s="176"/>
      <c r="P84" s="176"/>
      <c r="Q84" s="176"/>
      <c r="R84" s="176"/>
    </row>
    <row r="85" ht="15" customHeight="1">
      <c r="A85" s="176"/>
      <c r="B85" s="176"/>
      <c r="C85" s="225"/>
      <c r="D85" s="225"/>
      <c r="E85" s="225"/>
      <c r="F85" s="225"/>
      <c r="G85" s="225"/>
      <c r="H85" s="225"/>
      <c r="I85" s="242"/>
      <c r="J85" s="242"/>
      <c r="K85" s="225"/>
      <c r="L85" s="226"/>
      <c r="M85" s="179"/>
      <c r="N85" s="178"/>
      <c r="O85" s="176"/>
      <c r="P85" s="176"/>
      <c r="Q85" s="176"/>
      <c r="R85" s="176"/>
    </row>
    <row r="86" ht="15" customHeight="1">
      <c r="A86" s="176"/>
      <c r="B86" s="176"/>
      <c r="C86" s="225"/>
      <c r="D86" s="225"/>
      <c r="E86" s="225"/>
      <c r="F86" s="225"/>
      <c r="G86" s="225"/>
      <c r="H86" s="225"/>
      <c r="I86" s="242"/>
      <c r="J86" s="242"/>
      <c r="K86" s="225"/>
      <c r="L86" s="226"/>
      <c r="M86" s="179"/>
      <c r="N86" s="178"/>
      <c r="O86" s="176"/>
      <c r="P86" s="176"/>
      <c r="Q86" s="176"/>
      <c r="R86" s="176"/>
    </row>
    <row r="87" ht="15" customHeight="1">
      <c r="A87" s="176"/>
      <c r="B87" s="176"/>
      <c r="C87" s="225"/>
      <c r="D87" s="225"/>
      <c r="E87" s="225"/>
      <c r="F87" s="225"/>
      <c r="G87" s="225"/>
      <c r="H87" s="225"/>
      <c r="I87" s="242"/>
      <c r="J87" s="242"/>
      <c r="K87" s="225"/>
      <c r="L87" s="226"/>
      <c r="M87" s="179"/>
      <c r="N87" s="178"/>
      <c r="O87" s="176"/>
      <c r="P87" s="176"/>
      <c r="Q87" s="176"/>
      <c r="R87" s="176"/>
    </row>
    <row r="88" ht="15" customHeight="1">
      <c r="A88" s="176"/>
      <c r="B88" s="176"/>
      <c r="C88" s="225"/>
      <c r="D88" s="225"/>
      <c r="E88" s="225"/>
      <c r="F88" s="225"/>
      <c r="G88" s="225"/>
      <c r="H88" s="225"/>
      <c r="I88" s="242"/>
      <c r="J88" s="242"/>
      <c r="K88" s="225"/>
      <c r="L88" s="226"/>
      <c r="M88" s="179"/>
      <c r="N88" s="178"/>
      <c r="O88" s="176"/>
      <c r="P88" s="176"/>
      <c r="Q88" s="176"/>
      <c r="R88" s="176"/>
    </row>
    <row r="89" ht="15" customHeight="1">
      <c r="A89" s="176"/>
      <c r="B89" s="176"/>
      <c r="C89" s="225"/>
      <c r="D89" s="225"/>
      <c r="E89" s="225"/>
      <c r="F89" s="225"/>
      <c r="G89" s="225"/>
      <c r="H89" s="225"/>
      <c r="I89" s="242"/>
      <c r="J89" s="242"/>
      <c r="K89" s="225"/>
      <c r="L89" s="226"/>
      <c r="M89" s="179"/>
      <c r="N89" s="178"/>
      <c r="O89" s="176"/>
      <c r="P89" s="176"/>
      <c r="Q89" s="176"/>
      <c r="R89" s="176"/>
    </row>
    <row r="90" ht="15" customHeight="1">
      <c r="A90" s="176"/>
      <c r="B90" s="176"/>
      <c r="C90" s="225"/>
      <c r="D90" s="225"/>
      <c r="E90" s="225"/>
      <c r="F90" s="225"/>
      <c r="G90" s="225"/>
      <c r="H90" s="225"/>
      <c r="I90" s="242"/>
      <c r="J90" s="242"/>
      <c r="K90" s="225"/>
      <c r="L90" s="226"/>
      <c r="M90" s="179"/>
      <c r="N90" s="178"/>
      <c r="O90" s="176"/>
      <c r="P90" s="176"/>
      <c r="Q90" s="176"/>
      <c r="R90" s="176"/>
    </row>
    <row r="91" ht="15" customHeight="1">
      <c r="A91" s="176"/>
      <c r="B91" s="176"/>
      <c r="C91" s="225"/>
      <c r="D91" s="225"/>
      <c r="E91" s="225"/>
      <c r="F91" s="225"/>
      <c r="G91" s="225"/>
      <c r="H91" s="225"/>
      <c r="I91" s="242"/>
      <c r="J91" s="242"/>
      <c r="K91" s="225"/>
      <c r="L91" s="226"/>
      <c r="M91" s="179"/>
      <c r="N91" s="178"/>
      <c r="O91" s="176"/>
      <c r="P91" s="176"/>
      <c r="Q91" s="176"/>
      <c r="R91" s="176"/>
    </row>
    <row r="92" ht="15" customHeight="1">
      <c r="A92" s="176"/>
      <c r="B92" s="176"/>
      <c r="C92" s="225"/>
      <c r="D92" s="225"/>
      <c r="E92" s="225"/>
      <c r="F92" s="225"/>
      <c r="G92" s="225"/>
      <c r="H92" s="225"/>
      <c r="I92" s="242"/>
      <c r="J92" s="242"/>
      <c r="K92" s="225"/>
      <c r="L92" s="226"/>
      <c r="M92" s="179"/>
      <c r="N92" s="178"/>
      <c r="O92" s="176"/>
      <c r="P92" s="176"/>
      <c r="Q92" s="176"/>
      <c r="R92" s="176"/>
    </row>
    <row r="93" ht="15" customHeight="1">
      <c r="A93" s="176"/>
      <c r="B93" s="176"/>
      <c r="C93" s="225"/>
      <c r="D93" s="225"/>
      <c r="E93" s="225"/>
      <c r="F93" s="225"/>
      <c r="G93" s="225"/>
      <c r="H93" s="225"/>
      <c r="I93" s="242"/>
      <c r="J93" s="242"/>
      <c r="K93" s="225"/>
      <c r="L93" s="226"/>
      <c r="M93" s="179"/>
      <c r="N93" s="178"/>
      <c r="O93" s="176"/>
      <c r="P93" s="176"/>
      <c r="Q93" s="176"/>
      <c r="R93" s="176"/>
    </row>
    <row r="94" ht="15" customHeight="1">
      <c r="A94" s="176"/>
      <c r="B94" s="176"/>
      <c r="C94" s="225"/>
      <c r="D94" s="225"/>
      <c r="E94" s="225"/>
      <c r="F94" s="225"/>
      <c r="G94" s="225"/>
      <c r="H94" s="225"/>
      <c r="I94" s="242"/>
      <c r="J94" s="242"/>
      <c r="K94" s="225"/>
      <c r="L94" s="226"/>
      <c r="M94" s="179"/>
      <c r="N94" s="178"/>
      <c r="O94" s="176"/>
      <c r="P94" s="176"/>
      <c r="Q94" s="176"/>
      <c r="R94" s="176"/>
    </row>
    <row r="95" ht="15" customHeight="1">
      <c r="A95" s="176"/>
      <c r="B95" s="176"/>
      <c r="C95" s="225"/>
      <c r="D95" s="225"/>
      <c r="E95" s="225"/>
      <c r="F95" s="225"/>
      <c r="G95" s="225"/>
      <c r="H95" s="225"/>
      <c r="I95" s="242"/>
      <c r="J95" s="242"/>
      <c r="K95" s="225"/>
      <c r="L95" s="226"/>
      <c r="M95" s="179"/>
      <c r="N95" s="178"/>
      <c r="O95" s="176"/>
      <c r="P95" s="176"/>
      <c r="Q95" s="176"/>
      <c r="R95" s="176"/>
    </row>
    <row r="96" ht="15" customHeight="1">
      <c r="A96" s="176"/>
      <c r="B96" s="176"/>
      <c r="C96" s="225"/>
      <c r="D96" s="225"/>
      <c r="E96" s="225"/>
      <c r="F96" s="225"/>
      <c r="G96" s="225"/>
      <c r="H96" s="225"/>
      <c r="I96" s="242"/>
      <c r="J96" s="242"/>
      <c r="K96" s="225"/>
      <c r="L96" s="226"/>
      <c r="M96" s="179"/>
      <c r="N96" s="178"/>
      <c r="O96" s="176"/>
      <c r="P96" s="176"/>
      <c r="Q96" s="176"/>
      <c r="R96" s="176"/>
    </row>
    <row r="97" ht="15" customHeight="1">
      <c r="A97" s="176"/>
      <c r="B97" s="176"/>
      <c r="C97" s="225"/>
      <c r="D97" s="225"/>
      <c r="E97" s="225"/>
      <c r="F97" s="225"/>
      <c r="G97" s="225"/>
      <c r="H97" s="225"/>
      <c r="I97" s="242"/>
      <c r="J97" s="242"/>
      <c r="K97" s="225"/>
      <c r="L97" s="226"/>
      <c r="M97" s="179"/>
      <c r="N97" s="178"/>
      <c r="O97" s="176"/>
      <c r="P97" s="176"/>
      <c r="Q97" s="176"/>
      <c r="R97" s="176"/>
    </row>
    <row r="98" ht="15" customHeight="1">
      <c r="A98" s="176"/>
      <c r="B98" s="176"/>
      <c r="C98" s="225"/>
      <c r="D98" s="225"/>
      <c r="E98" s="225"/>
      <c r="F98" s="225"/>
      <c r="G98" s="225"/>
      <c r="H98" s="225"/>
      <c r="I98" s="242"/>
      <c r="J98" s="242"/>
      <c r="K98" s="225"/>
      <c r="L98" s="226"/>
      <c r="M98" s="179"/>
      <c r="N98" s="178"/>
      <c r="O98" s="176"/>
      <c r="P98" s="176"/>
      <c r="Q98" s="176"/>
      <c r="R98" s="176"/>
    </row>
    <row r="99" ht="15" customHeight="1">
      <c r="A99" s="176"/>
      <c r="B99" s="176"/>
      <c r="C99" s="225"/>
      <c r="D99" s="225"/>
      <c r="E99" s="225"/>
      <c r="F99" s="225"/>
      <c r="G99" s="225"/>
      <c r="H99" s="225"/>
      <c r="I99" s="242"/>
      <c r="J99" s="242"/>
      <c r="K99" s="225"/>
      <c r="L99" s="226"/>
      <c r="M99" s="179"/>
      <c r="N99" s="178"/>
      <c r="O99" s="176"/>
      <c r="P99" s="176"/>
      <c r="Q99" s="176"/>
      <c r="R99" s="176"/>
    </row>
    <row r="100" ht="15" customHeight="1">
      <c r="A100" s="176"/>
      <c r="B100" s="176"/>
      <c r="C100" s="225"/>
      <c r="D100" s="225"/>
      <c r="E100" s="225"/>
      <c r="F100" s="225"/>
      <c r="G100" s="225"/>
      <c r="H100" s="225"/>
      <c r="I100" s="242"/>
      <c r="J100" s="242"/>
      <c r="K100" s="225"/>
      <c r="L100" s="226"/>
      <c r="M100" s="179"/>
      <c r="N100" s="178"/>
      <c r="O100" s="176"/>
      <c r="P100" s="176"/>
      <c r="Q100" s="176"/>
      <c r="R100" s="176"/>
    </row>
    <row r="101" ht="15" customHeight="1">
      <c r="A101" s="176"/>
      <c r="B101" s="176"/>
      <c r="C101" s="225"/>
      <c r="D101" s="225"/>
      <c r="E101" s="225"/>
      <c r="F101" s="225"/>
      <c r="G101" s="225"/>
      <c r="H101" s="225"/>
      <c r="I101" s="242"/>
      <c r="J101" s="242"/>
      <c r="K101" s="225"/>
      <c r="L101" s="226"/>
      <c r="M101" s="179"/>
      <c r="N101" s="178"/>
      <c r="O101" s="176"/>
      <c r="P101" s="176"/>
      <c r="Q101" s="176"/>
      <c r="R101" s="176"/>
    </row>
    <row r="102" ht="15" customHeight="1">
      <c r="A102" s="176"/>
      <c r="B102" s="176"/>
      <c r="C102" s="225"/>
      <c r="D102" s="225"/>
      <c r="E102" s="225"/>
      <c r="F102" s="225"/>
      <c r="G102" s="225"/>
      <c r="H102" s="225"/>
      <c r="I102" s="242"/>
      <c r="J102" s="242"/>
      <c r="K102" s="225"/>
      <c r="L102" s="226"/>
      <c r="M102" s="179"/>
      <c r="N102" s="178"/>
      <c r="O102" s="176"/>
      <c r="P102" s="176"/>
      <c r="Q102" s="176"/>
      <c r="R102" s="176"/>
    </row>
    <row r="103" ht="15" customHeight="1">
      <c r="A103" s="176"/>
      <c r="B103" s="176"/>
      <c r="C103" s="225"/>
      <c r="D103" s="225"/>
      <c r="E103" s="225"/>
      <c r="F103" s="225"/>
      <c r="G103" s="225"/>
      <c r="H103" s="225"/>
      <c r="I103" s="242"/>
      <c r="J103" s="242"/>
      <c r="K103" s="225"/>
      <c r="L103" s="226"/>
      <c r="M103" s="179"/>
      <c r="N103" s="178"/>
      <c r="O103" s="176"/>
      <c r="P103" s="176"/>
      <c r="Q103" s="176"/>
      <c r="R103" s="176"/>
    </row>
    <row r="104" ht="15" customHeight="1">
      <c r="A104" s="176"/>
      <c r="B104" s="176"/>
      <c r="C104" s="225"/>
      <c r="D104" s="225"/>
      <c r="E104" s="225"/>
      <c r="F104" s="225"/>
      <c r="G104" s="225"/>
      <c r="H104" s="225"/>
      <c r="I104" s="242"/>
      <c r="J104" s="242"/>
      <c r="K104" s="225"/>
      <c r="L104" s="226"/>
      <c r="M104" s="179"/>
      <c r="N104" s="178"/>
      <c r="O104" s="176"/>
      <c r="P104" s="176"/>
      <c r="Q104" s="176"/>
      <c r="R104" s="176"/>
    </row>
    <row r="105" ht="15" customHeight="1">
      <c r="A105" s="176"/>
      <c r="B105" s="176"/>
      <c r="C105" s="225"/>
      <c r="D105" s="225"/>
      <c r="E105" s="225"/>
      <c r="F105" s="225"/>
      <c r="G105" s="225"/>
      <c r="H105" s="225"/>
      <c r="I105" s="242"/>
      <c r="J105" s="242"/>
      <c r="K105" s="225"/>
      <c r="L105" s="226"/>
      <c r="M105" s="179"/>
      <c r="N105" s="178"/>
      <c r="O105" s="176"/>
      <c r="P105" s="176"/>
      <c r="Q105" s="176"/>
      <c r="R105" s="176"/>
    </row>
    <row r="106" ht="15" customHeight="1">
      <c r="A106" s="176"/>
      <c r="B106" s="176"/>
      <c r="C106" s="225"/>
      <c r="D106" s="225"/>
      <c r="E106" s="225"/>
      <c r="F106" s="225"/>
      <c r="G106" s="225"/>
      <c r="H106" s="225"/>
      <c r="I106" s="242"/>
      <c r="J106" s="242"/>
      <c r="K106" s="225"/>
      <c r="L106" s="226"/>
      <c r="M106" s="179"/>
      <c r="N106" s="178"/>
      <c r="O106" s="176"/>
      <c r="P106" s="176"/>
      <c r="Q106" s="176"/>
      <c r="R106" s="176"/>
    </row>
    <row r="107" ht="15" customHeight="1">
      <c r="A107" s="176"/>
      <c r="B107" s="176"/>
      <c r="C107" s="225"/>
      <c r="D107" s="225"/>
      <c r="E107" s="225"/>
      <c r="F107" s="225"/>
      <c r="G107" s="225"/>
      <c r="H107" s="225"/>
      <c r="I107" s="242"/>
      <c r="J107" s="242"/>
      <c r="K107" s="225"/>
      <c r="L107" s="226"/>
      <c r="M107" s="179"/>
      <c r="N107" s="178"/>
      <c r="O107" s="176"/>
      <c r="P107" s="176"/>
      <c r="Q107" s="176"/>
      <c r="R107" s="176"/>
    </row>
    <row r="108" ht="15" customHeight="1">
      <c r="A108" s="176"/>
      <c r="B108" s="176"/>
      <c r="C108" s="225"/>
      <c r="D108" s="225"/>
      <c r="E108" s="225"/>
      <c r="F108" s="225"/>
      <c r="G108" s="225"/>
      <c r="H108" s="225"/>
      <c r="I108" s="242"/>
      <c r="J108" s="242"/>
      <c r="K108" s="225"/>
      <c r="L108" s="226"/>
      <c r="M108" s="179"/>
      <c r="N108" s="178"/>
      <c r="O108" s="176"/>
      <c r="P108" s="176"/>
      <c r="Q108" s="176"/>
      <c r="R108" s="176"/>
    </row>
    <row r="109" ht="15" customHeight="1">
      <c r="A109" s="176"/>
      <c r="B109" s="176"/>
      <c r="C109" s="225"/>
      <c r="D109" s="225"/>
      <c r="E109" s="225"/>
      <c r="F109" s="225"/>
      <c r="G109" s="225"/>
      <c r="H109" s="225"/>
      <c r="I109" s="242"/>
      <c r="J109" s="242"/>
      <c r="K109" s="225"/>
      <c r="L109" s="226"/>
      <c r="M109" s="179"/>
      <c r="N109" s="178"/>
      <c r="O109" s="176"/>
      <c r="P109" s="176"/>
      <c r="Q109" s="176"/>
      <c r="R109" s="176"/>
    </row>
    <row r="110" ht="15" customHeight="1">
      <c r="A110" s="176"/>
      <c r="B110" s="176"/>
      <c r="C110" s="225"/>
      <c r="D110" s="225"/>
      <c r="E110" s="225"/>
      <c r="F110" s="225"/>
      <c r="G110" s="225"/>
      <c r="H110" s="225"/>
      <c r="I110" s="242"/>
      <c r="J110" s="242"/>
      <c r="K110" s="225"/>
      <c r="L110" s="226"/>
      <c r="M110" s="179"/>
      <c r="N110" s="178"/>
      <c r="O110" s="176"/>
      <c r="P110" s="176"/>
      <c r="Q110" s="176"/>
      <c r="R110" s="176"/>
    </row>
    <row r="111" ht="15" customHeight="1">
      <c r="A111" s="176"/>
      <c r="B111" s="176"/>
      <c r="C111" s="225"/>
      <c r="D111" s="225"/>
      <c r="E111" s="225"/>
      <c r="F111" s="225"/>
      <c r="G111" s="225"/>
      <c r="H111" s="225"/>
      <c r="I111" s="242"/>
      <c r="J111" s="242"/>
      <c r="K111" s="225"/>
      <c r="L111" s="226"/>
      <c r="M111" s="179"/>
      <c r="N111" s="178"/>
      <c r="O111" s="176"/>
      <c r="P111" s="176"/>
      <c r="Q111" s="176"/>
      <c r="R111" s="176"/>
    </row>
    <row r="112" ht="15" customHeight="1">
      <c r="A112" s="176"/>
      <c r="B112" s="176"/>
      <c r="C112" s="225"/>
      <c r="D112" s="225"/>
      <c r="E112" s="225"/>
      <c r="F112" s="225"/>
      <c r="G112" s="225"/>
      <c r="H112" s="225"/>
      <c r="I112" s="242"/>
      <c r="J112" s="242"/>
      <c r="K112" s="225"/>
      <c r="L112" s="226"/>
      <c r="M112" s="179"/>
      <c r="N112" s="178"/>
      <c r="O112" s="176"/>
      <c r="P112" s="176"/>
      <c r="Q112" s="176"/>
      <c r="R112" s="176"/>
    </row>
    <row r="113" ht="15" customHeight="1">
      <c r="A113" s="176"/>
      <c r="B113" s="176"/>
      <c r="C113" s="225"/>
      <c r="D113" s="225"/>
      <c r="E113" s="225"/>
      <c r="F113" s="225"/>
      <c r="G113" s="225"/>
      <c r="H113" s="225"/>
      <c r="I113" s="242"/>
      <c r="J113" s="242"/>
      <c r="K113" s="225"/>
      <c r="L113" s="226"/>
      <c r="M113" s="179"/>
      <c r="N113" s="178"/>
      <c r="O113" s="176"/>
      <c r="P113" s="176"/>
      <c r="Q113" s="176"/>
      <c r="R113" s="176"/>
    </row>
    <row r="114" ht="15" customHeight="1">
      <c r="A114" s="176"/>
      <c r="B114" s="176"/>
      <c r="C114" s="225"/>
      <c r="D114" s="225"/>
      <c r="E114" s="225"/>
      <c r="F114" s="225"/>
      <c r="G114" s="225"/>
      <c r="H114" s="225"/>
      <c r="I114" s="242"/>
      <c r="J114" s="242"/>
      <c r="K114" s="225"/>
      <c r="L114" s="226"/>
      <c r="M114" s="179"/>
      <c r="N114" s="178"/>
      <c r="O114" s="176"/>
      <c r="P114" s="176"/>
      <c r="Q114" s="176"/>
      <c r="R114" s="176"/>
    </row>
    <row r="115" ht="15" customHeight="1">
      <c r="A115" s="176"/>
      <c r="B115" s="176"/>
      <c r="C115" s="225"/>
      <c r="D115" s="225"/>
      <c r="E115" s="225"/>
      <c r="F115" s="225"/>
      <c r="G115" s="225"/>
      <c r="H115" s="225"/>
      <c r="I115" s="242"/>
      <c r="J115" s="242"/>
      <c r="K115" s="225"/>
      <c r="L115" s="226"/>
      <c r="M115" s="179"/>
      <c r="N115" s="178"/>
      <c r="O115" s="176"/>
      <c r="P115" s="176"/>
      <c r="Q115" s="176"/>
      <c r="R115" s="176"/>
    </row>
    <row r="116" ht="15" customHeight="1">
      <c r="A116" s="176"/>
      <c r="B116" s="176"/>
      <c r="C116" s="225"/>
      <c r="D116" s="225"/>
      <c r="E116" s="225"/>
      <c r="F116" s="225"/>
      <c r="G116" s="225"/>
      <c r="H116" s="225"/>
      <c r="I116" s="242"/>
      <c r="J116" s="242"/>
      <c r="K116" s="225"/>
      <c r="L116" s="226"/>
      <c r="M116" s="179"/>
      <c r="N116" s="178"/>
      <c r="O116" s="176"/>
      <c r="P116" s="176"/>
      <c r="Q116" s="176"/>
      <c r="R116" s="176"/>
    </row>
    <row r="117" ht="15" customHeight="1">
      <c r="A117" s="176"/>
      <c r="B117" s="176"/>
      <c r="C117" s="225"/>
      <c r="D117" s="225"/>
      <c r="E117" s="225"/>
      <c r="F117" s="225"/>
      <c r="G117" s="225"/>
      <c r="H117" s="225"/>
      <c r="I117" s="242"/>
      <c r="J117" s="242"/>
      <c r="K117" s="225"/>
      <c r="L117" s="226"/>
      <c r="M117" s="179"/>
      <c r="N117" s="178"/>
      <c r="O117" s="176"/>
      <c r="P117" s="176"/>
      <c r="Q117" s="176"/>
      <c r="R117" s="176"/>
    </row>
    <row r="118" ht="15" customHeight="1">
      <c r="A118" s="176"/>
      <c r="B118" s="176"/>
      <c r="C118" s="225"/>
      <c r="D118" s="225"/>
      <c r="E118" s="225"/>
      <c r="F118" s="225"/>
      <c r="G118" s="225"/>
      <c r="H118" s="225"/>
      <c r="I118" s="242"/>
      <c r="J118" s="242"/>
      <c r="K118" s="225"/>
      <c r="L118" s="226"/>
      <c r="M118" s="179"/>
      <c r="N118" s="178"/>
      <c r="O118" s="176"/>
      <c r="P118" s="176"/>
      <c r="Q118" s="176"/>
      <c r="R118" s="176"/>
    </row>
    <row r="119" ht="15" customHeight="1">
      <c r="A119" s="176"/>
      <c r="B119" s="176"/>
      <c r="C119" s="225"/>
      <c r="D119" s="225"/>
      <c r="E119" s="225"/>
      <c r="F119" s="225"/>
      <c r="G119" s="225"/>
      <c r="H119" s="225"/>
      <c r="I119" s="242"/>
      <c r="J119" s="242"/>
      <c r="K119" s="225"/>
      <c r="L119" s="226"/>
      <c r="M119" s="179"/>
      <c r="N119" s="178"/>
      <c r="O119" s="176"/>
      <c r="P119" s="176"/>
      <c r="Q119" s="176"/>
      <c r="R119" s="176"/>
    </row>
    <row r="120" ht="15" customHeight="1">
      <c r="A120" s="176"/>
      <c r="B120" s="176"/>
      <c r="C120" s="225"/>
      <c r="D120" s="225"/>
      <c r="E120" s="225"/>
      <c r="F120" s="225"/>
      <c r="G120" s="225"/>
      <c r="H120" s="225"/>
      <c r="I120" s="242"/>
      <c r="J120" s="242"/>
      <c r="K120" s="225"/>
      <c r="L120" s="226"/>
      <c r="M120" s="179"/>
      <c r="N120" s="178"/>
      <c r="O120" s="176"/>
      <c r="P120" s="176"/>
      <c r="Q120" s="176"/>
      <c r="R120" s="176"/>
    </row>
    <row r="121" ht="15" customHeight="1">
      <c r="A121" s="176"/>
      <c r="B121" s="176"/>
      <c r="C121" s="225"/>
      <c r="D121" s="225"/>
      <c r="E121" s="225"/>
      <c r="F121" s="225"/>
      <c r="G121" s="225"/>
      <c r="H121" s="225"/>
      <c r="I121" s="242"/>
      <c r="J121" s="242"/>
      <c r="K121" s="225"/>
      <c r="L121" s="226"/>
      <c r="M121" s="179"/>
      <c r="N121" s="178"/>
      <c r="O121" s="176"/>
      <c r="P121" s="176"/>
      <c r="Q121" s="176"/>
      <c r="R121" s="176"/>
    </row>
    <row r="122" ht="15" customHeight="1">
      <c r="A122" s="176"/>
      <c r="B122" s="176"/>
      <c r="C122" s="225"/>
      <c r="D122" s="225"/>
      <c r="E122" s="225"/>
      <c r="F122" s="225"/>
      <c r="G122" s="225"/>
      <c r="H122" s="225"/>
      <c r="I122" s="242"/>
      <c r="J122" s="242"/>
      <c r="K122" s="225"/>
      <c r="L122" s="226"/>
      <c r="M122" s="179"/>
      <c r="N122" s="178"/>
      <c r="O122" s="176"/>
      <c r="P122" s="176"/>
      <c r="Q122" s="176"/>
      <c r="R122" s="176"/>
    </row>
    <row r="123" ht="15" customHeight="1">
      <c r="A123" s="176"/>
      <c r="B123" s="176"/>
      <c r="C123" s="225"/>
      <c r="D123" s="225"/>
      <c r="E123" s="225"/>
      <c r="F123" s="225"/>
      <c r="G123" s="225"/>
      <c r="H123" s="225"/>
      <c r="I123" s="242"/>
      <c r="J123" s="242"/>
      <c r="K123" s="225"/>
      <c r="L123" s="226"/>
      <c r="M123" s="179"/>
      <c r="N123" s="178"/>
      <c r="O123" s="176"/>
      <c r="P123" s="176"/>
      <c r="Q123" s="176"/>
      <c r="R123" s="176"/>
    </row>
    <row r="124" ht="15" customHeight="1">
      <c r="A124" s="176"/>
      <c r="B124" s="176"/>
      <c r="C124" s="225"/>
      <c r="D124" s="225"/>
      <c r="E124" s="225"/>
      <c r="F124" s="225"/>
      <c r="G124" s="225"/>
      <c r="H124" s="225"/>
      <c r="I124" s="242"/>
      <c r="J124" s="242"/>
      <c r="K124" s="225"/>
      <c r="L124" s="226"/>
      <c r="M124" s="179"/>
      <c r="N124" s="178"/>
      <c r="O124" s="176"/>
      <c r="P124" s="176"/>
      <c r="Q124" s="176"/>
      <c r="R124" s="176"/>
    </row>
    <row r="125" ht="15" customHeight="1">
      <c r="A125" s="176"/>
      <c r="B125" s="176"/>
      <c r="C125" s="225"/>
      <c r="D125" s="225"/>
      <c r="E125" s="225"/>
      <c r="F125" s="225"/>
      <c r="G125" s="225"/>
      <c r="H125" s="225"/>
      <c r="I125" s="242"/>
      <c r="J125" s="242"/>
      <c r="K125" s="225"/>
      <c r="L125" s="226"/>
      <c r="M125" s="179"/>
      <c r="N125" s="178"/>
      <c r="O125" s="176"/>
      <c r="P125" s="176"/>
      <c r="Q125" s="176"/>
      <c r="R125" s="176"/>
    </row>
    <row r="126" ht="15" customHeight="1">
      <c r="A126" s="176"/>
      <c r="B126" s="176"/>
      <c r="C126" s="225"/>
      <c r="D126" s="225"/>
      <c r="E126" s="225"/>
      <c r="F126" s="225"/>
      <c r="G126" s="225"/>
      <c r="H126" s="225"/>
      <c r="I126" s="242"/>
      <c r="J126" s="242"/>
      <c r="K126" s="225"/>
      <c r="L126" s="226"/>
      <c r="M126" s="179"/>
      <c r="N126" s="178"/>
      <c r="O126" s="176"/>
      <c r="P126" s="176"/>
      <c r="Q126" s="176"/>
      <c r="R126" s="176"/>
    </row>
    <row r="127" ht="15" customHeight="1">
      <c r="A127" s="176"/>
      <c r="B127" s="176"/>
      <c r="C127" s="225"/>
      <c r="D127" s="225"/>
      <c r="E127" s="225"/>
      <c r="F127" s="225"/>
      <c r="G127" s="225"/>
      <c r="H127" s="225"/>
      <c r="I127" s="242"/>
      <c r="J127" s="242"/>
      <c r="K127" s="225"/>
      <c r="L127" s="226"/>
      <c r="M127" s="179"/>
      <c r="N127" s="178"/>
      <c r="O127" s="176"/>
      <c r="P127" s="176"/>
      <c r="Q127" s="176"/>
      <c r="R127" s="176"/>
    </row>
    <row r="128" ht="15" customHeight="1">
      <c r="A128" s="176"/>
      <c r="B128" s="176"/>
      <c r="C128" s="225"/>
      <c r="D128" s="225"/>
      <c r="E128" s="225"/>
      <c r="F128" s="225"/>
      <c r="G128" s="225"/>
      <c r="H128" s="225"/>
      <c r="I128" s="242"/>
      <c r="J128" s="242"/>
      <c r="K128" s="225"/>
      <c r="L128" s="226"/>
      <c r="M128" s="179"/>
      <c r="N128" s="178"/>
      <c r="O128" s="176"/>
      <c r="P128" s="176"/>
      <c r="Q128" s="176"/>
      <c r="R128" s="176"/>
    </row>
    <row r="129" ht="15" customHeight="1">
      <c r="A129" s="176"/>
      <c r="B129" s="176"/>
      <c r="C129" s="225"/>
      <c r="D129" s="225"/>
      <c r="E129" s="225"/>
      <c r="F129" s="225"/>
      <c r="G129" s="225"/>
      <c r="H129" s="225"/>
      <c r="I129" s="242"/>
      <c r="J129" s="242"/>
      <c r="K129" s="225"/>
      <c r="L129" s="226"/>
      <c r="M129" s="179"/>
      <c r="N129" s="178"/>
      <c r="O129" s="176"/>
      <c r="P129" s="176"/>
      <c r="Q129" s="176"/>
      <c r="R129" s="176"/>
    </row>
    <row r="130" ht="15" customHeight="1">
      <c r="A130" s="176"/>
      <c r="B130" s="176"/>
      <c r="C130" s="225"/>
      <c r="D130" s="225"/>
      <c r="E130" s="225"/>
      <c r="F130" s="225"/>
      <c r="G130" s="225"/>
      <c r="H130" s="225"/>
      <c r="I130" s="242"/>
      <c r="J130" s="242"/>
      <c r="K130" s="225"/>
      <c r="L130" s="226"/>
      <c r="M130" s="179"/>
      <c r="N130" s="178"/>
      <c r="O130" s="176"/>
      <c r="P130" s="176"/>
      <c r="Q130" s="176"/>
      <c r="R130" s="176"/>
    </row>
    <row r="131" ht="15" customHeight="1">
      <c r="A131" s="176"/>
      <c r="B131" s="176"/>
      <c r="C131" s="225"/>
      <c r="D131" s="225"/>
      <c r="E131" s="225"/>
      <c r="F131" s="225"/>
      <c r="G131" s="225"/>
      <c r="H131" s="225"/>
      <c r="I131" s="242"/>
      <c r="J131" s="242"/>
      <c r="K131" s="225"/>
      <c r="L131" s="226"/>
      <c r="M131" s="179"/>
      <c r="N131" s="178"/>
      <c r="O131" s="176"/>
      <c r="P131" s="176"/>
      <c r="Q131" s="176"/>
      <c r="R131" s="176"/>
    </row>
    <row r="132" ht="15" customHeight="1">
      <c r="A132" s="176"/>
      <c r="B132" s="176"/>
      <c r="C132" s="225"/>
      <c r="D132" s="225"/>
      <c r="E132" s="225"/>
      <c r="F132" s="225"/>
      <c r="G132" s="225"/>
      <c r="H132" s="225"/>
      <c r="I132" s="242"/>
      <c r="J132" s="242"/>
      <c r="K132" s="225"/>
      <c r="L132" s="226"/>
      <c r="M132" s="179"/>
      <c r="N132" s="178"/>
      <c r="O132" s="176"/>
      <c r="P132" s="176"/>
      <c r="Q132" s="176"/>
      <c r="R132" s="176"/>
    </row>
    <row r="133" ht="15" customHeight="1">
      <c r="A133" s="176"/>
      <c r="B133" s="176"/>
      <c r="C133" s="225"/>
      <c r="D133" s="225"/>
      <c r="E133" s="225"/>
      <c r="F133" s="225"/>
      <c r="G133" s="225"/>
      <c r="H133" s="225"/>
      <c r="I133" s="242"/>
      <c r="J133" s="242"/>
      <c r="K133" s="225"/>
      <c r="L133" s="226"/>
      <c r="M133" s="179"/>
      <c r="N133" s="178"/>
      <c r="O133" s="176"/>
      <c r="P133" s="176"/>
      <c r="Q133" s="176"/>
      <c r="R133" s="176"/>
    </row>
    <row r="134" ht="15" customHeight="1">
      <c r="A134" s="176"/>
      <c r="B134" s="176"/>
      <c r="C134" s="225"/>
      <c r="D134" s="225"/>
      <c r="E134" s="225"/>
      <c r="F134" s="225"/>
      <c r="G134" s="225"/>
      <c r="H134" s="225"/>
      <c r="I134" s="242"/>
      <c r="J134" s="242"/>
      <c r="K134" s="225"/>
      <c r="L134" s="226"/>
      <c r="M134" s="179"/>
      <c r="N134" s="178"/>
      <c r="O134" s="176"/>
      <c r="P134" s="176"/>
      <c r="Q134" s="176"/>
      <c r="R134" s="176"/>
    </row>
    <row r="135" ht="15" customHeight="1">
      <c r="A135" s="176"/>
      <c r="B135" s="176"/>
      <c r="C135" s="225"/>
      <c r="D135" s="225"/>
      <c r="E135" s="225"/>
      <c r="F135" s="225"/>
      <c r="G135" s="225"/>
      <c r="H135" s="225"/>
      <c r="I135" s="242"/>
      <c r="J135" s="242"/>
      <c r="K135" s="225"/>
      <c r="L135" s="226"/>
      <c r="M135" s="179"/>
      <c r="N135" s="178"/>
      <c r="O135" s="176"/>
      <c r="P135" s="176"/>
      <c r="Q135" s="176"/>
      <c r="R135" s="176"/>
    </row>
    <row r="136" ht="15" customHeight="1">
      <c r="A136" s="176"/>
      <c r="B136" s="176"/>
      <c r="C136" s="225"/>
      <c r="D136" s="225"/>
      <c r="E136" s="225"/>
      <c r="F136" s="225"/>
      <c r="G136" s="225"/>
      <c r="H136" s="225"/>
      <c r="I136" s="242"/>
      <c r="J136" s="242"/>
      <c r="K136" s="225"/>
      <c r="L136" s="226"/>
      <c r="M136" s="179"/>
      <c r="N136" s="178"/>
      <c r="O136" s="176"/>
      <c r="P136" s="176"/>
      <c r="Q136" s="176"/>
      <c r="R136" s="176"/>
    </row>
    <row r="137" ht="15" customHeight="1">
      <c r="A137" s="176"/>
      <c r="B137" s="176"/>
      <c r="C137" s="225"/>
      <c r="D137" s="225"/>
      <c r="E137" s="225"/>
      <c r="F137" s="225"/>
      <c r="G137" s="225"/>
      <c r="H137" s="225"/>
      <c r="I137" s="242"/>
      <c r="J137" s="242"/>
      <c r="K137" s="225"/>
      <c r="L137" s="226"/>
      <c r="M137" s="179"/>
      <c r="N137" s="178"/>
      <c r="O137" s="176"/>
      <c r="P137" s="176"/>
      <c r="Q137" s="176"/>
      <c r="R137" s="176"/>
    </row>
    <row r="138" ht="15" customHeight="1">
      <c r="A138" s="176"/>
      <c r="B138" s="176"/>
      <c r="C138" s="225"/>
      <c r="D138" s="225"/>
      <c r="E138" s="225"/>
      <c r="F138" s="225"/>
      <c r="G138" s="225"/>
      <c r="H138" s="225"/>
      <c r="I138" s="242"/>
      <c r="J138" s="242"/>
      <c r="K138" s="225"/>
      <c r="L138" s="226"/>
      <c r="M138" s="179"/>
      <c r="N138" s="178"/>
      <c r="O138" s="176"/>
      <c r="P138" s="176"/>
      <c r="Q138" s="176"/>
      <c r="R138" s="176"/>
    </row>
    <row r="139" ht="15" customHeight="1">
      <c r="A139" s="176"/>
      <c r="B139" s="176"/>
      <c r="C139" s="225"/>
      <c r="D139" s="225"/>
      <c r="E139" s="225"/>
      <c r="F139" s="225"/>
      <c r="G139" s="225"/>
      <c r="H139" s="225"/>
      <c r="I139" s="242"/>
      <c r="J139" s="242"/>
      <c r="K139" s="225"/>
      <c r="L139" s="226"/>
      <c r="M139" s="179"/>
      <c r="N139" s="178"/>
      <c r="O139" s="176"/>
      <c r="P139" s="176"/>
      <c r="Q139" s="176"/>
      <c r="R139" s="176"/>
    </row>
    <row r="140" ht="15" customHeight="1">
      <c r="A140" s="176"/>
      <c r="B140" s="176"/>
      <c r="C140" s="225"/>
      <c r="D140" s="225"/>
      <c r="E140" s="225"/>
      <c r="F140" s="225"/>
      <c r="G140" s="225"/>
      <c r="H140" s="225"/>
      <c r="I140" s="242"/>
      <c r="J140" s="242"/>
      <c r="K140" s="225"/>
      <c r="L140" s="226"/>
      <c r="M140" s="179"/>
      <c r="N140" s="178"/>
      <c r="O140" s="176"/>
      <c r="P140" s="176"/>
      <c r="Q140" s="176"/>
      <c r="R140" s="176"/>
    </row>
    <row r="141" ht="15" customHeight="1">
      <c r="A141" s="176"/>
      <c r="B141" s="176"/>
      <c r="C141" s="225"/>
      <c r="D141" s="225"/>
      <c r="E141" s="225"/>
      <c r="F141" s="225"/>
      <c r="G141" s="225"/>
      <c r="H141" s="225"/>
      <c r="I141" s="242"/>
      <c r="J141" s="242"/>
      <c r="K141" s="225"/>
      <c r="L141" s="226"/>
      <c r="M141" s="179"/>
      <c r="N141" s="178"/>
      <c r="O141" s="176"/>
      <c r="P141" s="176"/>
      <c r="Q141" s="176"/>
      <c r="R141" s="176"/>
    </row>
    <row r="142" ht="15" customHeight="1">
      <c r="A142" s="176"/>
      <c r="B142" s="176"/>
      <c r="C142" s="225"/>
      <c r="D142" s="225"/>
      <c r="E142" s="225"/>
      <c r="F142" s="225"/>
      <c r="G142" s="225"/>
      <c r="H142" s="225"/>
      <c r="I142" s="242"/>
      <c r="J142" s="242"/>
      <c r="K142" s="225"/>
      <c r="L142" s="226"/>
      <c r="M142" s="179"/>
      <c r="N142" s="178"/>
      <c r="O142" s="176"/>
      <c r="P142" s="176"/>
      <c r="Q142" s="176"/>
      <c r="R142" s="176"/>
    </row>
    <row r="143" ht="15" customHeight="1">
      <c r="A143" s="176"/>
      <c r="B143" s="176"/>
      <c r="C143" s="225"/>
      <c r="D143" s="225"/>
      <c r="E143" s="225"/>
      <c r="F143" s="225"/>
      <c r="G143" s="225"/>
      <c r="H143" s="225"/>
      <c r="I143" s="242"/>
      <c r="J143" s="242"/>
      <c r="K143" s="225"/>
      <c r="L143" s="226"/>
      <c r="M143" s="179"/>
      <c r="N143" s="178"/>
      <c r="O143" s="176"/>
      <c r="P143" s="176"/>
      <c r="Q143" s="176"/>
      <c r="R143" s="176"/>
    </row>
    <row r="144" ht="15" customHeight="1">
      <c r="A144" s="176"/>
      <c r="B144" s="176"/>
      <c r="C144" s="225"/>
      <c r="D144" s="225"/>
      <c r="E144" s="225"/>
      <c r="F144" s="225"/>
      <c r="G144" s="225"/>
      <c r="H144" s="225"/>
      <c r="I144" s="242"/>
      <c r="J144" s="242"/>
      <c r="K144" s="225"/>
      <c r="L144" s="226"/>
      <c r="M144" s="179"/>
      <c r="N144" s="178"/>
      <c r="O144" s="176"/>
      <c r="P144" s="176"/>
      <c r="Q144" s="176"/>
      <c r="R144" s="176"/>
    </row>
    <row r="145" ht="15" customHeight="1">
      <c r="A145" s="176"/>
      <c r="B145" s="176"/>
      <c r="C145" s="225"/>
      <c r="D145" s="225"/>
      <c r="E145" s="225"/>
      <c r="F145" s="225"/>
      <c r="G145" s="225"/>
      <c r="H145" s="225"/>
      <c r="I145" s="242"/>
      <c r="J145" s="242"/>
      <c r="K145" s="225"/>
      <c r="L145" s="226"/>
      <c r="M145" s="179"/>
      <c r="N145" s="178"/>
      <c r="O145" s="176"/>
      <c r="P145" s="176"/>
      <c r="Q145" s="176"/>
      <c r="R145" s="176"/>
    </row>
    <row r="146" ht="15" customHeight="1">
      <c r="A146" s="176"/>
      <c r="B146" s="176"/>
      <c r="C146" s="225"/>
      <c r="D146" s="225"/>
      <c r="E146" s="225"/>
      <c r="F146" s="225"/>
      <c r="G146" s="225"/>
      <c r="H146" s="225"/>
      <c r="I146" s="242"/>
      <c r="J146" s="242"/>
      <c r="K146" s="225"/>
      <c r="L146" s="226"/>
      <c r="M146" s="179"/>
      <c r="N146" s="178"/>
      <c r="O146" s="176"/>
      <c r="P146" s="176"/>
      <c r="Q146" s="176"/>
      <c r="R146" s="176"/>
    </row>
    <row r="147" ht="15" customHeight="1">
      <c r="A147" s="176"/>
      <c r="B147" s="176"/>
      <c r="C147" s="225"/>
      <c r="D147" s="225"/>
      <c r="E147" s="225"/>
      <c r="F147" s="225"/>
      <c r="G147" s="225"/>
      <c r="H147" s="225"/>
      <c r="I147" s="242"/>
      <c r="J147" s="242"/>
      <c r="K147" s="225"/>
      <c r="L147" s="226"/>
      <c r="M147" s="179"/>
      <c r="N147" s="178"/>
      <c r="O147" s="176"/>
      <c r="P147" s="176"/>
      <c r="Q147" s="176"/>
      <c r="R147" s="176"/>
    </row>
    <row r="148" ht="15" customHeight="1">
      <c r="A148" s="176"/>
      <c r="B148" s="176"/>
      <c r="C148" s="225"/>
      <c r="D148" s="225"/>
      <c r="E148" s="225"/>
      <c r="F148" s="225"/>
      <c r="G148" s="225"/>
      <c r="H148" s="225"/>
      <c r="I148" s="242"/>
      <c r="J148" s="242"/>
      <c r="K148" s="225"/>
      <c r="L148" s="226"/>
      <c r="M148" s="179"/>
      <c r="N148" s="178"/>
      <c r="O148" s="176"/>
      <c r="P148" s="176"/>
      <c r="Q148" s="176"/>
      <c r="R148" s="176"/>
    </row>
    <row r="149" ht="15" customHeight="1">
      <c r="A149" s="176"/>
      <c r="B149" s="176"/>
      <c r="C149" s="225"/>
      <c r="D149" s="225"/>
      <c r="E149" s="225"/>
      <c r="F149" s="225"/>
      <c r="G149" s="225"/>
      <c r="H149" s="225"/>
      <c r="I149" s="242"/>
      <c r="J149" s="242"/>
      <c r="K149" s="225"/>
      <c r="L149" s="226"/>
      <c r="M149" s="179"/>
      <c r="N149" s="178"/>
      <c r="O149" s="176"/>
      <c r="P149" s="176"/>
      <c r="Q149" s="176"/>
      <c r="R149" s="176"/>
    </row>
    <row r="150" ht="15" customHeight="1">
      <c r="A150" s="176"/>
      <c r="B150" s="176"/>
      <c r="C150" s="225"/>
      <c r="D150" s="225"/>
      <c r="E150" s="225"/>
      <c r="F150" s="225"/>
      <c r="G150" s="225"/>
      <c r="H150" s="225"/>
      <c r="I150" s="242"/>
      <c r="J150" s="242"/>
      <c r="K150" s="225"/>
      <c r="L150" s="226"/>
      <c r="M150" s="179"/>
      <c r="N150" s="178"/>
      <c r="O150" s="176"/>
      <c r="P150" s="176"/>
      <c r="Q150" s="176"/>
      <c r="R150" s="176"/>
    </row>
    <row r="151" ht="15" customHeight="1">
      <c r="A151" s="176"/>
      <c r="B151" s="176"/>
      <c r="C151" s="225"/>
      <c r="D151" s="225"/>
      <c r="E151" s="225"/>
      <c r="F151" s="225"/>
      <c r="G151" s="225"/>
      <c r="H151" s="225"/>
      <c r="I151" s="242"/>
      <c r="J151" s="242"/>
      <c r="K151" s="225"/>
      <c r="L151" s="226"/>
      <c r="M151" s="179"/>
      <c r="N151" s="178"/>
      <c r="O151" s="176"/>
      <c r="P151" s="176"/>
      <c r="Q151" s="176"/>
      <c r="R151" s="176"/>
    </row>
    <row r="152" ht="15" customHeight="1">
      <c r="A152" s="176"/>
      <c r="B152" s="176"/>
      <c r="C152" s="225"/>
      <c r="D152" s="225"/>
      <c r="E152" s="225"/>
      <c r="F152" s="225"/>
      <c r="G152" s="225"/>
      <c r="H152" s="225"/>
      <c r="I152" s="242"/>
      <c r="J152" s="242"/>
      <c r="K152" s="225"/>
      <c r="L152" s="226"/>
      <c r="M152" s="179"/>
      <c r="N152" s="178"/>
      <c r="O152" s="176"/>
      <c r="P152" s="176"/>
      <c r="Q152" s="176"/>
      <c r="R152" s="176"/>
    </row>
    <row r="153" ht="15" customHeight="1">
      <c r="A153" s="176"/>
      <c r="B153" s="176"/>
      <c r="C153" s="225"/>
      <c r="D153" s="225"/>
      <c r="E153" s="225"/>
      <c r="F153" s="225"/>
      <c r="G153" s="225"/>
      <c r="H153" s="225"/>
      <c r="I153" s="242"/>
      <c r="J153" s="242"/>
      <c r="K153" s="225"/>
      <c r="L153" s="226"/>
      <c r="M153" s="179"/>
      <c r="N153" s="178"/>
      <c r="O153" s="176"/>
      <c r="P153" s="176"/>
      <c r="Q153" s="176"/>
      <c r="R153" s="176"/>
    </row>
    <row r="154" ht="15" customHeight="1">
      <c r="A154" s="176"/>
      <c r="B154" s="176"/>
      <c r="C154" s="225"/>
      <c r="D154" s="225"/>
      <c r="E154" s="225"/>
      <c r="F154" s="225"/>
      <c r="G154" s="225"/>
      <c r="H154" s="225"/>
      <c r="I154" s="242"/>
      <c r="J154" s="242"/>
      <c r="K154" s="225"/>
      <c r="L154" s="226"/>
      <c r="M154" s="179"/>
      <c r="N154" s="178"/>
      <c r="O154" s="176"/>
      <c r="P154" s="176"/>
      <c r="Q154" s="176"/>
      <c r="R154" s="176"/>
    </row>
    <row r="155" ht="15" customHeight="1">
      <c r="A155" s="176"/>
      <c r="B155" s="176"/>
      <c r="C155" s="225"/>
      <c r="D155" s="225"/>
      <c r="E155" s="225"/>
      <c r="F155" s="225"/>
      <c r="G155" s="225"/>
      <c r="H155" s="225"/>
      <c r="I155" s="242"/>
      <c r="J155" s="242"/>
      <c r="K155" s="225"/>
      <c r="L155" s="226"/>
      <c r="M155" s="179"/>
      <c r="N155" s="178"/>
      <c r="O155" s="176"/>
      <c r="P155" s="176"/>
      <c r="Q155" s="176"/>
      <c r="R155" s="176"/>
    </row>
    <row r="156" ht="15" customHeight="1">
      <c r="A156" s="176"/>
      <c r="B156" s="176"/>
      <c r="C156" s="225"/>
      <c r="D156" s="225"/>
      <c r="E156" s="225"/>
      <c r="F156" s="225"/>
      <c r="G156" s="225"/>
      <c r="H156" s="225"/>
      <c r="I156" s="242"/>
      <c r="J156" s="242"/>
      <c r="K156" s="225"/>
      <c r="L156" s="226"/>
      <c r="M156" s="179"/>
      <c r="N156" s="178"/>
      <c r="O156" s="176"/>
      <c r="P156" s="176"/>
      <c r="Q156" s="176"/>
      <c r="R156" s="176"/>
    </row>
    <row r="157" ht="15" customHeight="1">
      <c r="A157" s="176"/>
      <c r="B157" s="176"/>
      <c r="C157" s="225"/>
      <c r="D157" s="225"/>
      <c r="E157" s="225"/>
      <c r="F157" s="225"/>
      <c r="G157" s="225"/>
      <c r="H157" s="225"/>
      <c r="I157" s="242"/>
      <c r="J157" s="242"/>
      <c r="K157" s="225"/>
      <c r="L157" s="226"/>
      <c r="M157" s="179"/>
      <c r="N157" s="178"/>
      <c r="O157" s="176"/>
      <c r="P157" s="176"/>
      <c r="Q157" s="176"/>
      <c r="R157" s="176"/>
    </row>
    <row r="158" ht="15" customHeight="1">
      <c r="A158" s="176"/>
      <c r="B158" s="176"/>
      <c r="C158" s="225"/>
      <c r="D158" s="225"/>
      <c r="E158" s="225"/>
      <c r="F158" s="225"/>
      <c r="G158" s="225"/>
      <c r="H158" s="225"/>
      <c r="I158" s="242"/>
      <c r="J158" s="242"/>
      <c r="K158" s="225"/>
      <c r="L158" s="226"/>
      <c r="M158" s="179"/>
      <c r="N158" s="178"/>
      <c r="O158" s="176"/>
      <c r="P158" s="176"/>
      <c r="Q158" s="176"/>
      <c r="R158" s="176"/>
    </row>
    <row r="159" ht="15" customHeight="1">
      <c r="A159" s="176"/>
      <c r="B159" s="176"/>
      <c r="C159" s="225"/>
      <c r="D159" s="225"/>
      <c r="E159" s="225"/>
      <c r="F159" s="225"/>
      <c r="G159" s="225"/>
      <c r="H159" s="225"/>
      <c r="I159" s="242"/>
      <c r="J159" s="242"/>
      <c r="K159" s="225"/>
      <c r="L159" s="226"/>
      <c r="M159" s="179"/>
      <c r="N159" s="178"/>
      <c r="O159" s="176"/>
      <c r="P159" s="176"/>
      <c r="Q159" s="176"/>
      <c r="R159" s="176"/>
    </row>
    <row r="160" ht="15" customHeight="1">
      <c r="A160" s="176"/>
      <c r="B160" s="176"/>
      <c r="C160" s="225"/>
      <c r="D160" s="225"/>
      <c r="E160" s="225"/>
      <c r="F160" s="225"/>
      <c r="G160" s="225"/>
      <c r="H160" s="225"/>
      <c r="I160" s="242"/>
      <c r="J160" s="242"/>
      <c r="K160" s="225"/>
      <c r="L160" s="226"/>
      <c r="M160" s="179"/>
      <c r="N160" s="178"/>
      <c r="O160" s="176"/>
      <c r="P160" s="176"/>
      <c r="Q160" s="176"/>
      <c r="R160" s="176"/>
    </row>
    <row r="161" ht="15" customHeight="1">
      <c r="A161" s="176"/>
      <c r="B161" s="176"/>
      <c r="C161" s="225"/>
      <c r="D161" s="225"/>
      <c r="E161" s="225"/>
      <c r="F161" s="225"/>
      <c r="G161" s="225"/>
      <c r="H161" s="225"/>
      <c r="I161" s="242"/>
      <c r="J161" s="242"/>
      <c r="K161" s="225"/>
      <c r="L161" s="226"/>
      <c r="M161" s="179"/>
      <c r="N161" s="178"/>
      <c r="O161" s="176"/>
      <c r="P161" s="176"/>
      <c r="Q161" s="176"/>
      <c r="R161" s="176"/>
    </row>
    <row r="162" ht="15" customHeight="1">
      <c r="A162" s="176"/>
      <c r="B162" s="176"/>
      <c r="C162" s="225"/>
      <c r="D162" s="225"/>
      <c r="E162" s="225"/>
      <c r="F162" s="225"/>
      <c r="G162" s="225"/>
      <c r="H162" s="225"/>
      <c r="I162" s="242"/>
      <c r="J162" s="242"/>
      <c r="K162" s="225"/>
      <c r="L162" s="226"/>
      <c r="M162" s="179"/>
      <c r="N162" s="178"/>
      <c r="O162" s="176"/>
      <c r="P162" s="176"/>
      <c r="Q162" s="176"/>
      <c r="R162" s="176"/>
    </row>
    <row r="163" ht="15" customHeight="1">
      <c r="A163" s="176"/>
      <c r="B163" s="176"/>
      <c r="C163" s="225"/>
      <c r="D163" s="225"/>
      <c r="E163" s="225"/>
      <c r="F163" s="225"/>
      <c r="G163" s="225"/>
      <c r="H163" s="225"/>
      <c r="I163" s="242"/>
      <c r="J163" s="242"/>
      <c r="K163" s="225"/>
      <c r="L163" s="226"/>
      <c r="M163" s="179"/>
      <c r="N163" s="178"/>
      <c r="O163" s="176"/>
      <c r="P163" s="176"/>
      <c r="Q163" s="176"/>
      <c r="R163" s="176"/>
    </row>
    <row r="164" ht="15" customHeight="1">
      <c r="A164" s="176"/>
      <c r="B164" s="176"/>
      <c r="C164" s="225"/>
      <c r="D164" s="225"/>
      <c r="E164" s="225"/>
      <c r="F164" s="225"/>
      <c r="G164" s="225"/>
      <c r="H164" s="225"/>
      <c r="I164" s="242"/>
      <c r="J164" s="242"/>
      <c r="K164" s="225"/>
      <c r="L164" s="226"/>
      <c r="M164" s="179"/>
      <c r="N164" s="178"/>
      <c r="O164" s="176"/>
      <c r="P164" s="176"/>
      <c r="Q164" s="176"/>
      <c r="R164" s="176"/>
    </row>
    <row r="165" ht="15" customHeight="1">
      <c r="A165" s="176"/>
      <c r="B165" s="176"/>
      <c r="C165" s="225"/>
      <c r="D165" s="225"/>
      <c r="E165" s="225"/>
      <c r="F165" s="225"/>
      <c r="G165" s="225"/>
      <c r="H165" s="225"/>
      <c r="I165" s="242"/>
      <c r="J165" s="242"/>
      <c r="K165" s="225"/>
      <c r="L165" s="226"/>
      <c r="M165" s="179"/>
      <c r="N165" s="178"/>
      <c r="O165" s="176"/>
      <c r="P165" s="176"/>
      <c r="Q165" s="176"/>
      <c r="R165" s="176"/>
    </row>
    <row r="166" ht="15" customHeight="1">
      <c r="A166" s="176"/>
      <c r="B166" s="176"/>
      <c r="C166" s="225"/>
      <c r="D166" s="225"/>
      <c r="E166" s="225"/>
      <c r="F166" s="225"/>
      <c r="G166" s="225"/>
      <c r="H166" s="225"/>
      <c r="I166" s="242"/>
      <c r="J166" s="242"/>
      <c r="K166" s="225"/>
      <c r="L166" s="226"/>
      <c r="M166" s="179"/>
      <c r="N166" s="178"/>
      <c r="O166" s="176"/>
      <c r="P166" s="176"/>
      <c r="Q166" s="176"/>
      <c r="R166" s="176"/>
    </row>
    <row r="167" ht="15" customHeight="1">
      <c r="A167" s="176"/>
      <c r="B167" s="176"/>
      <c r="C167" s="225"/>
      <c r="D167" s="225"/>
      <c r="E167" s="225"/>
      <c r="F167" s="225"/>
      <c r="G167" s="225"/>
      <c r="H167" s="225"/>
      <c r="I167" s="242"/>
      <c r="J167" s="242"/>
      <c r="K167" s="225"/>
      <c r="L167" s="226"/>
      <c r="M167" s="179"/>
      <c r="N167" s="178"/>
      <c r="O167" s="176"/>
      <c r="P167" s="176"/>
      <c r="Q167" s="176"/>
      <c r="R167" s="176"/>
    </row>
    <row r="168" ht="15" customHeight="1">
      <c r="A168" s="176"/>
      <c r="B168" s="176"/>
      <c r="C168" s="225"/>
      <c r="D168" s="225"/>
      <c r="E168" s="225"/>
      <c r="F168" s="225"/>
      <c r="G168" s="225"/>
      <c r="H168" s="225"/>
      <c r="I168" s="242"/>
      <c r="J168" s="242"/>
      <c r="K168" s="225"/>
      <c r="L168" s="226"/>
      <c r="M168" s="179"/>
      <c r="N168" s="178"/>
      <c r="O168" s="176"/>
      <c r="P168" s="176"/>
      <c r="Q168" s="176"/>
      <c r="R168" s="176"/>
    </row>
    <row r="169" ht="15" customHeight="1">
      <c r="A169" s="176"/>
      <c r="B169" s="176"/>
      <c r="C169" s="225"/>
      <c r="D169" s="225"/>
      <c r="E169" s="225"/>
      <c r="F169" s="225"/>
      <c r="G169" s="225"/>
      <c r="H169" s="225"/>
      <c r="I169" s="242"/>
      <c r="J169" s="242"/>
      <c r="K169" s="225"/>
      <c r="L169" s="226"/>
      <c r="M169" s="179"/>
      <c r="N169" s="178"/>
      <c r="O169" s="176"/>
      <c r="P169" s="176"/>
      <c r="Q169" s="176"/>
      <c r="R169" s="176"/>
    </row>
    <row r="170" ht="15" customHeight="1">
      <c r="A170" s="176"/>
      <c r="B170" s="176"/>
      <c r="C170" s="225"/>
      <c r="D170" s="225"/>
      <c r="E170" s="225"/>
      <c r="F170" s="225"/>
      <c r="G170" s="225"/>
      <c r="H170" s="225"/>
      <c r="I170" s="242"/>
      <c r="J170" s="242"/>
      <c r="K170" s="225"/>
      <c r="L170" s="226"/>
      <c r="M170" s="179"/>
      <c r="N170" s="178"/>
      <c r="O170" s="176"/>
      <c r="P170" s="176"/>
      <c r="Q170" s="176"/>
      <c r="R170" s="176"/>
    </row>
    <row r="171" ht="15" customHeight="1">
      <c r="A171" s="176"/>
      <c r="B171" s="176"/>
      <c r="C171" s="225"/>
      <c r="D171" s="225"/>
      <c r="E171" s="225"/>
      <c r="F171" s="225"/>
      <c r="G171" s="225"/>
      <c r="H171" s="225"/>
      <c r="I171" s="242"/>
      <c r="J171" s="242"/>
      <c r="K171" s="225"/>
      <c r="L171" s="226"/>
      <c r="M171" s="179"/>
      <c r="N171" s="178"/>
      <c r="O171" s="176"/>
      <c r="P171" s="176"/>
      <c r="Q171" s="176"/>
      <c r="R171" s="176"/>
    </row>
    <row r="172" ht="15" customHeight="1">
      <c r="A172" s="176"/>
      <c r="B172" s="176"/>
      <c r="C172" s="225"/>
      <c r="D172" s="225"/>
      <c r="E172" s="225"/>
      <c r="F172" s="225"/>
      <c r="G172" s="225"/>
      <c r="H172" s="225"/>
      <c r="I172" s="242"/>
      <c r="J172" s="242"/>
      <c r="K172" s="225"/>
      <c r="L172" s="226"/>
      <c r="M172" s="179"/>
      <c r="N172" s="178"/>
      <c r="O172" s="176"/>
      <c r="P172" s="176"/>
      <c r="Q172" s="176"/>
      <c r="R172" s="176"/>
    </row>
    <row r="173" ht="15" customHeight="1">
      <c r="A173" s="176"/>
      <c r="B173" s="176"/>
      <c r="C173" s="225"/>
      <c r="D173" s="225"/>
      <c r="E173" s="225"/>
      <c r="F173" s="225"/>
      <c r="G173" s="225"/>
      <c r="H173" s="225"/>
      <c r="I173" s="242"/>
      <c r="J173" s="242"/>
      <c r="K173" s="225"/>
      <c r="L173" s="226"/>
      <c r="M173" s="179"/>
      <c r="N173" s="178"/>
      <c r="O173" s="176"/>
      <c r="P173" s="176"/>
      <c r="Q173" s="176"/>
      <c r="R173" s="176"/>
    </row>
    <row r="174" ht="15" customHeight="1">
      <c r="A174" s="176"/>
      <c r="B174" s="176"/>
      <c r="C174" s="225"/>
      <c r="D174" s="225"/>
      <c r="E174" s="225"/>
      <c r="F174" s="225"/>
      <c r="G174" s="225"/>
      <c r="H174" s="225"/>
      <c r="I174" s="242"/>
      <c r="J174" s="242"/>
      <c r="K174" s="225"/>
      <c r="L174" s="226"/>
      <c r="M174" s="179"/>
      <c r="N174" s="178"/>
      <c r="O174" s="176"/>
      <c r="P174" s="176"/>
      <c r="Q174" s="176"/>
      <c r="R174" s="176"/>
    </row>
    <row r="175" ht="15" customHeight="1">
      <c r="A175" s="176"/>
      <c r="B175" s="176"/>
      <c r="C175" s="225"/>
      <c r="D175" s="225"/>
      <c r="E175" s="225"/>
      <c r="F175" s="225"/>
      <c r="G175" s="225"/>
      <c r="H175" s="225"/>
      <c r="I175" s="242"/>
      <c r="J175" s="242"/>
      <c r="K175" s="225"/>
      <c r="L175" s="226"/>
      <c r="M175" s="179"/>
      <c r="N175" s="178"/>
      <c r="O175" s="176"/>
      <c r="P175" s="176"/>
      <c r="Q175" s="176"/>
      <c r="R175" s="176"/>
    </row>
    <row r="176" ht="15" customHeight="1">
      <c r="A176" s="176"/>
      <c r="B176" s="176"/>
      <c r="C176" s="225"/>
      <c r="D176" s="225"/>
      <c r="E176" s="225"/>
      <c r="F176" s="225"/>
      <c r="G176" s="225"/>
      <c r="H176" s="225"/>
      <c r="I176" s="242"/>
      <c r="J176" s="242"/>
      <c r="K176" s="225"/>
      <c r="L176" s="226"/>
      <c r="M176" s="179"/>
      <c r="N176" s="178"/>
      <c r="O176" s="176"/>
      <c r="P176" s="176"/>
      <c r="Q176" s="176"/>
      <c r="R176" s="176"/>
    </row>
    <row r="177" ht="15" customHeight="1">
      <c r="A177" s="176"/>
      <c r="B177" s="176"/>
      <c r="C177" s="225"/>
      <c r="D177" s="225"/>
      <c r="E177" s="225"/>
      <c r="F177" s="225"/>
      <c r="G177" s="225"/>
      <c r="H177" s="225"/>
      <c r="I177" s="242"/>
      <c r="J177" s="242"/>
      <c r="K177" s="225"/>
      <c r="L177" s="226"/>
      <c r="M177" s="179"/>
      <c r="N177" s="178"/>
      <c r="O177" s="176"/>
      <c r="P177" s="176"/>
      <c r="Q177" s="176"/>
      <c r="R177" s="176"/>
    </row>
    <row r="178" ht="15" customHeight="1">
      <c r="A178" s="176"/>
      <c r="B178" s="176"/>
      <c r="C178" s="225"/>
      <c r="D178" s="225"/>
      <c r="E178" s="225"/>
      <c r="F178" s="225"/>
      <c r="G178" s="225"/>
      <c r="H178" s="225"/>
      <c r="I178" s="242"/>
      <c r="J178" s="242"/>
      <c r="K178" s="225"/>
      <c r="L178" s="226"/>
      <c r="M178" s="179"/>
      <c r="N178" s="178"/>
      <c r="O178" s="176"/>
      <c r="P178" s="176"/>
      <c r="Q178" s="176"/>
      <c r="R178" s="176"/>
    </row>
    <row r="179" ht="15" customHeight="1">
      <c r="A179" s="176"/>
      <c r="B179" s="176"/>
      <c r="C179" s="225"/>
      <c r="D179" s="225"/>
      <c r="E179" s="225"/>
      <c r="F179" s="225"/>
      <c r="G179" s="225"/>
      <c r="H179" s="225"/>
      <c r="I179" s="242"/>
      <c r="J179" s="242"/>
      <c r="K179" s="225"/>
      <c r="L179" s="226"/>
      <c r="M179" s="179"/>
      <c r="N179" s="178"/>
      <c r="O179" s="176"/>
      <c r="P179" s="176"/>
      <c r="Q179" s="176"/>
      <c r="R179" s="176"/>
    </row>
    <row r="180" ht="15" customHeight="1">
      <c r="A180" s="176"/>
      <c r="B180" s="176"/>
      <c r="C180" s="225"/>
      <c r="D180" s="225"/>
      <c r="E180" s="225"/>
      <c r="F180" s="225"/>
      <c r="G180" s="225"/>
      <c r="H180" s="225"/>
      <c r="I180" s="242"/>
      <c r="J180" s="242"/>
      <c r="K180" s="225"/>
      <c r="L180" s="226"/>
      <c r="M180" s="179"/>
      <c r="N180" s="178"/>
      <c r="O180" s="176"/>
      <c r="P180" s="176"/>
      <c r="Q180" s="176"/>
      <c r="R180" s="176"/>
    </row>
    <row r="181" ht="15" customHeight="1">
      <c r="A181" s="176"/>
      <c r="B181" s="176"/>
      <c r="C181" s="225"/>
      <c r="D181" s="225"/>
      <c r="E181" s="225"/>
      <c r="F181" s="225"/>
      <c r="G181" s="225"/>
      <c r="H181" s="225"/>
      <c r="I181" s="242"/>
      <c r="J181" s="242"/>
      <c r="K181" s="225"/>
      <c r="L181" s="226"/>
      <c r="M181" s="179"/>
      <c r="N181" s="178"/>
      <c r="O181" s="176"/>
      <c r="P181" s="176"/>
      <c r="Q181" s="176"/>
      <c r="R181" s="176"/>
    </row>
    <row r="182" ht="15" customHeight="1">
      <c r="A182" s="176"/>
      <c r="B182" s="176"/>
      <c r="C182" s="225"/>
      <c r="D182" s="225"/>
      <c r="E182" s="225"/>
      <c r="F182" s="225"/>
      <c r="G182" s="225"/>
      <c r="H182" s="225"/>
      <c r="I182" s="242"/>
      <c r="J182" s="242"/>
      <c r="K182" s="225"/>
      <c r="L182" s="226"/>
      <c r="M182" s="179"/>
      <c r="N182" s="178"/>
      <c r="O182" s="176"/>
      <c r="P182" s="176"/>
      <c r="Q182" s="176"/>
      <c r="R182" s="176"/>
    </row>
    <row r="183" ht="15" customHeight="1">
      <c r="A183" s="176"/>
      <c r="B183" s="176"/>
      <c r="C183" s="225"/>
      <c r="D183" s="225"/>
      <c r="E183" s="225"/>
      <c r="F183" s="225"/>
      <c r="G183" s="225"/>
      <c r="H183" s="225"/>
      <c r="I183" s="242"/>
      <c r="J183" s="242"/>
      <c r="K183" s="225"/>
      <c r="L183" s="226"/>
      <c r="M183" s="179"/>
      <c r="N183" s="178"/>
      <c r="O183" s="176"/>
      <c r="P183" s="176"/>
      <c r="Q183" s="176"/>
      <c r="R183" s="176"/>
    </row>
    <row r="184" ht="15" customHeight="1">
      <c r="A184" s="176"/>
      <c r="B184" s="176"/>
      <c r="C184" s="225"/>
      <c r="D184" s="225"/>
      <c r="E184" s="225"/>
      <c r="F184" s="225"/>
      <c r="G184" s="225"/>
      <c r="H184" s="225"/>
      <c r="I184" s="242"/>
      <c r="J184" s="242"/>
      <c r="K184" s="225"/>
      <c r="L184" s="226"/>
      <c r="M184" s="179"/>
      <c r="N184" s="178"/>
      <c r="O184" s="176"/>
      <c r="P184" s="176"/>
      <c r="Q184" s="176"/>
      <c r="R184" s="176"/>
    </row>
    <row r="185" ht="15" customHeight="1">
      <c r="A185" s="176"/>
      <c r="B185" s="176"/>
      <c r="C185" s="225"/>
      <c r="D185" s="225"/>
      <c r="E185" s="225"/>
      <c r="F185" s="225"/>
      <c r="G185" s="225"/>
      <c r="H185" s="225"/>
      <c r="I185" s="242"/>
      <c r="J185" s="242"/>
      <c r="K185" s="225"/>
      <c r="L185" s="226"/>
      <c r="M185" s="179"/>
      <c r="N185" s="178"/>
      <c r="O185" s="176"/>
      <c r="P185" s="176"/>
      <c r="Q185" s="176"/>
      <c r="R185" s="176"/>
    </row>
    <row r="186" ht="15" customHeight="1">
      <c r="A186" s="176"/>
      <c r="B186" s="176"/>
      <c r="C186" s="225"/>
      <c r="D186" s="225"/>
      <c r="E186" s="225"/>
      <c r="F186" s="225"/>
      <c r="G186" s="225"/>
      <c r="H186" s="225"/>
      <c r="I186" s="242"/>
      <c r="J186" s="242"/>
      <c r="K186" s="225"/>
      <c r="L186" s="226"/>
      <c r="M186" s="179"/>
      <c r="N186" s="178"/>
      <c r="O186" s="176"/>
      <c r="P186" s="176"/>
      <c r="Q186" s="176"/>
      <c r="R186" s="176"/>
    </row>
    <row r="187" ht="15" customHeight="1">
      <c r="A187" s="176"/>
      <c r="B187" s="176"/>
      <c r="C187" s="225"/>
      <c r="D187" s="225"/>
      <c r="E187" s="225"/>
      <c r="F187" s="225"/>
      <c r="G187" s="225"/>
      <c r="H187" s="225"/>
      <c r="I187" s="242"/>
      <c r="J187" s="242"/>
      <c r="K187" s="225"/>
      <c r="L187" s="226"/>
      <c r="M187" s="179"/>
      <c r="N187" s="178"/>
      <c r="O187" s="176"/>
      <c r="P187" s="176"/>
      <c r="Q187" s="176"/>
      <c r="R187" s="176"/>
    </row>
    <row r="188" ht="15" customHeight="1">
      <c r="A188" s="176"/>
      <c r="B188" s="176"/>
      <c r="C188" s="225"/>
      <c r="D188" s="225"/>
      <c r="E188" s="225"/>
      <c r="F188" s="225"/>
      <c r="G188" s="225"/>
      <c r="H188" s="225"/>
      <c r="I188" s="242"/>
      <c r="J188" s="242"/>
      <c r="K188" s="225"/>
      <c r="L188" s="226"/>
      <c r="M188" s="179"/>
      <c r="N188" s="178"/>
      <c r="O188" s="176"/>
      <c r="P188" s="176"/>
      <c r="Q188" s="176"/>
      <c r="R188" s="176"/>
    </row>
    <row r="189" ht="15" customHeight="1">
      <c r="A189" s="176"/>
      <c r="B189" s="176"/>
      <c r="C189" s="225"/>
      <c r="D189" s="225"/>
      <c r="E189" s="225"/>
      <c r="F189" s="225"/>
      <c r="G189" s="225"/>
      <c r="H189" s="225"/>
      <c r="I189" s="242"/>
      <c r="J189" s="242"/>
      <c r="K189" s="225"/>
      <c r="L189" s="226"/>
      <c r="M189" s="179"/>
      <c r="N189" s="178"/>
      <c r="O189" s="176"/>
      <c r="P189" s="176"/>
      <c r="Q189" s="176"/>
      <c r="R189" s="176"/>
    </row>
    <row r="190" ht="15" customHeight="1">
      <c r="A190" s="176"/>
      <c r="B190" s="176"/>
      <c r="C190" s="225"/>
      <c r="D190" s="225"/>
      <c r="E190" s="225"/>
      <c r="F190" s="225"/>
      <c r="G190" s="225"/>
      <c r="H190" s="225"/>
      <c r="I190" s="242"/>
      <c r="J190" s="242"/>
      <c r="K190" s="225"/>
      <c r="L190" s="226"/>
      <c r="M190" s="179"/>
      <c r="N190" s="178"/>
      <c r="O190" s="176"/>
      <c r="P190" s="176"/>
      <c r="Q190" s="176"/>
      <c r="R190" s="176"/>
    </row>
    <row r="191" ht="15" customHeight="1">
      <c r="A191" s="176"/>
      <c r="B191" s="176"/>
      <c r="C191" s="225"/>
      <c r="D191" s="225"/>
      <c r="E191" s="225"/>
      <c r="F191" s="225"/>
      <c r="G191" s="225"/>
      <c r="H191" s="225"/>
      <c r="I191" s="242"/>
      <c r="J191" s="242"/>
      <c r="K191" s="225"/>
      <c r="L191" s="226"/>
      <c r="M191" s="179"/>
      <c r="N191" s="178"/>
      <c r="O191" s="176"/>
      <c r="P191" s="176"/>
      <c r="Q191" s="176"/>
      <c r="R191" s="176"/>
    </row>
    <row r="192" ht="15" customHeight="1">
      <c r="A192" s="176"/>
      <c r="B192" s="176"/>
      <c r="C192" s="225"/>
      <c r="D192" s="225"/>
      <c r="E192" s="225"/>
      <c r="F192" s="225"/>
      <c r="G192" s="225"/>
      <c r="H192" s="225"/>
      <c r="I192" s="242"/>
      <c r="J192" s="242"/>
      <c r="K192" s="225"/>
      <c r="L192" s="226"/>
      <c r="M192" s="179"/>
      <c r="N192" s="178"/>
      <c r="O192" s="176"/>
      <c r="P192" s="176"/>
      <c r="Q192" s="176"/>
      <c r="R192" s="176"/>
    </row>
    <row r="193" ht="15" customHeight="1">
      <c r="A193" s="176"/>
      <c r="B193" s="176"/>
      <c r="C193" s="225"/>
      <c r="D193" s="225"/>
      <c r="E193" s="225"/>
      <c r="F193" s="225"/>
      <c r="G193" s="225"/>
      <c r="H193" s="225"/>
      <c r="I193" s="242"/>
      <c r="J193" s="242"/>
      <c r="K193" s="225"/>
      <c r="L193" s="226"/>
      <c r="M193" s="179"/>
      <c r="N193" s="178"/>
      <c r="O193" s="176"/>
      <c r="P193" s="176"/>
      <c r="Q193" s="176"/>
      <c r="R193" s="176"/>
    </row>
    <row r="194" ht="15" customHeight="1">
      <c r="A194" s="176"/>
      <c r="B194" s="176"/>
      <c r="C194" s="225"/>
      <c r="D194" s="225"/>
      <c r="E194" s="225"/>
      <c r="F194" s="225"/>
      <c r="G194" s="225"/>
      <c r="H194" s="225"/>
      <c r="I194" s="242"/>
      <c r="J194" s="242"/>
      <c r="K194" s="225"/>
      <c r="L194" s="226"/>
      <c r="M194" s="179"/>
      <c r="N194" s="178"/>
      <c r="O194" s="176"/>
      <c r="P194" s="176"/>
      <c r="Q194" s="176"/>
      <c r="R194" s="176"/>
    </row>
    <row r="195" ht="15" customHeight="1">
      <c r="A195" s="176"/>
      <c r="B195" s="176"/>
      <c r="C195" s="225"/>
      <c r="D195" s="225"/>
      <c r="E195" s="225"/>
      <c r="F195" s="225"/>
      <c r="G195" s="225"/>
      <c r="H195" s="225"/>
      <c r="I195" s="242"/>
      <c r="J195" s="242"/>
      <c r="K195" s="225"/>
      <c r="L195" s="226"/>
      <c r="M195" s="179"/>
      <c r="N195" s="178"/>
      <c r="O195" s="176"/>
      <c r="P195" s="176"/>
      <c r="Q195" s="176"/>
      <c r="R195" s="176"/>
    </row>
    <row r="196" ht="15" customHeight="1">
      <c r="A196" s="176"/>
      <c r="B196" s="176"/>
      <c r="C196" s="225"/>
      <c r="D196" s="225"/>
      <c r="E196" s="225"/>
      <c r="F196" s="225"/>
      <c r="G196" s="225"/>
      <c r="H196" s="225"/>
      <c r="I196" s="242"/>
      <c r="J196" s="242"/>
      <c r="K196" s="225"/>
      <c r="L196" s="226"/>
      <c r="M196" s="179"/>
      <c r="N196" s="178"/>
      <c r="O196" s="176"/>
      <c r="P196" s="176"/>
      <c r="Q196" s="176"/>
      <c r="R196" s="176"/>
    </row>
    <row r="197" ht="15" customHeight="1">
      <c r="A197" s="176"/>
      <c r="B197" s="176"/>
      <c r="C197" s="225"/>
      <c r="D197" s="225"/>
      <c r="E197" s="225"/>
      <c r="F197" s="225"/>
      <c r="G197" s="225"/>
      <c r="H197" s="225"/>
      <c r="I197" s="242"/>
      <c r="J197" s="242"/>
      <c r="K197" s="225"/>
      <c r="L197" s="226"/>
      <c r="M197" s="179"/>
      <c r="N197" s="178"/>
      <c r="O197" s="176"/>
      <c r="P197" s="176"/>
      <c r="Q197" s="176"/>
      <c r="R197" s="176"/>
    </row>
    <row r="198" ht="15" customHeight="1">
      <c r="A198" s="176"/>
      <c r="B198" s="176"/>
      <c r="C198" s="225"/>
      <c r="D198" s="225"/>
      <c r="E198" s="225"/>
      <c r="F198" s="225"/>
      <c r="G198" s="225"/>
      <c r="H198" s="225"/>
      <c r="I198" s="242"/>
      <c r="J198" s="242"/>
      <c r="K198" s="225"/>
      <c r="L198" s="226"/>
      <c r="M198" s="179"/>
      <c r="N198" s="178"/>
      <c r="O198" s="176"/>
      <c r="P198" s="176"/>
      <c r="Q198" s="176"/>
      <c r="R198" s="176"/>
    </row>
    <row r="199" ht="15" customHeight="1">
      <c r="A199" s="176"/>
      <c r="B199" s="176"/>
      <c r="C199" s="225"/>
      <c r="D199" s="225"/>
      <c r="E199" s="225"/>
      <c r="F199" s="225"/>
      <c r="G199" s="225"/>
      <c r="H199" s="225"/>
      <c r="I199" s="242"/>
      <c r="J199" s="242"/>
      <c r="K199" s="225"/>
      <c r="L199" s="226"/>
      <c r="M199" s="179"/>
      <c r="N199" s="178"/>
      <c r="O199" s="176"/>
      <c r="P199" s="176"/>
      <c r="Q199" s="176"/>
      <c r="R199" s="176"/>
    </row>
    <row r="200" ht="15" customHeight="1">
      <c r="A200" s="176"/>
      <c r="B200" s="176"/>
      <c r="C200" s="225"/>
      <c r="D200" s="225"/>
      <c r="E200" s="225"/>
      <c r="F200" s="225"/>
      <c r="G200" s="225"/>
      <c r="H200" s="225"/>
      <c r="I200" s="242"/>
      <c r="J200" s="242"/>
      <c r="K200" s="225"/>
      <c r="L200" s="226"/>
      <c r="M200" s="179"/>
      <c r="N200" s="178"/>
      <c r="O200" s="176"/>
      <c r="P200" s="176"/>
      <c r="Q200" s="176"/>
      <c r="R200" s="176"/>
    </row>
    <row r="201" ht="15" customHeight="1">
      <c r="A201" s="176"/>
      <c r="B201" s="176"/>
      <c r="C201" s="225"/>
      <c r="D201" s="225"/>
      <c r="E201" s="225"/>
      <c r="F201" s="225"/>
      <c r="G201" s="225"/>
      <c r="H201" s="225"/>
      <c r="I201" s="242"/>
      <c r="J201" s="242"/>
      <c r="K201" s="225"/>
      <c r="L201" s="226"/>
      <c r="M201" s="179"/>
      <c r="N201" s="178"/>
      <c r="O201" s="176"/>
      <c r="P201" s="176"/>
      <c r="Q201" s="176"/>
      <c r="R201" s="176"/>
    </row>
    <row r="202" ht="15" customHeight="1">
      <c r="A202" s="176"/>
      <c r="B202" s="176"/>
      <c r="C202" s="225"/>
      <c r="D202" s="225"/>
      <c r="E202" s="225"/>
      <c r="F202" s="225"/>
      <c r="G202" s="225"/>
      <c r="H202" s="225"/>
      <c r="I202" s="242"/>
      <c r="J202" s="242"/>
      <c r="K202" s="225"/>
      <c r="L202" s="226"/>
      <c r="M202" s="179"/>
      <c r="N202" s="178"/>
      <c r="O202" s="176"/>
      <c r="P202" s="176"/>
      <c r="Q202" s="176"/>
      <c r="R202" s="176"/>
    </row>
    <row r="203" ht="15" customHeight="1">
      <c r="A203" s="176"/>
      <c r="B203" s="176"/>
      <c r="C203" s="225"/>
      <c r="D203" s="225"/>
      <c r="E203" s="225"/>
      <c r="F203" s="225"/>
      <c r="G203" s="225"/>
      <c r="H203" s="225"/>
      <c r="I203" s="242"/>
      <c r="J203" s="242"/>
      <c r="K203" s="225"/>
      <c r="L203" s="226"/>
      <c r="M203" s="179"/>
      <c r="N203" s="178"/>
      <c r="O203" s="176"/>
      <c r="P203" s="176"/>
      <c r="Q203" s="176"/>
      <c r="R203" s="176"/>
    </row>
    <row r="204" ht="15" customHeight="1">
      <c r="A204" s="176"/>
      <c r="B204" s="176"/>
      <c r="C204" s="225"/>
      <c r="D204" s="225"/>
      <c r="E204" s="225"/>
      <c r="F204" s="225"/>
      <c r="G204" s="225"/>
      <c r="H204" s="225"/>
      <c r="I204" s="242"/>
      <c r="J204" s="242"/>
      <c r="K204" s="225"/>
      <c r="L204" s="226"/>
      <c r="M204" s="179"/>
      <c r="N204" s="178"/>
      <c r="O204" s="176"/>
      <c r="P204" s="176"/>
      <c r="Q204" s="176"/>
      <c r="R204" s="176"/>
    </row>
    <row r="205" ht="15" customHeight="1">
      <c r="A205" s="176"/>
      <c r="B205" s="176"/>
      <c r="C205" s="225"/>
      <c r="D205" s="225"/>
      <c r="E205" s="225"/>
      <c r="F205" s="225"/>
      <c r="G205" s="225"/>
      <c r="H205" s="225"/>
      <c r="I205" s="242"/>
      <c r="J205" s="242"/>
      <c r="K205" s="225"/>
      <c r="L205" s="226"/>
      <c r="M205" s="179"/>
      <c r="N205" s="178"/>
      <c r="O205" s="176"/>
      <c r="P205" s="176"/>
      <c r="Q205" s="176"/>
      <c r="R205" s="176"/>
    </row>
    <row r="206" ht="15" customHeight="1">
      <c r="A206" s="176"/>
      <c r="B206" s="176"/>
      <c r="C206" s="225"/>
      <c r="D206" s="225"/>
      <c r="E206" s="225"/>
      <c r="F206" s="225"/>
      <c r="G206" s="225"/>
      <c r="H206" s="225"/>
      <c r="I206" s="242"/>
      <c r="J206" s="242"/>
      <c r="K206" s="225"/>
      <c r="L206" s="226"/>
      <c r="M206" s="179"/>
      <c r="N206" s="178"/>
      <c r="O206" s="176"/>
      <c r="P206" s="176"/>
      <c r="Q206" s="176"/>
      <c r="R206" s="176"/>
    </row>
    <row r="207" ht="15" customHeight="1">
      <c r="A207" s="176"/>
      <c r="B207" s="176"/>
      <c r="C207" s="225"/>
      <c r="D207" s="225"/>
      <c r="E207" s="225"/>
      <c r="F207" s="225"/>
      <c r="G207" s="225"/>
      <c r="H207" s="225"/>
      <c r="I207" s="242"/>
      <c r="J207" s="242"/>
      <c r="K207" s="225"/>
      <c r="L207" s="226"/>
      <c r="M207" s="179"/>
      <c r="N207" s="178"/>
      <c r="O207" s="176"/>
      <c r="P207" s="176"/>
      <c r="Q207" s="176"/>
      <c r="R207" s="176"/>
    </row>
    <row r="208" ht="15" customHeight="1">
      <c r="A208" s="176"/>
      <c r="B208" s="176"/>
      <c r="C208" s="225"/>
      <c r="D208" s="225"/>
      <c r="E208" s="225"/>
      <c r="F208" s="225"/>
      <c r="G208" s="225"/>
      <c r="H208" s="225"/>
      <c r="I208" s="242"/>
      <c r="J208" s="242"/>
      <c r="K208" s="225"/>
      <c r="L208" s="226"/>
      <c r="M208" s="179"/>
      <c r="N208" s="178"/>
      <c r="O208" s="176"/>
      <c r="P208" s="176"/>
      <c r="Q208" s="176"/>
      <c r="R208" s="176"/>
    </row>
    <row r="209" ht="15" customHeight="1">
      <c r="A209" s="176"/>
      <c r="B209" s="176"/>
      <c r="C209" s="225"/>
      <c r="D209" s="225"/>
      <c r="E209" s="225"/>
      <c r="F209" s="225"/>
      <c r="G209" s="225"/>
      <c r="H209" s="225"/>
      <c r="I209" s="242"/>
      <c r="J209" s="242"/>
      <c r="K209" s="225"/>
      <c r="L209" s="226"/>
      <c r="M209" s="179"/>
      <c r="N209" s="178"/>
      <c r="O209" s="176"/>
      <c r="P209" s="176"/>
      <c r="Q209" s="176"/>
      <c r="R209" s="176"/>
    </row>
    <row r="210" ht="15" customHeight="1">
      <c r="A210" s="176"/>
      <c r="B210" s="176"/>
      <c r="C210" s="225"/>
      <c r="D210" s="225"/>
      <c r="E210" s="225"/>
      <c r="F210" s="225"/>
      <c r="G210" s="225"/>
      <c r="H210" s="225"/>
      <c r="I210" s="242"/>
      <c r="J210" s="242"/>
      <c r="K210" s="225"/>
      <c r="L210" s="226"/>
      <c r="M210" s="179"/>
      <c r="N210" s="178"/>
      <c r="O210" s="176"/>
      <c r="P210" s="176"/>
      <c r="Q210" s="176"/>
      <c r="R210" s="176"/>
    </row>
    <row r="211" ht="15" customHeight="1">
      <c r="A211" s="176"/>
      <c r="B211" s="176"/>
      <c r="C211" s="225"/>
      <c r="D211" s="225"/>
      <c r="E211" s="225"/>
      <c r="F211" s="225"/>
      <c r="G211" s="225"/>
      <c r="H211" s="225"/>
      <c r="I211" s="242"/>
      <c r="J211" s="242"/>
      <c r="K211" s="225"/>
      <c r="L211" s="226"/>
      <c r="M211" s="179"/>
      <c r="N211" s="178"/>
      <c r="O211" s="176"/>
      <c r="P211" s="176"/>
      <c r="Q211" s="176"/>
      <c r="R211" s="176"/>
    </row>
    <row r="212" ht="15" customHeight="1">
      <c r="A212" s="176"/>
      <c r="B212" s="176"/>
      <c r="C212" s="225"/>
      <c r="D212" s="225"/>
      <c r="E212" s="225"/>
      <c r="F212" s="225"/>
      <c r="G212" s="225"/>
      <c r="H212" s="225"/>
      <c r="I212" s="242"/>
      <c r="J212" s="242"/>
      <c r="K212" s="225"/>
      <c r="L212" s="226"/>
      <c r="M212" s="179"/>
      <c r="N212" s="178"/>
      <c r="O212" s="176"/>
      <c r="P212" s="176"/>
      <c r="Q212" s="176"/>
      <c r="R212" s="176"/>
    </row>
    <row r="213" ht="15" customHeight="1">
      <c r="A213" s="176"/>
      <c r="B213" s="176"/>
      <c r="C213" s="225"/>
      <c r="D213" s="225"/>
      <c r="E213" s="225"/>
      <c r="F213" s="225"/>
      <c r="G213" s="225"/>
      <c r="H213" s="225"/>
      <c r="I213" s="242"/>
      <c r="J213" s="242"/>
      <c r="K213" s="225"/>
      <c r="L213" s="226"/>
      <c r="M213" s="179"/>
      <c r="N213" s="178"/>
      <c r="O213" s="176"/>
      <c r="P213" s="176"/>
      <c r="Q213" s="176"/>
      <c r="R213" s="176"/>
    </row>
    <row r="214" ht="15" customHeight="1">
      <c r="A214" s="176"/>
      <c r="B214" s="176"/>
      <c r="C214" s="225"/>
      <c r="D214" s="225"/>
      <c r="E214" s="225"/>
      <c r="F214" s="225"/>
      <c r="G214" s="225"/>
      <c r="H214" s="225"/>
      <c r="I214" s="242"/>
      <c r="J214" s="242"/>
      <c r="K214" s="225"/>
      <c r="L214" s="226"/>
      <c r="M214" s="179"/>
      <c r="N214" s="178"/>
      <c r="O214" s="176"/>
      <c r="P214" s="176"/>
      <c r="Q214" s="176"/>
      <c r="R214" s="176"/>
    </row>
    <row r="215" ht="15" customHeight="1">
      <c r="A215" s="176"/>
      <c r="B215" s="176"/>
      <c r="C215" s="225"/>
      <c r="D215" s="225"/>
      <c r="E215" s="225"/>
      <c r="F215" s="225"/>
      <c r="G215" s="225"/>
      <c r="H215" s="225"/>
      <c r="I215" s="242"/>
      <c r="J215" s="242"/>
      <c r="K215" s="225"/>
      <c r="L215" s="226"/>
      <c r="M215" s="179"/>
      <c r="N215" s="178"/>
      <c r="O215" s="176"/>
      <c r="P215" s="176"/>
      <c r="Q215" s="176"/>
      <c r="R215" s="176"/>
    </row>
    <row r="216" ht="15" customHeight="1">
      <c r="A216" s="176"/>
      <c r="B216" s="176"/>
      <c r="C216" s="225"/>
      <c r="D216" s="225"/>
      <c r="E216" s="225"/>
      <c r="F216" s="225"/>
      <c r="G216" s="225"/>
      <c r="H216" s="225"/>
      <c r="I216" s="242"/>
      <c r="J216" s="242"/>
      <c r="K216" s="225"/>
      <c r="L216" s="226"/>
      <c r="M216" s="179"/>
      <c r="N216" s="178"/>
      <c r="O216" s="176"/>
      <c r="P216" s="176"/>
      <c r="Q216" s="176"/>
      <c r="R216" s="176"/>
    </row>
    <row r="217" ht="15" customHeight="1">
      <c r="A217" s="176"/>
      <c r="B217" s="176"/>
      <c r="C217" s="225"/>
      <c r="D217" s="225"/>
      <c r="E217" s="225"/>
      <c r="F217" s="225"/>
      <c r="G217" s="225"/>
      <c r="H217" s="225"/>
      <c r="I217" s="242"/>
      <c r="J217" s="242"/>
      <c r="K217" s="225"/>
      <c r="L217" s="226"/>
      <c r="M217" s="179"/>
      <c r="N217" s="178"/>
      <c r="O217" s="176"/>
      <c r="P217" s="176"/>
      <c r="Q217" s="176"/>
      <c r="R217" s="176"/>
    </row>
    <row r="218" ht="15" customHeight="1">
      <c r="A218" s="176"/>
      <c r="B218" s="176"/>
      <c r="C218" s="225"/>
      <c r="D218" s="225"/>
      <c r="E218" s="225"/>
      <c r="F218" s="225"/>
      <c r="G218" s="225"/>
      <c r="H218" s="225"/>
      <c r="I218" s="242"/>
      <c r="J218" s="242"/>
      <c r="K218" s="225"/>
      <c r="L218" s="226"/>
      <c r="M218" s="179"/>
      <c r="N218" s="178"/>
      <c r="O218" s="176"/>
      <c r="P218" s="176"/>
      <c r="Q218" s="176"/>
      <c r="R218" s="176"/>
    </row>
    <row r="219" ht="15" customHeight="1">
      <c r="A219" s="176"/>
      <c r="B219" s="176"/>
      <c r="C219" s="225"/>
      <c r="D219" s="225"/>
      <c r="E219" s="225"/>
      <c r="F219" s="225"/>
      <c r="G219" s="225"/>
      <c r="H219" s="225"/>
      <c r="I219" s="242"/>
      <c r="J219" s="242"/>
      <c r="K219" s="225"/>
      <c r="L219" s="226"/>
      <c r="M219" s="179"/>
      <c r="N219" s="178"/>
      <c r="O219" s="176"/>
      <c r="P219" s="176"/>
      <c r="Q219" s="176"/>
      <c r="R219" s="176"/>
    </row>
    <row r="220" ht="15" customHeight="1">
      <c r="A220" s="176"/>
      <c r="B220" s="176"/>
      <c r="C220" s="225"/>
      <c r="D220" s="225"/>
      <c r="E220" s="225"/>
      <c r="F220" s="225"/>
      <c r="G220" s="225"/>
      <c r="H220" s="225"/>
      <c r="I220" s="242"/>
      <c r="J220" s="242"/>
      <c r="K220" s="225"/>
      <c r="L220" s="226"/>
      <c r="M220" s="179"/>
      <c r="N220" s="178"/>
      <c r="O220" s="176"/>
      <c r="P220" s="176"/>
      <c r="Q220" s="176"/>
      <c r="R220" s="176"/>
    </row>
    <row r="221" ht="15" customHeight="1">
      <c r="A221" s="176"/>
      <c r="B221" s="176"/>
      <c r="C221" s="225"/>
      <c r="D221" s="225"/>
      <c r="E221" s="225"/>
      <c r="F221" s="225"/>
      <c r="G221" s="225"/>
      <c r="H221" s="225"/>
      <c r="I221" s="242"/>
      <c r="J221" s="242"/>
      <c r="K221" s="225"/>
      <c r="L221" s="226"/>
      <c r="M221" s="179"/>
      <c r="N221" s="178"/>
      <c r="O221" s="176"/>
      <c r="P221" s="176"/>
      <c r="Q221" s="176"/>
      <c r="R221" s="176"/>
    </row>
    <row r="222" ht="15" customHeight="1">
      <c r="A222" s="176"/>
      <c r="B222" s="176"/>
      <c r="C222" s="225"/>
      <c r="D222" s="225"/>
      <c r="E222" s="225"/>
      <c r="F222" s="225"/>
      <c r="G222" s="225"/>
      <c r="H222" s="225"/>
      <c r="I222" s="242"/>
      <c r="J222" s="242"/>
      <c r="K222" s="225"/>
      <c r="L222" s="226"/>
      <c r="M222" s="179"/>
      <c r="N222" s="178"/>
      <c r="O222" s="176"/>
      <c r="P222" s="176"/>
      <c r="Q222" s="176"/>
      <c r="R222" s="176"/>
    </row>
    <row r="223" ht="15" customHeight="1">
      <c r="A223" s="176"/>
      <c r="B223" s="176"/>
      <c r="C223" s="225"/>
      <c r="D223" s="225"/>
      <c r="E223" s="225"/>
      <c r="F223" s="225"/>
      <c r="G223" s="225"/>
      <c r="H223" s="225"/>
      <c r="I223" s="242"/>
      <c r="J223" s="242"/>
      <c r="K223" s="225"/>
      <c r="L223" s="226"/>
      <c r="M223" s="179"/>
      <c r="N223" s="178"/>
      <c r="O223" s="176"/>
      <c r="P223" s="176"/>
      <c r="Q223" s="176"/>
      <c r="R223" s="176"/>
    </row>
    <row r="224" ht="15" customHeight="1">
      <c r="A224" s="176"/>
      <c r="B224" s="176"/>
      <c r="C224" s="225"/>
      <c r="D224" s="225"/>
      <c r="E224" s="225"/>
      <c r="F224" s="225"/>
      <c r="G224" s="225"/>
      <c r="H224" s="225"/>
      <c r="I224" s="242"/>
      <c r="J224" s="242"/>
      <c r="K224" s="225"/>
      <c r="L224" s="226"/>
      <c r="M224" s="179"/>
      <c r="N224" s="178"/>
      <c r="O224" s="176"/>
      <c r="P224" s="176"/>
      <c r="Q224" s="176"/>
      <c r="R224" s="176"/>
    </row>
    <row r="225" ht="15" customHeight="1">
      <c r="A225" s="176"/>
      <c r="B225" s="176"/>
      <c r="C225" s="225"/>
      <c r="D225" s="225"/>
      <c r="E225" s="225"/>
      <c r="F225" s="225"/>
      <c r="G225" s="225"/>
      <c r="H225" s="225"/>
      <c r="I225" s="242"/>
      <c r="J225" s="242"/>
      <c r="K225" s="225"/>
      <c r="L225" s="226"/>
      <c r="M225" s="179"/>
      <c r="N225" s="178"/>
      <c r="O225" s="176"/>
      <c r="P225" s="176"/>
      <c r="Q225" s="176"/>
      <c r="R225" s="176"/>
    </row>
    <row r="226" ht="15" customHeight="1">
      <c r="A226" s="176"/>
      <c r="B226" s="176"/>
      <c r="C226" s="225"/>
      <c r="D226" s="225"/>
      <c r="E226" s="225"/>
      <c r="F226" s="225"/>
      <c r="G226" s="225"/>
      <c r="H226" s="225"/>
      <c r="I226" s="242"/>
      <c r="J226" s="242"/>
      <c r="K226" s="225"/>
      <c r="L226" s="226"/>
      <c r="M226" s="179"/>
      <c r="N226" s="178"/>
      <c r="O226" s="176"/>
      <c r="P226" s="176"/>
      <c r="Q226" s="176"/>
      <c r="R226" s="176"/>
    </row>
    <row r="227" ht="15" customHeight="1">
      <c r="A227" s="176"/>
      <c r="B227" s="176"/>
      <c r="C227" s="225"/>
      <c r="D227" s="225"/>
      <c r="E227" s="225"/>
      <c r="F227" s="225"/>
      <c r="G227" s="225"/>
      <c r="H227" s="225"/>
      <c r="I227" s="242"/>
      <c r="J227" s="242"/>
      <c r="K227" s="225"/>
      <c r="L227" s="226"/>
      <c r="M227" s="179"/>
      <c r="N227" s="178"/>
      <c r="O227" s="176"/>
      <c r="P227" s="176"/>
      <c r="Q227" s="176"/>
      <c r="R227" s="176"/>
    </row>
    <row r="228" ht="15" customHeight="1">
      <c r="A228" s="176"/>
      <c r="B228" s="176"/>
      <c r="C228" s="225"/>
      <c r="D228" s="225"/>
      <c r="E228" s="225"/>
      <c r="F228" s="225"/>
      <c r="G228" s="225"/>
      <c r="H228" s="225"/>
      <c r="I228" s="242"/>
      <c r="J228" s="242"/>
      <c r="K228" s="225"/>
      <c r="L228" s="226"/>
      <c r="M228" s="179"/>
      <c r="N228" s="178"/>
      <c r="O228" s="176"/>
      <c r="P228" s="176"/>
      <c r="Q228" s="176"/>
      <c r="R228" s="176"/>
    </row>
    <row r="229" ht="15" customHeight="1">
      <c r="A229" s="176"/>
      <c r="B229" s="176"/>
      <c r="C229" s="225"/>
      <c r="D229" s="225"/>
      <c r="E229" s="225"/>
      <c r="F229" s="225"/>
      <c r="G229" s="225"/>
      <c r="H229" s="225"/>
      <c r="I229" s="242"/>
      <c r="J229" s="242"/>
      <c r="K229" s="225"/>
      <c r="L229" s="226"/>
      <c r="M229" s="179"/>
      <c r="N229" s="178"/>
      <c r="O229" s="176"/>
      <c r="P229" s="176"/>
      <c r="Q229" s="176"/>
      <c r="R229" s="176"/>
    </row>
    <row r="230" ht="15" customHeight="1">
      <c r="A230" s="176"/>
      <c r="B230" s="176"/>
      <c r="C230" s="225"/>
      <c r="D230" s="225"/>
      <c r="E230" s="225"/>
      <c r="F230" s="225"/>
      <c r="G230" s="225"/>
      <c r="H230" s="225"/>
      <c r="I230" s="242"/>
      <c r="J230" s="242"/>
      <c r="K230" s="225"/>
      <c r="L230" s="226"/>
      <c r="M230" s="179"/>
      <c r="N230" s="178"/>
      <c r="O230" s="176"/>
      <c r="P230" s="176"/>
      <c r="Q230" s="176"/>
      <c r="R230" s="176"/>
    </row>
    <row r="231" ht="15" customHeight="1">
      <c r="A231" s="176"/>
      <c r="B231" s="176"/>
      <c r="C231" s="225"/>
      <c r="D231" s="225"/>
      <c r="E231" s="225"/>
      <c r="F231" s="225"/>
      <c r="G231" s="225"/>
      <c r="H231" s="225"/>
      <c r="I231" s="242"/>
      <c r="J231" s="242"/>
      <c r="K231" s="225"/>
      <c r="L231" s="226"/>
      <c r="M231" s="179"/>
      <c r="N231" s="178"/>
      <c r="O231" s="176"/>
      <c r="P231" s="176"/>
      <c r="Q231" s="176"/>
      <c r="R231" s="176"/>
    </row>
    <row r="232" ht="15" customHeight="1">
      <c r="A232" s="176"/>
      <c r="B232" s="176"/>
      <c r="C232" s="225"/>
      <c r="D232" s="225"/>
      <c r="E232" s="225"/>
      <c r="F232" s="225"/>
      <c r="G232" s="225"/>
      <c r="H232" s="225"/>
      <c r="I232" s="242"/>
      <c r="J232" s="242"/>
      <c r="K232" s="225"/>
      <c r="L232" s="226"/>
      <c r="M232" s="179"/>
      <c r="N232" s="178"/>
      <c r="O232" s="176"/>
      <c r="P232" s="176"/>
      <c r="Q232" s="176"/>
      <c r="R232" s="176"/>
    </row>
    <row r="233" ht="15" customHeight="1">
      <c r="A233" s="176"/>
      <c r="B233" s="176"/>
      <c r="C233" s="243"/>
      <c r="D233" s="243"/>
      <c r="E233" s="243"/>
      <c r="F233" s="243"/>
      <c r="G233" s="243"/>
      <c r="H233" s="243"/>
      <c r="I233" s="242"/>
      <c r="J233" s="242"/>
      <c r="K233" s="225"/>
      <c r="L233" s="226"/>
      <c r="M233" s="179"/>
      <c r="N233" s="178"/>
      <c r="O233" s="176"/>
      <c r="P233" s="176"/>
      <c r="Q233" s="176"/>
      <c r="R233" s="176"/>
    </row>
    <row r="234" ht="15" customHeight="1">
      <c r="A234" s="176"/>
      <c r="B234" s="176"/>
      <c r="C234" s="243"/>
      <c r="D234" s="243"/>
      <c r="E234" s="243"/>
      <c r="F234" s="243"/>
      <c r="G234" s="243"/>
      <c r="H234" s="243"/>
      <c r="I234" s="242"/>
      <c r="J234" s="242"/>
      <c r="K234" s="225"/>
      <c r="L234" s="226"/>
      <c r="M234" s="179"/>
      <c r="N234" s="178"/>
      <c r="O234" s="176"/>
      <c r="P234" s="176"/>
      <c r="Q234" s="176"/>
      <c r="R234" s="176"/>
    </row>
    <row r="235" ht="15" customHeight="1">
      <c r="A235" s="176"/>
      <c r="B235" s="176"/>
      <c r="C235" s="243"/>
      <c r="D235" s="243"/>
      <c r="E235" s="243"/>
      <c r="F235" s="243"/>
      <c r="G235" s="243"/>
      <c r="H235" s="243"/>
      <c r="I235" s="242"/>
      <c r="J235" s="242"/>
      <c r="K235" s="225"/>
      <c r="L235" s="226"/>
      <c r="M235" s="179"/>
      <c r="N235" s="178"/>
      <c r="O235" s="176"/>
      <c r="P235" s="176"/>
      <c r="Q235" s="176"/>
      <c r="R235" s="176"/>
    </row>
    <row r="236" ht="15" customHeight="1">
      <c r="A236" s="176"/>
      <c r="B236" s="176"/>
      <c r="C236" s="243"/>
      <c r="D236" s="243"/>
      <c r="E236" s="243"/>
      <c r="F236" s="243"/>
      <c r="G236" s="243"/>
      <c r="H236" s="243"/>
      <c r="I236" s="242"/>
      <c r="J236" s="242"/>
      <c r="K236" s="225"/>
      <c r="L236" s="226"/>
      <c r="M236" s="179"/>
      <c r="N236" s="178"/>
      <c r="O236" s="176"/>
      <c r="P236" s="176"/>
      <c r="Q236" s="176"/>
      <c r="R236" s="176"/>
    </row>
    <row r="237" ht="15" customHeight="1">
      <c r="A237" s="176"/>
      <c r="B237" s="176"/>
      <c r="C237" s="243"/>
      <c r="D237" s="243"/>
      <c r="E237" s="243"/>
      <c r="F237" s="243"/>
      <c r="G237" s="243"/>
      <c r="H237" s="243"/>
      <c r="I237" s="242"/>
      <c r="J237" s="242"/>
      <c r="K237" s="225"/>
      <c r="L237" s="226"/>
      <c r="M237" s="179"/>
      <c r="N237" s="178"/>
      <c r="O237" s="176"/>
      <c r="P237" s="176"/>
      <c r="Q237" s="176"/>
      <c r="R237" s="176"/>
    </row>
    <row r="238" ht="15" customHeight="1">
      <c r="A238" s="176"/>
      <c r="B238" s="176"/>
      <c r="C238" s="243"/>
      <c r="D238" s="243"/>
      <c r="E238" s="243"/>
      <c r="F238" s="243"/>
      <c r="G238" s="243"/>
      <c r="H238" s="243"/>
      <c r="I238" s="242"/>
      <c r="J238" s="242"/>
      <c r="K238" s="225"/>
      <c r="L238" s="226"/>
      <c r="M238" s="179"/>
      <c r="N238" s="178"/>
      <c r="O238" s="176"/>
      <c r="P238" s="176"/>
      <c r="Q238" s="176"/>
      <c r="R238" s="176"/>
    </row>
    <row r="239" ht="15" customHeight="1">
      <c r="A239" s="176"/>
      <c r="B239" s="176"/>
      <c r="C239" s="243"/>
      <c r="D239" s="243"/>
      <c r="E239" s="243"/>
      <c r="F239" s="243"/>
      <c r="G239" s="243"/>
      <c r="H239" s="243"/>
      <c r="I239" s="242"/>
      <c r="J239" s="242"/>
      <c r="K239" s="225"/>
      <c r="L239" s="226"/>
      <c r="M239" s="179"/>
      <c r="N239" s="178"/>
      <c r="O239" s="176"/>
      <c r="P239" s="176"/>
      <c r="Q239" s="176"/>
      <c r="R239" s="176"/>
    </row>
    <row r="240" ht="15" customHeight="1">
      <c r="A240" s="176"/>
      <c r="B240" s="176"/>
      <c r="C240" s="243"/>
      <c r="D240" s="243"/>
      <c r="E240" s="243"/>
      <c r="F240" s="243"/>
      <c r="G240" s="243"/>
      <c r="H240" s="243"/>
      <c r="I240" s="242"/>
      <c r="J240" s="242"/>
      <c r="K240" s="225"/>
      <c r="L240" s="226"/>
      <c r="M240" s="179"/>
      <c r="N240" s="178"/>
      <c r="O240" s="176"/>
      <c r="P240" s="176"/>
      <c r="Q240" s="176"/>
      <c r="R240" s="176"/>
    </row>
    <row r="241" ht="15" customHeight="1">
      <c r="A241" s="176"/>
      <c r="B241" s="176"/>
      <c r="C241" s="243"/>
      <c r="D241" s="243"/>
      <c r="E241" s="243"/>
      <c r="F241" s="243"/>
      <c r="G241" s="243"/>
      <c r="H241" s="243"/>
      <c r="I241" s="242"/>
      <c r="J241" s="242"/>
      <c r="K241" s="225"/>
      <c r="L241" s="226"/>
      <c r="M241" s="179"/>
      <c r="N241" s="178"/>
      <c r="O241" s="176"/>
      <c r="P241" s="176"/>
      <c r="Q241" s="176"/>
      <c r="R241" s="176"/>
    </row>
    <row r="242" ht="15" customHeight="1">
      <c r="A242" s="176"/>
      <c r="B242" s="176"/>
      <c r="C242" s="243"/>
      <c r="D242" s="243"/>
      <c r="E242" s="243"/>
      <c r="F242" s="243"/>
      <c r="G242" s="243"/>
      <c r="H242" s="243"/>
      <c r="I242" s="242"/>
      <c r="J242" s="242"/>
      <c r="K242" s="225"/>
      <c r="L242" s="226"/>
      <c r="M242" s="179"/>
      <c r="N242" s="178"/>
      <c r="O242" s="176"/>
      <c r="P242" s="176"/>
      <c r="Q242" s="176"/>
      <c r="R242" s="176"/>
    </row>
    <row r="243" ht="15" customHeight="1">
      <c r="A243" s="176"/>
      <c r="B243" s="176"/>
      <c r="C243" s="243"/>
      <c r="D243" s="243"/>
      <c r="E243" s="243"/>
      <c r="F243" s="243"/>
      <c r="G243" s="243"/>
      <c r="H243" s="243"/>
      <c r="I243" s="242"/>
      <c r="J243" s="242"/>
      <c r="K243" s="225"/>
      <c r="L243" s="226"/>
      <c r="M243" s="179"/>
      <c r="N243" s="178"/>
      <c r="O243" s="176"/>
      <c r="P243" s="176"/>
      <c r="Q243" s="176"/>
      <c r="R243" s="176"/>
    </row>
    <row r="244" ht="15" customHeight="1">
      <c r="A244" s="176"/>
      <c r="B244" s="176"/>
      <c r="C244" s="243"/>
      <c r="D244" s="243"/>
      <c r="E244" s="243"/>
      <c r="F244" s="243"/>
      <c r="G244" s="243"/>
      <c r="H244" s="243"/>
      <c r="I244" s="242"/>
      <c r="J244" s="242"/>
      <c r="K244" s="225"/>
      <c r="L244" s="226"/>
      <c r="M244" s="179"/>
      <c r="N244" s="178"/>
      <c r="O244" s="176"/>
      <c r="P244" s="176"/>
      <c r="Q244" s="176"/>
      <c r="R244" s="176"/>
    </row>
    <row r="245" ht="15" customHeight="1">
      <c r="A245" s="176"/>
      <c r="B245" s="176"/>
      <c r="C245" s="243"/>
      <c r="D245" s="243"/>
      <c r="E245" s="243"/>
      <c r="F245" s="243"/>
      <c r="G245" s="243"/>
      <c r="H245" s="243"/>
      <c r="I245" s="242"/>
      <c r="J245" s="242"/>
      <c r="K245" s="225"/>
      <c r="L245" s="226"/>
      <c r="M245" s="179"/>
      <c r="N245" s="178"/>
      <c r="O245" s="176"/>
      <c r="P245" s="176"/>
      <c r="Q245" s="176"/>
      <c r="R245" s="176"/>
    </row>
    <row r="246" ht="15" customHeight="1">
      <c r="A246" s="176"/>
      <c r="B246" s="176"/>
      <c r="C246" s="243"/>
      <c r="D246" s="243"/>
      <c r="E246" s="243"/>
      <c r="F246" s="243"/>
      <c r="G246" s="243"/>
      <c r="H246" s="243"/>
      <c r="I246" s="242"/>
      <c r="J246" s="242"/>
      <c r="K246" s="225"/>
      <c r="L246" s="226"/>
      <c r="M246" s="179"/>
      <c r="N246" s="178"/>
      <c r="O246" s="176"/>
      <c r="P246" s="176"/>
      <c r="Q246" s="176"/>
      <c r="R246" s="176"/>
    </row>
    <row r="247" ht="15" customHeight="1">
      <c r="A247" s="176"/>
      <c r="B247" s="176"/>
      <c r="C247" s="243"/>
      <c r="D247" s="243"/>
      <c r="E247" s="243"/>
      <c r="F247" s="243"/>
      <c r="G247" s="243"/>
      <c r="H247" s="243"/>
      <c r="I247" s="242"/>
      <c r="J247" s="242"/>
      <c r="K247" s="225"/>
      <c r="L247" s="226"/>
      <c r="M247" s="179"/>
      <c r="N247" s="178"/>
      <c r="O247" s="176"/>
      <c r="P247" s="176"/>
      <c r="Q247" s="176"/>
      <c r="R247" s="176"/>
    </row>
    <row r="248" ht="15" customHeight="1">
      <c r="A248" s="176"/>
      <c r="B248" s="176"/>
      <c r="C248" s="243"/>
      <c r="D248" s="243"/>
      <c r="E248" s="243"/>
      <c r="F248" s="243"/>
      <c r="G248" s="243"/>
      <c r="H248" s="243"/>
      <c r="I248" s="242"/>
      <c r="J248" s="242"/>
      <c r="K248" s="225"/>
      <c r="L248" s="226"/>
      <c r="M248" s="179"/>
      <c r="N248" s="178"/>
      <c r="O248" s="176"/>
      <c r="P248" s="176"/>
      <c r="Q248" s="176"/>
      <c r="R248" s="176"/>
    </row>
    <row r="249" ht="15" customHeight="1">
      <c r="A249" s="176"/>
      <c r="B249" s="176"/>
      <c r="C249" s="243"/>
      <c r="D249" s="243"/>
      <c r="E249" s="243"/>
      <c r="F249" s="243"/>
      <c r="G249" s="243"/>
      <c r="H249" s="243"/>
      <c r="I249" s="242"/>
      <c r="J249" s="242"/>
      <c r="K249" s="225"/>
      <c r="L249" s="226"/>
      <c r="M249" s="179"/>
      <c r="N249" s="178"/>
      <c r="O249" s="176"/>
      <c r="P249" s="176"/>
      <c r="Q249" s="176"/>
      <c r="R249" s="176"/>
    </row>
    <row r="250" ht="15" customHeight="1">
      <c r="A250" s="176"/>
      <c r="B250" s="176"/>
      <c r="C250" s="243"/>
      <c r="D250" s="243"/>
      <c r="E250" s="243"/>
      <c r="F250" s="243"/>
      <c r="G250" s="243"/>
      <c r="H250" s="243"/>
      <c r="I250" s="242"/>
      <c r="J250" s="242"/>
      <c r="K250" s="225"/>
      <c r="L250" s="226"/>
      <c r="M250" s="179"/>
      <c r="N250" s="178"/>
      <c r="O250" s="176"/>
      <c r="P250" s="176"/>
      <c r="Q250" s="176"/>
      <c r="R250" s="176"/>
    </row>
    <row r="251" ht="15" customHeight="1">
      <c r="A251" s="176"/>
      <c r="B251" s="176"/>
      <c r="C251" s="243"/>
      <c r="D251" s="243"/>
      <c r="E251" s="243"/>
      <c r="F251" s="243"/>
      <c r="G251" s="243"/>
      <c r="H251" s="243"/>
      <c r="I251" s="242"/>
      <c r="J251" s="242"/>
      <c r="K251" s="225"/>
      <c r="L251" s="226"/>
      <c r="M251" s="179"/>
      <c r="N251" s="178"/>
      <c r="O251" s="176"/>
      <c r="P251" s="176"/>
      <c r="Q251" s="176"/>
      <c r="R251" s="176"/>
    </row>
    <row r="252" ht="15" customHeight="1">
      <c r="A252" s="176"/>
      <c r="B252" s="176"/>
      <c r="C252" s="243"/>
      <c r="D252" s="243"/>
      <c r="E252" s="243"/>
      <c r="F252" s="243"/>
      <c r="G252" s="243"/>
      <c r="H252" s="243"/>
      <c r="I252" s="242"/>
      <c r="J252" s="242"/>
      <c r="K252" s="225"/>
      <c r="L252" s="226"/>
      <c r="M252" s="179"/>
      <c r="N252" s="178"/>
      <c r="O252" s="176"/>
      <c r="P252" s="176"/>
      <c r="Q252" s="176"/>
      <c r="R252" s="176"/>
    </row>
    <row r="253" ht="15" customHeight="1">
      <c r="A253" s="176"/>
      <c r="B253" s="176"/>
      <c r="C253" s="243"/>
      <c r="D253" s="243"/>
      <c r="E253" s="243"/>
      <c r="F253" s="243"/>
      <c r="G253" s="243"/>
      <c r="H253" s="243"/>
      <c r="I253" s="242"/>
      <c r="J253" s="242"/>
      <c r="K253" s="225"/>
      <c r="L253" s="226"/>
      <c r="M253" s="179"/>
      <c r="N253" s="178"/>
      <c r="O253" s="176"/>
      <c r="P253" s="176"/>
      <c r="Q253" s="176"/>
      <c r="R253" s="176"/>
    </row>
    <row r="254" ht="15" customHeight="1">
      <c r="A254" s="176"/>
      <c r="B254" s="176"/>
      <c r="C254" s="243"/>
      <c r="D254" s="243"/>
      <c r="E254" s="243"/>
      <c r="F254" s="243"/>
      <c r="G254" s="243"/>
      <c r="H254" s="243"/>
      <c r="I254" s="242"/>
      <c r="J254" s="242"/>
      <c r="K254" s="225"/>
      <c r="L254" s="226"/>
      <c r="M254" s="179"/>
      <c r="N254" s="178"/>
      <c r="O254" s="176"/>
      <c r="P254" s="176"/>
      <c r="Q254" s="176"/>
      <c r="R254" s="176"/>
    </row>
    <row r="255" ht="15" customHeight="1">
      <c r="A255" s="176"/>
      <c r="B255" s="176"/>
      <c r="C255" s="243"/>
      <c r="D255" s="243"/>
      <c r="E255" s="243"/>
      <c r="F255" s="243"/>
      <c r="G255" s="243"/>
      <c r="H255" s="243"/>
      <c r="I255" s="242"/>
      <c r="J255" s="242"/>
      <c r="K255" s="225"/>
      <c r="L255" s="226"/>
      <c r="M255" s="179"/>
      <c r="N255" s="178"/>
      <c r="O255" s="176"/>
      <c r="P255" s="176"/>
      <c r="Q255" s="176"/>
      <c r="R255" s="176"/>
    </row>
    <row r="256" ht="15" customHeight="1">
      <c r="A256" s="176"/>
      <c r="B256" s="176"/>
      <c r="C256" s="243"/>
      <c r="D256" s="243"/>
      <c r="E256" s="243"/>
      <c r="F256" s="243"/>
      <c r="G256" s="243"/>
      <c r="H256" s="243"/>
      <c r="I256" s="242"/>
      <c r="J256" s="242"/>
      <c r="K256" s="225"/>
      <c r="L256" s="226"/>
      <c r="M256" s="179"/>
      <c r="N256" s="178"/>
      <c r="O256" s="176"/>
      <c r="P256" s="176"/>
      <c r="Q256" s="176"/>
      <c r="R256" s="176"/>
    </row>
    <row r="257" ht="15" customHeight="1">
      <c r="A257" s="176"/>
      <c r="B257" s="176"/>
      <c r="C257" s="243"/>
      <c r="D257" s="243"/>
      <c r="E257" s="243"/>
      <c r="F257" s="243"/>
      <c r="G257" s="243"/>
      <c r="H257" s="243"/>
      <c r="I257" s="242"/>
      <c r="J257" s="242"/>
      <c r="K257" s="225"/>
      <c r="L257" s="226"/>
      <c r="M257" s="179"/>
      <c r="N257" s="178"/>
      <c r="O257" s="176"/>
      <c r="P257" s="176"/>
      <c r="Q257" s="176"/>
      <c r="R257" s="176"/>
    </row>
    <row r="258" ht="15" customHeight="1">
      <c r="A258" s="176"/>
      <c r="B258" s="176"/>
      <c r="C258" s="243"/>
      <c r="D258" s="243"/>
      <c r="E258" s="243"/>
      <c r="F258" s="243"/>
      <c r="G258" s="243"/>
      <c r="H258" s="243"/>
      <c r="I258" s="242"/>
      <c r="J258" s="242"/>
      <c r="K258" s="225"/>
      <c r="L258" s="226"/>
      <c r="M258" s="179"/>
      <c r="N258" s="178"/>
      <c r="O258" s="176"/>
      <c r="P258" s="176"/>
      <c r="Q258" s="176"/>
      <c r="R258" s="176"/>
    </row>
    <row r="259" ht="15" customHeight="1">
      <c r="A259" s="176"/>
      <c r="B259" s="176"/>
      <c r="C259" s="243"/>
      <c r="D259" s="243"/>
      <c r="E259" s="243"/>
      <c r="F259" s="243"/>
      <c r="G259" s="243"/>
      <c r="H259" s="243"/>
      <c r="I259" s="242"/>
      <c r="J259" s="242"/>
      <c r="K259" s="225"/>
      <c r="L259" s="226"/>
      <c r="M259" s="179"/>
      <c r="N259" s="178"/>
      <c r="O259" s="176"/>
      <c r="P259" s="176"/>
      <c r="Q259" s="176"/>
      <c r="R259" s="176"/>
    </row>
    <row r="260" ht="15" customHeight="1">
      <c r="A260" s="176"/>
      <c r="B260" s="176"/>
      <c r="C260" s="243"/>
      <c r="D260" s="243"/>
      <c r="E260" s="243"/>
      <c r="F260" s="243"/>
      <c r="G260" s="243"/>
      <c r="H260" s="243"/>
      <c r="I260" s="242"/>
      <c r="J260" s="242"/>
      <c r="K260" s="225"/>
      <c r="L260" s="226"/>
      <c r="M260" s="179"/>
      <c r="N260" s="178"/>
      <c r="O260" s="176"/>
      <c r="P260" s="176"/>
      <c r="Q260" s="176"/>
      <c r="R260" s="176"/>
    </row>
    <row r="261" ht="15" customHeight="1">
      <c r="A261" s="176"/>
      <c r="B261" s="176"/>
      <c r="C261" s="243"/>
      <c r="D261" s="243"/>
      <c r="E261" s="243"/>
      <c r="F261" s="243"/>
      <c r="G261" s="243"/>
      <c r="H261" s="243"/>
      <c r="I261" s="242"/>
      <c r="J261" s="242"/>
      <c r="K261" s="225"/>
      <c r="L261" s="226"/>
      <c r="M261" s="179"/>
      <c r="N261" s="178"/>
      <c r="O261" s="176"/>
      <c r="P261" s="176"/>
      <c r="Q261" s="176"/>
      <c r="R261" s="176"/>
    </row>
    <row r="262" ht="15" customHeight="1">
      <c r="A262" s="176"/>
      <c r="B262" s="176"/>
      <c r="C262" s="243"/>
      <c r="D262" s="243"/>
      <c r="E262" s="243"/>
      <c r="F262" s="243"/>
      <c r="G262" s="243"/>
      <c r="H262" s="243"/>
      <c r="I262" s="242"/>
      <c r="J262" s="242"/>
      <c r="K262" s="225"/>
      <c r="L262" s="226"/>
      <c r="M262" s="179"/>
      <c r="N262" s="178"/>
      <c r="O262" s="176"/>
      <c r="P262" s="176"/>
      <c r="Q262" s="176"/>
      <c r="R262" s="176"/>
    </row>
    <row r="263" ht="15" customHeight="1">
      <c r="A263" s="176"/>
      <c r="B263" s="176"/>
      <c r="C263" s="243"/>
      <c r="D263" s="243"/>
      <c r="E263" s="243"/>
      <c r="F263" s="243"/>
      <c r="G263" s="243"/>
      <c r="H263" s="243"/>
      <c r="I263" s="242"/>
      <c r="J263" s="242"/>
      <c r="K263" s="225"/>
      <c r="L263" s="226"/>
      <c r="M263" s="179"/>
      <c r="N263" s="178"/>
      <c r="O263" s="176"/>
      <c r="P263" s="176"/>
      <c r="Q263" s="176"/>
      <c r="R263" s="176"/>
    </row>
    <row r="264" ht="15" customHeight="1">
      <c r="A264" s="176"/>
      <c r="B264" s="176"/>
      <c r="C264" s="243"/>
      <c r="D264" s="243"/>
      <c r="E264" s="243"/>
      <c r="F264" s="243"/>
      <c r="G264" s="243"/>
      <c r="H264" s="243"/>
      <c r="I264" s="242"/>
      <c r="J264" s="242"/>
      <c r="K264" s="225"/>
      <c r="L264" s="226"/>
      <c r="M264" s="179"/>
      <c r="N264" s="178"/>
      <c r="O264" s="176"/>
      <c r="P264" s="176"/>
      <c r="Q264" s="176"/>
      <c r="R264" s="176"/>
    </row>
    <row r="265" ht="15" customHeight="1">
      <c r="A265" s="176"/>
      <c r="B265" s="176"/>
      <c r="C265" s="243"/>
      <c r="D265" s="243"/>
      <c r="E265" s="243"/>
      <c r="F265" s="243"/>
      <c r="G265" s="243"/>
      <c r="H265" s="243"/>
      <c r="I265" s="242"/>
      <c r="J265" s="242"/>
      <c r="K265" s="225"/>
      <c r="L265" s="226"/>
      <c r="M265" s="179"/>
      <c r="N265" s="178"/>
      <c r="O265" s="176"/>
      <c r="P265" s="176"/>
      <c r="Q265" s="176"/>
      <c r="R265" s="176"/>
    </row>
    <row r="266" ht="15" customHeight="1">
      <c r="A266" s="176"/>
      <c r="B266" s="176"/>
      <c r="C266" s="243"/>
      <c r="D266" s="243"/>
      <c r="E266" s="243"/>
      <c r="F266" s="243"/>
      <c r="G266" s="243"/>
      <c r="H266" s="243"/>
      <c r="I266" s="242"/>
      <c r="J266" s="242"/>
      <c r="K266" s="225"/>
      <c r="L266" s="226"/>
      <c r="M266" s="179"/>
      <c r="N266" s="178"/>
      <c r="O266" s="176"/>
      <c r="P266" s="176"/>
      <c r="Q266" s="176"/>
      <c r="R266" s="176"/>
    </row>
    <row r="267" ht="15" customHeight="1">
      <c r="A267" s="176"/>
      <c r="B267" s="176"/>
      <c r="C267" s="243"/>
      <c r="D267" s="243"/>
      <c r="E267" s="243"/>
      <c r="F267" s="243"/>
      <c r="G267" s="243"/>
      <c r="H267" s="243"/>
      <c r="I267" s="242"/>
      <c r="J267" s="242"/>
      <c r="K267" s="225"/>
      <c r="L267" s="226"/>
      <c r="M267" s="179"/>
      <c r="N267" s="178"/>
      <c r="O267" s="176"/>
      <c r="P267" s="176"/>
      <c r="Q267" s="176"/>
      <c r="R267" s="176"/>
    </row>
    <row r="268" ht="15" customHeight="1">
      <c r="A268" s="176"/>
      <c r="B268" s="176"/>
      <c r="C268" s="243"/>
      <c r="D268" s="243"/>
      <c r="E268" s="243"/>
      <c r="F268" s="243"/>
      <c r="G268" s="243"/>
      <c r="H268" s="243"/>
      <c r="I268" s="242"/>
      <c r="J268" s="242"/>
      <c r="K268" s="225"/>
      <c r="L268" s="226"/>
      <c r="M268" s="179"/>
      <c r="N268" s="178"/>
      <c r="O268" s="176"/>
      <c r="P268" s="176"/>
      <c r="Q268" s="176"/>
      <c r="R268" s="176"/>
    </row>
    <row r="269" ht="15" customHeight="1">
      <c r="A269" s="176"/>
      <c r="B269" s="176"/>
      <c r="C269" s="243"/>
      <c r="D269" s="243"/>
      <c r="E269" s="243"/>
      <c r="F269" s="243"/>
      <c r="G269" s="243"/>
      <c r="H269" s="243"/>
      <c r="I269" s="242"/>
      <c r="J269" s="242"/>
      <c r="K269" s="225"/>
      <c r="L269" s="226"/>
      <c r="M269" s="179"/>
      <c r="N269" s="178"/>
      <c r="O269" s="176"/>
      <c r="P269" s="176"/>
      <c r="Q269" s="176"/>
      <c r="R269" s="176"/>
    </row>
    <row r="270" ht="15" customHeight="1">
      <c r="A270" s="176"/>
      <c r="B270" s="176"/>
      <c r="C270" s="243"/>
      <c r="D270" s="243"/>
      <c r="E270" s="243"/>
      <c r="F270" s="243"/>
      <c r="G270" s="243"/>
      <c r="H270" s="243"/>
      <c r="I270" s="242"/>
      <c r="J270" s="242"/>
      <c r="K270" s="225"/>
      <c r="L270" s="226"/>
      <c r="M270" s="179"/>
      <c r="N270" s="178"/>
      <c r="O270" s="176"/>
      <c r="P270" s="176"/>
      <c r="Q270" s="176"/>
      <c r="R270" s="176"/>
    </row>
    <row r="271" ht="15" customHeight="1">
      <c r="A271" s="176"/>
      <c r="B271" s="176"/>
      <c r="C271" s="243"/>
      <c r="D271" s="243"/>
      <c r="E271" s="243"/>
      <c r="F271" s="243"/>
      <c r="G271" s="243"/>
      <c r="H271" s="243"/>
      <c r="I271" s="242"/>
      <c r="J271" s="242"/>
      <c r="K271" s="225"/>
      <c r="L271" s="226"/>
      <c r="M271" s="179"/>
      <c r="N271" s="178"/>
      <c r="O271" s="176"/>
      <c r="P271" s="176"/>
      <c r="Q271" s="176"/>
      <c r="R271" s="176"/>
    </row>
    <row r="272" ht="15" customHeight="1">
      <c r="A272" s="176"/>
      <c r="B272" s="176"/>
      <c r="C272" s="243"/>
      <c r="D272" s="243"/>
      <c r="E272" s="243"/>
      <c r="F272" s="243"/>
      <c r="G272" s="243"/>
      <c r="H272" s="243"/>
      <c r="I272" s="242"/>
      <c r="J272" s="242"/>
      <c r="K272" s="225"/>
      <c r="L272" s="226"/>
      <c r="M272" s="179"/>
      <c r="N272" s="178"/>
      <c r="O272" s="176"/>
      <c r="P272" s="176"/>
      <c r="Q272" s="176"/>
      <c r="R272" s="176"/>
    </row>
    <row r="273" ht="15" customHeight="1">
      <c r="A273" s="176"/>
      <c r="B273" s="176"/>
      <c r="C273" s="243"/>
      <c r="D273" s="243"/>
      <c r="E273" s="243"/>
      <c r="F273" s="243"/>
      <c r="G273" s="243"/>
      <c r="H273" s="243"/>
      <c r="I273" s="242"/>
      <c r="J273" s="242"/>
      <c r="K273" s="225"/>
      <c r="L273" s="226"/>
      <c r="M273" s="179"/>
      <c r="N273" s="178"/>
      <c r="O273" s="176"/>
      <c r="P273" s="176"/>
      <c r="Q273" s="176"/>
      <c r="R273" s="176"/>
    </row>
    <row r="274" ht="15" customHeight="1">
      <c r="A274" s="176"/>
      <c r="B274" s="176"/>
      <c r="C274" s="243"/>
      <c r="D274" s="243"/>
      <c r="E274" s="243"/>
      <c r="F274" s="243"/>
      <c r="G274" s="243"/>
      <c r="H274" s="243"/>
      <c r="I274" s="242"/>
      <c r="J274" s="242"/>
      <c r="K274" s="225"/>
      <c r="L274" s="226"/>
      <c r="M274" s="179"/>
      <c r="N274" s="178"/>
      <c r="O274" s="176"/>
      <c r="P274" s="176"/>
      <c r="Q274" s="176"/>
      <c r="R274" s="176"/>
    </row>
    <row r="275" ht="15" customHeight="1">
      <c r="A275" s="176"/>
      <c r="B275" s="176"/>
      <c r="C275" s="243"/>
      <c r="D275" s="243"/>
      <c r="E275" s="243"/>
      <c r="F275" s="243"/>
      <c r="G275" s="243"/>
      <c r="H275" s="243"/>
      <c r="I275" s="242"/>
      <c r="J275" s="242"/>
      <c r="K275" s="225"/>
      <c r="L275" s="226"/>
      <c r="M275" s="179"/>
      <c r="N275" s="178"/>
      <c r="O275" s="176"/>
      <c r="P275" s="176"/>
      <c r="Q275" s="176"/>
      <c r="R275" s="176"/>
    </row>
    <row r="276" ht="15" customHeight="1">
      <c r="A276" s="176"/>
      <c r="B276" s="176"/>
      <c r="C276" s="243"/>
      <c r="D276" s="243"/>
      <c r="E276" s="243"/>
      <c r="F276" s="243"/>
      <c r="G276" s="243"/>
      <c r="H276" s="243"/>
      <c r="I276" s="242"/>
      <c r="J276" s="242"/>
      <c r="K276" s="225"/>
      <c r="L276" s="226"/>
      <c r="M276" s="179"/>
      <c r="N276" s="178"/>
      <c r="O276" s="176"/>
      <c r="P276" s="176"/>
      <c r="Q276" s="176"/>
      <c r="R276" s="176"/>
    </row>
    <row r="277" ht="15" customHeight="1">
      <c r="A277" s="176"/>
      <c r="B277" s="176"/>
      <c r="C277" s="243"/>
      <c r="D277" s="243"/>
      <c r="E277" s="243"/>
      <c r="F277" s="243"/>
      <c r="G277" s="243"/>
      <c r="H277" s="243"/>
      <c r="I277" s="242"/>
      <c r="J277" s="242"/>
      <c r="K277" s="225"/>
      <c r="L277" s="226"/>
      <c r="M277" s="179"/>
      <c r="N277" s="178"/>
      <c r="O277" s="176"/>
      <c r="P277" s="176"/>
      <c r="Q277" s="176"/>
      <c r="R277" s="176"/>
    </row>
    <row r="278" ht="15" customHeight="1">
      <c r="A278" s="176"/>
      <c r="B278" s="176"/>
      <c r="C278" s="243"/>
      <c r="D278" s="243"/>
      <c r="E278" s="243"/>
      <c r="F278" s="243"/>
      <c r="G278" s="243"/>
      <c r="H278" s="243"/>
      <c r="I278" s="242"/>
      <c r="J278" s="242"/>
      <c r="K278" s="225"/>
      <c r="L278" s="226"/>
      <c r="M278" s="179"/>
      <c r="N278" s="178"/>
      <c r="O278" s="176"/>
      <c r="P278" s="176"/>
      <c r="Q278" s="176"/>
      <c r="R278" s="176"/>
    </row>
    <row r="279" ht="15" customHeight="1">
      <c r="A279" s="176"/>
      <c r="B279" s="176"/>
      <c r="C279" s="243"/>
      <c r="D279" s="243"/>
      <c r="E279" s="243"/>
      <c r="F279" s="243"/>
      <c r="G279" s="243"/>
      <c r="H279" s="243"/>
      <c r="I279" s="242"/>
      <c r="J279" s="242"/>
      <c r="K279" s="225"/>
      <c r="L279" s="226"/>
      <c r="M279" s="179"/>
      <c r="N279" s="178"/>
      <c r="O279" s="176"/>
      <c r="P279" s="176"/>
      <c r="Q279" s="176"/>
      <c r="R279" s="176"/>
    </row>
    <row r="280" ht="15" customHeight="1">
      <c r="A280" s="176"/>
      <c r="B280" s="176"/>
      <c r="C280" s="243"/>
      <c r="D280" s="243"/>
      <c r="E280" s="243"/>
      <c r="F280" s="243"/>
      <c r="G280" s="243"/>
      <c r="H280" s="243"/>
      <c r="I280" s="242"/>
      <c r="J280" s="242"/>
      <c r="K280" s="225"/>
      <c r="L280" s="226"/>
      <c r="M280" s="179"/>
      <c r="N280" s="178"/>
      <c r="O280" s="176"/>
      <c r="P280" s="176"/>
      <c r="Q280" s="176"/>
      <c r="R280" s="176"/>
    </row>
    <row r="281" ht="15" customHeight="1">
      <c r="A281" s="176"/>
      <c r="B281" s="176"/>
      <c r="C281" s="243"/>
      <c r="D281" s="243"/>
      <c r="E281" s="243"/>
      <c r="F281" s="243"/>
      <c r="G281" s="243"/>
      <c r="H281" s="243"/>
      <c r="I281" s="242"/>
      <c r="J281" s="242"/>
      <c r="K281" s="225"/>
      <c r="L281" s="226"/>
      <c r="M281" s="179"/>
      <c r="N281" s="178"/>
      <c r="O281" s="176"/>
      <c r="P281" s="176"/>
      <c r="Q281" s="176"/>
      <c r="R281" s="176"/>
    </row>
    <row r="282" ht="15" customHeight="1">
      <c r="A282" s="176"/>
      <c r="B282" s="176"/>
      <c r="C282" s="243"/>
      <c r="D282" s="243"/>
      <c r="E282" s="243"/>
      <c r="F282" s="243"/>
      <c r="G282" s="243"/>
      <c r="H282" s="243"/>
      <c r="I282" s="242"/>
      <c r="J282" s="242"/>
      <c r="K282" s="225"/>
      <c r="L282" s="226"/>
      <c r="M282" s="179"/>
      <c r="N282" s="178"/>
      <c r="O282" s="176"/>
      <c r="P282" s="176"/>
      <c r="Q282" s="176"/>
      <c r="R282" s="176"/>
    </row>
    <row r="283" ht="15" customHeight="1">
      <c r="A283" s="176"/>
      <c r="B283" s="176"/>
      <c r="C283" s="243"/>
      <c r="D283" s="243"/>
      <c r="E283" s="243"/>
      <c r="F283" s="243"/>
      <c r="G283" s="243"/>
      <c r="H283" s="243"/>
      <c r="I283" s="242"/>
      <c r="J283" s="242"/>
      <c r="K283" s="225"/>
      <c r="L283" s="226"/>
      <c r="M283" s="179"/>
      <c r="N283" s="178"/>
      <c r="O283" s="176"/>
      <c r="P283" s="176"/>
      <c r="Q283" s="176"/>
      <c r="R283" s="176"/>
    </row>
    <row r="284" ht="15" customHeight="1">
      <c r="A284" s="176"/>
      <c r="B284" s="176"/>
      <c r="C284" s="243"/>
      <c r="D284" s="243"/>
      <c r="E284" s="243"/>
      <c r="F284" s="243"/>
      <c r="G284" s="243"/>
      <c r="H284" s="243"/>
      <c r="I284" s="242"/>
      <c r="J284" s="242"/>
      <c r="K284" s="225"/>
      <c r="L284" s="226"/>
      <c r="M284" s="179"/>
      <c r="N284" s="178"/>
      <c r="O284" s="176"/>
      <c r="P284" s="176"/>
      <c r="Q284" s="176"/>
      <c r="R284" s="176"/>
    </row>
    <row r="285" ht="15" customHeight="1">
      <c r="A285" s="176"/>
      <c r="B285" s="176"/>
      <c r="C285" s="243"/>
      <c r="D285" s="243"/>
      <c r="E285" s="243"/>
      <c r="F285" s="243"/>
      <c r="G285" s="243"/>
      <c r="H285" s="243"/>
      <c r="I285" s="242"/>
      <c r="J285" s="242"/>
      <c r="K285" s="225"/>
      <c r="L285" s="226"/>
      <c r="M285" s="179"/>
      <c r="N285" s="178"/>
      <c r="O285" s="176"/>
      <c r="P285" s="176"/>
      <c r="Q285" s="176"/>
      <c r="R285" s="176"/>
    </row>
    <row r="286" ht="15" customHeight="1">
      <c r="A286" s="176"/>
      <c r="B286" s="176"/>
      <c r="C286" s="243"/>
      <c r="D286" s="243"/>
      <c r="E286" s="243"/>
      <c r="F286" s="243"/>
      <c r="G286" s="243"/>
      <c r="H286" s="243"/>
      <c r="I286" s="242"/>
      <c r="J286" s="242"/>
      <c r="K286" s="225"/>
      <c r="L286" s="226"/>
      <c r="M286" s="179"/>
      <c r="N286" s="178"/>
      <c r="O286" s="176"/>
      <c r="P286" s="176"/>
      <c r="Q286" s="176"/>
      <c r="R286" s="176"/>
    </row>
    <row r="287" ht="15" customHeight="1">
      <c r="A287" s="176"/>
      <c r="B287" s="176"/>
      <c r="C287" s="243"/>
      <c r="D287" s="243"/>
      <c r="E287" s="243"/>
      <c r="F287" s="243"/>
      <c r="G287" s="243"/>
      <c r="H287" s="243"/>
      <c r="I287" s="242"/>
      <c r="J287" s="242"/>
      <c r="K287" s="225"/>
      <c r="L287" s="226"/>
      <c r="M287" s="179"/>
      <c r="N287" s="178"/>
      <c r="O287" s="176"/>
      <c r="P287" s="176"/>
      <c r="Q287" s="176"/>
      <c r="R287" s="176"/>
    </row>
    <row r="288" ht="15" customHeight="1">
      <c r="A288" s="176"/>
      <c r="B288" s="176"/>
      <c r="C288" s="243"/>
      <c r="D288" s="243"/>
      <c r="E288" s="243"/>
      <c r="F288" s="243"/>
      <c r="G288" s="243"/>
      <c r="H288" s="243"/>
      <c r="I288" s="242"/>
      <c r="J288" s="242"/>
      <c r="K288" s="225"/>
      <c r="L288" s="226"/>
      <c r="M288" s="179"/>
      <c r="N288" s="178"/>
      <c r="O288" s="176"/>
      <c r="P288" s="176"/>
      <c r="Q288" s="176"/>
      <c r="R288" s="176"/>
    </row>
    <row r="289" ht="15" customHeight="1">
      <c r="A289" s="176"/>
      <c r="B289" s="176"/>
      <c r="C289" s="243"/>
      <c r="D289" s="243"/>
      <c r="E289" s="243"/>
      <c r="F289" s="243"/>
      <c r="G289" s="243"/>
      <c r="H289" s="243"/>
      <c r="I289" s="242"/>
      <c r="J289" s="242"/>
      <c r="K289" s="225"/>
      <c r="L289" s="226"/>
      <c r="M289" s="179"/>
      <c r="N289" s="178"/>
      <c r="O289" s="176"/>
      <c r="P289" s="176"/>
      <c r="Q289" s="176"/>
      <c r="R289" s="176"/>
    </row>
    <row r="290" ht="15" customHeight="1">
      <c r="A290" s="176"/>
      <c r="B290" s="176"/>
      <c r="C290" s="243"/>
      <c r="D290" s="243"/>
      <c r="E290" s="243"/>
      <c r="F290" s="243"/>
      <c r="G290" s="243"/>
      <c r="H290" s="243"/>
      <c r="I290" s="242"/>
      <c r="J290" s="242"/>
      <c r="K290" s="225"/>
      <c r="L290" s="226"/>
      <c r="M290" s="179"/>
      <c r="N290" s="178"/>
      <c r="O290" s="176"/>
      <c r="P290" s="176"/>
      <c r="Q290" s="176"/>
      <c r="R290" s="176"/>
    </row>
    <row r="291" ht="15" customHeight="1">
      <c r="A291" s="176"/>
      <c r="B291" s="176"/>
      <c r="C291" s="243"/>
      <c r="D291" s="243"/>
      <c r="E291" s="243"/>
      <c r="F291" s="243"/>
      <c r="G291" s="243"/>
      <c r="H291" s="243"/>
      <c r="I291" s="242"/>
      <c r="J291" s="242"/>
      <c r="K291" s="225"/>
      <c r="L291" s="226"/>
      <c r="M291" s="179"/>
      <c r="N291" s="178"/>
      <c r="O291" s="176"/>
      <c r="P291" s="176"/>
      <c r="Q291" s="176"/>
      <c r="R291" s="176"/>
    </row>
    <row r="292" ht="15" customHeight="1">
      <c r="A292" s="176"/>
      <c r="B292" s="176"/>
      <c r="C292" s="243"/>
      <c r="D292" s="243"/>
      <c r="E292" s="243"/>
      <c r="F292" s="243"/>
      <c r="G292" s="243"/>
      <c r="H292" s="243"/>
      <c r="I292" s="242"/>
      <c r="J292" s="242"/>
      <c r="K292" s="225"/>
      <c r="L292" s="226"/>
      <c r="M292" s="179"/>
      <c r="N292" s="178"/>
      <c r="O292" s="176"/>
      <c r="P292" s="176"/>
      <c r="Q292" s="176"/>
      <c r="R292" s="176"/>
    </row>
    <row r="293" ht="15" customHeight="1">
      <c r="A293" s="176"/>
      <c r="B293" s="176"/>
      <c r="C293" s="243"/>
      <c r="D293" s="243"/>
      <c r="E293" s="243"/>
      <c r="F293" s="243"/>
      <c r="G293" s="243"/>
      <c r="H293" s="243"/>
      <c r="I293" s="242"/>
      <c r="J293" s="242"/>
      <c r="K293" s="225"/>
      <c r="L293" s="226"/>
      <c r="M293" s="179"/>
      <c r="N293" s="178"/>
      <c r="O293" s="176"/>
      <c r="P293" s="176"/>
      <c r="Q293" s="176"/>
      <c r="R293" s="176"/>
    </row>
    <row r="294" ht="15" customHeight="1">
      <c r="A294" s="176"/>
      <c r="B294" s="176"/>
      <c r="C294" s="243"/>
      <c r="D294" s="243"/>
      <c r="E294" s="243"/>
      <c r="F294" s="243"/>
      <c r="G294" s="243"/>
      <c r="H294" s="243"/>
      <c r="I294" s="242"/>
      <c r="J294" s="242"/>
      <c r="K294" s="225"/>
      <c r="L294" s="226"/>
      <c r="M294" s="179"/>
      <c r="N294" s="178"/>
      <c r="O294" s="176"/>
      <c r="P294" s="176"/>
      <c r="Q294" s="176"/>
      <c r="R294" s="176"/>
    </row>
    <row r="295" ht="15" customHeight="1">
      <c r="A295" s="176"/>
      <c r="B295" s="176"/>
      <c r="C295" s="243"/>
      <c r="D295" s="243"/>
      <c r="E295" s="243"/>
      <c r="F295" s="243"/>
      <c r="G295" s="243"/>
      <c r="H295" s="243"/>
      <c r="I295" s="242"/>
      <c r="J295" s="242"/>
      <c r="K295" s="225"/>
      <c r="L295" s="226"/>
      <c r="M295" s="179"/>
      <c r="N295" s="178"/>
      <c r="O295" s="176"/>
      <c r="P295" s="176"/>
      <c r="Q295" s="176"/>
      <c r="R295" s="176"/>
    </row>
    <row r="296" ht="15" customHeight="1">
      <c r="A296" s="176"/>
      <c r="B296" s="176"/>
      <c r="C296" s="243"/>
      <c r="D296" s="243"/>
      <c r="E296" s="243"/>
      <c r="F296" s="243"/>
      <c r="G296" s="243"/>
      <c r="H296" s="243"/>
      <c r="I296" s="242"/>
      <c r="J296" s="242"/>
      <c r="K296" s="225"/>
      <c r="L296" s="226"/>
      <c r="M296" s="179"/>
      <c r="N296" s="178"/>
      <c r="O296" s="176"/>
      <c r="P296" s="176"/>
      <c r="Q296" s="176"/>
      <c r="R296" s="176"/>
    </row>
    <row r="297" ht="15" customHeight="1">
      <c r="A297" s="176"/>
      <c r="B297" s="176"/>
      <c r="C297" s="243"/>
      <c r="D297" s="243"/>
      <c r="E297" s="243"/>
      <c r="F297" s="243"/>
      <c r="G297" s="243"/>
      <c r="H297" s="243"/>
      <c r="I297" s="242"/>
      <c r="J297" s="242"/>
      <c r="K297" s="225"/>
      <c r="L297" s="226"/>
      <c r="M297" s="179"/>
      <c r="N297" s="178"/>
      <c r="O297" s="176"/>
      <c r="P297" s="176"/>
      <c r="Q297" s="176"/>
      <c r="R297" s="176"/>
    </row>
    <row r="298" ht="15" customHeight="1">
      <c r="A298" s="176"/>
      <c r="B298" s="176"/>
      <c r="C298" s="243"/>
      <c r="D298" s="243"/>
      <c r="E298" s="243"/>
      <c r="F298" s="243"/>
      <c r="G298" s="243"/>
      <c r="H298" s="243"/>
      <c r="I298" s="242"/>
      <c r="J298" s="242"/>
      <c r="K298" s="225"/>
      <c r="L298" s="226"/>
      <c r="M298" s="179"/>
      <c r="N298" s="178"/>
      <c r="O298" s="176"/>
      <c r="P298" s="176"/>
      <c r="Q298" s="176"/>
      <c r="R298" s="176"/>
    </row>
    <row r="299" ht="15" customHeight="1">
      <c r="A299" s="176"/>
      <c r="B299" s="176"/>
      <c r="C299" s="243"/>
      <c r="D299" s="243"/>
      <c r="E299" s="243"/>
      <c r="F299" s="243"/>
      <c r="G299" s="243"/>
      <c r="H299" s="243"/>
      <c r="I299" s="242"/>
      <c r="J299" s="242"/>
      <c r="K299" s="225"/>
      <c r="L299" s="226"/>
      <c r="M299" s="179"/>
      <c r="N299" s="178"/>
      <c r="O299" s="176"/>
      <c r="P299" s="176"/>
      <c r="Q299" s="176"/>
      <c r="R299" s="176"/>
    </row>
    <row r="300" ht="15" customHeight="1">
      <c r="A300" s="176"/>
      <c r="B300" s="176"/>
      <c r="C300" s="243"/>
      <c r="D300" s="243"/>
      <c r="E300" s="243"/>
      <c r="F300" s="243"/>
      <c r="G300" s="243"/>
      <c r="H300" s="243"/>
      <c r="I300" s="242"/>
      <c r="J300" s="242"/>
      <c r="K300" s="225"/>
      <c r="L300" s="226"/>
      <c r="M300" s="179"/>
      <c r="N300" s="178"/>
      <c r="O300" s="176"/>
      <c r="P300" s="176"/>
      <c r="Q300" s="176"/>
      <c r="R300" s="176"/>
    </row>
    <row r="301" ht="15" customHeight="1">
      <c r="A301" s="176"/>
      <c r="B301" s="176"/>
      <c r="C301" s="243"/>
      <c r="D301" s="243"/>
      <c r="E301" s="243"/>
      <c r="F301" s="243"/>
      <c r="G301" s="243"/>
      <c r="H301" s="243"/>
      <c r="I301" s="242"/>
      <c r="J301" s="242"/>
      <c r="K301" s="225"/>
      <c r="L301" s="226"/>
      <c r="M301" s="179"/>
      <c r="N301" s="178"/>
      <c r="O301" s="176"/>
      <c r="P301" s="176"/>
      <c r="Q301" s="176"/>
      <c r="R301" s="176"/>
    </row>
    <row r="302" ht="15" customHeight="1">
      <c r="A302" s="176"/>
      <c r="B302" s="176"/>
      <c r="C302" s="243"/>
      <c r="D302" s="243"/>
      <c r="E302" s="243"/>
      <c r="F302" s="243"/>
      <c r="G302" s="243"/>
      <c r="H302" s="243"/>
      <c r="I302" s="242"/>
      <c r="J302" s="242"/>
      <c r="K302" s="225"/>
      <c r="L302" s="226"/>
      <c r="M302" s="179"/>
      <c r="N302" s="178"/>
      <c r="O302" s="176"/>
      <c r="P302" s="176"/>
      <c r="Q302" s="176"/>
      <c r="R302" s="176"/>
    </row>
    <row r="303" ht="15" customHeight="1">
      <c r="A303" s="176"/>
      <c r="B303" s="176"/>
      <c r="C303" s="243"/>
      <c r="D303" s="243"/>
      <c r="E303" s="243"/>
      <c r="F303" s="243"/>
      <c r="G303" s="243"/>
      <c r="H303" s="243"/>
      <c r="I303" s="242"/>
      <c r="J303" s="242"/>
      <c r="K303" s="225"/>
      <c r="L303" s="226"/>
      <c r="M303" s="179"/>
      <c r="N303" s="178"/>
      <c r="O303" s="176"/>
      <c r="P303" s="176"/>
      <c r="Q303" s="176"/>
      <c r="R303" s="176"/>
    </row>
    <row r="304" ht="15" customHeight="1">
      <c r="A304" s="176"/>
      <c r="B304" s="176"/>
      <c r="C304" s="243"/>
      <c r="D304" s="243"/>
      <c r="E304" s="243"/>
      <c r="F304" s="243"/>
      <c r="G304" s="243"/>
      <c r="H304" s="243"/>
      <c r="I304" s="242"/>
      <c r="J304" s="242"/>
      <c r="K304" s="225"/>
      <c r="L304" s="226"/>
      <c r="M304" s="179"/>
      <c r="N304" s="178"/>
      <c r="O304" s="176"/>
      <c r="P304" s="176"/>
      <c r="Q304" s="176"/>
      <c r="R304" s="176"/>
    </row>
    <row r="305" ht="15" customHeight="1">
      <c r="A305" s="176"/>
      <c r="B305" s="176"/>
      <c r="C305" s="243"/>
      <c r="D305" s="243"/>
      <c r="E305" s="243"/>
      <c r="F305" s="243"/>
      <c r="G305" s="243"/>
      <c r="H305" s="243"/>
      <c r="I305" s="242"/>
      <c r="J305" s="242"/>
      <c r="K305" s="225"/>
      <c r="L305" s="226"/>
      <c r="M305" s="179"/>
      <c r="N305" s="178"/>
      <c r="O305" s="176"/>
      <c r="P305" s="176"/>
      <c r="Q305" s="176"/>
      <c r="R305" s="176"/>
    </row>
    <row r="306" ht="15" customHeight="1">
      <c r="A306" s="176"/>
      <c r="B306" s="176"/>
      <c r="C306" s="243"/>
      <c r="D306" s="243"/>
      <c r="E306" s="243"/>
      <c r="F306" s="243"/>
      <c r="G306" s="243"/>
      <c r="H306" s="243"/>
      <c r="I306" s="242"/>
      <c r="J306" s="242"/>
      <c r="K306" s="225"/>
      <c r="L306" s="226"/>
      <c r="M306" s="179"/>
      <c r="N306" s="178"/>
      <c r="O306" s="176"/>
      <c r="P306" s="176"/>
      <c r="Q306" s="176"/>
      <c r="R306" s="176"/>
    </row>
    <row r="307" ht="15" customHeight="1">
      <c r="A307" s="176"/>
      <c r="B307" s="176"/>
      <c r="C307" s="243"/>
      <c r="D307" s="243"/>
      <c r="E307" s="243"/>
      <c r="F307" s="243"/>
      <c r="G307" s="243"/>
      <c r="H307" s="243"/>
      <c r="I307" s="242"/>
      <c r="J307" s="242"/>
      <c r="K307" s="225"/>
      <c r="L307" s="226"/>
      <c r="M307" s="179"/>
      <c r="N307" s="178"/>
      <c r="O307" s="176"/>
      <c r="P307" s="176"/>
      <c r="Q307" s="176"/>
      <c r="R307" s="176"/>
    </row>
    <row r="308" ht="15" customHeight="1">
      <c r="A308" s="176"/>
      <c r="B308" s="176"/>
      <c r="C308" s="243"/>
      <c r="D308" s="243"/>
      <c r="E308" s="243"/>
      <c r="F308" s="243"/>
      <c r="G308" s="243"/>
      <c r="H308" s="243"/>
      <c r="I308" s="242"/>
      <c r="J308" s="242"/>
      <c r="K308" s="225"/>
      <c r="L308" s="226"/>
      <c r="M308" s="179"/>
      <c r="N308" s="178"/>
      <c r="O308" s="176"/>
      <c r="P308" s="176"/>
      <c r="Q308" s="176"/>
      <c r="R308" s="176"/>
    </row>
    <row r="309" ht="15" customHeight="1">
      <c r="A309" s="176"/>
      <c r="B309" s="176"/>
      <c r="C309" s="243"/>
      <c r="D309" s="243"/>
      <c r="E309" s="243"/>
      <c r="F309" s="243"/>
      <c r="G309" s="243"/>
      <c r="H309" s="243"/>
      <c r="I309" s="242"/>
      <c r="J309" s="242"/>
      <c r="K309" s="225"/>
      <c r="L309" s="226"/>
      <c r="M309" s="179"/>
      <c r="N309" s="178"/>
      <c r="O309" s="176"/>
      <c r="P309" s="176"/>
      <c r="Q309" s="176"/>
      <c r="R309" s="176"/>
    </row>
    <row r="310" ht="15" customHeight="1">
      <c r="A310" s="176"/>
      <c r="B310" s="176"/>
      <c r="C310" s="243"/>
      <c r="D310" s="243"/>
      <c r="E310" s="243"/>
      <c r="F310" s="243"/>
      <c r="G310" s="243"/>
      <c r="H310" s="243"/>
      <c r="I310" s="242"/>
      <c r="J310" s="242"/>
      <c r="K310" s="225"/>
      <c r="L310" s="226"/>
      <c r="M310" s="179"/>
      <c r="N310" s="178"/>
      <c r="O310" s="176"/>
      <c r="P310" s="176"/>
      <c r="Q310" s="176"/>
      <c r="R310" s="176"/>
    </row>
    <row r="311" ht="15" customHeight="1">
      <c r="A311" s="176"/>
      <c r="B311" s="176"/>
      <c r="C311" s="243"/>
      <c r="D311" s="243"/>
      <c r="E311" s="243"/>
      <c r="F311" s="243"/>
      <c r="G311" s="243"/>
      <c r="H311" s="243"/>
      <c r="I311" s="242"/>
      <c r="J311" s="242"/>
      <c r="K311" s="225"/>
      <c r="L311" s="226"/>
      <c r="M311" s="179"/>
      <c r="N311" s="178"/>
      <c r="O311" s="176"/>
      <c r="P311" s="176"/>
      <c r="Q311" s="176"/>
      <c r="R311" s="176"/>
    </row>
    <row r="312" ht="15" customHeight="1">
      <c r="A312" s="176"/>
      <c r="B312" s="176"/>
      <c r="C312" s="243"/>
      <c r="D312" s="243"/>
      <c r="E312" s="243"/>
      <c r="F312" s="243"/>
      <c r="G312" s="243"/>
      <c r="H312" s="243"/>
      <c r="I312" s="242"/>
      <c r="J312" s="242"/>
      <c r="K312" s="225"/>
      <c r="L312" s="226"/>
      <c r="M312" s="179"/>
      <c r="N312" s="178"/>
      <c r="O312" s="176"/>
      <c r="P312" s="176"/>
      <c r="Q312" s="176"/>
      <c r="R312" s="176"/>
    </row>
    <row r="313" ht="15" customHeight="1">
      <c r="A313" s="176"/>
      <c r="B313" s="176"/>
      <c r="C313" s="243"/>
      <c r="D313" s="243"/>
      <c r="E313" s="243"/>
      <c r="F313" s="243"/>
      <c r="G313" s="243"/>
      <c r="H313" s="243"/>
      <c r="I313" s="242"/>
      <c r="J313" s="242"/>
      <c r="K313" s="225"/>
      <c r="L313" s="226"/>
      <c r="M313" s="179"/>
      <c r="N313" s="178"/>
      <c r="O313" s="176"/>
      <c r="P313" s="176"/>
      <c r="Q313" s="176"/>
      <c r="R313" s="176"/>
    </row>
    <row r="314" ht="15" customHeight="1">
      <c r="A314" s="176"/>
      <c r="B314" s="176"/>
      <c r="C314" s="243"/>
      <c r="D314" s="243"/>
      <c r="E314" s="243"/>
      <c r="F314" s="243"/>
      <c r="G314" s="243"/>
      <c r="H314" s="243"/>
      <c r="I314" s="242"/>
      <c r="J314" s="242"/>
      <c r="K314" s="225"/>
      <c r="L314" s="226"/>
      <c r="M314" s="179"/>
      <c r="N314" s="178"/>
      <c r="O314" s="176"/>
      <c r="P314" s="176"/>
      <c r="Q314" s="176"/>
      <c r="R314" s="176"/>
    </row>
    <row r="315" ht="15" customHeight="1">
      <c r="A315" s="176"/>
      <c r="B315" s="176"/>
      <c r="C315" s="243"/>
      <c r="D315" s="243"/>
      <c r="E315" s="243"/>
      <c r="F315" s="243"/>
      <c r="G315" s="243"/>
      <c r="H315" s="243"/>
      <c r="I315" s="242"/>
      <c r="J315" s="242"/>
      <c r="K315" s="225"/>
      <c r="L315" s="226"/>
      <c r="M315" s="179"/>
      <c r="N315" s="178"/>
      <c r="O315" s="176"/>
      <c r="P315" s="176"/>
      <c r="Q315" s="176"/>
      <c r="R315" s="176"/>
    </row>
    <row r="316" ht="15" customHeight="1">
      <c r="A316" s="176"/>
      <c r="B316" s="176"/>
      <c r="C316" s="243"/>
      <c r="D316" s="243"/>
      <c r="E316" s="243"/>
      <c r="F316" s="243"/>
      <c r="G316" s="243"/>
      <c r="H316" s="243"/>
      <c r="I316" s="242"/>
      <c r="J316" s="242"/>
      <c r="K316" s="225"/>
      <c r="L316" s="226"/>
      <c r="M316" s="179"/>
      <c r="N316" s="178"/>
      <c r="O316" s="176"/>
      <c r="P316" s="176"/>
      <c r="Q316" s="176"/>
      <c r="R316" s="176"/>
    </row>
    <row r="317" ht="15" customHeight="1">
      <c r="A317" s="176"/>
      <c r="B317" s="176"/>
      <c r="C317" s="243"/>
      <c r="D317" s="243"/>
      <c r="E317" s="243"/>
      <c r="F317" s="243"/>
      <c r="G317" s="243"/>
      <c r="H317" s="243"/>
      <c r="I317" s="242"/>
      <c r="J317" s="242"/>
      <c r="K317" s="225"/>
      <c r="L317" s="226"/>
      <c r="M317" s="179"/>
      <c r="N317" s="178"/>
      <c r="O317" s="176"/>
      <c r="P317" s="176"/>
      <c r="Q317" s="176"/>
      <c r="R317" s="176"/>
    </row>
    <row r="318" ht="15" customHeight="1">
      <c r="A318" s="176"/>
      <c r="B318" s="176"/>
      <c r="C318" s="243"/>
      <c r="D318" s="243"/>
      <c r="E318" s="243"/>
      <c r="F318" s="243"/>
      <c r="G318" s="243"/>
      <c r="H318" s="243"/>
      <c r="I318" s="242"/>
      <c r="J318" s="242"/>
      <c r="K318" s="225"/>
      <c r="L318" s="226"/>
      <c r="M318" s="179"/>
      <c r="N318" s="178"/>
      <c r="O318" s="176"/>
      <c r="P318" s="176"/>
      <c r="Q318" s="176"/>
      <c r="R318" s="176"/>
    </row>
    <row r="319" ht="15" customHeight="1">
      <c r="A319" s="176"/>
      <c r="B319" s="176"/>
      <c r="C319" s="243"/>
      <c r="D319" s="243"/>
      <c r="E319" s="243"/>
      <c r="F319" s="243"/>
      <c r="G319" s="243"/>
      <c r="H319" s="243"/>
      <c r="I319" s="242"/>
      <c r="J319" s="242"/>
      <c r="K319" s="225"/>
      <c r="L319" s="226"/>
      <c r="M319" s="179"/>
      <c r="N319" s="178"/>
      <c r="O319" s="176"/>
      <c r="P319" s="176"/>
      <c r="Q319" s="176"/>
      <c r="R319" s="176"/>
    </row>
    <row r="320" ht="15" customHeight="1">
      <c r="A320" s="176"/>
      <c r="B320" s="176"/>
      <c r="C320" s="243"/>
      <c r="D320" s="243"/>
      <c r="E320" s="243"/>
      <c r="F320" s="243"/>
      <c r="G320" s="243"/>
      <c r="H320" s="243"/>
      <c r="I320" s="242"/>
      <c r="J320" s="242"/>
      <c r="K320" s="225"/>
      <c r="L320" s="226"/>
      <c r="M320" s="179"/>
      <c r="N320" s="178"/>
      <c r="O320" s="176"/>
      <c r="P320" s="176"/>
      <c r="Q320" s="176"/>
      <c r="R320" s="176"/>
    </row>
    <row r="321" ht="15" customHeight="1">
      <c r="A321" s="176"/>
      <c r="B321" s="176"/>
      <c r="C321" s="243"/>
      <c r="D321" s="243"/>
      <c r="E321" s="243"/>
      <c r="F321" s="243"/>
      <c r="G321" s="243"/>
      <c r="H321" s="243"/>
      <c r="I321" s="242"/>
      <c r="J321" s="242"/>
      <c r="K321" s="225"/>
      <c r="L321" s="226"/>
      <c r="M321" s="179"/>
      <c r="N321" s="178"/>
      <c r="O321" s="176"/>
      <c r="P321" s="176"/>
      <c r="Q321" s="176"/>
      <c r="R321" s="176"/>
    </row>
    <row r="322" ht="15" customHeight="1">
      <c r="A322" s="176"/>
      <c r="B322" s="176"/>
      <c r="C322" s="243"/>
      <c r="D322" s="243"/>
      <c r="E322" s="243"/>
      <c r="F322" s="243"/>
      <c r="G322" s="243"/>
      <c r="H322" s="243"/>
      <c r="I322" s="242"/>
      <c r="J322" s="242"/>
      <c r="K322" s="225"/>
      <c r="L322" s="226"/>
      <c r="M322" s="179"/>
      <c r="N322" s="178"/>
      <c r="O322" s="176"/>
      <c r="P322" s="176"/>
      <c r="Q322" s="176"/>
      <c r="R322" s="176"/>
    </row>
    <row r="323" ht="15" customHeight="1">
      <c r="A323" s="176"/>
      <c r="B323" s="176"/>
      <c r="C323" s="243"/>
      <c r="D323" s="243"/>
      <c r="E323" s="243"/>
      <c r="F323" s="243"/>
      <c r="G323" s="243"/>
      <c r="H323" s="243"/>
      <c r="I323" s="242"/>
      <c r="J323" s="242"/>
      <c r="K323" s="225"/>
      <c r="L323" s="226"/>
      <c r="M323" s="179"/>
      <c r="N323" s="178"/>
      <c r="O323" s="176"/>
      <c r="P323" s="176"/>
      <c r="Q323" s="176"/>
      <c r="R323" s="176"/>
    </row>
    <row r="324" ht="15" customHeight="1">
      <c r="A324" s="176"/>
      <c r="B324" s="176"/>
      <c r="C324" s="243"/>
      <c r="D324" s="243"/>
      <c r="E324" s="243"/>
      <c r="F324" s="243"/>
      <c r="G324" s="243"/>
      <c r="H324" s="243"/>
      <c r="I324" s="242"/>
      <c r="J324" s="242"/>
      <c r="K324" s="225"/>
      <c r="L324" s="226"/>
      <c r="M324" s="179"/>
      <c r="N324" s="178"/>
      <c r="O324" s="176"/>
      <c r="P324" s="176"/>
      <c r="Q324" s="176"/>
      <c r="R324" s="176"/>
    </row>
    <row r="325" ht="15" customHeight="1">
      <c r="A325" s="176"/>
      <c r="B325" s="176"/>
      <c r="C325" s="243"/>
      <c r="D325" s="243"/>
      <c r="E325" s="243"/>
      <c r="F325" s="243"/>
      <c r="G325" s="243"/>
      <c r="H325" s="243"/>
      <c r="I325" s="242"/>
      <c r="J325" s="242"/>
      <c r="K325" s="225"/>
      <c r="L325" s="226"/>
      <c r="M325" s="179"/>
      <c r="N325" s="178"/>
      <c r="O325" s="176"/>
      <c r="P325" s="176"/>
      <c r="Q325" s="176"/>
      <c r="R325" s="176"/>
    </row>
    <row r="326" ht="15" customHeight="1">
      <c r="A326" s="176"/>
      <c r="B326" s="176"/>
      <c r="C326" s="243"/>
      <c r="D326" s="243"/>
      <c r="E326" s="243"/>
      <c r="F326" s="243"/>
      <c r="G326" s="243"/>
      <c r="H326" s="243"/>
      <c r="I326" s="242"/>
      <c r="J326" s="242"/>
      <c r="K326" s="225"/>
      <c r="L326" s="226"/>
      <c r="M326" s="179"/>
      <c r="N326" s="178"/>
      <c r="O326" s="176"/>
      <c r="P326" s="176"/>
      <c r="Q326" s="176"/>
      <c r="R326" s="176"/>
    </row>
    <row r="327" ht="15" customHeight="1">
      <c r="A327" s="176"/>
      <c r="B327" s="176"/>
      <c r="C327" s="243"/>
      <c r="D327" s="243"/>
      <c r="E327" s="243"/>
      <c r="F327" s="243"/>
      <c r="G327" s="243"/>
      <c r="H327" s="243"/>
      <c r="I327" s="242"/>
      <c r="J327" s="242"/>
      <c r="K327" s="225"/>
      <c r="L327" s="226"/>
      <c r="M327" s="179"/>
      <c r="N327" s="178"/>
      <c r="O327" s="176"/>
      <c r="P327" s="176"/>
      <c r="Q327" s="176"/>
      <c r="R327" s="176"/>
    </row>
    <row r="328" ht="15" customHeight="1">
      <c r="A328" s="176"/>
      <c r="B328" s="176"/>
      <c r="C328" s="243"/>
      <c r="D328" s="243"/>
      <c r="E328" s="243"/>
      <c r="F328" s="243"/>
      <c r="G328" s="243"/>
      <c r="H328" s="243"/>
      <c r="I328" s="242"/>
      <c r="J328" s="242"/>
      <c r="K328" s="225"/>
      <c r="L328" s="226"/>
      <c r="M328" s="179"/>
      <c r="N328" s="178"/>
      <c r="O328" s="176"/>
      <c r="P328" s="176"/>
      <c r="Q328" s="176"/>
      <c r="R328" s="176"/>
    </row>
    <row r="329" ht="15" customHeight="1">
      <c r="A329" s="176"/>
      <c r="B329" s="176"/>
      <c r="C329" s="243"/>
      <c r="D329" s="243"/>
      <c r="E329" s="243"/>
      <c r="F329" s="243"/>
      <c r="G329" s="243"/>
      <c r="H329" s="243"/>
      <c r="I329" s="242"/>
      <c r="J329" s="242"/>
      <c r="K329" s="225"/>
      <c r="L329" s="226"/>
      <c r="M329" s="179"/>
      <c r="N329" s="178"/>
      <c r="O329" s="176"/>
      <c r="P329" s="176"/>
      <c r="Q329" s="176"/>
      <c r="R329" s="176"/>
    </row>
    <row r="330" ht="15" customHeight="1">
      <c r="A330" s="176"/>
      <c r="B330" s="176"/>
      <c r="C330" s="243"/>
      <c r="D330" s="243"/>
      <c r="E330" s="243"/>
      <c r="F330" s="243"/>
      <c r="G330" s="243"/>
      <c r="H330" s="243"/>
      <c r="I330" s="242"/>
      <c r="J330" s="242"/>
      <c r="K330" s="225"/>
      <c r="L330" s="226"/>
      <c r="M330" s="179"/>
      <c r="N330" s="178"/>
      <c r="O330" s="176"/>
      <c r="P330" s="176"/>
      <c r="Q330" s="176"/>
      <c r="R330" s="176"/>
    </row>
    <row r="331" ht="15" customHeight="1">
      <c r="A331" s="176"/>
      <c r="B331" s="176"/>
      <c r="C331" s="243"/>
      <c r="D331" s="243"/>
      <c r="E331" s="243"/>
      <c r="F331" s="243"/>
      <c r="G331" s="243"/>
      <c r="H331" s="243"/>
      <c r="I331" s="242"/>
      <c r="J331" s="242"/>
      <c r="K331" s="225"/>
      <c r="L331" s="226"/>
      <c r="M331" s="179"/>
      <c r="N331" s="178"/>
      <c r="O331" s="176"/>
      <c r="P331" s="176"/>
      <c r="Q331" s="176"/>
      <c r="R331" s="176"/>
    </row>
    <row r="332" ht="15" customHeight="1">
      <c r="A332" s="176"/>
      <c r="B332" s="176"/>
      <c r="C332" s="243"/>
      <c r="D332" s="243"/>
      <c r="E332" s="243"/>
      <c r="F332" s="243"/>
      <c r="G332" s="243"/>
      <c r="H332" s="243"/>
      <c r="I332" s="242"/>
      <c r="J332" s="242"/>
      <c r="K332" s="225"/>
      <c r="L332" s="226"/>
      <c r="M332" s="179"/>
      <c r="N332" s="178"/>
      <c r="O332" s="176"/>
      <c r="P332" s="176"/>
      <c r="Q332" s="176"/>
      <c r="R332" s="176"/>
    </row>
    <row r="333" ht="15" customHeight="1">
      <c r="A333" s="176"/>
      <c r="B333" s="176"/>
      <c r="C333" s="243"/>
      <c r="D333" s="243"/>
      <c r="E333" s="243"/>
      <c r="F333" s="243"/>
      <c r="G333" s="243"/>
      <c r="H333" s="243"/>
      <c r="I333" s="242"/>
      <c r="J333" s="242"/>
      <c r="K333" s="225"/>
      <c r="L333" s="226"/>
      <c r="M333" s="179"/>
      <c r="N333" s="178"/>
      <c r="O333" s="176"/>
      <c r="P333" s="176"/>
      <c r="Q333" s="176"/>
      <c r="R333" s="176"/>
    </row>
    <row r="334" ht="15" customHeight="1">
      <c r="A334" s="176"/>
      <c r="B334" s="176"/>
      <c r="C334" s="243"/>
      <c r="D334" s="243"/>
      <c r="E334" s="243"/>
      <c r="F334" s="243"/>
      <c r="G334" s="243"/>
      <c r="H334" s="243"/>
      <c r="I334" s="242"/>
      <c r="J334" s="242"/>
      <c r="K334" s="225"/>
      <c r="L334" s="226"/>
      <c r="M334" s="179"/>
      <c r="N334" s="178"/>
      <c r="O334" s="176"/>
      <c r="P334" s="176"/>
      <c r="Q334" s="176"/>
      <c r="R334" s="176"/>
    </row>
    <row r="335" ht="15" customHeight="1">
      <c r="A335" s="176"/>
      <c r="B335" s="176"/>
      <c r="C335" s="243"/>
      <c r="D335" s="243"/>
      <c r="E335" s="243"/>
      <c r="F335" s="243"/>
      <c r="G335" s="243"/>
      <c r="H335" s="243"/>
      <c r="I335" s="242"/>
      <c r="J335" s="242"/>
      <c r="K335" s="225"/>
      <c r="L335" s="226"/>
      <c r="M335" s="179"/>
      <c r="N335" s="178"/>
      <c r="O335" s="176"/>
      <c r="P335" s="176"/>
      <c r="Q335" s="176"/>
      <c r="R335" s="176"/>
    </row>
    <row r="336" ht="15" customHeight="1">
      <c r="A336" s="176"/>
      <c r="B336" s="176"/>
      <c r="C336" s="243"/>
      <c r="D336" s="243"/>
      <c r="E336" s="243"/>
      <c r="F336" s="243"/>
      <c r="G336" s="243"/>
      <c r="H336" s="243"/>
      <c r="I336" s="242"/>
      <c r="J336" s="242"/>
      <c r="K336" s="225"/>
      <c r="L336" s="226"/>
      <c r="M336" s="179"/>
      <c r="N336" s="178"/>
      <c r="O336" s="176"/>
      <c r="P336" s="176"/>
      <c r="Q336" s="176"/>
      <c r="R336" s="176"/>
    </row>
    <row r="337" ht="15" customHeight="1">
      <c r="A337" s="176"/>
      <c r="B337" s="176"/>
      <c r="C337" s="243"/>
      <c r="D337" s="243"/>
      <c r="E337" s="243"/>
      <c r="F337" s="243"/>
      <c r="G337" s="243"/>
      <c r="H337" s="243"/>
      <c r="I337" s="242"/>
      <c r="J337" s="242"/>
      <c r="K337" s="225"/>
      <c r="L337" s="226"/>
      <c r="M337" s="179"/>
      <c r="N337" s="178"/>
      <c r="O337" s="176"/>
      <c r="P337" s="176"/>
      <c r="Q337" s="176"/>
      <c r="R337" s="176"/>
    </row>
    <row r="338" ht="15" customHeight="1">
      <c r="A338" s="176"/>
      <c r="B338" s="176"/>
      <c r="C338" s="243"/>
      <c r="D338" s="243"/>
      <c r="E338" s="243"/>
      <c r="F338" s="243"/>
      <c r="G338" s="243"/>
      <c r="H338" s="243"/>
      <c r="I338" s="242"/>
      <c r="J338" s="242"/>
      <c r="K338" s="225"/>
      <c r="L338" s="226"/>
      <c r="M338" s="179"/>
      <c r="N338" s="178"/>
      <c r="O338" s="176"/>
      <c r="P338" s="176"/>
      <c r="Q338" s="176"/>
      <c r="R338" s="176"/>
    </row>
    <row r="339" ht="15" customHeight="1">
      <c r="A339" s="176"/>
      <c r="B339" s="176"/>
      <c r="C339" s="243"/>
      <c r="D339" s="243"/>
      <c r="E339" s="243"/>
      <c r="F339" s="243"/>
      <c r="G339" s="243"/>
      <c r="H339" s="243"/>
      <c r="I339" s="242"/>
      <c r="J339" s="242"/>
      <c r="K339" s="225"/>
      <c r="L339" s="226"/>
      <c r="M339" s="179"/>
      <c r="N339" s="178"/>
      <c r="O339" s="176"/>
      <c r="P339" s="176"/>
      <c r="Q339" s="176"/>
      <c r="R339" s="176"/>
    </row>
    <row r="340" ht="15" customHeight="1">
      <c r="A340" s="176"/>
      <c r="B340" s="176"/>
      <c r="C340" s="243"/>
      <c r="D340" s="243"/>
      <c r="E340" s="243"/>
      <c r="F340" s="243"/>
      <c r="G340" s="243"/>
      <c r="H340" s="243"/>
      <c r="I340" s="242"/>
      <c r="J340" s="242"/>
      <c r="K340" s="225"/>
      <c r="L340" s="226"/>
      <c r="M340" s="179"/>
      <c r="N340" s="178"/>
      <c r="O340" s="176"/>
      <c r="P340" s="176"/>
      <c r="Q340" s="176"/>
      <c r="R340" s="176"/>
    </row>
    <row r="341" ht="15" customHeight="1">
      <c r="A341" s="176"/>
      <c r="B341" s="176"/>
      <c r="C341" s="243"/>
      <c r="D341" s="243"/>
      <c r="E341" s="243"/>
      <c r="F341" s="243"/>
      <c r="G341" s="243"/>
      <c r="H341" s="243"/>
      <c r="I341" s="242"/>
      <c r="J341" s="242"/>
      <c r="K341" s="225"/>
      <c r="L341" s="226"/>
      <c r="M341" s="179"/>
      <c r="N341" s="178"/>
      <c r="O341" s="176"/>
      <c r="P341" s="176"/>
      <c r="Q341" s="176"/>
      <c r="R341" s="176"/>
    </row>
    <row r="342" ht="15" customHeight="1">
      <c r="A342" s="176"/>
      <c r="B342" s="176"/>
      <c r="C342" s="243"/>
      <c r="D342" s="243"/>
      <c r="E342" s="243"/>
      <c r="F342" s="243"/>
      <c r="G342" s="243"/>
      <c r="H342" s="243"/>
      <c r="I342" s="242"/>
      <c r="J342" s="242"/>
      <c r="K342" s="225"/>
      <c r="L342" s="226"/>
      <c r="M342" s="179"/>
      <c r="N342" s="178"/>
      <c r="O342" s="176"/>
      <c r="P342" s="176"/>
      <c r="Q342" s="176"/>
      <c r="R342" s="176"/>
    </row>
    <row r="343" ht="15" customHeight="1">
      <c r="A343" s="176"/>
      <c r="B343" s="176"/>
      <c r="C343" s="243"/>
      <c r="D343" s="243"/>
      <c r="E343" s="243"/>
      <c r="F343" s="243"/>
      <c r="G343" s="243"/>
      <c r="H343" s="243"/>
      <c r="I343" s="242"/>
      <c r="J343" s="242"/>
      <c r="K343" s="225"/>
      <c r="L343" s="226"/>
      <c r="M343" s="179"/>
      <c r="N343" s="178"/>
      <c r="O343" s="176"/>
      <c r="P343" s="176"/>
      <c r="Q343" s="176"/>
      <c r="R343" s="176"/>
    </row>
    <row r="344" ht="15" customHeight="1">
      <c r="A344" s="176"/>
      <c r="B344" s="176"/>
      <c r="C344" s="243"/>
      <c r="D344" s="243"/>
      <c r="E344" s="243"/>
      <c r="F344" s="243"/>
      <c r="G344" s="243"/>
      <c r="H344" s="243"/>
      <c r="I344" s="246"/>
      <c r="J344" s="246"/>
      <c r="K344" s="225"/>
      <c r="L344" s="226"/>
      <c r="M344" s="179"/>
      <c r="N344" s="178"/>
      <c r="O344" s="176"/>
      <c r="P344" s="176"/>
      <c r="Q344" s="176"/>
      <c r="R344" s="176"/>
    </row>
    <row r="345" ht="15" customHeight="1">
      <c r="A345" s="176"/>
      <c r="B345" s="176"/>
      <c r="C345" s="243"/>
      <c r="D345" s="243"/>
      <c r="E345" s="243"/>
      <c r="F345" s="243"/>
      <c r="G345" s="243"/>
      <c r="H345" s="243"/>
      <c r="I345" s="246"/>
      <c r="J345" s="246"/>
      <c r="K345" s="225"/>
      <c r="L345" s="226"/>
      <c r="M345" s="179"/>
      <c r="N345" s="178"/>
      <c r="O345" s="176"/>
      <c r="P345" s="176"/>
      <c r="Q345" s="176"/>
      <c r="R345" s="176"/>
    </row>
    <row r="346" ht="15" customHeight="1">
      <c r="A346" s="176"/>
      <c r="B346" s="176"/>
      <c r="C346" s="243"/>
      <c r="D346" s="243"/>
      <c r="E346" s="243"/>
      <c r="F346" s="243"/>
      <c r="G346" s="243"/>
      <c r="H346" s="243"/>
      <c r="I346" s="246"/>
      <c r="J346" s="246"/>
      <c r="K346" s="225"/>
      <c r="L346" s="226"/>
      <c r="M346" s="179"/>
      <c r="N346" s="178"/>
      <c r="O346" s="176"/>
      <c r="P346" s="176"/>
      <c r="Q346" s="176"/>
      <c r="R346" s="176"/>
    </row>
    <row r="347" ht="15" customHeight="1">
      <c r="A347" s="176"/>
      <c r="B347" s="176"/>
      <c r="C347" s="243"/>
      <c r="D347" s="243"/>
      <c r="E347" s="243"/>
      <c r="F347" s="243"/>
      <c r="G347" s="243"/>
      <c r="H347" s="243"/>
      <c r="I347" s="246"/>
      <c r="J347" s="246"/>
      <c r="K347" s="225"/>
      <c r="L347" s="226"/>
      <c r="M347" s="179"/>
      <c r="N347" s="178"/>
      <c r="O347" s="176"/>
      <c r="P347" s="176"/>
      <c r="Q347" s="176"/>
      <c r="R347" s="176"/>
    </row>
    <row r="348" ht="15" customHeight="1">
      <c r="A348" s="176"/>
      <c r="B348" s="176"/>
      <c r="C348" s="243"/>
      <c r="D348" s="243"/>
      <c r="E348" s="243"/>
      <c r="F348" s="243"/>
      <c r="G348" s="243"/>
      <c r="H348" s="243"/>
      <c r="I348" s="246"/>
      <c r="J348" s="246"/>
      <c r="K348" s="225"/>
      <c r="L348" s="226"/>
      <c r="M348" s="179"/>
      <c r="N348" s="178"/>
      <c r="O348" s="176"/>
      <c r="P348" s="176"/>
      <c r="Q348" s="176"/>
      <c r="R348" s="176"/>
    </row>
    <row r="349" ht="15" customHeight="1">
      <c r="A349" s="176"/>
      <c r="B349" s="176"/>
      <c r="C349" s="243"/>
      <c r="D349" s="243"/>
      <c r="E349" s="243"/>
      <c r="F349" s="243"/>
      <c r="G349" s="243"/>
      <c r="H349" s="243"/>
      <c r="I349" s="246"/>
      <c r="J349" s="246"/>
      <c r="K349" s="225"/>
      <c r="L349" s="226"/>
      <c r="M349" s="179"/>
      <c r="N349" s="178"/>
      <c r="O349" s="176"/>
      <c r="P349" s="176"/>
      <c r="Q349" s="176"/>
      <c r="R349" s="176"/>
    </row>
    <row r="350" ht="15" customHeight="1">
      <c r="A350" s="176"/>
      <c r="B350" s="176"/>
      <c r="C350" s="243"/>
      <c r="D350" s="243"/>
      <c r="E350" s="243"/>
      <c r="F350" s="243"/>
      <c r="G350" s="243"/>
      <c r="H350" s="243"/>
      <c r="I350" s="246"/>
      <c r="J350" s="246"/>
      <c r="K350" s="225"/>
      <c r="L350" s="226"/>
      <c r="M350" s="179"/>
      <c r="N350" s="178"/>
      <c r="O350" s="176"/>
      <c r="P350" s="176"/>
      <c r="Q350" s="176"/>
      <c r="R350" s="176"/>
    </row>
    <row r="351" ht="15" customHeight="1">
      <c r="A351" s="176"/>
      <c r="B351" s="176"/>
      <c r="C351" s="243"/>
      <c r="D351" s="243"/>
      <c r="E351" s="243"/>
      <c r="F351" s="243"/>
      <c r="G351" s="243"/>
      <c r="H351" s="243"/>
      <c r="I351" s="246"/>
      <c r="J351" s="246"/>
      <c r="K351" s="225"/>
      <c r="L351" s="226"/>
      <c r="M351" s="179"/>
      <c r="N351" s="178"/>
      <c r="O351" s="176"/>
      <c r="P351" s="176"/>
      <c r="Q351" s="176"/>
      <c r="R351" s="176"/>
    </row>
    <row r="352" ht="15" customHeight="1">
      <c r="A352" s="176"/>
      <c r="B352" s="176"/>
      <c r="C352" s="243"/>
      <c r="D352" s="243"/>
      <c r="E352" s="243"/>
      <c r="F352" s="243"/>
      <c r="G352" s="243"/>
      <c r="H352" s="243"/>
      <c r="I352" s="246"/>
      <c r="J352" s="246"/>
      <c r="K352" s="225"/>
      <c r="L352" s="226"/>
      <c r="M352" s="179"/>
      <c r="N352" s="178"/>
      <c r="O352" s="176"/>
      <c r="P352" s="176"/>
      <c r="Q352" s="176"/>
      <c r="R352" s="176"/>
    </row>
    <row r="353" ht="15" customHeight="1">
      <c r="A353" s="176"/>
      <c r="B353" s="176"/>
      <c r="C353" s="243"/>
      <c r="D353" s="243"/>
      <c r="E353" s="243"/>
      <c r="F353" s="243"/>
      <c r="G353" s="243"/>
      <c r="H353" s="243"/>
      <c r="I353" s="246"/>
      <c r="J353" s="246"/>
      <c r="K353" s="225"/>
      <c r="L353" s="226"/>
      <c r="M353" s="179"/>
      <c r="N353" s="178"/>
      <c r="O353" s="176"/>
      <c r="P353" s="176"/>
      <c r="Q353" s="176"/>
      <c r="R353" s="176"/>
    </row>
    <row r="354" ht="15" customHeight="1">
      <c r="A354" s="176"/>
      <c r="B354" s="176"/>
      <c r="C354" s="243"/>
      <c r="D354" s="243"/>
      <c r="E354" s="243"/>
      <c r="F354" s="243"/>
      <c r="G354" s="243"/>
      <c r="H354" s="243"/>
      <c r="I354" s="246"/>
      <c r="J354" s="246"/>
      <c r="K354" s="225"/>
      <c r="L354" s="226"/>
      <c r="M354" s="179"/>
      <c r="N354" s="178"/>
      <c r="O354" s="176"/>
      <c r="P354" s="176"/>
      <c r="Q354" s="176"/>
      <c r="R354" s="176"/>
    </row>
    <row r="355" ht="15" customHeight="1">
      <c r="A355" s="176"/>
      <c r="B355" s="176"/>
      <c r="C355" s="243"/>
      <c r="D355" s="243"/>
      <c r="E355" s="243"/>
      <c r="F355" s="243"/>
      <c r="G355" s="243"/>
      <c r="H355" s="243"/>
      <c r="I355" s="246"/>
      <c r="J355" s="246"/>
      <c r="K355" s="225"/>
      <c r="L355" s="226"/>
      <c r="M355" s="179"/>
      <c r="N355" s="178"/>
      <c r="O355" s="176"/>
      <c r="P355" s="176"/>
      <c r="Q355" s="176"/>
      <c r="R355" s="176"/>
    </row>
    <row r="356" ht="15" customHeight="1">
      <c r="A356" s="176"/>
      <c r="B356" s="176"/>
      <c r="C356" s="243"/>
      <c r="D356" s="243"/>
      <c r="E356" s="243"/>
      <c r="F356" s="243"/>
      <c r="G356" s="243"/>
      <c r="H356" s="243"/>
      <c r="I356" s="246"/>
      <c r="J356" s="246"/>
      <c r="K356" s="225"/>
      <c r="L356" s="226"/>
      <c r="M356" s="179"/>
      <c r="N356" s="178"/>
      <c r="O356" s="176"/>
      <c r="P356" s="176"/>
      <c r="Q356" s="176"/>
      <c r="R356" s="176"/>
    </row>
    <row r="357" ht="15" customHeight="1">
      <c r="A357" s="176"/>
      <c r="B357" s="176"/>
      <c r="C357" s="243"/>
      <c r="D357" s="243"/>
      <c r="E357" s="243"/>
      <c r="F357" s="243"/>
      <c r="G357" s="243"/>
      <c r="H357" s="243"/>
      <c r="I357" s="246"/>
      <c r="J357" s="246"/>
      <c r="K357" s="225"/>
      <c r="L357" s="226"/>
      <c r="M357" s="179"/>
      <c r="N357" s="178"/>
      <c r="O357" s="176"/>
      <c r="P357" s="176"/>
      <c r="Q357" s="176"/>
      <c r="R357" s="176"/>
    </row>
    <row r="358" ht="15" customHeight="1">
      <c r="A358" s="176"/>
      <c r="B358" s="176"/>
      <c r="C358" s="243"/>
      <c r="D358" s="243"/>
      <c r="E358" s="243"/>
      <c r="F358" s="243"/>
      <c r="G358" s="243"/>
      <c r="H358" s="243"/>
      <c r="I358" s="246"/>
      <c r="J358" s="246"/>
      <c r="K358" s="225"/>
      <c r="L358" s="226"/>
      <c r="M358" s="179"/>
      <c r="N358" s="178"/>
      <c r="O358" s="176"/>
      <c r="P358" s="176"/>
      <c r="Q358" s="176"/>
      <c r="R358" s="176"/>
    </row>
    <row r="359" ht="15" customHeight="1">
      <c r="A359" s="176"/>
      <c r="B359" s="176"/>
      <c r="C359" s="243"/>
      <c r="D359" s="243"/>
      <c r="E359" s="243"/>
      <c r="F359" s="243"/>
      <c r="G359" s="243"/>
      <c r="H359" s="243"/>
      <c r="I359" s="246"/>
      <c r="J359" s="246"/>
      <c r="K359" s="225"/>
      <c r="L359" s="226"/>
      <c r="M359" s="179"/>
      <c r="N359" s="178"/>
      <c r="O359" s="176"/>
      <c r="P359" s="176"/>
      <c r="Q359" s="176"/>
      <c r="R359" s="176"/>
    </row>
    <row r="360" ht="15" customHeight="1">
      <c r="A360" s="176"/>
      <c r="B360" s="176"/>
      <c r="C360" s="243"/>
      <c r="D360" s="243"/>
      <c r="E360" s="243"/>
      <c r="F360" s="243"/>
      <c r="G360" s="243"/>
      <c r="H360" s="243"/>
      <c r="I360" s="246"/>
      <c r="J360" s="246"/>
      <c r="K360" s="225"/>
      <c r="L360" s="226"/>
      <c r="M360" s="179"/>
      <c r="N360" s="178"/>
      <c r="O360" s="176"/>
      <c r="P360" s="176"/>
      <c r="Q360" s="176"/>
      <c r="R360" s="176"/>
    </row>
    <row r="361" ht="15" customHeight="1">
      <c r="A361" s="176"/>
      <c r="B361" s="176"/>
      <c r="C361" s="243"/>
      <c r="D361" s="243"/>
      <c r="E361" s="243"/>
      <c r="F361" s="243"/>
      <c r="G361" s="243"/>
      <c r="H361" s="243"/>
      <c r="I361" s="246"/>
      <c r="J361" s="246"/>
      <c r="K361" s="225"/>
      <c r="L361" s="226"/>
      <c r="M361" s="179"/>
      <c r="N361" s="178"/>
      <c r="O361" s="176"/>
      <c r="P361" s="176"/>
      <c r="Q361" s="176"/>
      <c r="R361" s="176"/>
    </row>
    <row r="362" ht="15" customHeight="1">
      <c r="A362" s="176"/>
      <c r="B362" s="176"/>
      <c r="C362" s="243"/>
      <c r="D362" s="243"/>
      <c r="E362" s="243"/>
      <c r="F362" s="243"/>
      <c r="G362" s="243"/>
      <c r="H362" s="243"/>
      <c r="I362" s="246"/>
      <c r="J362" s="246"/>
      <c r="K362" s="225"/>
      <c r="L362" s="226"/>
      <c r="M362" s="179"/>
      <c r="N362" s="178"/>
      <c r="O362" s="176"/>
      <c r="P362" s="176"/>
      <c r="Q362" s="176"/>
      <c r="R362" s="176"/>
    </row>
    <row r="363" ht="15" customHeight="1">
      <c r="A363" s="176"/>
      <c r="B363" s="176"/>
      <c r="C363" s="243"/>
      <c r="D363" s="243"/>
      <c r="E363" s="243"/>
      <c r="F363" s="243"/>
      <c r="G363" s="243"/>
      <c r="H363" s="243"/>
      <c r="I363" s="246"/>
      <c r="J363" s="246"/>
      <c r="K363" s="225"/>
      <c r="L363" s="226"/>
      <c r="M363" s="179"/>
      <c r="N363" s="178"/>
      <c r="O363" s="176"/>
      <c r="P363" s="176"/>
      <c r="Q363" s="176"/>
      <c r="R363" s="176"/>
    </row>
    <row r="364" ht="15" customHeight="1">
      <c r="A364" s="176"/>
      <c r="B364" s="176"/>
      <c r="C364" s="243"/>
      <c r="D364" s="243"/>
      <c r="E364" s="243"/>
      <c r="F364" s="243"/>
      <c r="G364" s="243"/>
      <c r="H364" s="243"/>
      <c r="I364" s="246"/>
      <c r="J364" s="246"/>
      <c r="K364" s="225"/>
      <c r="L364" s="226"/>
      <c r="M364" s="179"/>
      <c r="N364" s="178"/>
      <c r="O364" s="176"/>
      <c r="P364" s="176"/>
      <c r="Q364" s="176"/>
      <c r="R364" s="176"/>
    </row>
    <row r="365" ht="15" customHeight="1">
      <c r="A365" s="176"/>
      <c r="B365" s="176"/>
      <c r="C365" s="243"/>
      <c r="D365" s="243"/>
      <c r="E365" s="243"/>
      <c r="F365" s="243"/>
      <c r="G365" s="243"/>
      <c r="H365" s="243"/>
      <c r="I365" s="246"/>
      <c r="J365" s="246"/>
      <c r="K365" s="225"/>
      <c r="L365" s="226"/>
      <c r="M365" s="179"/>
      <c r="N365" s="178"/>
      <c r="O365" s="176"/>
      <c r="P365" s="176"/>
      <c r="Q365" s="176"/>
      <c r="R365" s="176"/>
    </row>
    <row r="366" ht="15" customHeight="1">
      <c r="A366" s="176"/>
      <c r="B366" s="176"/>
      <c r="C366" s="243"/>
      <c r="D366" s="243"/>
      <c r="E366" s="243"/>
      <c r="F366" s="243"/>
      <c r="G366" s="243"/>
      <c r="H366" s="243"/>
      <c r="I366" s="246"/>
      <c r="J366" s="246"/>
      <c r="K366" s="225"/>
      <c r="L366" s="226"/>
      <c r="M366" s="179"/>
      <c r="N366" s="178"/>
      <c r="O366" s="176"/>
      <c r="P366" s="176"/>
      <c r="Q366" s="176"/>
      <c r="R366" s="176"/>
    </row>
    <row r="367" ht="15" customHeight="1">
      <c r="A367" s="176"/>
      <c r="B367" s="176"/>
      <c r="C367" s="243"/>
      <c r="D367" s="243"/>
      <c r="E367" s="243"/>
      <c r="F367" s="243"/>
      <c r="G367" s="243"/>
      <c r="H367" s="243"/>
      <c r="I367" s="246"/>
      <c r="J367" s="246"/>
      <c r="K367" s="225"/>
      <c r="L367" s="226"/>
      <c r="M367" s="179"/>
      <c r="N367" s="178"/>
      <c r="O367" s="176"/>
      <c r="P367" s="176"/>
      <c r="Q367" s="176"/>
      <c r="R367" s="176"/>
    </row>
    <row r="368" ht="15" customHeight="1">
      <c r="A368" s="176"/>
      <c r="B368" s="176"/>
      <c r="C368" s="243"/>
      <c r="D368" s="243"/>
      <c r="E368" s="243"/>
      <c r="F368" s="243"/>
      <c r="G368" s="243"/>
      <c r="H368" s="243"/>
      <c r="I368" s="246"/>
      <c r="J368" s="246"/>
      <c r="K368" s="225"/>
      <c r="L368" s="226"/>
      <c r="M368" s="179"/>
      <c r="N368" s="178"/>
      <c r="O368" s="176"/>
      <c r="P368" s="176"/>
      <c r="Q368" s="176"/>
      <c r="R368" s="176"/>
    </row>
    <row r="369" ht="15" customHeight="1">
      <c r="A369" s="176"/>
      <c r="B369" s="176"/>
      <c r="C369" s="243"/>
      <c r="D369" s="243"/>
      <c r="E369" s="243"/>
      <c r="F369" s="243"/>
      <c r="G369" s="243"/>
      <c r="H369" s="243"/>
      <c r="I369" s="246"/>
      <c r="J369" s="246"/>
      <c r="K369" s="225"/>
      <c r="L369" s="226"/>
      <c r="M369" s="179"/>
      <c r="N369" s="178"/>
      <c r="O369" s="176"/>
      <c r="P369" s="176"/>
      <c r="Q369" s="176"/>
      <c r="R369" s="176"/>
    </row>
    <row r="370" ht="15" customHeight="1">
      <c r="A370" s="176"/>
      <c r="B370" s="176"/>
      <c r="C370" s="243"/>
      <c r="D370" s="243"/>
      <c r="E370" s="243"/>
      <c r="F370" s="243"/>
      <c r="G370" s="243"/>
      <c r="H370" s="243"/>
      <c r="I370" s="246"/>
      <c r="J370" s="246"/>
      <c r="K370" s="225"/>
      <c r="L370" s="226"/>
      <c r="M370" s="179"/>
      <c r="N370" s="178"/>
      <c r="O370" s="176"/>
      <c r="P370" s="176"/>
      <c r="Q370" s="176"/>
      <c r="R370" s="176"/>
    </row>
    <row r="371" ht="15" customHeight="1">
      <c r="A371" s="176"/>
      <c r="B371" s="176"/>
      <c r="C371" s="243"/>
      <c r="D371" s="243"/>
      <c r="E371" s="243"/>
      <c r="F371" s="243"/>
      <c r="G371" s="243"/>
      <c r="H371" s="243"/>
      <c r="I371" s="246"/>
      <c r="J371" s="246"/>
      <c r="K371" s="237"/>
      <c r="L371" s="247"/>
      <c r="M371" s="179"/>
      <c r="N371" s="178"/>
      <c r="O371" s="176"/>
      <c r="P371" s="176"/>
      <c r="Q371" s="176"/>
      <c r="R371" s="176"/>
    </row>
    <row r="372" ht="15" customHeight="1">
      <c r="A372" s="176"/>
      <c r="B372" s="176"/>
      <c r="C372" s="176"/>
      <c r="D372" s="176"/>
      <c r="E372" s="176"/>
      <c r="F372" s="176"/>
      <c r="G372" s="176"/>
      <c r="H372" s="176"/>
      <c r="I372" s="246"/>
      <c r="J372" s="246"/>
      <c r="K372" s="237"/>
      <c r="L372" s="247"/>
      <c r="M372" s="179"/>
      <c r="N372" s="178"/>
      <c r="O372" s="176"/>
      <c r="P372" s="176"/>
      <c r="Q372" s="176"/>
      <c r="R372" s="176"/>
    </row>
    <row r="373" ht="15" customHeight="1">
      <c r="A373" s="176"/>
      <c r="B373" s="176"/>
      <c r="C373" s="176"/>
      <c r="D373" s="176"/>
      <c r="E373" s="176"/>
      <c r="F373" s="176"/>
      <c r="G373" s="176"/>
      <c r="H373" s="176"/>
      <c r="I373" s="246"/>
      <c r="J373" s="246"/>
      <c r="K373" s="237"/>
      <c r="L373" s="247"/>
      <c r="M373" s="179"/>
      <c r="N373" s="178"/>
      <c r="O373" s="176"/>
      <c r="P373" s="176"/>
      <c r="Q373" s="176"/>
      <c r="R373" s="176"/>
    </row>
    <row r="374" ht="15" customHeight="1">
      <c r="A374" s="176"/>
      <c r="B374" s="176"/>
      <c r="C374" s="176"/>
      <c r="D374" s="176"/>
      <c r="E374" s="176"/>
      <c r="F374" s="176"/>
      <c r="G374" s="176"/>
      <c r="H374" s="176"/>
      <c r="I374" s="246"/>
      <c r="J374" s="246"/>
      <c r="K374" s="237"/>
      <c r="L374" s="247"/>
      <c r="M374" s="179"/>
      <c r="N374" s="178"/>
      <c r="O374" s="176"/>
      <c r="P374" s="176"/>
      <c r="Q374" s="176"/>
      <c r="R374" s="176"/>
    </row>
    <row r="375" ht="15" customHeight="1">
      <c r="A375" s="176"/>
      <c r="B375" s="176"/>
      <c r="C375" s="176"/>
      <c r="D375" s="176"/>
      <c r="E375" s="176"/>
      <c r="F375" s="176"/>
      <c r="G375" s="176"/>
      <c r="H375" s="176"/>
      <c r="I375" s="246"/>
      <c r="J375" s="246"/>
      <c r="K375" s="237"/>
      <c r="L375" s="247"/>
      <c r="M375" s="179"/>
      <c r="N375" s="178"/>
      <c r="O375" s="176"/>
      <c r="P375" s="176"/>
      <c r="Q375" s="176"/>
      <c r="R375" s="176"/>
    </row>
    <row r="376" ht="15" customHeight="1">
      <c r="A376" s="176"/>
      <c r="B376" s="176"/>
      <c r="C376" s="176"/>
      <c r="D376" s="176"/>
      <c r="E376" s="176"/>
      <c r="F376" s="176"/>
      <c r="G376" s="176"/>
      <c r="H376" s="176"/>
      <c r="I376" s="246"/>
      <c r="J376" s="246"/>
      <c r="K376" s="237"/>
      <c r="L376" s="247"/>
      <c r="M376" s="179"/>
      <c r="N376" s="178"/>
      <c r="O376" s="176"/>
      <c r="P376" s="176"/>
      <c r="Q376" s="176"/>
      <c r="R376" s="176"/>
    </row>
    <row r="377" ht="15" customHeight="1">
      <c r="A377" s="176"/>
      <c r="B377" s="176"/>
      <c r="C377" s="176"/>
      <c r="D377" s="176"/>
      <c r="E377" s="176"/>
      <c r="F377" s="176"/>
      <c r="G377" s="176"/>
      <c r="H377" s="176"/>
      <c r="I377" s="246"/>
      <c r="J377" s="246"/>
      <c r="K377" s="237"/>
      <c r="L377" s="247"/>
      <c r="M377" s="179"/>
      <c r="N377" s="178"/>
      <c r="O377" s="176"/>
      <c r="P377" s="176"/>
      <c r="Q377" s="176"/>
      <c r="R377" s="176"/>
    </row>
    <row r="378" ht="15" customHeight="1">
      <c r="A378" s="176"/>
      <c r="B378" s="176"/>
      <c r="C378" s="176"/>
      <c r="D378" s="176"/>
      <c r="E378" s="176"/>
      <c r="F378" s="176"/>
      <c r="G378" s="176"/>
      <c r="H378" s="176"/>
      <c r="I378" s="246"/>
      <c r="J378" s="246"/>
      <c r="K378" s="237"/>
      <c r="L378" s="247"/>
      <c r="M378" s="179"/>
      <c r="N378" s="178"/>
      <c r="O378" s="176"/>
      <c r="P378" s="176"/>
      <c r="Q378" s="176"/>
      <c r="R378" s="176"/>
    </row>
    <row r="379" ht="15" customHeight="1">
      <c r="A379" s="176"/>
      <c r="B379" s="176"/>
      <c r="C379" s="176"/>
      <c r="D379" s="176"/>
      <c r="E379" s="176"/>
      <c r="F379" s="176"/>
      <c r="G379" s="176"/>
      <c r="H379" s="176"/>
      <c r="I379" s="246"/>
      <c r="J379" s="246"/>
      <c r="K379" s="237"/>
      <c r="L379" s="247"/>
      <c r="M379" s="179"/>
      <c r="N379" s="178"/>
      <c r="O379" s="176"/>
      <c r="P379" s="176"/>
      <c r="Q379" s="176"/>
      <c r="R379" s="176"/>
    </row>
    <row r="380" ht="15" customHeight="1">
      <c r="A380" s="176"/>
      <c r="B380" s="176"/>
      <c r="C380" s="176"/>
      <c r="D380" s="176"/>
      <c r="E380" s="176"/>
      <c r="F380" s="176"/>
      <c r="G380" s="176"/>
      <c r="H380" s="176"/>
      <c r="I380" s="246"/>
      <c r="J380" s="246"/>
      <c r="K380" s="237"/>
      <c r="L380" s="247"/>
      <c r="M380" s="179"/>
      <c r="N380" s="178"/>
      <c r="O380" s="176"/>
      <c r="P380" s="176"/>
      <c r="Q380" s="176"/>
      <c r="R380" s="176"/>
    </row>
    <row r="381" ht="15" customHeight="1">
      <c r="A381" s="176"/>
      <c r="B381" s="176"/>
      <c r="C381" s="176"/>
      <c r="D381" s="176"/>
      <c r="E381" s="176"/>
      <c r="F381" s="176"/>
      <c r="G381" s="176"/>
      <c r="H381" s="176"/>
      <c r="I381" s="246"/>
      <c r="J381" s="246"/>
      <c r="K381" s="237"/>
      <c r="L381" s="247"/>
      <c r="M381" s="179"/>
      <c r="N381" s="178"/>
      <c r="O381" s="176"/>
      <c r="P381" s="176"/>
      <c r="Q381" s="176"/>
      <c r="R381" s="176"/>
    </row>
    <row r="382" ht="15" customHeight="1">
      <c r="A382" s="176"/>
      <c r="B382" s="176"/>
      <c r="C382" s="176"/>
      <c r="D382" s="176"/>
      <c r="E382" s="176"/>
      <c r="F382" s="176"/>
      <c r="G382" s="176"/>
      <c r="H382" s="176"/>
      <c r="I382" s="246"/>
      <c r="J382" s="246"/>
      <c r="K382" s="237"/>
      <c r="L382" s="247"/>
      <c r="M382" s="179"/>
      <c r="N382" s="178"/>
      <c r="O382" s="176"/>
      <c r="P382" s="176"/>
      <c r="Q382" s="176"/>
      <c r="R382" s="176"/>
    </row>
    <row r="383" ht="15" customHeight="1">
      <c r="A383" s="176"/>
      <c r="B383" s="176"/>
      <c r="C383" s="176"/>
      <c r="D383" s="176"/>
      <c r="E383" s="176"/>
      <c r="F383" s="176"/>
      <c r="G383" s="176"/>
      <c r="H383" s="176"/>
      <c r="I383" s="246"/>
      <c r="J383" s="246"/>
      <c r="K383" s="237"/>
      <c r="L383" s="247"/>
      <c r="M383" s="179"/>
      <c r="N383" s="178"/>
      <c r="O383" s="176"/>
      <c r="P383" s="176"/>
      <c r="Q383" s="176"/>
      <c r="R383" s="176"/>
    </row>
    <row r="384" ht="15" customHeight="1">
      <c r="A384" s="176"/>
      <c r="B384" s="176"/>
      <c r="C384" s="176"/>
      <c r="D384" s="176"/>
      <c r="E384" s="176"/>
      <c r="F384" s="176"/>
      <c r="G384" s="176"/>
      <c r="H384" s="176"/>
      <c r="I384" s="246"/>
      <c r="J384" s="246"/>
      <c r="K384" s="237"/>
      <c r="L384" s="247"/>
      <c r="M384" s="179"/>
      <c r="N384" s="178"/>
      <c r="O384" s="176"/>
      <c r="P384" s="176"/>
      <c r="Q384" s="176"/>
      <c r="R384" s="176"/>
    </row>
    <row r="385" ht="15" customHeight="1">
      <c r="A385" s="176"/>
      <c r="B385" s="176"/>
      <c r="C385" s="176"/>
      <c r="D385" s="176"/>
      <c r="E385" s="176"/>
      <c r="F385" s="176"/>
      <c r="G385" s="176"/>
      <c r="H385" s="176"/>
      <c r="I385" s="246"/>
      <c r="J385" s="246"/>
      <c r="K385" s="237"/>
      <c r="L385" s="247"/>
      <c r="M385" s="179"/>
      <c r="N385" s="178"/>
      <c r="O385" s="176"/>
      <c r="P385" s="176"/>
      <c r="Q385" s="176"/>
      <c r="R385" s="176"/>
    </row>
    <row r="386" ht="15" customHeight="1">
      <c r="A386" s="176"/>
      <c r="B386" s="176"/>
      <c r="C386" s="176"/>
      <c r="D386" s="176"/>
      <c r="E386" s="176"/>
      <c r="F386" s="176"/>
      <c r="G386" s="176"/>
      <c r="H386" s="176"/>
      <c r="I386" s="246"/>
      <c r="J386" s="246"/>
      <c r="K386" s="237"/>
      <c r="L386" s="247"/>
      <c r="M386" s="179"/>
      <c r="N386" s="178"/>
      <c r="O386" s="176"/>
      <c r="P386" s="176"/>
      <c r="Q386" s="176"/>
      <c r="R386" s="176"/>
    </row>
    <row r="387" ht="15" customHeight="1">
      <c r="A387" s="176"/>
      <c r="B387" s="176"/>
      <c r="C387" s="176"/>
      <c r="D387" s="176"/>
      <c r="E387" s="176"/>
      <c r="F387" s="176"/>
      <c r="G387" s="176"/>
      <c r="H387" s="176"/>
      <c r="I387" s="246"/>
      <c r="J387" s="246"/>
      <c r="K387" s="237"/>
      <c r="L387" s="247"/>
      <c r="M387" s="179"/>
      <c r="N387" s="178"/>
      <c r="O387" s="176"/>
      <c r="P387" s="176"/>
      <c r="Q387" s="176"/>
      <c r="R387" s="176"/>
    </row>
    <row r="388" ht="15" customHeight="1">
      <c r="A388" s="176"/>
      <c r="B388" s="176"/>
      <c r="C388" s="176"/>
      <c r="D388" s="176"/>
      <c r="E388" s="176"/>
      <c r="F388" s="176"/>
      <c r="G388" s="176"/>
      <c r="H388" s="176"/>
      <c r="I388" s="246"/>
      <c r="J388" s="246"/>
      <c r="K388" s="237"/>
      <c r="L388" s="247"/>
      <c r="M388" s="179"/>
      <c r="N388" s="178"/>
      <c r="O388" s="176"/>
      <c r="P388" s="176"/>
      <c r="Q388" s="176"/>
      <c r="R388" s="176"/>
    </row>
    <row r="389" ht="15" customHeight="1">
      <c r="A389" s="176"/>
      <c r="B389" s="176"/>
      <c r="C389" s="176"/>
      <c r="D389" s="176"/>
      <c r="E389" s="176"/>
      <c r="F389" s="176"/>
      <c r="G389" s="176"/>
      <c r="H389" s="176"/>
      <c r="I389" s="246"/>
      <c r="J389" s="246"/>
      <c r="K389" s="237"/>
      <c r="L389" s="247"/>
      <c r="M389" s="179"/>
      <c r="N389" s="178"/>
      <c r="O389" s="176"/>
      <c r="P389" s="176"/>
      <c r="Q389" s="176"/>
      <c r="R389" s="176"/>
    </row>
    <row r="390" ht="15" customHeight="1">
      <c r="A390" s="176"/>
      <c r="B390" s="176"/>
      <c r="C390" s="176"/>
      <c r="D390" s="176"/>
      <c r="E390" s="176"/>
      <c r="F390" s="176"/>
      <c r="G390" s="176"/>
      <c r="H390" s="176"/>
      <c r="I390" s="246"/>
      <c r="J390" s="246"/>
      <c r="K390" s="237"/>
      <c r="L390" s="247"/>
      <c r="M390" s="179"/>
      <c r="N390" s="178"/>
      <c r="O390" s="176"/>
      <c r="P390" s="176"/>
      <c r="Q390" s="176"/>
      <c r="R390" s="176"/>
    </row>
    <row r="391" ht="15" customHeight="1">
      <c r="A391" s="176"/>
      <c r="B391" s="176"/>
      <c r="C391" s="176"/>
      <c r="D391" s="176"/>
      <c r="E391" s="176"/>
      <c r="F391" s="176"/>
      <c r="G391" s="176"/>
      <c r="H391" s="176"/>
      <c r="I391" s="246"/>
      <c r="J391" s="246"/>
      <c r="K391" s="237"/>
      <c r="L391" s="247"/>
      <c r="M391" s="179"/>
      <c r="N391" s="178"/>
      <c r="O391" s="176"/>
      <c r="P391" s="176"/>
      <c r="Q391" s="176"/>
      <c r="R391" s="176"/>
    </row>
    <row r="392" ht="15" customHeight="1">
      <c r="A392" s="176"/>
      <c r="B392" s="176"/>
      <c r="C392" s="176"/>
      <c r="D392" s="176"/>
      <c r="E392" s="176"/>
      <c r="F392" s="176"/>
      <c r="G392" s="176"/>
      <c r="H392" s="176"/>
      <c r="I392" s="246"/>
      <c r="J392" s="246"/>
      <c r="K392" s="237"/>
      <c r="L392" s="247"/>
      <c r="M392" s="179"/>
      <c r="N392" s="178"/>
      <c r="O392" s="176"/>
      <c r="P392" s="176"/>
      <c r="Q392" s="176"/>
      <c r="R392" s="176"/>
    </row>
    <row r="393" ht="15" customHeight="1">
      <c r="A393" s="176"/>
      <c r="B393" s="176"/>
      <c r="C393" s="176"/>
      <c r="D393" s="176"/>
      <c r="E393" s="176"/>
      <c r="F393" s="176"/>
      <c r="G393" s="176"/>
      <c r="H393" s="176"/>
      <c r="I393" s="246"/>
      <c r="J393" s="246"/>
      <c r="K393" s="237"/>
      <c r="L393" s="247"/>
      <c r="M393" s="179"/>
      <c r="N393" s="178"/>
      <c r="O393" s="176"/>
      <c r="P393" s="176"/>
      <c r="Q393" s="176"/>
      <c r="R393" s="176"/>
    </row>
    <row r="394" ht="15" customHeight="1">
      <c r="A394" s="176"/>
      <c r="B394" s="176"/>
      <c r="C394" s="176"/>
      <c r="D394" s="176"/>
      <c r="E394" s="176"/>
      <c r="F394" s="176"/>
      <c r="G394" s="176"/>
      <c r="H394" s="176"/>
      <c r="I394" s="246"/>
      <c r="J394" s="246"/>
      <c r="K394" s="237"/>
      <c r="L394" s="247"/>
      <c r="M394" s="179"/>
      <c r="N394" s="178"/>
      <c r="O394" s="176"/>
      <c r="P394" s="176"/>
      <c r="Q394" s="176"/>
      <c r="R394" s="176"/>
    </row>
    <row r="395" ht="15" customHeight="1">
      <c r="A395" s="176"/>
      <c r="B395" s="176"/>
      <c r="C395" s="176"/>
      <c r="D395" s="176"/>
      <c r="E395" s="176"/>
      <c r="F395" s="176"/>
      <c r="G395" s="176"/>
      <c r="H395" s="176"/>
      <c r="I395" s="246"/>
      <c r="J395" s="246"/>
      <c r="K395" s="237"/>
      <c r="L395" s="247"/>
      <c r="M395" s="179"/>
      <c r="N395" s="178"/>
      <c r="O395" s="176"/>
      <c r="P395" s="176"/>
      <c r="Q395" s="176"/>
      <c r="R395" s="176"/>
    </row>
    <row r="396" ht="15" customHeight="1">
      <c r="A396" s="176"/>
      <c r="B396" s="176"/>
      <c r="C396" s="176"/>
      <c r="D396" s="176"/>
      <c r="E396" s="176"/>
      <c r="F396" s="176"/>
      <c r="G396" s="176"/>
      <c r="H396" s="176"/>
      <c r="I396" s="246"/>
      <c r="J396" s="246"/>
      <c r="K396" s="237"/>
      <c r="L396" s="247"/>
      <c r="M396" s="179"/>
      <c r="N396" s="178"/>
      <c r="O396" s="176"/>
      <c r="P396" s="176"/>
      <c r="Q396" s="176"/>
      <c r="R396" s="176"/>
    </row>
    <row r="397" ht="15" customHeight="1">
      <c r="A397" s="176"/>
      <c r="B397" s="176"/>
      <c r="C397" s="176"/>
      <c r="D397" s="176"/>
      <c r="E397" s="176"/>
      <c r="F397" s="176"/>
      <c r="G397" s="176"/>
      <c r="H397" s="176"/>
      <c r="I397" s="246"/>
      <c r="J397" s="246"/>
      <c r="K397" s="237"/>
      <c r="L397" s="247"/>
      <c r="M397" s="179"/>
      <c r="N397" s="178"/>
      <c r="O397" s="176"/>
      <c r="P397" s="176"/>
      <c r="Q397" s="176"/>
      <c r="R397" s="176"/>
    </row>
    <row r="398" ht="15" customHeight="1">
      <c r="A398" s="176"/>
      <c r="B398" s="176"/>
      <c r="C398" s="176"/>
      <c r="D398" s="176"/>
      <c r="E398" s="176"/>
      <c r="F398" s="176"/>
      <c r="G398" s="176"/>
      <c r="H398" s="176"/>
      <c r="I398" s="246"/>
      <c r="J398" s="246"/>
      <c r="K398" s="237"/>
      <c r="L398" s="247"/>
      <c r="M398" s="179"/>
      <c r="N398" s="178"/>
      <c r="O398" s="176"/>
      <c r="P398" s="176"/>
      <c r="Q398" s="176"/>
      <c r="R398" s="176"/>
    </row>
    <row r="399" ht="15" customHeight="1">
      <c r="A399" s="176"/>
      <c r="B399" s="176"/>
      <c r="C399" s="176"/>
      <c r="D399" s="176"/>
      <c r="E399" s="176"/>
      <c r="F399" s="176"/>
      <c r="G399" s="176"/>
      <c r="H399" s="176"/>
      <c r="I399" s="246"/>
      <c r="J399" s="246"/>
      <c r="K399" s="237"/>
      <c r="L399" s="247"/>
      <c r="M399" s="179"/>
      <c r="N399" s="178"/>
      <c r="O399" s="176"/>
      <c r="P399" s="176"/>
      <c r="Q399" s="176"/>
      <c r="R399" s="176"/>
    </row>
    <row r="400" ht="15" customHeight="1">
      <c r="A400" s="176"/>
      <c r="B400" s="176"/>
      <c r="C400" s="176"/>
      <c r="D400" s="176"/>
      <c r="E400" s="176"/>
      <c r="F400" s="176"/>
      <c r="G400" s="176"/>
      <c r="H400" s="176"/>
      <c r="I400" s="246"/>
      <c r="J400" s="246"/>
      <c r="K400" s="237"/>
      <c r="L400" s="247"/>
      <c r="M400" s="179"/>
      <c r="N400" s="178"/>
      <c r="O400" s="176"/>
      <c r="P400" s="176"/>
      <c r="Q400" s="176"/>
      <c r="R400" s="176"/>
    </row>
    <row r="401" ht="15" customHeight="1">
      <c r="A401" s="176"/>
      <c r="B401" s="176"/>
      <c r="C401" s="176"/>
      <c r="D401" s="176"/>
      <c r="E401" s="176"/>
      <c r="F401" s="176"/>
      <c r="G401" s="176"/>
      <c r="H401" s="176"/>
      <c r="I401" s="246"/>
      <c r="J401" s="246"/>
      <c r="K401" s="237"/>
      <c r="L401" s="247"/>
      <c r="M401" s="179"/>
      <c r="N401" s="178"/>
      <c r="O401" s="176"/>
      <c r="P401" s="176"/>
      <c r="Q401" s="176"/>
      <c r="R401" s="176"/>
    </row>
    <row r="402" ht="15" customHeight="1">
      <c r="A402" s="176"/>
      <c r="B402" s="176"/>
      <c r="C402" s="176"/>
      <c r="D402" s="176"/>
      <c r="E402" s="176"/>
      <c r="F402" s="176"/>
      <c r="G402" s="176"/>
      <c r="H402" s="176"/>
      <c r="I402" s="246"/>
      <c r="J402" s="246"/>
      <c r="K402" s="237"/>
      <c r="L402" s="247"/>
      <c r="M402" s="179"/>
      <c r="N402" s="178"/>
      <c r="O402" s="176"/>
      <c r="P402" s="176"/>
      <c r="Q402" s="176"/>
      <c r="R402" s="176"/>
    </row>
    <row r="403" ht="15" customHeight="1">
      <c r="A403" s="176"/>
      <c r="B403" s="176"/>
      <c r="C403" s="176"/>
      <c r="D403" s="176"/>
      <c r="E403" s="176"/>
      <c r="F403" s="176"/>
      <c r="G403" s="176"/>
      <c r="H403" s="176"/>
      <c r="I403" s="246"/>
      <c r="J403" s="246"/>
      <c r="K403" s="237"/>
      <c r="L403" s="247"/>
      <c r="M403" s="179"/>
      <c r="N403" s="178"/>
      <c r="O403" s="176"/>
      <c r="P403" s="176"/>
      <c r="Q403" s="176"/>
      <c r="R403" s="176"/>
    </row>
    <row r="404" ht="15" customHeight="1">
      <c r="A404" s="176"/>
      <c r="B404" s="176"/>
      <c r="C404" s="176"/>
      <c r="D404" s="176"/>
      <c r="E404" s="176"/>
      <c r="F404" s="176"/>
      <c r="G404" s="176"/>
      <c r="H404" s="176"/>
      <c r="I404" s="246"/>
      <c r="J404" s="246"/>
      <c r="K404" s="237"/>
      <c r="L404" s="247"/>
      <c r="M404" s="179"/>
      <c r="N404" s="178"/>
      <c r="O404" s="176"/>
      <c r="P404" s="176"/>
      <c r="Q404" s="176"/>
      <c r="R404" s="176"/>
    </row>
    <row r="405" ht="15" customHeight="1">
      <c r="A405" s="176"/>
      <c r="B405" s="176"/>
      <c r="C405" s="176"/>
      <c r="D405" s="176"/>
      <c r="E405" s="176"/>
      <c r="F405" s="176"/>
      <c r="G405" s="176"/>
      <c r="H405" s="176"/>
      <c r="I405" s="246"/>
      <c r="J405" s="246"/>
      <c r="K405" s="237"/>
      <c r="L405" s="247"/>
      <c r="M405" s="179"/>
      <c r="N405" s="178"/>
      <c r="O405" s="176"/>
      <c r="P405" s="176"/>
      <c r="Q405" s="176"/>
      <c r="R405" s="176"/>
    </row>
    <row r="406" ht="15" customHeight="1">
      <c r="A406" s="176"/>
      <c r="B406" s="176"/>
      <c r="C406" s="176"/>
      <c r="D406" s="176"/>
      <c r="E406" s="176"/>
      <c r="F406" s="176"/>
      <c r="G406" s="176"/>
      <c r="H406" s="176"/>
      <c r="I406" s="246"/>
      <c r="J406" s="246"/>
      <c r="K406" s="237"/>
      <c r="L406" s="247"/>
      <c r="M406" s="179"/>
      <c r="N406" s="178"/>
      <c r="O406" s="176"/>
      <c r="P406" s="176"/>
      <c r="Q406" s="176"/>
      <c r="R406" s="176"/>
    </row>
    <row r="407" ht="15" customHeight="1">
      <c r="A407" s="176"/>
      <c r="B407" s="176"/>
      <c r="C407" s="176"/>
      <c r="D407" s="176"/>
      <c r="E407" s="176"/>
      <c r="F407" s="176"/>
      <c r="G407" s="176"/>
      <c r="H407" s="176"/>
      <c r="I407" s="246"/>
      <c r="J407" s="246"/>
      <c r="K407" s="237"/>
      <c r="L407" s="247"/>
      <c r="M407" s="179"/>
      <c r="N407" s="178"/>
      <c r="O407" s="176"/>
      <c r="P407" s="176"/>
      <c r="Q407" s="176"/>
      <c r="R407" s="176"/>
    </row>
    <row r="408" ht="15" customHeight="1">
      <c r="A408" s="176"/>
      <c r="B408" s="176"/>
      <c r="C408" s="176"/>
      <c r="D408" s="176"/>
      <c r="E408" s="176"/>
      <c r="F408" s="176"/>
      <c r="G408" s="176"/>
      <c r="H408" s="176"/>
      <c r="I408" s="246"/>
      <c r="J408" s="246"/>
      <c r="K408" s="237"/>
      <c r="L408" s="247"/>
      <c r="M408" s="179"/>
      <c r="N408" s="178"/>
      <c r="O408" s="176"/>
      <c r="P408" s="176"/>
      <c r="Q408" s="176"/>
      <c r="R408" s="176"/>
    </row>
    <row r="409" ht="15" customHeight="1">
      <c r="A409" s="176"/>
      <c r="B409" s="176"/>
      <c r="C409" s="176"/>
      <c r="D409" s="176"/>
      <c r="E409" s="176"/>
      <c r="F409" s="176"/>
      <c r="G409" s="176"/>
      <c r="H409" s="176"/>
      <c r="I409" s="246"/>
      <c r="J409" s="246"/>
      <c r="K409" s="237"/>
      <c r="L409" s="247"/>
      <c r="M409" s="179"/>
      <c r="N409" s="178"/>
      <c r="O409" s="176"/>
      <c r="P409" s="176"/>
      <c r="Q409" s="176"/>
      <c r="R409" s="176"/>
    </row>
    <row r="410" ht="15" customHeight="1">
      <c r="A410" s="176"/>
      <c r="B410" s="176"/>
      <c r="C410" s="176"/>
      <c r="D410" s="176"/>
      <c r="E410" s="176"/>
      <c r="F410" s="176"/>
      <c r="G410" s="176"/>
      <c r="H410" s="176"/>
      <c r="I410" s="246"/>
      <c r="J410" s="246"/>
      <c r="K410" s="237"/>
      <c r="L410" s="247"/>
      <c r="M410" s="179"/>
      <c r="N410" s="178"/>
      <c r="O410" s="176"/>
      <c r="P410" s="176"/>
      <c r="Q410" s="176"/>
      <c r="R410" s="176"/>
    </row>
    <row r="411" ht="15" customHeight="1">
      <c r="A411" s="176"/>
      <c r="B411" s="176"/>
      <c r="C411" s="176"/>
      <c r="D411" s="176"/>
      <c r="E411" s="176"/>
      <c r="F411" s="176"/>
      <c r="G411" s="176"/>
      <c r="H411" s="176"/>
      <c r="I411" s="246"/>
      <c r="J411" s="246"/>
      <c r="K411" s="237"/>
      <c r="L411" s="247"/>
      <c r="M411" s="179"/>
      <c r="N411" s="178"/>
      <c r="O411" s="176"/>
      <c r="P411" s="176"/>
      <c r="Q411" s="176"/>
      <c r="R411" s="176"/>
    </row>
    <row r="412" ht="15" customHeight="1">
      <c r="A412" s="176"/>
      <c r="B412" s="176"/>
      <c r="C412" s="176"/>
      <c r="D412" s="176"/>
      <c r="E412" s="176"/>
      <c r="F412" s="176"/>
      <c r="G412" s="176"/>
      <c r="H412" s="176"/>
      <c r="I412" s="246"/>
      <c r="J412" s="246"/>
      <c r="K412" s="237"/>
      <c r="L412" s="247"/>
      <c r="M412" s="179"/>
      <c r="N412" s="178"/>
      <c r="O412" s="176"/>
      <c r="P412" s="176"/>
      <c r="Q412" s="176"/>
      <c r="R412" s="176"/>
    </row>
    <row r="413" ht="15" customHeight="1">
      <c r="A413" s="176"/>
      <c r="B413" s="176"/>
      <c r="C413" s="176"/>
      <c r="D413" s="176"/>
      <c r="E413" s="176"/>
      <c r="F413" s="176"/>
      <c r="G413" s="176"/>
      <c r="H413" s="176"/>
      <c r="I413" s="246"/>
      <c r="J413" s="246"/>
      <c r="K413" s="237"/>
      <c r="L413" s="247"/>
      <c r="M413" s="179"/>
      <c r="N413" s="178"/>
      <c r="O413" s="176"/>
      <c r="P413" s="176"/>
      <c r="Q413" s="176"/>
      <c r="R413" s="176"/>
    </row>
    <row r="414" ht="15" customHeight="1">
      <c r="A414" s="176"/>
      <c r="B414" s="176"/>
      <c r="C414" s="176"/>
      <c r="D414" s="176"/>
      <c r="E414" s="176"/>
      <c r="F414" s="176"/>
      <c r="G414" s="176"/>
      <c r="H414" s="176"/>
      <c r="I414" s="246"/>
      <c r="J414" s="246"/>
      <c r="K414" s="237"/>
      <c r="L414" s="247"/>
      <c r="M414" s="179"/>
      <c r="N414" s="178"/>
      <c r="O414" s="176"/>
      <c r="P414" s="176"/>
      <c r="Q414" s="176"/>
      <c r="R414" s="176"/>
    </row>
    <row r="415" ht="15" customHeight="1">
      <c r="A415" s="176"/>
      <c r="B415" s="176"/>
      <c r="C415" s="176"/>
      <c r="D415" s="176"/>
      <c r="E415" s="176"/>
      <c r="F415" s="176"/>
      <c r="G415" s="176"/>
      <c r="H415" s="176"/>
      <c r="I415" s="246"/>
      <c r="J415" s="246"/>
      <c r="K415" s="237"/>
      <c r="L415" s="247"/>
      <c r="M415" s="179"/>
      <c r="N415" s="178"/>
      <c r="O415" s="176"/>
      <c r="P415" s="176"/>
      <c r="Q415" s="176"/>
      <c r="R415" s="176"/>
    </row>
    <row r="416" ht="15" customHeight="1">
      <c r="A416" s="176"/>
      <c r="B416" s="176"/>
      <c r="C416" s="176"/>
      <c r="D416" s="176"/>
      <c r="E416" s="176"/>
      <c r="F416" s="176"/>
      <c r="G416" s="176"/>
      <c r="H416" s="176"/>
      <c r="I416" s="246"/>
      <c r="J416" s="246"/>
      <c r="K416" s="237"/>
      <c r="L416" s="247"/>
      <c r="M416" s="179"/>
      <c r="N416" s="178"/>
      <c r="O416" s="176"/>
      <c r="P416" s="176"/>
      <c r="Q416" s="176"/>
      <c r="R416" s="176"/>
    </row>
    <row r="417" ht="15" customHeight="1">
      <c r="A417" s="176"/>
      <c r="B417" s="176"/>
      <c r="C417" s="176"/>
      <c r="D417" s="176"/>
      <c r="E417" s="176"/>
      <c r="F417" s="176"/>
      <c r="G417" s="176"/>
      <c r="H417" s="176"/>
      <c r="I417" s="246"/>
      <c r="J417" s="246"/>
      <c r="K417" s="237"/>
      <c r="L417" s="247"/>
      <c r="M417" s="179"/>
      <c r="N417" s="178"/>
      <c r="O417" s="176"/>
      <c r="P417" s="176"/>
      <c r="Q417" s="176"/>
      <c r="R417" s="176"/>
    </row>
    <row r="418" ht="15" customHeight="1">
      <c r="A418" s="176"/>
      <c r="B418" s="176"/>
      <c r="C418" s="176"/>
      <c r="D418" s="176"/>
      <c r="E418" s="176"/>
      <c r="F418" s="176"/>
      <c r="G418" s="176"/>
      <c r="H418" s="176"/>
      <c r="I418" s="246"/>
      <c r="J418" s="246"/>
      <c r="K418" s="237"/>
      <c r="L418" s="247"/>
      <c r="M418" s="179"/>
      <c r="N418" s="178"/>
      <c r="O418" s="176"/>
      <c r="P418" s="176"/>
      <c r="Q418" s="176"/>
      <c r="R418" s="176"/>
    </row>
    <row r="419" ht="15" customHeight="1">
      <c r="A419" s="176"/>
      <c r="B419" s="176"/>
      <c r="C419" s="176"/>
      <c r="D419" s="176"/>
      <c r="E419" s="176"/>
      <c r="F419" s="176"/>
      <c r="G419" s="176"/>
      <c r="H419" s="176"/>
      <c r="I419" s="246"/>
      <c r="J419" s="246"/>
      <c r="K419" s="237"/>
      <c r="L419" s="247"/>
      <c r="M419" s="179"/>
      <c r="N419" s="178"/>
      <c r="O419" s="176"/>
      <c r="P419" s="176"/>
      <c r="Q419" s="176"/>
      <c r="R419" s="176"/>
    </row>
    <row r="420" ht="15" customHeight="1">
      <c r="A420" s="176"/>
      <c r="B420" s="176"/>
      <c r="C420" s="176"/>
      <c r="D420" s="176"/>
      <c r="E420" s="176"/>
      <c r="F420" s="176"/>
      <c r="G420" s="176"/>
      <c r="H420" s="176"/>
      <c r="I420" s="246"/>
      <c r="J420" s="246"/>
      <c r="K420" s="237"/>
      <c r="L420" s="247"/>
      <c r="M420" s="179"/>
      <c r="N420" s="178"/>
      <c r="O420" s="176"/>
      <c r="P420" s="176"/>
      <c r="Q420" s="176"/>
      <c r="R420" s="176"/>
    </row>
    <row r="421" ht="15" customHeight="1">
      <c r="A421" s="176"/>
      <c r="B421" s="176"/>
      <c r="C421" s="176"/>
      <c r="D421" s="176"/>
      <c r="E421" s="176"/>
      <c r="F421" s="176"/>
      <c r="G421" s="176"/>
      <c r="H421" s="176"/>
      <c r="I421" s="246"/>
      <c r="J421" s="246"/>
      <c r="K421" s="237"/>
      <c r="L421" s="247"/>
      <c r="M421" s="179"/>
      <c r="N421" s="178"/>
      <c r="O421" s="176"/>
      <c r="P421" s="176"/>
      <c r="Q421" s="176"/>
      <c r="R421" s="176"/>
    </row>
    <row r="422" ht="15" customHeight="1">
      <c r="A422" s="176"/>
      <c r="B422" s="176"/>
      <c r="C422" s="176"/>
      <c r="D422" s="176"/>
      <c r="E422" s="176"/>
      <c r="F422" s="176"/>
      <c r="G422" s="176"/>
      <c r="H422" s="176"/>
      <c r="I422" s="246"/>
      <c r="J422" s="246"/>
      <c r="K422" s="237"/>
      <c r="L422" s="247"/>
      <c r="M422" s="179"/>
      <c r="N422" s="178"/>
      <c r="O422" s="176"/>
      <c r="P422" s="176"/>
      <c r="Q422" s="176"/>
      <c r="R422" s="176"/>
    </row>
    <row r="423" ht="15" customHeight="1">
      <c r="A423" s="176"/>
      <c r="B423" s="176"/>
      <c r="C423" s="176"/>
      <c r="D423" s="176"/>
      <c r="E423" s="176"/>
      <c r="F423" s="176"/>
      <c r="G423" s="176"/>
      <c r="H423" s="176"/>
      <c r="I423" s="246"/>
      <c r="J423" s="246"/>
      <c r="K423" s="237"/>
      <c r="L423" s="247"/>
      <c r="M423" s="179"/>
      <c r="N423" s="178"/>
      <c r="O423" s="176"/>
      <c r="P423" s="176"/>
      <c r="Q423" s="176"/>
      <c r="R423" s="176"/>
    </row>
    <row r="424" ht="15" customHeight="1">
      <c r="A424" s="176"/>
      <c r="B424" s="176"/>
      <c r="C424" s="176"/>
      <c r="D424" s="176"/>
      <c r="E424" s="176"/>
      <c r="F424" s="176"/>
      <c r="G424" s="176"/>
      <c r="H424" s="176"/>
      <c r="I424" s="246"/>
      <c r="J424" s="246"/>
      <c r="K424" s="237"/>
      <c r="L424" s="247"/>
      <c r="M424" s="179"/>
      <c r="N424" s="178"/>
      <c r="O424" s="176"/>
      <c r="P424" s="176"/>
      <c r="Q424" s="176"/>
      <c r="R424" s="176"/>
    </row>
    <row r="425" ht="15" customHeight="1">
      <c r="A425" s="176"/>
      <c r="B425" s="176"/>
      <c r="C425" s="176"/>
      <c r="D425" s="176"/>
      <c r="E425" s="176"/>
      <c r="F425" s="176"/>
      <c r="G425" s="176"/>
      <c r="H425" s="176"/>
      <c r="I425" s="246"/>
      <c r="J425" s="246"/>
      <c r="K425" s="237"/>
      <c r="L425" s="247"/>
      <c r="M425" s="179"/>
      <c r="N425" s="178"/>
      <c r="O425" s="176"/>
      <c r="P425" s="176"/>
      <c r="Q425" s="176"/>
      <c r="R425" s="176"/>
    </row>
    <row r="426" ht="15" customHeight="1">
      <c r="A426" s="176"/>
      <c r="B426" s="176"/>
      <c r="C426" s="176"/>
      <c r="D426" s="176"/>
      <c r="E426" s="176"/>
      <c r="F426" s="176"/>
      <c r="G426" s="176"/>
      <c r="H426" s="176"/>
      <c r="I426" s="246"/>
      <c r="J426" s="246"/>
      <c r="K426" s="237"/>
      <c r="L426" s="247"/>
      <c r="M426" s="179"/>
      <c r="N426" s="178"/>
      <c r="O426" s="176"/>
      <c r="P426" s="176"/>
      <c r="Q426" s="176"/>
      <c r="R426" s="176"/>
    </row>
    <row r="427" ht="15" customHeight="1">
      <c r="A427" s="176"/>
      <c r="B427" s="176"/>
      <c r="C427" s="176"/>
      <c r="D427" s="176"/>
      <c r="E427" s="176"/>
      <c r="F427" s="176"/>
      <c r="G427" s="176"/>
      <c r="H427" s="176"/>
      <c r="I427" s="246"/>
      <c r="J427" s="246"/>
      <c r="K427" s="237"/>
      <c r="L427" s="247"/>
      <c r="M427" s="179"/>
      <c r="N427" s="178"/>
      <c r="O427" s="176"/>
      <c r="P427" s="176"/>
      <c r="Q427" s="176"/>
      <c r="R427" s="176"/>
    </row>
    <row r="428" ht="15" customHeight="1">
      <c r="A428" s="176"/>
      <c r="B428" s="176"/>
      <c r="C428" s="176"/>
      <c r="D428" s="176"/>
      <c r="E428" s="176"/>
      <c r="F428" s="176"/>
      <c r="G428" s="176"/>
      <c r="H428" s="176"/>
      <c r="I428" s="246"/>
      <c r="J428" s="246"/>
      <c r="K428" s="237"/>
      <c r="L428" s="247"/>
      <c r="M428" s="179"/>
      <c r="N428" s="178"/>
      <c r="O428" s="176"/>
      <c r="P428" s="176"/>
      <c r="Q428" s="176"/>
      <c r="R428" s="176"/>
    </row>
    <row r="429" ht="15" customHeight="1">
      <c r="A429" s="176"/>
      <c r="B429" s="176"/>
      <c r="C429" s="176"/>
      <c r="D429" s="176"/>
      <c r="E429" s="176"/>
      <c r="F429" s="176"/>
      <c r="G429" s="176"/>
      <c r="H429" s="176"/>
      <c r="I429" s="246"/>
      <c r="J429" s="246"/>
      <c r="K429" s="237"/>
      <c r="L429" s="247"/>
      <c r="M429" s="179"/>
      <c r="N429" s="178"/>
      <c r="O429" s="176"/>
      <c r="P429" s="176"/>
      <c r="Q429" s="176"/>
      <c r="R429" s="176"/>
    </row>
    <row r="430" ht="15" customHeight="1">
      <c r="A430" s="176"/>
      <c r="B430" s="176"/>
      <c r="C430" s="176"/>
      <c r="D430" s="176"/>
      <c r="E430" s="176"/>
      <c r="F430" s="176"/>
      <c r="G430" s="176"/>
      <c r="H430" s="176"/>
      <c r="I430" s="246"/>
      <c r="J430" s="246"/>
      <c r="K430" s="237"/>
      <c r="L430" s="247"/>
      <c r="M430" s="179"/>
      <c r="N430" s="178"/>
      <c r="O430" s="176"/>
      <c r="P430" s="176"/>
      <c r="Q430" s="176"/>
      <c r="R430" s="176"/>
    </row>
    <row r="431" ht="15" customHeight="1">
      <c r="A431" s="176"/>
      <c r="B431" s="176"/>
      <c r="C431" s="176"/>
      <c r="D431" s="176"/>
      <c r="E431" s="176"/>
      <c r="F431" s="176"/>
      <c r="G431" s="176"/>
      <c r="H431" s="176"/>
      <c r="I431" s="246"/>
      <c r="J431" s="246"/>
      <c r="K431" s="237"/>
      <c r="L431" s="247"/>
      <c r="M431" s="179"/>
      <c r="N431" s="178"/>
      <c r="O431" s="176"/>
      <c r="P431" s="176"/>
      <c r="Q431" s="176"/>
      <c r="R431" s="176"/>
    </row>
    <row r="432" ht="15" customHeight="1">
      <c r="A432" s="176"/>
      <c r="B432" s="176"/>
      <c r="C432" s="176"/>
      <c r="D432" s="176"/>
      <c r="E432" s="176"/>
      <c r="F432" s="176"/>
      <c r="G432" s="176"/>
      <c r="H432" s="176"/>
      <c r="I432" s="246"/>
      <c r="J432" s="246"/>
      <c r="K432" s="237"/>
      <c r="L432" s="247"/>
      <c r="M432" s="179"/>
      <c r="N432" s="178"/>
      <c r="O432" s="176"/>
      <c r="P432" s="176"/>
      <c r="Q432" s="176"/>
      <c r="R432" s="176"/>
    </row>
    <row r="433" ht="15" customHeight="1">
      <c r="A433" s="176"/>
      <c r="B433" s="176"/>
      <c r="C433" s="176"/>
      <c r="D433" s="176"/>
      <c r="E433" s="176"/>
      <c r="F433" s="176"/>
      <c r="G433" s="176"/>
      <c r="H433" s="176"/>
      <c r="I433" s="246"/>
      <c r="J433" s="246"/>
      <c r="K433" s="237"/>
      <c r="L433" s="247"/>
      <c r="M433" s="179"/>
      <c r="N433" s="178"/>
      <c r="O433" s="176"/>
      <c r="P433" s="176"/>
      <c r="Q433" s="176"/>
      <c r="R433" s="176"/>
    </row>
    <row r="434" ht="15" customHeight="1">
      <c r="A434" s="176"/>
      <c r="B434" s="176"/>
      <c r="C434" s="176"/>
      <c r="D434" s="176"/>
      <c r="E434" s="176"/>
      <c r="F434" s="176"/>
      <c r="G434" s="176"/>
      <c r="H434" s="176"/>
      <c r="I434" s="246"/>
      <c r="J434" s="246"/>
      <c r="K434" s="237"/>
      <c r="L434" s="247"/>
      <c r="M434" s="179"/>
      <c r="N434" s="178"/>
      <c r="O434" s="176"/>
      <c r="P434" s="176"/>
      <c r="Q434" s="176"/>
      <c r="R434" s="176"/>
    </row>
    <row r="435" ht="15" customHeight="1">
      <c r="A435" s="176"/>
      <c r="B435" s="176"/>
      <c r="C435" s="176"/>
      <c r="D435" s="176"/>
      <c r="E435" s="176"/>
      <c r="F435" s="176"/>
      <c r="G435" s="176"/>
      <c r="H435" s="176"/>
      <c r="I435" s="246"/>
      <c r="J435" s="246"/>
      <c r="K435" s="237"/>
      <c r="L435" s="247"/>
      <c r="M435" s="179"/>
      <c r="N435" s="178"/>
      <c r="O435" s="176"/>
      <c r="P435" s="176"/>
      <c r="Q435" s="176"/>
      <c r="R435" s="176"/>
    </row>
    <row r="436" ht="15" customHeight="1">
      <c r="A436" s="176"/>
      <c r="B436" s="176"/>
      <c r="C436" s="176"/>
      <c r="D436" s="176"/>
      <c r="E436" s="176"/>
      <c r="F436" s="176"/>
      <c r="G436" s="176"/>
      <c r="H436" s="176"/>
      <c r="I436" s="246"/>
      <c r="J436" s="246"/>
      <c r="K436" s="237"/>
      <c r="L436" s="247"/>
      <c r="M436" s="179"/>
      <c r="N436" s="178"/>
      <c r="O436" s="176"/>
      <c r="P436" s="176"/>
      <c r="Q436" s="176"/>
      <c r="R436" s="176"/>
    </row>
    <row r="437" ht="15" customHeight="1">
      <c r="A437" s="176"/>
      <c r="B437" s="176"/>
      <c r="C437" s="176"/>
      <c r="D437" s="176"/>
      <c r="E437" s="176"/>
      <c r="F437" s="176"/>
      <c r="G437" s="176"/>
      <c r="H437" s="176"/>
      <c r="I437" s="246"/>
      <c r="J437" s="246"/>
      <c r="K437" s="237"/>
      <c r="L437" s="247"/>
      <c r="M437" s="179"/>
      <c r="N437" s="178"/>
      <c r="O437" s="176"/>
      <c r="P437" s="176"/>
      <c r="Q437" s="176"/>
      <c r="R437" s="176"/>
    </row>
    <row r="438" ht="15" customHeight="1">
      <c r="A438" s="176"/>
      <c r="B438" s="176"/>
      <c r="C438" s="176"/>
      <c r="D438" s="176"/>
      <c r="E438" s="176"/>
      <c r="F438" s="176"/>
      <c r="G438" s="176"/>
      <c r="H438" s="176"/>
      <c r="I438" s="246"/>
      <c r="J438" s="246"/>
      <c r="K438" s="237"/>
      <c r="L438" s="247"/>
      <c r="M438" s="179"/>
      <c r="N438" s="178"/>
      <c r="O438" s="176"/>
      <c r="P438" s="176"/>
      <c r="Q438" s="176"/>
      <c r="R438" s="176"/>
    </row>
    <row r="439" ht="15" customHeight="1">
      <c r="A439" s="176"/>
      <c r="B439" s="176"/>
      <c r="C439" s="176"/>
      <c r="D439" s="176"/>
      <c r="E439" s="176"/>
      <c r="F439" s="176"/>
      <c r="G439" s="176"/>
      <c r="H439" s="176"/>
      <c r="I439" s="246"/>
      <c r="J439" s="246"/>
      <c r="K439" s="237"/>
      <c r="L439" s="247"/>
      <c r="M439" s="179"/>
      <c r="N439" s="178"/>
      <c r="O439" s="176"/>
      <c r="P439" s="176"/>
      <c r="Q439" s="176"/>
      <c r="R439" s="176"/>
    </row>
    <row r="440" ht="15" customHeight="1">
      <c r="A440" s="176"/>
      <c r="B440" s="176"/>
      <c r="C440" s="176"/>
      <c r="D440" s="176"/>
      <c r="E440" s="176"/>
      <c r="F440" s="176"/>
      <c r="G440" s="176"/>
      <c r="H440" s="176"/>
      <c r="I440" s="176"/>
      <c r="J440" s="176"/>
      <c r="K440" s="237"/>
      <c r="L440" s="247"/>
      <c r="M440" s="179"/>
      <c r="N440" s="178"/>
      <c r="O440" s="176"/>
      <c r="P440" s="176"/>
      <c r="Q440" s="176"/>
      <c r="R440" s="176"/>
    </row>
    <row r="441" ht="15" customHeight="1">
      <c r="A441" s="176"/>
      <c r="B441" s="176"/>
      <c r="C441" s="176"/>
      <c r="D441" s="176"/>
      <c r="E441" s="176"/>
      <c r="F441" s="176"/>
      <c r="G441" s="176"/>
      <c r="H441" s="176"/>
      <c r="I441" s="176"/>
      <c r="J441" s="176"/>
      <c r="K441" s="237"/>
      <c r="L441" s="247"/>
      <c r="M441" s="179"/>
      <c r="N441" s="178"/>
      <c r="O441" s="176"/>
      <c r="P441" s="176"/>
      <c r="Q441" s="176"/>
      <c r="R441" s="176"/>
    </row>
    <row r="442" ht="15" customHeight="1">
      <c r="A442" s="176"/>
      <c r="B442" s="176"/>
      <c r="C442" s="176"/>
      <c r="D442" s="176"/>
      <c r="E442" s="176"/>
      <c r="F442" s="176"/>
      <c r="G442" s="176"/>
      <c r="H442" s="176"/>
      <c r="I442" s="176"/>
      <c r="J442" s="176"/>
      <c r="K442" s="237"/>
      <c r="L442" s="247"/>
      <c r="M442" s="179"/>
      <c r="N442" s="178"/>
      <c r="O442" s="176"/>
      <c r="P442" s="176"/>
      <c r="Q442" s="176"/>
      <c r="R442" s="176"/>
    </row>
    <row r="443" ht="15" customHeight="1">
      <c r="A443" s="176"/>
      <c r="B443" s="176"/>
      <c r="C443" s="176"/>
      <c r="D443" s="176"/>
      <c r="E443" s="176"/>
      <c r="F443" s="176"/>
      <c r="G443" s="176"/>
      <c r="H443" s="176"/>
      <c r="I443" s="176"/>
      <c r="J443" s="176"/>
      <c r="K443" s="237"/>
      <c r="L443" s="247"/>
      <c r="M443" s="179"/>
      <c r="N443" s="178"/>
      <c r="O443" s="176"/>
      <c r="P443" s="176"/>
      <c r="Q443" s="176"/>
      <c r="R443" s="176"/>
    </row>
    <row r="444" ht="15" customHeight="1">
      <c r="A444" s="176"/>
      <c r="B444" s="176"/>
      <c r="C444" s="176"/>
      <c r="D444" s="176"/>
      <c r="E444" s="176"/>
      <c r="F444" s="176"/>
      <c r="G444" s="176"/>
      <c r="H444" s="176"/>
      <c r="I444" s="176"/>
      <c r="J444" s="176"/>
      <c r="K444" s="237"/>
      <c r="L444" s="247"/>
      <c r="M444" s="179"/>
      <c r="N444" s="178"/>
      <c r="O444" s="176"/>
      <c r="P444" s="176"/>
      <c r="Q444" s="176"/>
      <c r="R444" s="176"/>
    </row>
    <row r="445" ht="15" customHeight="1">
      <c r="A445" s="176"/>
      <c r="B445" s="176"/>
      <c r="C445" s="176"/>
      <c r="D445" s="176"/>
      <c r="E445" s="176"/>
      <c r="F445" s="176"/>
      <c r="G445" s="176"/>
      <c r="H445" s="176"/>
      <c r="I445" s="176"/>
      <c r="J445" s="176"/>
      <c r="K445" s="237"/>
      <c r="L445" s="247"/>
      <c r="M445" s="179"/>
      <c r="N445" s="178"/>
      <c r="O445" s="176"/>
      <c r="P445" s="176"/>
      <c r="Q445" s="176"/>
      <c r="R445" s="176"/>
    </row>
    <row r="446" ht="15" customHeight="1">
      <c r="A446" s="176"/>
      <c r="B446" s="176"/>
      <c r="C446" s="176"/>
      <c r="D446" s="176"/>
      <c r="E446" s="176"/>
      <c r="F446" s="176"/>
      <c r="G446" s="176"/>
      <c r="H446" s="176"/>
      <c r="I446" s="176"/>
      <c r="J446" s="176"/>
      <c r="K446" s="237"/>
      <c r="L446" s="247"/>
      <c r="M446" s="179"/>
      <c r="N446" s="178"/>
      <c r="O446" s="176"/>
      <c r="P446" s="176"/>
      <c r="Q446" s="176"/>
      <c r="R446" s="176"/>
    </row>
    <row r="447" ht="15" customHeight="1">
      <c r="A447" s="176"/>
      <c r="B447" s="176"/>
      <c r="C447" s="176"/>
      <c r="D447" s="176"/>
      <c r="E447" s="176"/>
      <c r="F447" s="176"/>
      <c r="G447" s="176"/>
      <c r="H447" s="176"/>
      <c r="I447" s="176"/>
      <c r="J447" s="176"/>
      <c r="K447" s="237"/>
      <c r="L447" s="247"/>
      <c r="M447" s="179"/>
      <c r="N447" s="178"/>
      <c r="O447" s="176"/>
      <c r="P447" s="176"/>
      <c r="Q447" s="176"/>
      <c r="R447" s="176"/>
    </row>
    <row r="448" ht="15" customHeight="1">
      <c r="A448" s="176"/>
      <c r="B448" s="176"/>
      <c r="C448" s="176"/>
      <c r="D448" s="176"/>
      <c r="E448" s="176"/>
      <c r="F448" s="176"/>
      <c r="G448" s="176"/>
      <c r="H448" s="176"/>
      <c r="I448" s="176"/>
      <c r="J448" s="176"/>
      <c r="K448" s="237"/>
      <c r="L448" s="247"/>
      <c r="M448" s="179"/>
      <c r="N448" s="178"/>
      <c r="O448" s="176"/>
      <c r="P448" s="176"/>
      <c r="Q448" s="176"/>
      <c r="R448" s="176"/>
    </row>
    <row r="449" ht="15" customHeight="1">
      <c r="A449" s="176"/>
      <c r="B449" s="176"/>
      <c r="C449" s="176"/>
      <c r="D449" s="176"/>
      <c r="E449" s="176"/>
      <c r="F449" s="176"/>
      <c r="G449" s="176"/>
      <c r="H449" s="176"/>
      <c r="I449" s="176"/>
      <c r="J449" s="176"/>
      <c r="K449" s="237"/>
      <c r="L449" s="247"/>
      <c r="M449" s="179"/>
      <c r="N449" s="178"/>
      <c r="O449" s="176"/>
      <c r="P449" s="176"/>
      <c r="Q449" s="176"/>
      <c r="R449" s="176"/>
    </row>
  </sheetData>
  <conditionalFormatting sqref="I2:K2 I11:K11">
    <cfRule type="cellIs" dxfId="5" priority="1" operator="lessThan" stopIfTrue="1">
      <formula>0</formula>
    </cfRule>
  </conditionalFormatting>
  <pageMargins left="0.75" right="0.75" top="1" bottom="1" header="0.5" footer="0.5"/>
  <pageSetup firstPageNumber="1" fitToHeight="1" fitToWidth="1" scale="90" useFirstPageNumber="0" orientation="landscape" pageOrder="downThenOver"/>
  <headerFooter>
    <oddFooter>&amp;C&amp;"Helvetica,Regular"&amp;12&amp;K000000&amp;P</oddFooter>
  </headerFooter>
</worksheet>
</file>

<file path=xl/worksheets/sheet11.xml><?xml version="1.0" encoding="utf-8"?>
<worksheet xmlns:r="http://schemas.openxmlformats.org/officeDocument/2006/relationships" xmlns="http://schemas.openxmlformats.org/spreadsheetml/2006/main">
  <dimension ref="A1:Q505"/>
  <sheetViews>
    <sheetView workbookViewId="0" showGridLines="0" defaultGridColor="1"/>
  </sheetViews>
  <sheetFormatPr defaultColWidth="8.83333" defaultRowHeight="12.75" customHeight="1" outlineLevelRow="0" outlineLevelCol="0"/>
  <cols>
    <col min="1" max="1" width="13.5" style="416" customWidth="1"/>
    <col min="2" max="2" width="12.1719" style="416" customWidth="1"/>
    <col min="3" max="3" width="9.17188" style="416" customWidth="1"/>
    <col min="4" max="4" width="11.5" style="416" customWidth="1"/>
    <col min="5" max="5" width="9.17188" style="416" customWidth="1"/>
    <col min="6" max="6" width="11.1719" style="416" customWidth="1"/>
    <col min="7" max="7" width="9.5" style="416" customWidth="1"/>
    <col min="8" max="8" width="9.5" style="416" customWidth="1"/>
    <col min="9" max="9" width="11.5" style="416" customWidth="1"/>
    <col min="10" max="10" width="9.17188" style="416" customWidth="1"/>
    <col min="11" max="11" width="10.6719" style="416" customWidth="1"/>
    <col min="12" max="12" width="10.1719" style="416" customWidth="1"/>
    <col min="13" max="13" width="9.17188" style="416" customWidth="1"/>
    <col min="14" max="14" width="9.17188" style="416" customWidth="1"/>
    <col min="15" max="15" width="9.17188" style="416" customWidth="1"/>
    <col min="16" max="16" width="9.17188" style="416" customWidth="1"/>
    <col min="17" max="17" width="9.17188" style="416" customWidth="1"/>
    <col min="18" max="256" width="8.85156" style="416" customWidth="1"/>
  </cols>
  <sheetData>
    <row r="1" ht="37" customHeight="1">
      <c r="A1" t="s" s="175">
        <v>42</v>
      </c>
      <c r="B1" t="s" s="249">
        <v>135</v>
      </c>
      <c r="C1" s="176"/>
      <c r="D1" s="176"/>
      <c r="E1" s="176"/>
      <c r="F1" s="176"/>
      <c r="G1" s="177"/>
      <c r="H1" s="417"/>
      <c r="I1" s="176"/>
      <c r="J1" s="176"/>
      <c r="K1" s="176"/>
      <c r="L1" s="177"/>
      <c r="M1" s="285"/>
      <c r="N1" s="178"/>
      <c r="O1" s="176"/>
      <c r="P1" s="176"/>
      <c r="Q1" s="176"/>
    </row>
    <row r="2" ht="15" customHeight="1">
      <c r="A2" t="s" s="180">
        <v>54</v>
      </c>
      <c r="B2" s="181"/>
      <c r="C2" s="289"/>
      <c r="D2" s="289"/>
      <c r="E2" s="289"/>
      <c r="F2" s="289"/>
      <c r="G2" s="418"/>
      <c r="H2" s="419"/>
      <c r="I2" s="289"/>
      <c r="J2" s="289"/>
      <c r="K2" s="289"/>
      <c r="L2" s="418"/>
      <c r="M2" t="s" s="291">
        <v>436</v>
      </c>
      <c r="N2" s="178"/>
      <c r="O2" s="176"/>
      <c r="P2" s="176"/>
      <c r="Q2" s="176"/>
    </row>
    <row r="3" ht="15" customHeight="1">
      <c r="A3" s="187"/>
      <c r="B3" s="182"/>
      <c r="C3" s="420"/>
      <c r="D3" s="420"/>
      <c r="E3" s="292"/>
      <c r="F3" s="292"/>
      <c r="G3" s="421"/>
      <c r="H3" s="422"/>
      <c r="I3" s="292"/>
      <c r="J3" s="292"/>
      <c r="K3" s="292"/>
      <c r="L3" s="421"/>
      <c r="M3" s="293"/>
      <c r="N3" s="178"/>
      <c r="O3" s="176"/>
      <c r="P3" s="176"/>
      <c r="Q3" s="176"/>
    </row>
    <row r="4" ht="15" customHeight="1">
      <c r="A4" s="194"/>
      <c r="B4" s="182"/>
      <c r="C4" s="292"/>
      <c r="D4" s="292"/>
      <c r="E4" s="423"/>
      <c r="F4" s="423"/>
      <c r="G4" s="421"/>
      <c r="H4" s="422"/>
      <c r="I4" s="292"/>
      <c r="J4" s="292"/>
      <c r="K4" s="292"/>
      <c r="L4" s="421"/>
      <c r="M4" s="293"/>
      <c r="N4" s="178"/>
      <c r="O4" s="176"/>
      <c r="P4" s="176"/>
      <c r="Q4" s="176"/>
    </row>
    <row r="5" ht="15" customHeight="1">
      <c r="A5" s="194"/>
      <c r="B5" s="182"/>
      <c r="C5" s="292"/>
      <c r="D5" s="292"/>
      <c r="E5" s="292"/>
      <c r="F5" s="292"/>
      <c r="G5" s="421"/>
      <c r="H5" s="422"/>
      <c r="I5" s="292"/>
      <c r="J5" s="292"/>
      <c r="K5" s="292"/>
      <c r="L5" s="421"/>
      <c r="M5" s="293"/>
      <c r="N5" s="178"/>
      <c r="O5" s="176"/>
      <c r="P5" s="176"/>
      <c r="Q5" s="176"/>
    </row>
    <row r="6" ht="15" customHeight="1">
      <c r="A6" s="194"/>
      <c r="B6" s="182"/>
      <c r="C6" s="294"/>
      <c r="D6" s="294"/>
      <c r="E6" t="s" s="195">
        <v>56</v>
      </c>
      <c r="F6" s="294"/>
      <c r="G6" s="424"/>
      <c r="H6" s="425"/>
      <c r="I6" s="294"/>
      <c r="J6" s="294"/>
      <c r="K6" t="s" s="295">
        <v>57</v>
      </c>
      <c r="L6" s="424"/>
      <c r="M6" s="297"/>
      <c r="N6" s="178"/>
      <c r="O6" s="176"/>
      <c r="P6" s="176"/>
      <c r="Q6" s="176"/>
    </row>
    <row r="7" ht="15" customHeight="1">
      <c r="A7" s="194"/>
      <c r="B7" s="182"/>
      <c r="C7" t="s" s="200">
        <v>58</v>
      </c>
      <c r="D7" t="s" s="200">
        <v>59</v>
      </c>
      <c r="E7" t="s" s="200">
        <v>58</v>
      </c>
      <c r="F7" t="s" s="200">
        <v>60</v>
      </c>
      <c r="G7" t="s" s="201">
        <v>61</v>
      </c>
      <c r="H7" t="s" s="202">
        <v>62</v>
      </c>
      <c r="I7" t="s" s="200">
        <v>63</v>
      </c>
      <c r="J7" t="s" s="200">
        <v>62</v>
      </c>
      <c r="K7" t="s" s="200">
        <v>63</v>
      </c>
      <c r="L7" t="s" s="201">
        <v>61</v>
      </c>
      <c r="M7" t="s" s="203">
        <v>64</v>
      </c>
      <c r="N7" s="178"/>
      <c r="O7" s="176"/>
      <c r="P7" s="176"/>
      <c r="Q7" s="176"/>
    </row>
    <row r="8" ht="15" customHeight="1">
      <c r="A8" s="194"/>
      <c r="B8" s="182"/>
      <c r="C8" t="s" s="190">
        <v>129</v>
      </c>
      <c r="D8" t="s" s="190">
        <v>130</v>
      </c>
      <c r="E8" t="s" s="190">
        <v>131</v>
      </c>
      <c r="F8" t="s" s="190">
        <v>132</v>
      </c>
      <c r="G8" t="s" s="205">
        <v>56</v>
      </c>
      <c r="H8" t="s" s="206">
        <v>129</v>
      </c>
      <c r="I8" t="s" s="190">
        <v>130</v>
      </c>
      <c r="J8" t="s" s="190">
        <v>131</v>
      </c>
      <c r="K8" t="s" s="190">
        <v>71</v>
      </c>
      <c r="L8" t="s" s="205">
        <v>57</v>
      </c>
      <c r="M8" t="s" s="207">
        <v>56</v>
      </c>
      <c r="N8" s="178"/>
      <c r="O8" s="176"/>
      <c r="P8" s="176"/>
      <c r="Q8" s="176"/>
    </row>
    <row r="9" ht="15" customHeight="1">
      <c r="A9" s="194"/>
      <c r="B9" s="182"/>
      <c r="C9" s="292"/>
      <c r="D9" s="292"/>
      <c r="E9" s="292"/>
      <c r="F9" s="292"/>
      <c r="G9" s="426"/>
      <c r="H9" s="427"/>
      <c r="I9" s="292"/>
      <c r="J9" s="292"/>
      <c r="K9" t="s" s="190">
        <v>73</v>
      </c>
      <c r="L9" s="426"/>
      <c r="M9" s="179"/>
      <c r="N9" s="178"/>
      <c r="O9" s="176"/>
      <c r="P9" s="176"/>
      <c r="Q9" s="176"/>
    </row>
    <row r="10" ht="15" customHeight="1">
      <c r="A10" s="194"/>
      <c r="B10" s="182"/>
      <c r="C10" s="289"/>
      <c r="D10" s="292"/>
      <c r="E10" s="292"/>
      <c r="F10" s="289"/>
      <c r="G10" s="426"/>
      <c r="H10" s="427"/>
      <c r="I10" s="292"/>
      <c r="J10" s="292"/>
      <c r="K10" s="292"/>
      <c r="L10" s="426"/>
      <c r="M10" s="179"/>
      <c r="N10" s="178"/>
      <c r="O10" s="176"/>
      <c r="P10" s="176"/>
      <c r="Q10" s="176"/>
    </row>
    <row r="11" ht="15" customHeight="1">
      <c r="A11" t="s" s="211">
        <v>133</v>
      </c>
      <c r="B11" t="s" s="251">
        <v>136</v>
      </c>
      <c r="C11" s="428"/>
      <c r="D11" s="429"/>
      <c r="E11" s="429"/>
      <c r="F11" s="429"/>
      <c r="G11" s="430"/>
      <c r="H11" s="431"/>
      <c r="I11" s="428"/>
      <c r="J11" s="428"/>
      <c r="K11" s="429"/>
      <c r="L11" s="432"/>
      <c r="M11" s="433"/>
      <c r="N11" s="178"/>
      <c r="O11" s="176"/>
      <c r="P11" s="176"/>
      <c r="Q11" s="176"/>
    </row>
    <row r="12" ht="15" customHeight="1">
      <c r="A12" s="194">
        <v>2000</v>
      </c>
      <c r="B12" t="s" s="229">
        <v>89</v>
      </c>
      <c r="C12" s="309">
        <v>0</v>
      </c>
      <c r="D12" s="309">
        <v>0</v>
      </c>
      <c r="E12" s="309">
        <v>95.056</v>
      </c>
      <c r="F12" s="309">
        <v>0</v>
      </c>
      <c r="G12" s="311">
        <v>95.056</v>
      </c>
      <c r="H12" s="434">
        <v>537.7976</v>
      </c>
      <c r="I12" s="434">
        <v>89.0236</v>
      </c>
      <c r="J12" s="434">
        <v>0</v>
      </c>
      <c r="K12" s="333">
        <v>278.8614</v>
      </c>
      <c r="L12" s="311">
        <v>905.6826</v>
      </c>
      <c r="M12" s="435">
        <v>-810.6265999999999</v>
      </c>
      <c r="N12" s="178"/>
      <c r="O12" s="176"/>
      <c r="P12" s="176"/>
      <c r="Q12" s="176"/>
    </row>
    <row r="13" ht="15" customHeight="1">
      <c r="A13" s="194">
        <v>2000</v>
      </c>
      <c r="B13" t="s" s="229">
        <v>87</v>
      </c>
      <c r="C13" s="305">
        <v>0</v>
      </c>
      <c r="D13" s="305">
        <v>0</v>
      </c>
      <c r="E13" s="305">
        <v>88.74939999999999</v>
      </c>
      <c r="F13" s="305">
        <v>0</v>
      </c>
      <c r="G13" s="312">
        <v>88.74939999999999</v>
      </c>
      <c r="H13" s="436">
        <v>649.9453999999999</v>
      </c>
      <c r="I13" s="436">
        <v>77.3244</v>
      </c>
      <c r="J13" s="436">
        <v>0</v>
      </c>
      <c r="K13" s="313">
        <v>259.6674</v>
      </c>
      <c r="L13" s="312">
        <v>986.9371999999998</v>
      </c>
      <c r="M13" s="285">
        <v>-898.1877999999998</v>
      </c>
      <c r="N13" s="178"/>
      <c r="O13" s="176"/>
      <c r="P13" s="176"/>
      <c r="Q13" s="176"/>
    </row>
    <row r="14" ht="15" customHeight="1">
      <c r="A14" s="194">
        <v>2000</v>
      </c>
      <c r="B14" t="s" s="229">
        <v>141</v>
      </c>
      <c r="C14" s="305">
        <v>0</v>
      </c>
      <c r="D14" s="305">
        <v>0</v>
      </c>
      <c r="E14" s="305">
        <v>97.15819999999999</v>
      </c>
      <c r="F14" s="305">
        <v>0</v>
      </c>
      <c r="G14" s="312">
        <v>97.15819999999999</v>
      </c>
      <c r="H14" s="436">
        <v>751.2166</v>
      </c>
      <c r="I14" s="436">
        <v>82.99119999999999</v>
      </c>
      <c r="J14" s="436">
        <v>0</v>
      </c>
      <c r="K14" s="313">
        <v>259.8502</v>
      </c>
      <c r="L14" s="312">
        <v>1094.058</v>
      </c>
      <c r="M14" s="285">
        <v>-996.8998</v>
      </c>
      <c r="N14" s="178"/>
      <c r="O14" s="176"/>
      <c r="P14" s="176"/>
      <c r="Q14" s="176"/>
    </row>
    <row r="15" ht="15" customHeight="1">
      <c r="A15" s="194">
        <v>2000</v>
      </c>
      <c r="B15" t="s" s="229">
        <v>142</v>
      </c>
      <c r="C15" s="305">
        <v>0</v>
      </c>
      <c r="D15" s="305">
        <v>0</v>
      </c>
      <c r="E15" s="305">
        <v>89.11499999999999</v>
      </c>
      <c r="F15" s="305">
        <v>0</v>
      </c>
      <c r="G15" s="312">
        <v>89.11499999999999</v>
      </c>
      <c r="H15" s="436">
        <v>1076.9662</v>
      </c>
      <c r="I15" s="436">
        <v>74.39959999999999</v>
      </c>
      <c r="J15" s="436">
        <v>0</v>
      </c>
      <c r="K15" s="313">
        <v>253.9092</v>
      </c>
      <c r="L15" s="312">
        <v>1405.275</v>
      </c>
      <c r="M15" s="285">
        <v>-1316.16</v>
      </c>
      <c r="N15" s="178"/>
      <c r="O15" s="176"/>
      <c r="P15" s="176"/>
      <c r="Q15" s="176"/>
    </row>
    <row r="16" ht="15" customHeight="1">
      <c r="A16" s="194">
        <v>2000</v>
      </c>
      <c r="B16" t="s" s="229">
        <v>143</v>
      </c>
      <c r="C16" s="305">
        <v>0</v>
      </c>
      <c r="D16" s="305">
        <v>0</v>
      </c>
      <c r="E16" s="305">
        <v>78.51259999999999</v>
      </c>
      <c r="F16" s="305">
        <v>0</v>
      </c>
      <c r="G16" s="312">
        <v>78.51259999999999</v>
      </c>
      <c r="H16" s="436">
        <v>1101.827</v>
      </c>
      <c r="I16" s="436">
        <v>62.9746</v>
      </c>
      <c r="J16" s="436">
        <v>0</v>
      </c>
      <c r="K16" s="313">
        <v>229.7796</v>
      </c>
      <c r="L16" s="312">
        <v>1394.5812</v>
      </c>
      <c r="M16" s="285">
        <v>-1316.0686</v>
      </c>
      <c r="N16" s="178"/>
      <c r="O16" s="176"/>
      <c r="P16" s="176"/>
      <c r="Q16" s="176"/>
    </row>
    <row r="17" ht="15" customHeight="1">
      <c r="A17" s="194">
        <v>2000</v>
      </c>
      <c r="B17" t="s" s="229">
        <v>144</v>
      </c>
      <c r="C17" s="305">
        <v>0</v>
      </c>
      <c r="D17" s="305">
        <v>0</v>
      </c>
      <c r="E17" s="305">
        <v>54.383</v>
      </c>
      <c r="F17" s="305">
        <v>0</v>
      </c>
      <c r="G17" s="312">
        <v>54.383</v>
      </c>
      <c r="H17" s="436">
        <v>965.4581999999999</v>
      </c>
      <c r="I17" s="436">
        <v>59.5014</v>
      </c>
      <c r="J17" s="436">
        <v>0</v>
      </c>
      <c r="K17" s="313">
        <v>262.8664</v>
      </c>
      <c r="L17" s="312">
        <v>1287.826</v>
      </c>
      <c r="M17" s="285">
        <v>-1233.443</v>
      </c>
      <c r="N17" s="178"/>
      <c r="O17" s="176"/>
      <c r="P17" s="176"/>
      <c r="Q17" s="176"/>
    </row>
    <row r="18" ht="15" customHeight="1">
      <c r="A18" s="194">
        <v>2000</v>
      </c>
      <c r="B18" t="s" s="229">
        <v>145</v>
      </c>
      <c r="C18" s="305">
        <v>0</v>
      </c>
      <c r="D18" s="305">
        <v>0</v>
      </c>
      <c r="E18" s="305">
        <v>50.1786</v>
      </c>
      <c r="F18" s="305">
        <v>0</v>
      </c>
      <c r="G18" s="312">
        <v>50.1786</v>
      </c>
      <c r="H18" s="436">
        <v>795.7284</v>
      </c>
      <c r="I18" s="436">
        <v>31.2588</v>
      </c>
      <c r="J18" s="436">
        <v>0</v>
      </c>
      <c r="K18" s="313">
        <v>217.7148</v>
      </c>
      <c r="L18" s="312">
        <v>1044.702</v>
      </c>
      <c r="M18" s="285">
        <v>-994.5234</v>
      </c>
      <c r="N18" s="178"/>
      <c r="O18" s="176"/>
      <c r="P18" s="176"/>
      <c r="Q18" s="176"/>
    </row>
    <row r="19" ht="15" customHeight="1">
      <c r="A19" s="194">
        <v>2000</v>
      </c>
      <c r="B19" t="s" s="229">
        <v>146</v>
      </c>
      <c r="C19" s="305">
        <v>0</v>
      </c>
      <c r="D19" s="305">
        <v>0</v>
      </c>
      <c r="E19" s="305">
        <v>84.08799999999999</v>
      </c>
      <c r="F19" s="305">
        <v>0</v>
      </c>
      <c r="G19" s="312">
        <v>84.08799999999999</v>
      </c>
      <c r="H19" s="313">
        <v>1133.0858</v>
      </c>
      <c r="I19" s="312">
        <v>40.76439999999999</v>
      </c>
      <c r="J19" s="313">
        <v>0</v>
      </c>
      <c r="K19" s="305">
        <v>192.6712</v>
      </c>
      <c r="L19" s="312">
        <v>1366.5214</v>
      </c>
      <c r="M19" s="285">
        <v>-1282.4334</v>
      </c>
      <c r="N19" s="178"/>
      <c r="O19" s="176"/>
      <c r="P19" s="176"/>
      <c r="Q19" s="176"/>
    </row>
    <row r="20" ht="15" customHeight="1">
      <c r="A20" s="194">
        <v>2000</v>
      </c>
      <c r="B20" t="s" s="229">
        <v>147</v>
      </c>
      <c r="C20" s="305">
        <v>0</v>
      </c>
      <c r="D20" s="305">
        <v>0</v>
      </c>
      <c r="E20" s="305">
        <v>90.7602</v>
      </c>
      <c r="F20" s="305">
        <v>0</v>
      </c>
      <c r="G20" s="312">
        <v>90.7602</v>
      </c>
      <c r="H20" s="313">
        <v>1032.2716</v>
      </c>
      <c r="I20" s="312">
        <v>38.0224</v>
      </c>
      <c r="J20" s="313">
        <v>0</v>
      </c>
      <c r="K20" s="305">
        <v>198.6122</v>
      </c>
      <c r="L20" s="312">
        <v>1268.9062</v>
      </c>
      <c r="M20" s="285">
        <v>-1178.146</v>
      </c>
      <c r="N20" s="178"/>
      <c r="O20" s="176"/>
      <c r="P20" s="176"/>
      <c r="Q20" s="176"/>
    </row>
    <row r="21" ht="15" customHeight="1">
      <c r="A21" s="194">
        <v>2000</v>
      </c>
      <c r="B21" t="s" s="229">
        <v>148</v>
      </c>
      <c r="C21" s="305">
        <v>0</v>
      </c>
      <c r="D21" s="305">
        <v>0</v>
      </c>
      <c r="E21" s="305">
        <v>100.997</v>
      </c>
      <c r="F21" s="305">
        <v>0</v>
      </c>
      <c r="G21" s="312">
        <v>100.997</v>
      </c>
      <c r="H21" s="313">
        <v>407.5526</v>
      </c>
      <c r="I21" s="312">
        <v>42.7752</v>
      </c>
      <c r="J21" s="313">
        <v>0</v>
      </c>
      <c r="K21" s="305">
        <v>226.7634</v>
      </c>
      <c r="L21" s="312">
        <v>677.0912</v>
      </c>
      <c r="M21" s="285">
        <v>-576.0942</v>
      </c>
      <c r="N21" s="178"/>
      <c r="O21" s="176"/>
      <c r="P21" s="176"/>
      <c r="Q21" s="176"/>
    </row>
    <row r="22" ht="15" customHeight="1">
      <c r="A22" s="194">
        <v>2000</v>
      </c>
      <c r="B22" t="s" s="229">
        <v>149</v>
      </c>
      <c r="C22" s="305">
        <v>32.0814</v>
      </c>
      <c r="D22" s="305">
        <v>0</v>
      </c>
      <c r="E22" s="305">
        <v>99.3518</v>
      </c>
      <c r="F22" s="305">
        <v>0</v>
      </c>
      <c r="G22" s="312">
        <v>131.4332</v>
      </c>
      <c r="H22" s="313">
        <v>192.2142</v>
      </c>
      <c r="I22" s="312">
        <v>58.03899999999999</v>
      </c>
      <c r="J22" s="313">
        <v>0</v>
      </c>
      <c r="K22" s="305">
        <v>263.9632</v>
      </c>
      <c r="L22" s="312">
        <v>514.2163999999999</v>
      </c>
      <c r="M22" s="285">
        <v>-382.7831999999999</v>
      </c>
      <c r="N22" s="178"/>
      <c r="O22" s="176"/>
      <c r="P22" s="176"/>
      <c r="Q22" s="176"/>
    </row>
    <row r="23" ht="15" customHeight="1">
      <c r="A23" s="253">
        <v>2000</v>
      </c>
      <c r="B23" t="s" s="254">
        <v>101</v>
      </c>
      <c r="C23" s="307">
        <v>238.0056</v>
      </c>
      <c r="D23" s="307">
        <v>0</v>
      </c>
      <c r="E23" s="307">
        <v>102.5508</v>
      </c>
      <c r="F23" s="307">
        <v>0</v>
      </c>
      <c r="G23" s="318">
        <v>340.5564</v>
      </c>
      <c r="H23" s="332">
        <v>0</v>
      </c>
      <c r="I23" s="318">
        <v>48.8076</v>
      </c>
      <c r="J23" s="332">
        <v>0</v>
      </c>
      <c r="K23" s="307">
        <v>302.8082</v>
      </c>
      <c r="L23" s="318">
        <v>351.6158</v>
      </c>
      <c r="M23" s="433">
        <v>-11.05939999999998</v>
      </c>
      <c r="N23" s="178"/>
      <c r="O23" s="176"/>
      <c r="P23" s="176"/>
      <c r="Q23" s="176"/>
    </row>
    <row r="24" ht="15" customHeight="1">
      <c r="A24" s="259">
        <v>2001</v>
      </c>
      <c r="B24" t="s" s="260">
        <v>89</v>
      </c>
      <c r="C24" s="309">
        <v>89.57199999999999</v>
      </c>
      <c r="D24" s="309">
        <v>0</v>
      </c>
      <c r="E24" s="309">
        <v>97.15819999999999</v>
      </c>
      <c r="F24" s="309">
        <v>0</v>
      </c>
      <c r="G24" s="311">
        <v>186.7302</v>
      </c>
      <c r="H24" s="333">
        <v>12.5218</v>
      </c>
      <c r="I24" s="311">
        <v>45.7</v>
      </c>
      <c r="J24" s="333">
        <v>0</v>
      </c>
      <c r="K24" s="309">
        <v>354</v>
      </c>
      <c r="L24" s="311">
        <v>412.2218</v>
      </c>
      <c r="M24" s="435">
        <v>-225.4916</v>
      </c>
      <c r="N24" s="178"/>
      <c r="O24" s="176"/>
      <c r="P24" s="176"/>
      <c r="Q24" s="176"/>
    </row>
    <row r="25" ht="15" customHeight="1">
      <c r="A25" s="194">
        <v>2001</v>
      </c>
      <c r="B25" t="s" s="229">
        <v>87</v>
      </c>
      <c r="C25" s="305">
        <v>180.6064</v>
      </c>
      <c r="D25" s="305">
        <v>0</v>
      </c>
      <c r="E25" s="305">
        <v>84.7278</v>
      </c>
      <c r="F25" s="305">
        <v>0</v>
      </c>
      <c r="G25" s="312">
        <v>265.3342</v>
      </c>
      <c r="H25" s="313">
        <v>0</v>
      </c>
      <c r="I25" s="312">
        <v>43.5978</v>
      </c>
      <c r="J25" s="313">
        <v>0</v>
      </c>
      <c r="K25" s="305">
        <v>289.3724</v>
      </c>
      <c r="L25" s="312">
        <v>332.9702</v>
      </c>
      <c r="M25" s="285">
        <v>-67.63599999999997</v>
      </c>
      <c r="N25" s="178"/>
      <c r="O25" s="176"/>
      <c r="P25" s="176"/>
      <c r="Q25" s="176"/>
    </row>
    <row r="26" ht="15" customHeight="1">
      <c r="A26" s="194">
        <v>2001</v>
      </c>
      <c r="B26" t="s" s="229">
        <v>141</v>
      </c>
      <c r="C26" s="305">
        <v>11.3336</v>
      </c>
      <c r="D26" s="305">
        <v>0</v>
      </c>
      <c r="E26" s="305">
        <v>80.7062</v>
      </c>
      <c r="F26" s="305">
        <v>0</v>
      </c>
      <c r="G26" s="312">
        <v>92.0398</v>
      </c>
      <c r="H26" s="313">
        <v>200.623</v>
      </c>
      <c r="I26" s="312">
        <v>49.813</v>
      </c>
      <c r="J26" s="313">
        <v>0</v>
      </c>
      <c r="K26" s="305">
        <v>321</v>
      </c>
      <c r="L26" s="312">
        <v>571.4359999999999</v>
      </c>
      <c r="M26" s="285">
        <v>-479.3961999999999</v>
      </c>
      <c r="N26" s="178"/>
      <c r="O26" s="176"/>
      <c r="P26" s="176"/>
      <c r="Q26" s="176"/>
    </row>
    <row r="27" ht="15" customHeight="1">
      <c r="A27" s="194">
        <v>2001</v>
      </c>
      <c r="B27" t="s" s="229">
        <v>142</v>
      </c>
      <c r="C27" s="305">
        <v>0</v>
      </c>
      <c r="D27" s="305">
        <v>0</v>
      </c>
      <c r="E27" s="305">
        <v>62.24339999999999</v>
      </c>
      <c r="F27" s="305">
        <v>0</v>
      </c>
      <c r="G27" s="312">
        <v>62.24339999999999</v>
      </c>
      <c r="H27" s="313">
        <v>646.655</v>
      </c>
      <c r="I27" s="312">
        <v>44.4204</v>
      </c>
      <c r="J27" s="313">
        <v>0</v>
      </c>
      <c r="K27" s="305">
        <v>311</v>
      </c>
      <c r="L27" s="312">
        <v>1002.0754</v>
      </c>
      <c r="M27" s="285">
        <v>-939.832</v>
      </c>
      <c r="N27" s="178"/>
      <c r="O27" s="176"/>
      <c r="P27" s="176"/>
      <c r="Q27" s="176"/>
    </row>
    <row r="28" ht="15" customHeight="1">
      <c r="A28" s="194">
        <v>2001</v>
      </c>
      <c r="B28" t="s" s="229">
        <v>143</v>
      </c>
      <c r="C28" s="305">
        <v>0</v>
      </c>
      <c r="D28" s="305">
        <v>0</v>
      </c>
      <c r="E28" s="305">
        <v>65</v>
      </c>
      <c r="F28" s="305">
        <v>0</v>
      </c>
      <c r="G28" s="312">
        <v>65</v>
      </c>
      <c r="H28" s="313">
        <v>862</v>
      </c>
      <c r="I28" s="312">
        <v>46.2484</v>
      </c>
      <c r="J28" s="313">
        <v>0</v>
      </c>
      <c r="K28" s="305">
        <v>293</v>
      </c>
      <c r="L28" s="312">
        <v>1201.2484</v>
      </c>
      <c r="M28" s="285">
        <v>-1136.2484</v>
      </c>
      <c r="N28" s="178"/>
      <c r="O28" s="176"/>
      <c r="P28" s="176"/>
      <c r="Q28" s="176"/>
    </row>
    <row r="29" ht="15" customHeight="1">
      <c r="A29" s="194">
        <v>2001</v>
      </c>
      <c r="B29" t="s" s="229">
        <v>144</v>
      </c>
      <c r="C29" s="305">
        <v>0</v>
      </c>
      <c r="D29" s="305">
        <v>0</v>
      </c>
      <c r="E29" s="305">
        <v>63</v>
      </c>
      <c r="F29" s="305">
        <v>0</v>
      </c>
      <c r="G29" s="312">
        <v>63</v>
      </c>
      <c r="H29" s="313">
        <v>952</v>
      </c>
      <c r="I29" s="312">
        <v>5.2098</v>
      </c>
      <c r="J29" s="313">
        <v>0</v>
      </c>
      <c r="K29" s="305">
        <v>264</v>
      </c>
      <c r="L29" s="312">
        <v>1221.2098</v>
      </c>
      <c r="M29" s="285">
        <v>-1158.2098</v>
      </c>
      <c r="N29" s="178"/>
      <c r="O29" s="176"/>
      <c r="P29" s="176"/>
      <c r="Q29" s="176"/>
    </row>
    <row r="30" ht="15" customHeight="1">
      <c r="A30" s="194">
        <v>2001</v>
      </c>
      <c r="B30" t="s" s="229">
        <v>145</v>
      </c>
      <c r="C30" s="305">
        <v>0</v>
      </c>
      <c r="D30" s="305">
        <v>0</v>
      </c>
      <c r="E30" s="305">
        <v>0</v>
      </c>
      <c r="F30" s="305">
        <v>0</v>
      </c>
      <c r="G30" s="312">
        <v>0</v>
      </c>
      <c r="H30" s="436">
        <v>1322.3491</v>
      </c>
      <c r="I30" s="436">
        <v>26.2834</v>
      </c>
      <c r="J30" s="436">
        <v>0</v>
      </c>
      <c r="K30" s="313">
        <v>296</v>
      </c>
      <c r="L30" s="312">
        <v>1644.6325</v>
      </c>
      <c r="M30" s="285">
        <v>-1644.6325</v>
      </c>
      <c r="N30" s="178"/>
      <c r="O30" s="176"/>
      <c r="P30" s="176"/>
      <c r="Q30" s="176"/>
    </row>
    <row r="31" ht="15" customHeight="1">
      <c r="A31" s="194">
        <v>2001</v>
      </c>
      <c r="B31" t="s" s="229">
        <v>146</v>
      </c>
      <c r="C31" s="305">
        <v>0</v>
      </c>
      <c r="D31" s="305">
        <v>0</v>
      </c>
      <c r="E31" s="305">
        <v>65.8994</v>
      </c>
      <c r="F31" s="305">
        <v>0</v>
      </c>
      <c r="G31" s="312">
        <v>65.8994</v>
      </c>
      <c r="H31" s="313">
        <v>1110.4277</v>
      </c>
      <c r="I31" s="312">
        <v>47.071</v>
      </c>
      <c r="J31" s="313">
        <v>0</v>
      </c>
      <c r="K31" s="305">
        <v>286.7218</v>
      </c>
      <c r="L31" s="312">
        <v>1444.2205</v>
      </c>
      <c r="M31" s="285">
        <v>-1378.3211</v>
      </c>
      <c r="N31" s="178"/>
      <c r="O31" s="176"/>
      <c r="P31" s="176"/>
      <c r="Q31" s="176"/>
    </row>
    <row r="32" ht="15" customHeight="1">
      <c r="A32" s="194">
        <v>2001</v>
      </c>
      <c r="B32" t="s" s="229">
        <v>147</v>
      </c>
      <c r="C32" s="305">
        <v>0</v>
      </c>
      <c r="D32" s="305">
        <v>0</v>
      </c>
      <c r="E32" s="305">
        <v>63</v>
      </c>
      <c r="F32" s="305">
        <v>0</v>
      </c>
      <c r="G32" s="312">
        <v>63</v>
      </c>
      <c r="H32" s="313">
        <v>812</v>
      </c>
      <c r="I32" s="312">
        <v>51.0012</v>
      </c>
      <c r="J32" s="313">
        <v>0</v>
      </c>
      <c r="K32" s="305">
        <v>252</v>
      </c>
      <c r="L32" s="312">
        <v>1115.0012</v>
      </c>
      <c r="M32" s="285">
        <v>-1052.0012</v>
      </c>
      <c r="N32" s="178"/>
      <c r="O32" s="176"/>
      <c r="P32" s="176"/>
      <c r="Q32" s="176"/>
    </row>
    <row r="33" ht="15" customHeight="1">
      <c r="A33" s="194">
        <v>2001</v>
      </c>
      <c r="B33" t="s" s="229">
        <v>148</v>
      </c>
      <c r="C33" s="305">
        <v>0</v>
      </c>
      <c r="D33" s="305">
        <v>0</v>
      </c>
      <c r="E33" s="305">
        <v>141</v>
      </c>
      <c r="F33" s="305">
        <v>0</v>
      </c>
      <c r="G33" s="312">
        <v>141</v>
      </c>
      <c r="H33" s="436">
        <v>930</v>
      </c>
      <c r="I33" s="436">
        <v>52.716</v>
      </c>
      <c r="J33" s="436">
        <v>0</v>
      </c>
      <c r="K33" s="313">
        <v>266.616</v>
      </c>
      <c r="L33" s="312">
        <v>1249.332</v>
      </c>
      <c r="M33" s="285">
        <v>-1108.332</v>
      </c>
      <c r="N33" s="178"/>
      <c r="O33" s="176"/>
      <c r="P33" s="176"/>
      <c r="Q33" s="176"/>
    </row>
    <row r="34" ht="15" customHeight="1">
      <c r="A34" s="194">
        <v>2001</v>
      </c>
      <c r="B34" t="s" s="229">
        <v>149</v>
      </c>
      <c r="C34" s="305">
        <v>0</v>
      </c>
      <c r="D34" s="305">
        <v>0</v>
      </c>
      <c r="E34" s="305">
        <v>157</v>
      </c>
      <c r="F34" s="305">
        <v>0</v>
      </c>
      <c r="G34" s="312">
        <v>157</v>
      </c>
      <c r="H34" s="313">
        <v>477</v>
      </c>
      <c r="I34" s="312">
        <v>50.5442</v>
      </c>
      <c r="J34" s="313">
        <v>0</v>
      </c>
      <c r="K34" s="305">
        <v>267</v>
      </c>
      <c r="L34" s="312">
        <v>794.5442</v>
      </c>
      <c r="M34" s="285">
        <v>-637.5442</v>
      </c>
      <c r="N34" s="178"/>
      <c r="O34" s="176"/>
      <c r="P34" s="176"/>
      <c r="Q34" s="176"/>
    </row>
    <row r="35" ht="15" customHeight="1">
      <c r="A35" s="253">
        <v>2001</v>
      </c>
      <c r="B35" t="s" s="254">
        <v>101</v>
      </c>
      <c r="C35" s="307">
        <v>85.45899999999999</v>
      </c>
      <c r="D35" s="307">
        <v>0</v>
      </c>
      <c r="E35" s="307">
        <v>278</v>
      </c>
      <c r="F35" s="307">
        <v>0</v>
      </c>
      <c r="G35" s="318">
        <v>363.459</v>
      </c>
      <c r="H35" s="332">
        <v>96.60979999999999</v>
      </c>
      <c r="I35" s="318">
        <v>53.37759999999999</v>
      </c>
      <c r="J35" s="332">
        <v>0</v>
      </c>
      <c r="K35" s="307">
        <v>301.62</v>
      </c>
      <c r="L35" s="318">
        <v>451.6074</v>
      </c>
      <c r="M35" s="433">
        <v>-88.14839999999998</v>
      </c>
      <c r="N35" s="178"/>
      <c r="O35" s="176"/>
      <c r="P35" s="176"/>
      <c r="Q35" s="176"/>
    </row>
    <row r="36" ht="15" customHeight="1">
      <c r="A36" s="259">
        <v>2002</v>
      </c>
      <c r="B36" t="s" s="260">
        <v>89</v>
      </c>
      <c r="C36" s="309">
        <v>371</v>
      </c>
      <c r="D36" s="309">
        <v>0</v>
      </c>
      <c r="E36" s="309">
        <v>276.7093023255813</v>
      </c>
      <c r="F36" s="309">
        <v>0</v>
      </c>
      <c r="G36" s="311">
        <v>647.7093023255813</v>
      </c>
      <c r="H36" s="333">
        <v>0</v>
      </c>
      <c r="I36" s="311">
        <v>51.7324</v>
      </c>
      <c r="J36" s="333">
        <v>0</v>
      </c>
      <c r="K36" s="309">
        <v>266</v>
      </c>
      <c r="L36" s="311">
        <v>317.7324</v>
      </c>
      <c r="M36" s="434">
        <v>329.9769023255814</v>
      </c>
      <c r="N36" s="178"/>
      <c r="O36" s="176"/>
      <c r="P36" s="176"/>
      <c r="Q36" s="176"/>
    </row>
    <row r="37" ht="15" customHeight="1">
      <c r="A37" s="194">
        <v>2002</v>
      </c>
      <c r="B37" t="s" s="229">
        <v>87</v>
      </c>
      <c r="C37" s="305">
        <v>140</v>
      </c>
      <c r="D37" s="305">
        <v>0</v>
      </c>
      <c r="E37" s="305">
        <v>370.1515923566879</v>
      </c>
      <c r="F37" s="305">
        <v>0</v>
      </c>
      <c r="G37" s="312">
        <v>510.1515923566879</v>
      </c>
      <c r="H37" s="313">
        <v>0</v>
      </c>
      <c r="I37" s="312">
        <v>32.3556</v>
      </c>
      <c r="J37" s="313">
        <v>0</v>
      </c>
      <c r="K37" s="305">
        <v>257</v>
      </c>
      <c r="L37" s="312">
        <v>289.3556</v>
      </c>
      <c r="M37" s="285">
        <v>220.7959923566879</v>
      </c>
      <c r="N37" s="178"/>
      <c r="O37" s="176"/>
      <c r="P37" s="176"/>
      <c r="Q37" s="176"/>
    </row>
    <row r="38" ht="15" customHeight="1">
      <c r="A38" s="194">
        <v>2002</v>
      </c>
      <c r="B38" t="s" s="229">
        <v>141</v>
      </c>
      <c r="C38" s="305">
        <v>0</v>
      </c>
      <c r="D38" s="305">
        <v>0</v>
      </c>
      <c r="E38" s="305">
        <v>413.6382165605095</v>
      </c>
      <c r="F38" s="305">
        <v>0</v>
      </c>
      <c r="G38" s="312">
        <v>413.6382165605095</v>
      </c>
      <c r="H38" s="313">
        <v>507</v>
      </c>
      <c r="I38" s="312">
        <v>46.5226</v>
      </c>
      <c r="J38" s="313">
        <v>0</v>
      </c>
      <c r="K38" s="305">
        <v>317</v>
      </c>
      <c r="L38" s="312">
        <v>870.5226</v>
      </c>
      <c r="M38" s="285">
        <v>-456.8843834394905</v>
      </c>
      <c r="N38" s="178"/>
      <c r="O38" s="176"/>
      <c r="P38" s="176"/>
      <c r="Q38" s="176"/>
    </row>
    <row r="39" ht="15" customHeight="1">
      <c r="A39" s="194">
        <v>2002</v>
      </c>
      <c r="B39" t="s" s="229">
        <v>142</v>
      </c>
      <c r="C39" s="305">
        <v>0</v>
      </c>
      <c r="D39" s="305">
        <v>0</v>
      </c>
      <c r="E39" s="305">
        <v>196.5248407643312</v>
      </c>
      <c r="F39" s="305">
        <v>0</v>
      </c>
      <c r="G39" s="312">
        <v>196.5248407643312</v>
      </c>
      <c r="H39" s="313">
        <v>896</v>
      </c>
      <c r="I39" s="312">
        <v>42.1354</v>
      </c>
      <c r="J39" s="313">
        <v>0</v>
      </c>
      <c r="K39" s="305">
        <v>362</v>
      </c>
      <c r="L39" s="312">
        <v>1300.1354</v>
      </c>
      <c r="M39" s="285">
        <v>-1103.610559235669</v>
      </c>
      <c r="N39" s="178"/>
      <c r="O39" s="176"/>
      <c r="P39" s="176"/>
      <c r="Q39" s="176"/>
    </row>
    <row r="40" ht="15" customHeight="1">
      <c r="A40" s="194">
        <v>2002</v>
      </c>
      <c r="B40" t="s" s="229">
        <v>143</v>
      </c>
      <c r="C40" s="305">
        <v>0</v>
      </c>
      <c r="D40" s="305">
        <v>0</v>
      </c>
      <c r="E40" s="305">
        <v>68.59310344827587</v>
      </c>
      <c r="F40" s="305">
        <v>0</v>
      </c>
      <c r="G40" s="312">
        <v>68.59310344827587</v>
      </c>
      <c r="H40" s="313">
        <v>1396</v>
      </c>
      <c r="I40" s="312">
        <v>41.9526</v>
      </c>
      <c r="J40" s="313">
        <v>0</v>
      </c>
      <c r="K40" s="305">
        <v>299.0608</v>
      </c>
      <c r="L40" s="312">
        <v>1737.0134</v>
      </c>
      <c r="M40" s="285">
        <v>-1668.420296551724</v>
      </c>
      <c r="N40" s="178"/>
      <c r="O40" s="176"/>
      <c r="P40" s="176"/>
      <c r="Q40" s="176"/>
    </row>
    <row r="41" ht="15" customHeight="1">
      <c r="A41" s="194">
        <v>2002</v>
      </c>
      <c r="B41" t="s" s="229">
        <v>144</v>
      </c>
      <c r="C41" s="305">
        <v>0</v>
      </c>
      <c r="D41" s="305">
        <v>0</v>
      </c>
      <c r="E41" s="305">
        <v>135.432503276540</v>
      </c>
      <c r="F41" s="305">
        <v>0</v>
      </c>
      <c r="G41" s="312">
        <v>135.432503276540</v>
      </c>
      <c r="H41" s="313">
        <v>1255</v>
      </c>
      <c r="I41" s="312">
        <v>40.49019999999999</v>
      </c>
      <c r="J41" s="313">
        <v>0</v>
      </c>
      <c r="K41" s="305">
        <v>261.5868</v>
      </c>
      <c r="L41" s="312">
        <v>1557.077</v>
      </c>
      <c r="M41" s="285">
        <v>-1421.644496723460</v>
      </c>
      <c r="N41" s="178"/>
      <c r="O41" s="176"/>
      <c r="P41" s="176"/>
      <c r="Q41" s="176"/>
    </row>
    <row r="42" ht="15" customHeight="1">
      <c r="A42" s="194">
        <v>2002</v>
      </c>
      <c r="B42" t="s" s="229">
        <v>145</v>
      </c>
      <c r="C42" s="305">
        <v>69.00699999999999</v>
      </c>
      <c r="D42" s="305">
        <v>0</v>
      </c>
      <c r="E42" s="305">
        <v>160.957528957529</v>
      </c>
      <c r="F42" s="305">
        <v>0</v>
      </c>
      <c r="G42" s="312">
        <v>229.964528957529</v>
      </c>
      <c r="H42" s="313">
        <v>83.35679999999999</v>
      </c>
      <c r="I42" s="312">
        <v>39.4848</v>
      </c>
      <c r="J42" s="313">
        <v>0</v>
      </c>
      <c r="K42" s="305">
        <v>260.5814</v>
      </c>
      <c r="L42" s="312">
        <v>383.423</v>
      </c>
      <c r="M42" s="285">
        <v>-153.458471042471</v>
      </c>
      <c r="N42" s="178"/>
      <c r="O42" s="176"/>
      <c r="P42" s="176"/>
      <c r="Q42" s="176"/>
    </row>
    <row r="43" ht="15" customHeight="1">
      <c r="A43" s="194">
        <v>2002</v>
      </c>
      <c r="B43" t="s" s="229">
        <v>146</v>
      </c>
      <c r="C43" s="305">
        <v>1.828</v>
      </c>
      <c r="D43" s="305">
        <v>0</v>
      </c>
      <c r="E43" s="305">
        <v>153.1254901960784</v>
      </c>
      <c r="F43" s="305">
        <v>0</v>
      </c>
      <c r="G43" s="312">
        <v>154.9534901960784</v>
      </c>
      <c r="H43" s="313">
        <v>1037</v>
      </c>
      <c r="I43" s="312">
        <v>18.737</v>
      </c>
      <c r="J43" s="313">
        <v>0</v>
      </c>
      <c r="K43" s="305">
        <v>277</v>
      </c>
      <c r="L43" s="312">
        <v>1332.737</v>
      </c>
      <c r="M43" s="285">
        <v>-1177.783509803922</v>
      </c>
      <c r="N43" s="178"/>
      <c r="O43" s="176"/>
      <c r="P43" s="176"/>
      <c r="Q43" s="176"/>
    </row>
    <row r="44" ht="15" customHeight="1">
      <c r="A44" s="194">
        <v>2002</v>
      </c>
      <c r="B44" t="s" s="229">
        <v>147</v>
      </c>
      <c r="C44" s="305">
        <v>0</v>
      </c>
      <c r="D44" s="305">
        <v>0</v>
      </c>
      <c r="E44" s="305">
        <v>143.2935779816514</v>
      </c>
      <c r="F44" s="305">
        <v>0</v>
      </c>
      <c r="G44" s="312">
        <v>143.2935779816514</v>
      </c>
      <c r="H44" s="313">
        <v>1007</v>
      </c>
      <c r="I44" s="312">
        <v>35.0976</v>
      </c>
      <c r="J44" s="313">
        <v>0</v>
      </c>
      <c r="K44" s="305">
        <v>305.733</v>
      </c>
      <c r="L44" s="312">
        <v>1347.8306</v>
      </c>
      <c r="M44" s="285">
        <v>-1204.537022018349</v>
      </c>
      <c r="N44" s="178"/>
      <c r="O44" s="176"/>
      <c r="P44" s="176"/>
      <c r="Q44" s="176"/>
    </row>
    <row r="45" ht="15" customHeight="1">
      <c r="A45" s="194">
        <v>2002</v>
      </c>
      <c r="B45" t="s" s="229">
        <v>148</v>
      </c>
      <c r="C45" s="305">
        <v>0</v>
      </c>
      <c r="D45" s="305">
        <v>0</v>
      </c>
      <c r="E45" s="305">
        <v>393.9102564102564</v>
      </c>
      <c r="F45" s="305">
        <v>0</v>
      </c>
      <c r="G45" s="312">
        <v>393.9102564102564</v>
      </c>
      <c r="H45" s="313">
        <v>1184.7268</v>
      </c>
      <c r="I45" s="312">
        <v>34.6406</v>
      </c>
      <c r="J45" s="313">
        <v>0</v>
      </c>
      <c r="K45" s="305">
        <v>298.421</v>
      </c>
      <c r="L45" s="312">
        <v>1517.7884</v>
      </c>
      <c r="M45" s="285">
        <v>-1123.878143589744</v>
      </c>
      <c r="N45" s="178"/>
      <c r="O45" s="176"/>
      <c r="P45" s="176"/>
      <c r="Q45" s="176"/>
    </row>
    <row r="46" ht="15" customHeight="1">
      <c r="A46" s="194">
        <v>2002</v>
      </c>
      <c r="B46" t="s" s="229">
        <v>149</v>
      </c>
      <c r="C46" s="305">
        <v>0</v>
      </c>
      <c r="D46" s="305">
        <v>0</v>
      </c>
      <c r="E46" s="305">
        <v>556</v>
      </c>
      <c r="F46" s="305">
        <v>0</v>
      </c>
      <c r="G46" s="312">
        <v>556</v>
      </c>
      <c r="H46" s="313">
        <v>658</v>
      </c>
      <c r="I46" s="312">
        <v>24.4038</v>
      </c>
      <c r="J46" s="313">
        <v>0</v>
      </c>
      <c r="K46" s="305">
        <v>314</v>
      </c>
      <c r="L46" s="312">
        <v>996.4038</v>
      </c>
      <c r="M46" s="285">
        <v>-440.4038</v>
      </c>
      <c r="N46" s="178"/>
      <c r="O46" s="176"/>
      <c r="P46" s="176"/>
      <c r="Q46" s="176"/>
    </row>
    <row r="47" ht="15" customHeight="1">
      <c r="A47" s="253">
        <v>2002</v>
      </c>
      <c r="B47" t="s" s="254">
        <v>101</v>
      </c>
      <c r="C47" s="307">
        <v>29.4308</v>
      </c>
      <c r="D47" s="307">
        <v>0</v>
      </c>
      <c r="E47" s="307">
        <v>522.9315589353612</v>
      </c>
      <c r="F47" s="307">
        <v>0</v>
      </c>
      <c r="G47" s="318">
        <v>552.3623589353612</v>
      </c>
      <c r="H47" s="332">
        <v>349</v>
      </c>
      <c r="I47" s="318">
        <v>34.5492</v>
      </c>
      <c r="J47" s="332">
        <v>0</v>
      </c>
      <c r="K47" s="307">
        <v>329</v>
      </c>
      <c r="L47" s="318">
        <v>712.5491999999999</v>
      </c>
      <c r="M47" s="433">
        <v>-160.1868410646388</v>
      </c>
      <c r="N47" s="178"/>
      <c r="O47" s="176"/>
      <c r="P47" s="176"/>
      <c r="Q47" s="176"/>
    </row>
    <row r="48" ht="15" customHeight="1">
      <c r="A48" s="259">
        <v>2003</v>
      </c>
      <c r="B48" t="s" s="260">
        <v>89</v>
      </c>
      <c r="C48" s="309">
        <v>0</v>
      </c>
      <c r="D48" s="309">
        <v>0</v>
      </c>
      <c r="E48" s="309">
        <v>601.3358585858585</v>
      </c>
      <c r="F48" s="309">
        <v>0</v>
      </c>
      <c r="G48" s="311">
        <v>601.3358585858585</v>
      </c>
      <c r="H48" s="333">
        <v>110</v>
      </c>
      <c r="I48" s="311">
        <v>30.7104</v>
      </c>
      <c r="J48" s="333">
        <v>0</v>
      </c>
      <c r="K48" s="309">
        <v>334</v>
      </c>
      <c r="L48" s="311">
        <v>474.7104</v>
      </c>
      <c r="M48" s="435">
        <v>126.6254585858586</v>
      </c>
      <c r="N48" s="178"/>
      <c r="O48" s="176"/>
      <c r="P48" s="176"/>
      <c r="Q48" s="176"/>
    </row>
    <row r="49" ht="15" customHeight="1">
      <c r="A49" s="194">
        <v>2003</v>
      </c>
      <c r="B49" t="s" s="229">
        <v>87</v>
      </c>
      <c r="C49" s="305">
        <v>0</v>
      </c>
      <c r="D49" s="305">
        <v>0</v>
      </c>
      <c r="E49" s="305">
        <v>526.5303797468355</v>
      </c>
      <c r="F49" s="305">
        <v>0</v>
      </c>
      <c r="G49" s="312">
        <v>526.5303797468355</v>
      </c>
      <c r="H49" s="313">
        <v>425</v>
      </c>
      <c r="I49" s="312">
        <v>29.0652</v>
      </c>
      <c r="J49" s="313">
        <v>0</v>
      </c>
      <c r="K49" s="305">
        <v>327</v>
      </c>
      <c r="L49" s="312">
        <v>781.0652</v>
      </c>
      <c r="M49" s="285">
        <v>-254.5348202531645</v>
      </c>
      <c r="N49" s="178"/>
      <c r="O49" s="176"/>
      <c r="P49" s="176"/>
      <c r="Q49" s="176"/>
    </row>
    <row r="50" ht="15" customHeight="1">
      <c r="A50" s="194">
        <v>2003</v>
      </c>
      <c r="B50" t="s" s="229">
        <v>141</v>
      </c>
      <c r="C50" s="305">
        <v>0</v>
      </c>
      <c r="D50" s="305">
        <v>0</v>
      </c>
      <c r="E50" s="305">
        <v>604.6256281407035</v>
      </c>
      <c r="F50" s="305">
        <v>0</v>
      </c>
      <c r="G50" s="312">
        <v>604.6256281407035</v>
      </c>
      <c r="H50" s="313">
        <v>1452</v>
      </c>
      <c r="I50" s="312">
        <v>33.7266</v>
      </c>
      <c r="J50" s="313">
        <v>0</v>
      </c>
      <c r="K50" s="305">
        <v>368</v>
      </c>
      <c r="L50" s="314">
        <v>1853.7266</v>
      </c>
      <c r="M50" s="285">
        <v>-1249.100971859296</v>
      </c>
      <c r="N50" s="178"/>
      <c r="O50" s="176"/>
      <c r="P50" s="176"/>
      <c r="Q50" s="176"/>
    </row>
    <row r="51" ht="15" customHeight="1">
      <c r="A51" s="194">
        <v>2003</v>
      </c>
      <c r="B51" t="s" s="229">
        <v>142</v>
      </c>
      <c r="C51" s="305">
        <v>0</v>
      </c>
      <c r="D51" s="305">
        <v>0</v>
      </c>
      <c r="E51" s="305">
        <v>406.6209068010075</v>
      </c>
      <c r="F51" s="305">
        <v>0</v>
      </c>
      <c r="G51" s="312">
        <v>406.6209068010075</v>
      </c>
      <c r="H51" s="313">
        <v>1616</v>
      </c>
      <c r="I51" s="312">
        <v>29.705</v>
      </c>
      <c r="J51" s="313">
        <v>0</v>
      </c>
      <c r="K51" s="305">
        <v>323</v>
      </c>
      <c r="L51" s="314">
        <v>1968.705</v>
      </c>
      <c r="M51" s="285">
        <v>-1562.084093198992</v>
      </c>
      <c r="N51" s="236"/>
      <c r="O51" s="237"/>
      <c r="P51" s="237"/>
      <c r="Q51" s="237"/>
    </row>
    <row r="52" ht="15" customHeight="1">
      <c r="A52" s="194">
        <v>2003</v>
      </c>
      <c r="B52" t="s" s="229">
        <v>143</v>
      </c>
      <c r="C52" s="305">
        <v>0</v>
      </c>
      <c r="D52" s="305">
        <v>0</v>
      </c>
      <c r="E52" s="305">
        <v>513.8270202020202</v>
      </c>
      <c r="F52" s="305">
        <v>0</v>
      </c>
      <c r="G52" s="312">
        <v>513.8270202020202</v>
      </c>
      <c r="H52" s="313">
        <v>1600</v>
      </c>
      <c r="I52" s="312">
        <v>29.705</v>
      </c>
      <c r="J52" s="313">
        <v>0</v>
      </c>
      <c r="K52" s="305">
        <v>317</v>
      </c>
      <c r="L52" s="314">
        <v>1946.705</v>
      </c>
      <c r="M52" s="285">
        <v>-1432.877979797980</v>
      </c>
      <c r="N52" s="236"/>
      <c r="O52" s="237"/>
      <c r="P52" s="237"/>
      <c r="Q52" s="237"/>
    </row>
    <row r="53" ht="15" customHeight="1">
      <c r="A53" s="194">
        <v>2003</v>
      </c>
      <c r="B53" t="s" s="229">
        <v>144</v>
      </c>
      <c r="C53" s="305">
        <v>0</v>
      </c>
      <c r="D53" s="305">
        <v>0</v>
      </c>
      <c r="E53" s="305">
        <v>262.3632911392405</v>
      </c>
      <c r="F53" s="305">
        <v>0</v>
      </c>
      <c r="G53" s="312">
        <v>262.3632911392405</v>
      </c>
      <c r="H53" s="313">
        <v>1632</v>
      </c>
      <c r="I53" s="312">
        <v>6.4894</v>
      </c>
      <c r="J53" s="313">
        <v>0</v>
      </c>
      <c r="K53" s="305">
        <v>279</v>
      </c>
      <c r="L53" s="314">
        <v>1917.4894</v>
      </c>
      <c r="M53" s="285">
        <v>-1655.126108860759</v>
      </c>
      <c r="N53" s="316"/>
      <c r="O53" s="317"/>
      <c r="P53" s="317"/>
      <c r="Q53" s="237"/>
    </row>
    <row r="54" ht="15" customHeight="1">
      <c r="A54" s="194">
        <v>2003</v>
      </c>
      <c r="B54" t="s" s="229">
        <v>145</v>
      </c>
      <c r="C54" s="305">
        <v>0</v>
      </c>
      <c r="D54" s="305">
        <v>0</v>
      </c>
      <c r="E54" s="305">
        <v>365.9846547314577</v>
      </c>
      <c r="F54" s="305">
        <v>0</v>
      </c>
      <c r="G54" s="312">
        <v>365.9846547314577</v>
      </c>
      <c r="H54" s="313">
        <v>1632</v>
      </c>
      <c r="I54" s="312">
        <v>16.5434</v>
      </c>
      <c r="J54" s="313">
        <v>0</v>
      </c>
      <c r="K54" s="305">
        <v>291</v>
      </c>
      <c r="L54" s="314">
        <v>1939.5434</v>
      </c>
      <c r="M54" s="285">
        <v>-1573.558745268542</v>
      </c>
      <c r="N54" s="316"/>
      <c r="O54" s="317"/>
      <c r="P54" s="317"/>
      <c r="Q54" s="237"/>
    </row>
    <row r="55" ht="15" customHeight="1">
      <c r="A55" s="194">
        <v>2003</v>
      </c>
      <c r="B55" t="s" s="229">
        <v>146</v>
      </c>
      <c r="C55" s="305">
        <v>0</v>
      </c>
      <c r="D55" s="305">
        <v>0</v>
      </c>
      <c r="E55" s="305">
        <v>330.3239795918367</v>
      </c>
      <c r="F55" s="305">
        <v>0</v>
      </c>
      <c r="G55" s="312">
        <v>330.3239795918367</v>
      </c>
      <c r="H55" s="313">
        <v>1651</v>
      </c>
      <c r="I55" s="312">
        <v>19.8338</v>
      </c>
      <c r="J55" s="313">
        <v>0</v>
      </c>
      <c r="K55" s="305">
        <v>268</v>
      </c>
      <c r="L55" s="314">
        <v>1938.8338</v>
      </c>
      <c r="M55" s="285">
        <v>-1608.509820408163</v>
      </c>
      <c r="N55" s="178"/>
      <c r="O55" s="176"/>
      <c r="P55" s="176"/>
      <c r="Q55" s="176"/>
    </row>
    <row r="56" ht="15" customHeight="1">
      <c r="A56" s="194">
        <v>2003</v>
      </c>
      <c r="B56" t="s" s="229">
        <v>147</v>
      </c>
      <c r="C56" s="305">
        <v>0</v>
      </c>
      <c r="D56" s="305">
        <v>0</v>
      </c>
      <c r="E56" s="305">
        <v>240.0914866581957</v>
      </c>
      <c r="F56" s="305">
        <v>0</v>
      </c>
      <c r="G56" s="312">
        <v>240.0914866581957</v>
      </c>
      <c r="H56" s="313">
        <v>459</v>
      </c>
      <c r="I56" s="312">
        <v>43.5978</v>
      </c>
      <c r="J56" s="313">
        <v>0</v>
      </c>
      <c r="K56" s="305">
        <v>286.7218</v>
      </c>
      <c r="L56" s="314">
        <v>789.3196</v>
      </c>
      <c r="M56" s="285">
        <v>-549.2281133418044</v>
      </c>
      <c r="N56" s="178"/>
      <c r="O56" s="176"/>
      <c r="P56" s="176"/>
      <c r="Q56" s="176"/>
    </row>
    <row r="57" ht="15" customHeight="1">
      <c r="A57" s="194">
        <v>2003</v>
      </c>
      <c r="B57" t="s" s="229">
        <v>148</v>
      </c>
      <c r="C57" s="305">
        <v>0</v>
      </c>
      <c r="D57" s="305">
        <v>0</v>
      </c>
      <c r="E57" s="305">
        <v>765.2383939774153</v>
      </c>
      <c r="F57" s="305">
        <v>0</v>
      </c>
      <c r="G57" s="312">
        <v>765.2383939774153</v>
      </c>
      <c r="H57" s="313">
        <v>700</v>
      </c>
      <c r="I57" s="312">
        <v>25.135</v>
      </c>
      <c r="J57" s="313">
        <v>0</v>
      </c>
      <c r="K57" s="305">
        <v>320</v>
      </c>
      <c r="L57" s="314">
        <v>1045.135</v>
      </c>
      <c r="M57" s="285">
        <v>-279.8966060225847</v>
      </c>
      <c r="N57" s="178"/>
      <c r="O57" s="176"/>
      <c r="P57" s="176"/>
      <c r="Q57" s="176"/>
    </row>
    <row r="58" ht="15" customHeight="1">
      <c r="A58" s="194">
        <v>2003</v>
      </c>
      <c r="B58" t="s" s="229">
        <v>149</v>
      </c>
      <c r="C58" s="305">
        <v>31.4416</v>
      </c>
      <c r="D58" s="305">
        <v>0</v>
      </c>
      <c r="E58" s="305">
        <v>785.8851010101009</v>
      </c>
      <c r="F58" s="305">
        <v>0</v>
      </c>
      <c r="G58" s="312">
        <v>817.3267010101009</v>
      </c>
      <c r="H58" s="313">
        <v>0</v>
      </c>
      <c r="I58" s="312">
        <v>22.9414</v>
      </c>
      <c r="J58" s="313">
        <v>0</v>
      </c>
      <c r="K58" s="305">
        <v>317</v>
      </c>
      <c r="L58" s="314">
        <v>339.9414</v>
      </c>
      <c r="M58" s="285">
        <v>477.3853010101009</v>
      </c>
      <c r="N58" s="178"/>
      <c r="O58" s="176"/>
      <c r="P58" s="176"/>
      <c r="Q58" s="176"/>
    </row>
    <row r="59" ht="15" customHeight="1">
      <c r="A59" s="253">
        <v>2003</v>
      </c>
      <c r="B59" t="s" s="254">
        <v>101</v>
      </c>
      <c r="C59" s="307">
        <v>369.5302</v>
      </c>
      <c r="D59" s="307">
        <v>0</v>
      </c>
      <c r="E59" s="307">
        <v>924.1144248798162</v>
      </c>
      <c r="F59" s="307">
        <v>0</v>
      </c>
      <c r="G59" s="318">
        <v>1293.644624879816</v>
      </c>
      <c r="H59" s="332">
        <v>0</v>
      </c>
      <c r="I59" s="318">
        <v>25.5006</v>
      </c>
      <c r="J59" s="332">
        <v>0</v>
      </c>
      <c r="K59" s="307">
        <v>308</v>
      </c>
      <c r="L59" s="322">
        <v>333.5006</v>
      </c>
      <c r="M59" s="433">
        <v>960.144024879816</v>
      </c>
      <c r="N59" s="178"/>
      <c r="O59" s="176"/>
      <c r="P59" s="176"/>
      <c r="Q59" s="176"/>
    </row>
    <row r="60" ht="15" customHeight="1">
      <c r="A60" s="259">
        <v>2004</v>
      </c>
      <c r="B60" t="s" s="260">
        <v>89</v>
      </c>
      <c r="C60" s="309">
        <v>592.0892</v>
      </c>
      <c r="D60" s="309">
        <v>0</v>
      </c>
      <c r="E60" s="309">
        <v>896.9261603375528</v>
      </c>
      <c r="F60" s="309">
        <v>0</v>
      </c>
      <c r="G60" s="311">
        <v>1489.015360337553</v>
      </c>
      <c r="H60" s="333">
        <v>0</v>
      </c>
      <c r="I60" s="311">
        <v>24.0382</v>
      </c>
      <c r="J60" s="333">
        <v>0</v>
      </c>
      <c r="K60" s="309">
        <v>280</v>
      </c>
      <c r="L60" s="321">
        <v>304.0382</v>
      </c>
      <c r="M60" s="435">
        <v>1184.977160337553</v>
      </c>
      <c r="N60" s="178"/>
      <c r="O60" s="176"/>
      <c r="P60" s="176"/>
      <c r="Q60" s="176"/>
    </row>
    <row r="61" ht="15" customHeight="1">
      <c r="A61" s="194">
        <v>2004</v>
      </c>
      <c r="B61" t="s" s="229">
        <v>87</v>
      </c>
      <c r="C61" s="305">
        <v>527.1038</v>
      </c>
      <c r="D61" s="305">
        <v>0</v>
      </c>
      <c r="E61" s="305">
        <v>841.2132628157277</v>
      </c>
      <c r="F61" s="305">
        <v>0</v>
      </c>
      <c r="G61" s="312">
        <v>1368.317062815728</v>
      </c>
      <c r="H61" s="313">
        <v>0</v>
      </c>
      <c r="I61" s="312">
        <v>26.2318</v>
      </c>
      <c r="J61" s="313">
        <v>0</v>
      </c>
      <c r="K61" s="305">
        <v>282</v>
      </c>
      <c r="L61" s="314">
        <v>308.2318</v>
      </c>
      <c r="M61" s="285">
        <v>1060.085262815728</v>
      </c>
      <c r="N61" s="178"/>
      <c r="O61" s="176"/>
      <c r="P61" s="176"/>
      <c r="Q61" s="176"/>
    </row>
    <row r="62" ht="15" customHeight="1">
      <c r="A62" s="194">
        <v>2004</v>
      </c>
      <c r="B62" t="s" s="229">
        <v>141</v>
      </c>
      <c r="C62" s="305">
        <v>203.822</v>
      </c>
      <c r="D62" s="305">
        <v>0</v>
      </c>
      <c r="E62" s="305">
        <v>918.401273549041</v>
      </c>
      <c r="F62" s="305">
        <v>0</v>
      </c>
      <c r="G62" s="312">
        <v>1122.223273549041</v>
      </c>
      <c r="H62" s="313">
        <v>95.51299999999999</v>
      </c>
      <c r="I62" s="312">
        <v>24.221</v>
      </c>
      <c r="J62" s="313">
        <v>0</v>
      </c>
      <c r="K62" s="305">
        <v>331</v>
      </c>
      <c r="L62" s="314">
        <v>450.734</v>
      </c>
      <c r="M62" s="285">
        <v>671.4892735490412</v>
      </c>
      <c r="N62" s="178"/>
      <c r="O62" s="176"/>
      <c r="P62" s="176"/>
      <c r="Q62" s="176"/>
    </row>
    <row r="63" ht="15" customHeight="1">
      <c r="A63" s="194">
        <v>2004</v>
      </c>
      <c r="B63" t="s" s="229">
        <v>142</v>
      </c>
      <c r="C63" s="305">
        <v>0</v>
      </c>
      <c r="D63" s="305">
        <v>0</v>
      </c>
      <c r="E63" s="305">
        <v>481.2596027476708</v>
      </c>
      <c r="F63" s="305">
        <v>0</v>
      </c>
      <c r="G63" s="312">
        <v>481.2596027476708</v>
      </c>
      <c r="H63" s="313">
        <v>621</v>
      </c>
      <c r="I63" s="312">
        <v>23.3984</v>
      </c>
      <c r="J63" s="313">
        <v>0</v>
      </c>
      <c r="K63" s="305">
        <v>312</v>
      </c>
      <c r="L63" s="314">
        <v>956.3984</v>
      </c>
      <c r="M63" s="285">
        <v>-475.1387972523293</v>
      </c>
      <c r="N63" s="178"/>
      <c r="O63" s="176"/>
      <c r="P63" s="176"/>
      <c r="Q63" s="176"/>
    </row>
    <row r="64" ht="15" customHeight="1">
      <c r="A64" s="194">
        <v>2004</v>
      </c>
      <c r="B64" t="s" s="229">
        <v>143</v>
      </c>
      <c r="C64" s="305">
        <v>0</v>
      </c>
      <c r="D64" s="305">
        <v>0</v>
      </c>
      <c r="E64" s="305">
        <v>566.5606681312076</v>
      </c>
      <c r="F64" s="305">
        <v>0</v>
      </c>
      <c r="G64" s="312">
        <v>566.5606681312076</v>
      </c>
      <c r="H64" s="313">
        <v>1121.3866</v>
      </c>
      <c r="I64" s="312">
        <v>26.5974</v>
      </c>
      <c r="J64" s="313">
        <v>0</v>
      </c>
      <c r="K64" s="305">
        <v>304</v>
      </c>
      <c r="L64" s="314">
        <v>1451.984</v>
      </c>
      <c r="M64" s="285">
        <v>-885.4233318687925</v>
      </c>
      <c r="N64" s="178"/>
      <c r="O64" s="176"/>
      <c r="P64" s="176"/>
      <c r="Q64" s="176"/>
    </row>
    <row r="65" ht="15" customHeight="1">
      <c r="A65" s="194">
        <v>2004</v>
      </c>
      <c r="B65" t="s" s="229">
        <v>144</v>
      </c>
      <c r="C65" s="305">
        <v>0</v>
      </c>
      <c r="D65" s="305">
        <v>0</v>
      </c>
      <c r="E65" s="305">
        <v>307.7596763001444</v>
      </c>
      <c r="F65" s="305">
        <v>0</v>
      </c>
      <c r="G65" s="312">
        <v>307.7596763001444</v>
      </c>
      <c r="H65" s="313">
        <v>1346</v>
      </c>
      <c r="I65" s="312">
        <v>21.6618</v>
      </c>
      <c r="J65" s="313">
        <v>0</v>
      </c>
      <c r="K65" s="305">
        <v>267.7106</v>
      </c>
      <c r="L65" s="314">
        <v>1635.3724</v>
      </c>
      <c r="M65" s="285">
        <v>-1327.612723699856</v>
      </c>
      <c r="N65" s="178"/>
      <c r="O65" s="176"/>
      <c r="P65" s="176"/>
      <c r="Q65" s="176"/>
    </row>
    <row r="66" ht="15" customHeight="1">
      <c r="A66" s="194">
        <v>2004</v>
      </c>
      <c r="B66" t="s" s="229">
        <v>145</v>
      </c>
      <c r="C66" s="305">
        <v>0</v>
      </c>
      <c r="D66" s="305">
        <v>0</v>
      </c>
      <c r="E66" s="305">
        <v>562.0441169539762</v>
      </c>
      <c r="F66" s="305">
        <v>0</v>
      </c>
      <c r="G66" s="312">
        <v>562.0441169539762</v>
      </c>
      <c r="H66" s="313">
        <v>1507</v>
      </c>
      <c r="I66" s="312">
        <v>22.2102</v>
      </c>
      <c r="J66" s="313">
        <v>0</v>
      </c>
      <c r="K66" s="305">
        <v>274</v>
      </c>
      <c r="L66" s="314">
        <v>1803.2102</v>
      </c>
      <c r="M66" s="285">
        <v>-1241.166083046024</v>
      </c>
      <c r="N66" s="178"/>
      <c r="O66" s="176"/>
      <c r="P66" s="176"/>
      <c r="Q66" s="176"/>
    </row>
    <row r="67" ht="15" customHeight="1">
      <c r="A67" s="194">
        <v>2004</v>
      </c>
      <c r="B67" t="s" s="229">
        <v>146</v>
      </c>
      <c r="C67" s="305">
        <v>0</v>
      </c>
      <c r="D67" s="305">
        <v>0</v>
      </c>
      <c r="E67" s="305">
        <v>445.193431399625</v>
      </c>
      <c r="F67" s="305">
        <v>0</v>
      </c>
      <c r="G67" s="312">
        <v>445.193431399625</v>
      </c>
      <c r="H67" s="313">
        <v>749</v>
      </c>
      <c r="I67" s="312">
        <v>24.4952</v>
      </c>
      <c r="J67" s="313">
        <v>0</v>
      </c>
      <c r="K67" s="305">
        <v>278</v>
      </c>
      <c r="L67" s="314">
        <v>1051.4952</v>
      </c>
      <c r="M67" s="285">
        <v>-606.3017686003749</v>
      </c>
      <c r="N67" s="178"/>
      <c r="O67" s="176"/>
      <c r="P67" s="176"/>
      <c r="Q67" s="176"/>
    </row>
    <row r="68" ht="15" customHeight="1">
      <c r="A68" s="194">
        <v>2004</v>
      </c>
      <c r="B68" t="s" s="229">
        <v>147</v>
      </c>
      <c r="C68" s="305">
        <v>20.4736</v>
      </c>
      <c r="D68" s="305">
        <v>0</v>
      </c>
      <c r="E68" s="305">
        <v>434.0026174456554</v>
      </c>
      <c r="F68" s="305">
        <v>0</v>
      </c>
      <c r="G68" s="312">
        <v>454.4762174456554</v>
      </c>
      <c r="H68" s="313">
        <v>71.4748</v>
      </c>
      <c r="I68" s="312">
        <v>9.7798</v>
      </c>
      <c r="J68" s="313">
        <v>0</v>
      </c>
      <c r="K68" s="305">
        <v>289.3724</v>
      </c>
      <c r="L68" s="314">
        <v>370.627</v>
      </c>
      <c r="M68" s="285">
        <v>83.84921744565543</v>
      </c>
      <c r="N68" s="178"/>
      <c r="O68" s="176"/>
      <c r="P68" s="176"/>
      <c r="Q68" s="176"/>
    </row>
    <row r="69" ht="15" customHeight="1">
      <c r="A69" s="194">
        <v>2004</v>
      </c>
      <c r="B69" t="s" s="229">
        <v>148</v>
      </c>
      <c r="C69" s="305">
        <v>229.1398</v>
      </c>
      <c r="D69" s="305">
        <v>0</v>
      </c>
      <c r="E69" s="305">
        <v>742.8321611613302</v>
      </c>
      <c r="F69" s="305">
        <v>0</v>
      </c>
      <c r="G69" s="312">
        <v>971.9719611613302</v>
      </c>
      <c r="H69" s="313">
        <v>0</v>
      </c>
      <c r="I69" s="312">
        <v>16.909</v>
      </c>
      <c r="J69" s="313">
        <v>0</v>
      </c>
      <c r="K69" s="305">
        <v>337</v>
      </c>
      <c r="L69" s="314">
        <v>353.909</v>
      </c>
      <c r="M69" s="285">
        <v>618.0629611613302</v>
      </c>
      <c r="N69" s="178"/>
      <c r="O69" s="176"/>
      <c r="P69" s="176"/>
      <c r="Q69" s="176"/>
    </row>
    <row r="70" ht="15" customHeight="1">
      <c r="A70" s="194">
        <v>2004</v>
      </c>
      <c r="B70" t="s" s="229">
        <v>149</v>
      </c>
      <c r="C70" s="305">
        <v>319.8086</v>
      </c>
      <c r="D70" s="305">
        <v>0</v>
      </c>
      <c r="E70" s="305">
        <v>1086.849912030449</v>
      </c>
      <c r="F70" s="305">
        <v>0</v>
      </c>
      <c r="G70" s="312">
        <v>1406.658512030449</v>
      </c>
      <c r="H70" s="313">
        <v>0</v>
      </c>
      <c r="I70" s="312">
        <v>22.0274</v>
      </c>
      <c r="J70" s="313">
        <v>0</v>
      </c>
      <c r="K70" s="305">
        <v>310</v>
      </c>
      <c r="L70" s="314">
        <v>332.0274</v>
      </c>
      <c r="M70" s="285">
        <v>1074.631112030449</v>
      </c>
      <c r="N70" s="178"/>
      <c r="O70" s="176"/>
      <c r="P70" s="176"/>
      <c r="Q70" s="176"/>
    </row>
    <row r="71" ht="15" customHeight="1">
      <c r="A71" s="253">
        <v>2004</v>
      </c>
      <c r="B71" t="s" s="254">
        <v>101</v>
      </c>
      <c r="C71" s="307">
        <v>446.6718</v>
      </c>
      <c r="D71" s="307">
        <v>0</v>
      </c>
      <c r="E71" s="307">
        <v>1176.283858950235</v>
      </c>
      <c r="F71" s="307">
        <v>0</v>
      </c>
      <c r="G71" s="318">
        <v>1622.955658950235</v>
      </c>
      <c r="H71" s="332">
        <v>0</v>
      </c>
      <c r="I71" s="318">
        <v>22.3016</v>
      </c>
      <c r="J71" s="332">
        <v>0</v>
      </c>
      <c r="K71" s="307">
        <v>293</v>
      </c>
      <c r="L71" s="322">
        <v>315.3016</v>
      </c>
      <c r="M71" s="433">
        <v>1307.654058950235</v>
      </c>
      <c r="N71" s="178"/>
      <c r="O71" s="176"/>
      <c r="P71" s="176"/>
      <c r="Q71" s="176"/>
    </row>
    <row r="72" ht="15" customHeight="1">
      <c r="A72" s="259">
        <v>2005</v>
      </c>
      <c r="B72" t="s" s="260">
        <v>89</v>
      </c>
      <c r="C72" s="309">
        <v>402.5256</v>
      </c>
      <c r="D72" s="309">
        <v>0</v>
      </c>
      <c r="E72" s="309">
        <v>1148.813782188291</v>
      </c>
      <c r="F72" s="309">
        <v>0</v>
      </c>
      <c r="G72" s="311">
        <v>1551.339382188291</v>
      </c>
      <c r="H72" s="333">
        <v>0</v>
      </c>
      <c r="I72" s="311">
        <v>19.5596</v>
      </c>
      <c r="J72" s="333">
        <v>0</v>
      </c>
      <c r="K72" s="309">
        <v>277</v>
      </c>
      <c r="L72" s="321">
        <v>296.5596</v>
      </c>
      <c r="M72" s="435">
        <v>1254.779782188291</v>
      </c>
      <c r="N72" s="178"/>
      <c r="O72" s="176"/>
      <c r="P72" s="176"/>
      <c r="Q72" s="176"/>
    </row>
    <row r="73" ht="15" customHeight="1">
      <c r="A73" s="194">
        <v>2005</v>
      </c>
      <c r="B73" t="s" s="229">
        <v>87</v>
      </c>
      <c r="C73" s="305">
        <v>412.8538</v>
      </c>
      <c r="D73" s="305">
        <v>0</v>
      </c>
      <c r="E73" s="305">
        <v>1053.974142033268</v>
      </c>
      <c r="F73" s="305">
        <v>0</v>
      </c>
      <c r="G73" s="312">
        <v>1466.827942033267</v>
      </c>
      <c r="H73" s="313">
        <v>0</v>
      </c>
      <c r="I73" s="312">
        <v>10.511</v>
      </c>
      <c r="J73" s="313">
        <v>0</v>
      </c>
      <c r="K73" s="305">
        <v>285</v>
      </c>
      <c r="L73" s="314">
        <v>295.511</v>
      </c>
      <c r="M73" s="285">
        <v>1171.316942033267</v>
      </c>
      <c r="N73" s="178"/>
      <c r="O73" s="176"/>
      <c r="P73" s="176"/>
      <c r="Q73" s="176"/>
    </row>
    <row r="74" ht="15" customHeight="1">
      <c r="A74" s="194">
        <v>2005</v>
      </c>
      <c r="B74" t="s" s="229">
        <v>141</v>
      </c>
      <c r="C74" s="305">
        <v>91.6742</v>
      </c>
      <c r="D74" s="305">
        <v>0</v>
      </c>
      <c r="E74" s="305">
        <v>1169.117555373257</v>
      </c>
      <c r="F74" s="305">
        <v>0</v>
      </c>
      <c r="G74" s="312">
        <v>1260.791755373257</v>
      </c>
      <c r="H74" s="313">
        <v>175.3966</v>
      </c>
      <c r="I74" s="312">
        <v>50.1786</v>
      </c>
      <c r="J74" s="313">
        <v>0</v>
      </c>
      <c r="K74" s="305">
        <v>295.222</v>
      </c>
      <c r="L74" s="314">
        <v>520.7972</v>
      </c>
      <c r="M74" s="285">
        <v>739.9945553732566</v>
      </c>
      <c r="N74" s="178"/>
      <c r="O74" s="176"/>
      <c r="P74" s="176"/>
      <c r="Q74" s="176"/>
    </row>
    <row r="75" ht="15" customHeight="1">
      <c r="A75" s="194">
        <v>2005</v>
      </c>
      <c r="B75" t="s" s="229">
        <v>142</v>
      </c>
      <c r="C75" s="305">
        <v>0</v>
      </c>
      <c r="D75" s="305">
        <v>0</v>
      </c>
      <c r="E75" s="305">
        <v>1051.392239967240</v>
      </c>
      <c r="F75" s="305">
        <v>0</v>
      </c>
      <c r="G75" s="312">
        <v>1051.392239967240</v>
      </c>
      <c r="H75" s="313">
        <v>463</v>
      </c>
      <c r="I75" s="312">
        <v>41.13</v>
      </c>
      <c r="J75" s="313">
        <v>0</v>
      </c>
      <c r="K75" s="305">
        <v>315.6956</v>
      </c>
      <c r="L75" s="314">
        <v>819.8255999999999</v>
      </c>
      <c r="M75" s="285">
        <v>231.566639967240</v>
      </c>
      <c r="N75" s="178"/>
      <c r="O75" s="176"/>
      <c r="P75" s="176"/>
      <c r="Q75" s="176"/>
    </row>
    <row r="76" ht="15" customHeight="1">
      <c r="A76" s="194">
        <v>2005</v>
      </c>
      <c r="B76" t="s" s="229">
        <v>143</v>
      </c>
      <c r="C76" s="305">
        <v>0</v>
      </c>
      <c r="D76" s="305">
        <v>0</v>
      </c>
      <c r="E76" s="305">
        <v>1052.082527821515</v>
      </c>
      <c r="F76" s="305">
        <v>0</v>
      </c>
      <c r="G76" s="312">
        <v>1052.082527821515</v>
      </c>
      <c r="H76" s="313">
        <v>686</v>
      </c>
      <c r="I76" s="312">
        <v>38.2052</v>
      </c>
      <c r="J76" s="313">
        <v>0</v>
      </c>
      <c r="K76" s="305">
        <v>321.8194</v>
      </c>
      <c r="L76" s="314">
        <v>1046.0246</v>
      </c>
      <c r="M76" s="285">
        <v>6.05792782151525</v>
      </c>
      <c r="N76" s="178"/>
      <c r="O76" s="176"/>
      <c r="P76" s="176"/>
      <c r="Q76" s="176"/>
    </row>
    <row r="77" ht="15" customHeight="1">
      <c r="A77" s="194">
        <v>2005</v>
      </c>
      <c r="B77" t="s" s="229">
        <v>144</v>
      </c>
      <c r="C77" s="305">
        <v>0</v>
      </c>
      <c r="D77" s="305">
        <v>0</v>
      </c>
      <c r="E77" s="305">
        <v>61.51296573935254</v>
      </c>
      <c r="F77" s="305">
        <v>0</v>
      </c>
      <c r="G77" s="312">
        <v>61.51296573935254</v>
      </c>
      <c r="H77" s="313">
        <v>681</v>
      </c>
      <c r="I77" s="312">
        <v>34.0008</v>
      </c>
      <c r="J77" s="313">
        <v>0</v>
      </c>
      <c r="K77" s="305">
        <v>277.399</v>
      </c>
      <c r="L77" s="314">
        <v>992.3998</v>
      </c>
      <c r="M77" s="285">
        <v>-930.8868342606474</v>
      </c>
      <c r="N77" s="178"/>
      <c r="O77" s="176"/>
      <c r="P77" s="176"/>
      <c r="Q77" s="176"/>
    </row>
    <row r="78" ht="15" customHeight="1">
      <c r="A78" s="194">
        <v>2005</v>
      </c>
      <c r="B78" t="s" s="229">
        <v>145</v>
      </c>
      <c r="C78" s="305">
        <v>3.5646</v>
      </c>
      <c r="D78" s="305">
        <v>0</v>
      </c>
      <c r="E78" s="305">
        <v>454.133441712389</v>
      </c>
      <c r="F78" s="305">
        <v>0</v>
      </c>
      <c r="G78" s="312">
        <v>457.698041712389</v>
      </c>
      <c r="H78" s="313">
        <v>256</v>
      </c>
      <c r="I78" s="312">
        <v>38.2966</v>
      </c>
      <c r="J78" s="313">
        <v>0</v>
      </c>
      <c r="K78" s="305">
        <v>208.4834</v>
      </c>
      <c r="L78" s="314">
        <v>502.78</v>
      </c>
      <c r="M78" s="285">
        <v>-45.08195828761097</v>
      </c>
      <c r="N78" s="178"/>
      <c r="O78" s="176"/>
      <c r="P78" s="176"/>
      <c r="Q78" s="176"/>
    </row>
    <row r="79" ht="15" customHeight="1">
      <c r="A79" s="194">
        <v>2005</v>
      </c>
      <c r="B79" t="s" s="229">
        <v>146</v>
      </c>
      <c r="C79" s="305">
        <v>112.6048</v>
      </c>
      <c r="D79" s="305">
        <v>0</v>
      </c>
      <c r="E79" s="305">
        <v>1142.474960811814</v>
      </c>
      <c r="F79" s="305">
        <v>79.97499999999999</v>
      </c>
      <c r="G79" s="312">
        <v>1335.054760811814</v>
      </c>
      <c r="H79" s="313">
        <v>81.2546</v>
      </c>
      <c r="I79" s="312">
        <v>32.0814</v>
      </c>
      <c r="J79" s="313">
        <v>0</v>
      </c>
      <c r="K79" s="305">
        <v>334.067</v>
      </c>
      <c r="L79" s="314">
        <v>447.403</v>
      </c>
      <c r="M79" s="285">
        <v>887.6517608118143</v>
      </c>
      <c r="N79" s="335"/>
      <c r="O79" s="305"/>
      <c r="P79" s="176"/>
      <c r="Q79" s="176"/>
    </row>
    <row r="80" ht="15" customHeight="1">
      <c r="A80" s="194">
        <v>2005</v>
      </c>
      <c r="B80" t="s" s="229">
        <v>147</v>
      </c>
      <c r="C80" s="305">
        <v>0</v>
      </c>
      <c r="D80" s="305">
        <v>0</v>
      </c>
      <c r="E80" s="305">
        <v>1031.985204530351</v>
      </c>
      <c r="F80" s="305">
        <v>31.8986</v>
      </c>
      <c r="G80" s="312">
        <v>1063.883804530351</v>
      </c>
      <c r="H80" s="313">
        <v>792</v>
      </c>
      <c r="I80" s="312">
        <v>16.5434</v>
      </c>
      <c r="J80" s="313">
        <v>0</v>
      </c>
      <c r="K80" s="305">
        <v>332.239</v>
      </c>
      <c r="L80" s="314">
        <v>1140.7824</v>
      </c>
      <c r="M80" s="285">
        <v>-76.89859546964885</v>
      </c>
      <c r="N80" s="335"/>
      <c r="O80" s="305"/>
      <c r="P80" s="176"/>
      <c r="Q80" s="176"/>
    </row>
    <row r="81" ht="15" customHeight="1">
      <c r="A81" s="194">
        <v>2005</v>
      </c>
      <c r="B81" t="s" s="229">
        <v>148</v>
      </c>
      <c r="C81" s="305">
        <v>37.017</v>
      </c>
      <c r="D81" s="305">
        <v>0</v>
      </c>
      <c r="E81" s="305">
        <v>920.6436983274583</v>
      </c>
      <c r="F81" s="305">
        <v>43.7806</v>
      </c>
      <c r="G81" s="312">
        <v>1001.441298327458</v>
      </c>
      <c r="H81" s="313">
        <v>222</v>
      </c>
      <c r="I81" s="312">
        <v>38.0224</v>
      </c>
      <c r="J81" s="313">
        <v>0</v>
      </c>
      <c r="K81" s="305">
        <v>300.6146</v>
      </c>
      <c r="L81" s="314">
        <v>560.6369999999999</v>
      </c>
      <c r="M81" s="285">
        <v>440.8042983274584</v>
      </c>
      <c r="N81" s="335"/>
      <c r="O81" s="305"/>
      <c r="P81" s="176"/>
      <c r="Q81" s="176"/>
    </row>
    <row r="82" ht="15" customHeight="1">
      <c r="A82" s="194">
        <v>2005</v>
      </c>
      <c r="B82" t="s" s="229">
        <v>149</v>
      </c>
      <c r="C82" s="305">
        <v>554.5237999999999</v>
      </c>
      <c r="D82" s="305">
        <v>0</v>
      </c>
      <c r="E82" s="305">
        <v>1083.966209517515</v>
      </c>
      <c r="F82" s="305">
        <v>66.90479999999999</v>
      </c>
      <c r="G82" s="312">
        <v>1705.394809517515</v>
      </c>
      <c r="H82" s="313">
        <v>13.6186</v>
      </c>
      <c r="I82" s="312">
        <v>35.4632</v>
      </c>
      <c r="J82" s="313">
        <v>0</v>
      </c>
      <c r="K82" s="305">
        <v>297</v>
      </c>
      <c r="L82" s="314">
        <v>346.0818</v>
      </c>
      <c r="M82" s="285">
        <v>1359.313009517515</v>
      </c>
      <c r="N82" s="335"/>
      <c r="O82" s="305"/>
      <c r="P82" s="176"/>
      <c r="Q82" s="176"/>
    </row>
    <row r="83" ht="15" customHeight="1">
      <c r="A83" s="253">
        <v>2005</v>
      </c>
      <c r="B83" t="s" s="254">
        <v>101</v>
      </c>
      <c r="C83" s="307">
        <v>588.7074</v>
      </c>
      <c r="D83" s="307">
        <v>0</v>
      </c>
      <c r="E83" s="307">
        <v>1133.025819997730</v>
      </c>
      <c r="F83" s="307">
        <v>275.8452</v>
      </c>
      <c r="G83" s="318">
        <v>1997.578419997730</v>
      </c>
      <c r="H83" s="332">
        <v>0</v>
      </c>
      <c r="I83" s="318">
        <v>35.4632</v>
      </c>
      <c r="J83" s="332">
        <v>0</v>
      </c>
      <c r="K83" s="307">
        <v>338</v>
      </c>
      <c r="L83" s="322">
        <v>373.4632</v>
      </c>
      <c r="M83" s="433">
        <v>1624.115219997730</v>
      </c>
      <c r="N83" s="335"/>
      <c r="O83" s="305"/>
      <c r="P83" s="176"/>
      <c r="Q83" s="176"/>
    </row>
    <row r="84" ht="15" customHeight="1">
      <c r="A84" s="259">
        <v>2006</v>
      </c>
      <c r="B84" t="s" s="260">
        <v>89</v>
      </c>
      <c r="C84" s="309">
        <v>702.409</v>
      </c>
      <c r="D84" s="309">
        <v>0</v>
      </c>
      <c r="E84" s="309">
        <v>1069.179812954040</v>
      </c>
      <c r="F84" s="309">
        <v>282.472110687023</v>
      </c>
      <c r="G84" s="311">
        <v>2054.060923641063</v>
      </c>
      <c r="H84" s="333">
        <v>0</v>
      </c>
      <c r="I84" s="311">
        <v>34.732</v>
      </c>
      <c r="J84" s="333">
        <v>0</v>
      </c>
      <c r="K84" s="309">
        <v>329.7712</v>
      </c>
      <c r="L84" s="321">
        <v>364.5032</v>
      </c>
      <c r="M84" s="435">
        <v>1689.557723641063</v>
      </c>
      <c r="N84" s="335"/>
      <c r="O84" s="305"/>
      <c r="P84" s="176"/>
      <c r="Q84" s="176"/>
    </row>
    <row r="85" ht="15" customHeight="1">
      <c r="A85" s="194">
        <v>2006</v>
      </c>
      <c r="B85" t="s" s="229">
        <v>87</v>
      </c>
      <c r="C85" s="305">
        <v>965.7</v>
      </c>
      <c r="D85" s="305">
        <v>0</v>
      </c>
      <c r="E85" s="305">
        <v>961.0539976702319</v>
      </c>
      <c r="F85" s="305">
        <v>323.8194231157067</v>
      </c>
      <c r="G85" s="312">
        <v>2250.573420785939</v>
      </c>
      <c r="H85" s="313">
        <v>0</v>
      </c>
      <c r="I85" s="312">
        <v>32.3556</v>
      </c>
      <c r="J85" s="313">
        <v>0</v>
      </c>
      <c r="K85" s="305">
        <v>310.8514</v>
      </c>
      <c r="L85" s="312">
        <v>343.2069999999999</v>
      </c>
      <c r="M85" s="285">
        <v>1907.366420785939</v>
      </c>
      <c r="N85" s="335"/>
      <c r="O85" s="305"/>
      <c r="P85" s="176"/>
      <c r="Q85" s="176"/>
    </row>
    <row r="86" ht="15" customHeight="1">
      <c r="A86" s="194">
        <v>2006</v>
      </c>
      <c r="B86" t="s" s="229">
        <v>141</v>
      </c>
      <c r="C86" s="305">
        <v>768.1</v>
      </c>
      <c r="D86" s="305">
        <v>0</v>
      </c>
      <c r="E86" s="305">
        <v>989.8976063451414</v>
      </c>
      <c r="F86" s="305">
        <v>387.9667243312102</v>
      </c>
      <c r="G86" s="312">
        <v>2145.964330676351</v>
      </c>
      <c r="H86" s="313">
        <v>0</v>
      </c>
      <c r="I86" s="312">
        <v>32.8126</v>
      </c>
      <c r="J86" s="313">
        <v>0</v>
      </c>
      <c r="K86" s="305">
        <v>370.7184</v>
      </c>
      <c r="L86" s="312">
        <v>403.5309999999999</v>
      </c>
      <c r="M86" s="285">
        <v>1742.433330676351</v>
      </c>
      <c r="N86" s="335"/>
      <c r="O86" s="305"/>
      <c r="P86" s="176"/>
      <c r="Q86" s="176"/>
    </row>
    <row r="87" ht="15" customHeight="1">
      <c r="A87" s="194">
        <v>2006</v>
      </c>
      <c r="B87" t="s" s="229">
        <v>142</v>
      </c>
      <c r="C87" s="305">
        <v>91.2</v>
      </c>
      <c r="D87" s="305">
        <v>0</v>
      </c>
      <c r="E87" s="305">
        <v>889.3673717914126</v>
      </c>
      <c r="F87" s="305">
        <v>350.0765463808308</v>
      </c>
      <c r="G87" s="312">
        <v>1330.643918172244</v>
      </c>
      <c r="H87" s="313">
        <v>359.9332</v>
      </c>
      <c r="I87" s="312">
        <v>25.7748</v>
      </c>
      <c r="J87" s="313">
        <v>0</v>
      </c>
      <c r="K87" s="305">
        <v>381.6864</v>
      </c>
      <c r="L87" s="312">
        <v>767.3943999999999</v>
      </c>
      <c r="M87" s="285">
        <v>563.2495181722436</v>
      </c>
      <c r="N87" s="335"/>
      <c r="O87" s="305"/>
      <c r="P87" s="176"/>
      <c r="Q87" s="176"/>
    </row>
    <row r="88" ht="15" customHeight="1">
      <c r="A88" s="194">
        <v>2006</v>
      </c>
      <c r="B88" t="s" s="229">
        <v>143</v>
      </c>
      <c r="C88" s="305">
        <v>0</v>
      </c>
      <c r="D88" s="305">
        <v>0</v>
      </c>
      <c r="E88" s="305">
        <v>909.9835022628361</v>
      </c>
      <c r="F88" s="305">
        <v>163.7494127185204</v>
      </c>
      <c r="G88" s="312">
        <v>1073.732914981356</v>
      </c>
      <c r="H88" s="313">
        <v>935.7532</v>
      </c>
      <c r="I88" s="312">
        <v>24.1296</v>
      </c>
      <c r="J88" s="313">
        <v>0</v>
      </c>
      <c r="K88" s="305">
        <v>391.8318</v>
      </c>
      <c r="L88" s="312">
        <v>1351.7146</v>
      </c>
      <c r="M88" s="285">
        <v>-277.9816850186437</v>
      </c>
      <c r="N88" s="335"/>
      <c r="O88" s="305"/>
      <c r="P88" s="176"/>
      <c r="Q88" s="176"/>
    </row>
    <row r="89" ht="15" customHeight="1">
      <c r="A89" s="194">
        <v>2006</v>
      </c>
      <c r="B89" t="s" s="229">
        <v>144</v>
      </c>
      <c r="C89" s="305">
        <v>0</v>
      </c>
      <c r="D89" s="305">
        <v>0</v>
      </c>
      <c r="E89" s="305">
        <v>418.8356667945275</v>
      </c>
      <c r="F89" s="305">
        <v>163.5753964348482</v>
      </c>
      <c r="G89" s="312">
        <v>582.4110632293756</v>
      </c>
      <c r="H89" s="313">
        <v>576.8253999999999</v>
      </c>
      <c r="I89" s="312">
        <v>27.3286</v>
      </c>
      <c r="J89" s="313">
        <v>0</v>
      </c>
      <c r="K89" s="305">
        <v>368.0678</v>
      </c>
      <c r="L89" s="312">
        <v>972.2218</v>
      </c>
      <c r="M89" s="285">
        <v>-389.8107367706244</v>
      </c>
      <c r="N89" s="335"/>
      <c r="O89" s="305"/>
      <c r="P89" s="176"/>
      <c r="Q89" s="176"/>
    </row>
    <row r="90" ht="15" customHeight="1">
      <c r="A90" s="194">
        <v>2006</v>
      </c>
      <c r="B90" t="s" s="229">
        <v>145</v>
      </c>
      <c r="C90" s="305">
        <v>39.8</v>
      </c>
      <c r="D90" s="305">
        <v>0</v>
      </c>
      <c r="E90" s="305">
        <v>929.6188971588064</v>
      </c>
      <c r="F90" s="305">
        <v>207.3226487915408</v>
      </c>
      <c r="G90" s="312">
        <v>1176.741545950347</v>
      </c>
      <c r="H90" s="313">
        <v>833.4766</v>
      </c>
      <c r="I90" s="312">
        <v>26.6888</v>
      </c>
      <c r="J90" s="313">
        <v>0</v>
      </c>
      <c r="K90" s="305">
        <v>341.1048</v>
      </c>
      <c r="L90" s="312">
        <v>1201.2702</v>
      </c>
      <c r="M90" s="285">
        <v>-24.52865404965269</v>
      </c>
      <c r="N90" s="335"/>
      <c r="O90" s="305"/>
      <c r="P90" s="176"/>
      <c r="Q90" s="176"/>
    </row>
    <row r="91" ht="15" customHeight="1">
      <c r="A91" s="194">
        <v>2006</v>
      </c>
      <c r="B91" t="s" s="229">
        <v>146</v>
      </c>
      <c r="C91" s="305">
        <v>30.6</v>
      </c>
      <c r="D91" s="305">
        <v>0</v>
      </c>
      <c r="E91" s="305">
        <v>863.9318451975863</v>
      </c>
      <c r="F91" s="305">
        <v>286.3863543467208</v>
      </c>
      <c r="G91" s="312">
        <v>1180.918199544307</v>
      </c>
      <c r="H91" s="313">
        <v>608.7239999999999</v>
      </c>
      <c r="I91" s="312">
        <v>15.9036</v>
      </c>
      <c r="J91" s="313">
        <v>0</v>
      </c>
      <c r="K91" s="305">
        <v>357.6482</v>
      </c>
      <c r="L91" s="312">
        <v>982.2757999999999</v>
      </c>
      <c r="M91" s="285">
        <v>198.6423995443072</v>
      </c>
      <c r="N91" s="335"/>
      <c r="O91" s="305"/>
      <c r="P91" s="176"/>
      <c r="Q91" s="176"/>
    </row>
    <row r="92" ht="15" customHeight="1">
      <c r="A92" s="194">
        <v>2006</v>
      </c>
      <c r="B92" t="s" s="229">
        <v>147</v>
      </c>
      <c r="C92" s="305">
        <v>0</v>
      </c>
      <c r="D92" s="305">
        <v>0</v>
      </c>
      <c r="E92" s="305">
        <v>940.1810632026614</v>
      </c>
      <c r="F92" s="305">
        <v>149.674264616377</v>
      </c>
      <c r="G92" s="312">
        <v>1089.855327819038</v>
      </c>
      <c r="H92" s="313">
        <v>1140.0322</v>
      </c>
      <c r="I92" s="312">
        <v>5.3012</v>
      </c>
      <c r="J92" s="313">
        <v>0</v>
      </c>
      <c r="K92" s="305">
        <v>349.3308</v>
      </c>
      <c r="L92" s="312">
        <v>1494.6642</v>
      </c>
      <c r="M92" s="285">
        <v>-404.8088721809615</v>
      </c>
      <c r="N92" s="335"/>
      <c r="O92" s="305"/>
      <c r="P92" s="176"/>
      <c r="Q92" s="176"/>
    </row>
    <row r="93" ht="15" customHeight="1">
      <c r="A93" s="194">
        <v>2006</v>
      </c>
      <c r="B93" t="s" s="229">
        <v>148</v>
      </c>
      <c r="C93" s="305">
        <v>0</v>
      </c>
      <c r="D93" s="305">
        <v>0</v>
      </c>
      <c r="E93" s="305">
        <v>1568.249257516753</v>
      </c>
      <c r="F93" s="305">
        <v>374.2118282725185</v>
      </c>
      <c r="G93" s="312">
        <v>1942.461085789272</v>
      </c>
      <c r="H93" s="313">
        <v>840.0573999999999</v>
      </c>
      <c r="I93" s="312">
        <v>25.7748</v>
      </c>
      <c r="J93" s="313">
        <v>0</v>
      </c>
      <c r="K93" s="305">
        <v>343.9382</v>
      </c>
      <c r="L93" s="312">
        <v>1209.7704</v>
      </c>
      <c r="M93" s="285">
        <v>732.690685789272</v>
      </c>
      <c r="N93" s="335"/>
      <c r="O93" s="305"/>
      <c r="P93" s="176"/>
      <c r="Q93" s="176"/>
    </row>
    <row r="94" ht="15" customHeight="1">
      <c r="A94" s="194">
        <v>2006</v>
      </c>
      <c r="B94" t="s" s="229">
        <v>150</v>
      </c>
      <c r="C94" s="305">
        <v>77.59999999999999</v>
      </c>
      <c r="D94" s="305">
        <v>67.45401</v>
      </c>
      <c r="E94" s="305">
        <v>2127.512257242571</v>
      </c>
      <c r="F94" s="305">
        <v>372.9075279746269</v>
      </c>
      <c r="G94" s="312">
        <v>2645.473795217197</v>
      </c>
      <c r="H94" s="313">
        <v>135.6376</v>
      </c>
      <c r="I94" s="312">
        <v>28.6082</v>
      </c>
      <c r="J94" s="313">
        <v>0</v>
      </c>
      <c r="K94" s="305">
        <v>383.6972</v>
      </c>
      <c r="L94" s="312">
        <v>547.943</v>
      </c>
      <c r="M94" s="285">
        <v>2097.530795217197</v>
      </c>
      <c r="N94" s="335"/>
      <c r="O94" s="305"/>
      <c r="P94" s="176"/>
      <c r="Q94" s="176"/>
    </row>
    <row r="95" ht="15" customHeight="1">
      <c r="A95" s="253">
        <v>2006</v>
      </c>
      <c r="B95" t="s" s="254">
        <v>101</v>
      </c>
      <c r="C95" s="307">
        <v>112.1</v>
      </c>
      <c r="D95" s="307">
        <v>772.5307700000001</v>
      </c>
      <c r="E95" s="307">
        <v>2335.637913997258</v>
      </c>
      <c r="F95" s="307">
        <v>375.5231527742589</v>
      </c>
      <c r="G95" s="318">
        <v>3595.791836771517</v>
      </c>
      <c r="H95" s="332">
        <v>71.292</v>
      </c>
      <c r="I95" s="318">
        <v>28.6996</v>
      </c>
      <c r="J95" s="332">
        <v>0</v>
      </c>
      <c r="K95" s="307">
        <v>389.7296</v>
      </c>
      <c r="L95" s="318">
        <v>489.7212</v>
      </c>
      <c r="M95" s="433">
        <v>3106.070636771517</v>
      </c>
      <c r="N95" s="335"/>
      <c r="O95" s="305"/>
      <c r="P95" s="176"/>
      <c r="Q95" s="176"/>
    </row>
    <row r="96" ht="15" customHeight="1">
      <c r="A96" s="259">
        <v>2007</v>
      </c>
      <c r="B96" t="s" s="260">
        <v>89</v>
      </c>
      <c r="C96" s="309">
        <v>183.7557251908397</v>
      </c>
      <c r="D96" s="309">
        <v>761.61819</v>
      </c>
      <c r="E96" s="309">
        <v>2128.920622444343</v>
      </c>
      <c r="F96" s="309">
        <v>407.1234746926787</v>
      </c>
      <c r="G96" s="311">
        <v>3481.418012327862</v>
      </c>
      <c r="H96" s="333">
        <v>72.60330464213962</v>
      </c>
      <c r="I96" s="309">
        <v>29.53024</v>
      </c>
      <c r="J96" s="309">
        <v>0</v>
      </c>
      <c r="K96" s="309">
        <v>417.0580942872357</v>
      </c>
      <c r="L96" s="311">
        <v>519.1916389293754</v>
      </c>
      <c r="M96" s="310">
        <v>2962.226373398486</v>
      </c>
      <c r="N96" s="335"/>
      <c r="O96" s="305"/>
      <c r="P96" s="176"/>
      <c r="Q96" s="176"/>
    </row>
    <row r="97" ht="15" customHeight="1">
      <c r="A97" s="194">
        <v>2007</v>
      </c>
      <c r="B97" t="s" s="229">
        <v>87</v>
      </c>
      <c r="C97" s="305">
        <v>134.5648854961832</v>
      </c>
      <c r="D97" s="305">
        <v>668.7515999999999</v>
      </c>
      <c r="E97" s="305">
        <v>2316.670771136002</v>
      </c>
      <c r="F97" s="305">
        <v>293.0077691766343</v>
      </c>
      <c r="G97" s="312">
        <v>3412.995025808820</v>
      </c>
      <c r="H97" s="313">
        <v>96.59130481945012</v>
      </c>
      <c r="I97" s="305">
        <v>24.79266</v>
      </c>
      <c r="J97" s="305">
        <v>0</v>
      </c>
      <c r="K97" s="305">
        <v>404.7245424343373</v>
      </c>
      <c r="L97" s="314">
        <v>526.1085072537874</v>
      </c>
      <c r="M97" s="306">
        <v>2886.886518555032</v>
      </c>
      <c r="N97" s="335"/>
      <c r="O97" s="305"/>
      <c r="P97" s="176"/>
      <c r="Q97" s="176"/>
    </row>
    <row r="98" ht="15" customHeight="1">
      <c r="A98" s="194">
        <v>2007</v>
      </c>
      <c r="B98" t="s" s="229">
        <v>141</v>
      </c>
      <c r="C98" s="305">
        <v>0.4580152671755726</v>
      </c>
      <c r="D98" s="305">
        <v>736.5626299999999</v>
      </c>
      <c r="E98" s="305">
        <v>2464.055265002129</v>
      </c>
      <c r="F98" s="305">
        <v>83.36177377693618</v>
      </c>
      <c r="G98" s="312">
        <v>3284.437684046241</v>
      </c>
      <c r="H98" s="313">
        <v>390.927237699440</v>
      </c>
      <c r="I98" s="305">
        <v>26.40628</v>
      </c>
      <c r="J98" s="305">
        <v>0</v>
      </c>
      <c r="K98" s="305">
        <v>421.3728073971703</v>
      </c>
      <c r="L98" s="312">
        <v>838.7063250966103</v>
      </c>
      <c r="M98" s="306">
        <v>2445.731358949630</v>
      </c>
      <c r="N98" s="335"/>
      <c r="O98" s="305"/>
      <c r="P98" s="176"/>
      <c r="Q98" s="176"/>
    </row>
    <row r="99" ht="15" customHeight="1">
      <c r="A99" s="194">
        <v>2007</v>
      </c>
      <c r="B99" t="s" s="229">
        <v>142</v>
      </c>
      <c r="C99" s="305">
        <v>0</v>
      </c>
      <c r="D99" s="305">
        <v>646.8198900000001</v>
      </c>
      <c r="E99" s="305">
        <v>2036.676866835129</v>
      </c>
      <c r="F99" s="305">
        <v>17.6560156623219</v>
      </c>
      <c r="G99" s="312">
        <v>2701.152772497451</v>
      </c>
      <c r="H99" s="313">
        <v>1037.110739063511</v>
      </c>
      <c r="I99" s="305">
        <v>30.67404</v>
      </c>
      <c r="J99" s="305">
        <v>0</v>
      </c>
      <c r="K99" s="305">
        <v>348.1763141247193</v>
      </c>
      <c r="L99" s="312">
        <v>1415.961093188231</v>
      </c>
      <c r="M99" s="306">
        <v>1285.191679309220</v>
      </c>
      <c r="N99" s="335"/>
      <c r="O99" s="305"/>
      <c r="P99" s="176"/>
      <c r="Q99" s="176"/>
    </row>
    <row r="100" ht="15" customHeight="1">
      <c r="A100" s="194">
        <v>2007</v>
      </c>
      <c r="B100" t="s" s="229">
        <v>143</v>
      </c>
      <c r="C100" s="305">
        <v>0</v>
      </c>
      <c r="D100" s="305">
        <v>371.8592100000001</v>
      </c>
      <c r="E100" s="305">
        <v>1117.686818161810</v>
      </c>
      <c r="F100" s="305">
        <v>27.36043327544208</v>
      </c>
      <c r="G100" s="312">
        <v>1516.906461437252</v>
      </c>
      <c r="H100" s="313">
        <v>918.140814665129</v>
      </c>
      <c r="I100" s="305">
        <v>30.16025</v>
      </c>
      <c r="J100" s="305">
        <v>0</v>
      </c>
      <c r="K100" s="305">
        <v>324.9500460742478</v>
      </c>
      <c r="L100" s="312">
        <v>1273.251110739377</v>
      </c>
      <c r="M100" s="306">
        <v>243.6553506978753</v>
      </c>
      <c r="N100" s="335"/>
      <c r="O100" s="305"/>
      <c r="P100" s="176"/>
      <c r="Q100" s="176"/>
    </row>
    <row r="101" ht="15" customHeight="1">
      <c r="A101" s="194">
        <v>2007</v>
      </c>
      <c r="B101" t="s" s="229">
        <v>144</v>
      </c>
      <c r="C101" s="305">
        <v>43.69465648854963</v>
      </c>
      <c r="D101" s="305">
        <v>362.73454</v>
      </c>
      <c r="E101" s="305">
        <v>930.3389107997866</v>
      </c>
      <c r="F101" s="305">
        <v>25.90524967989757</v>
      </c>
      <c r="G101" s="312">
        <v>1362.673356968234</v>
      </c>
      <c r="H101" s="313">
        <v>252.3426091884401</v>
      </c>
      <c r="I101" s="305">
        <v>34.5058</v>
      </c>
      <c r="J101" s="305">
        <v>0</v>
      </c>
      <c r="K101" s="305">
        <v>360.4222740824877</v>
      </c>
      <c r="L101" s="312">
        <v>647.2706832709277</v>
      </c>
      <c r="M101" s="306">
        <v>715.4026736973062</v>
      </c>
      <c r="N101" s="335"/>
      <c r="O101" s="305"/>
      <c r="P101" s="176"/>
      <c r="Q101" s="176"/>
    </row>
    <row r="102" ht="15" customHeight="1">
      <c r="A102" s="194">
        <v>2007</v>
      </c>
      <c r="B102" t="s" s="229">
        <v>145</v>
      </c>
      <c r="C102" s="305">
        <v>0</v>
      </c>
      <c r="D102" s="305">
        <v>375.07972</v>
      </c>
      <c r="E102" s="305">
        <v>917.1540301541054</v>
      </c>
      <c r="F102" s="305">
        <v>22.63731317151727</v>
      </c>
      <c r="G102" s="312">
        <v>1314.871063325623</v>
      </c>
      <c r="H102" s="313">
        <v>753.5906286971413</v>
      </c>
      <c r="I102" s="305">
        <v>63.02772</v>
      </c>
      <c r="J102" s="305">
        <v>0</v>
      </c>
      <c r="K102" s="305">
        <v>378.0207736100299</v>
      </c>
      <c r="L102" s="312">
        <v>1194.639122307171</v>
      </c>
      <c r="M102" s="306">
        <v>120.2319410184514</v>
      </c>
      <c r="N102" s="335"/>
      <c r="O102" s="305"/>
      <c r="P102" s="176"/>
      <c r="Q102" s="176"/>
    </row>
    <row r="103" ht="15" customHeight="1">
      <c r="A103" s="194">
        <v>2007</v>
      </c>
      <c r="B103" t="s" s="229">
        <v>146</v>
      </c>
      <c r="C103" s="305">
        <v>5.496183206106871</v>
      </c>
      <c r="D103" s="305">
        <v>370.95074</v>
      </c>
      <c r="E103" s="305">
        <v>1123.291061684951</v>
      </c>
      <c r="F103" s="305">
        <v>22.42501922583953</v>
      </c>
      <c r="G103" s="312">
        <v>1522.163004116897</v>
      </c>
      <c r="H103" s="313">
        <v>274.0774030127636</v>
      </c>
      <c r="I103" s="305">
        <v>81.45470999999999</v>
      </c>
      <c r="J103" s="305">
        <v>0</v>
      </c>
      <c r="K103" s="305">
        <v>369.6997426060087</v>
      </c>
      <c r="L103" s="312">
        <v>725.2318556187723</v>
      </c>
      <c r="M103" s="306">
        <v>796.931148498125</v>
      </c>
      <c r="N103" s="335"/>
      <c r="O103" s="305"/>
      <c r="P103" s="176"/>
      <c r="Q103" s="176"/>
    </row>
    <row r="104" ht="15" customHeight="1">
      <c r="A104" s="194">
        <v>2007</v>
      </c>
      <c r="B104" t="s" s="229">
        <v>147</v>
      </c>
      <c r="C104" s="305">
        <v>0.7328244274809161</v>
      </c>
      <c r="D104" s="305">
        <v>253.8291</v>
      </c>
      <c r="E104" s="305">
        <v>1277.444277147861</v>
      </c>
      <c r="F104" s="305">
        <v>28.74773139745916</v>
      </c>
      <c r="G104" s="312">
        <v>1560.753932972801</v>
      </c>
      <c r="H104" s="313">
        <v>165.4203520408567</v>
      </c>
      <c r="I104" s="305">
        <v>22.68498</v>
      </c>
      <c r="J104" s="305">
        <v>2.17136</v>
      </c>
      <c r="K104" s="305">
        <v>377.3601884220802</v>
      </c>
      <c r="L104" s="312">
        <v>567.6368804629369</v>
      </c>
      <c r="M104" s="306">
        <v>993.1170525098637</v>
      </c>
      <c r="N104" s="335"/>
      <c r="O104" s="305"/>
      <c r="P104" s="176"/>
      <c r="Q104" s="176"/>
    </row>
    <row r="105" ht="15" customHeight="1">
      <c r="A105" s="194">
        <v>2007</v>
      </c>
      <c r="B105" t="s" s="229">
        <v>148</v>
      </c>
      <c r="C105" s="305">
        <v>28.21374045801527</v>
      </c>
      <c r="D105" s="305">
        <v>376.88313</v>
      </c>
      <c r="E105" s="305">
        <v>2255.988014265030</v>
      </c>
      <c r="F105" s="305">
        <v>70.74736866327018</v>
      </c>
      <c r="G105" s="312">
        <v>2731.832253386315</v>
      </c>
      <c r="H105" s="313">
        <v>526.555599254555</v>
      </c>
      <c r="I105" s="305">
        <v>84.28728</v>
      </c>
      <c r="J105" s="305">
        <v>3.8622</v>
      </c>
      <c r="K105" s="305">
        <v>398.5975095966699</v>
      </c>
      <c r="L105" s="312">
        <v>1013.302588851225</v>
      </c>
      <c r="M105" s="306">
        <v>1718.529664535090</v>
      </c>
      <c r="N105" s="335"/>
      <c r="O105" s="305"/>
      <c r="P105" s="176"/>
      <c r="Q105" s="176"/>
    </row>
    <row r="106" ht="15" customHeight="1">
      <c r="A106" s="194">
        <v>2007</v>
      </c>
      <c r="B106" t="s" s="229">
        <v>149</v>
      </c>
      <c r="C106" s="305">
        <v>31.02134858015267</v>
      </c>
      <c r="D106" s="305">
        <v>1031.58364</v>
      </c>
      <c r="E106" s="305">
        <v>1716.099194991168</v>
      </c>
      <c r="F106" s="305">
        <v>234.3089599522497</v>
      </c>
      <c r="G106" s="312">
        <v>3013.013143523570</v>
      </c>
      <c r="H106" s="313">
        <v>142.8144458828269</v>
      </c>
      <c r="I106" s="305">
        <v>87.21335000000001</v>
      </c>
      <c r="J106" s="305">
        <v>3.67524</v>
      </c>
      <c r="K106" s="305">
        <v>441.5270171072004</v>
      </c>
      <c r="L106" s="312">
        <v>675.2300529900274</v>
      </c>
      <c r="M106" s="306">
        <v>2337.783090533543</v>
      </c>
      <c r="N106" s="335"/>
      <c r="O106" s="305"/>
      <c r="P106" s="176"/>
      <c r="Q106" s="176"/>
    </row>
    <row r="107" ht="15" customHeight="1">
      <c r="A107" s="253">
        <v>2007</v>
      </c>
      <c r="B107" t="s" s="254">
        <v>101</v>
      </c>
      <c r="C107" s="307">
        <v>164.8408287938931</v>
      </c>
      <c r="D107" s="307">
        <v>1149.99663</v>
      </c>
      <c r="E107" s="307">
        <v>2054.429408461094</v>
      </c>
      <c r="F107" s="307">
        <v>170.7016140664426</v>
      </c>
      <c r="G107" s="318">
        <v>3539.968481321430</v>
      </c>
      <c r="H107" s="332">
        <v>65.99729425424866</v>
      </c>
      <c r="I107" s="307">
        <v>87.34816999999998</v>
      </c>
      <c r="J107" s="307">
        <v>3.97782</v>
      </c>
      <c r="K107" s="307">
        <v>413.5130518409114</v>
      </c>
      <c r="L107" s="318">
        <v>570.836336095160</v>
      </c>
      <c r="M107" s="306">
        <v>2969.132145226270</v>
      </c>
      <c r="N107" s="335"/>
      <c r="O107" s="305"/>
      <c r="P107" s="176"/>
      <c r="Q107" s="176"/>
    </row>
    <row r="108" ht="15" customHeight="1">
      <c r="A108" s="259">
        <v>2008</v>
      </c>
      <c r="B108" t="s" s="260">
        <v>89</v>
      </c>
      <c r="C108" s="309">
        <v>449.8887500165683</v>
      </c>
      <c r="D108" s="309">
        <v>1126.16879</v>
      </c>
      <c r="E108" s="309">
        <v>2204.055882412812</v>
      </c>
      <c r="F108" s="309">
        <v>172.71037</v>
      </c>
      <c r="G108" s="311">
        <f>SUM(C108:F108)</f>
        <v>3952.823792429381</v>
      </c>
      <c r="H108" s="333">
        <v>11.70161696970955</v>
      </c>
      <c r="I108" s="309">
        <v>98.60423999999999</v>
      </c>
      <c r="J108" s="309">
        <v>3.5424</v>
      </c>
      <c r="K108" s="309">
        <v>423.0312802216826</v>
      </c>
      <c r="L108" s="311">
        <v>536.879537191392</v>
      </c>
      <c r="M108" s="306">
        <f>G108-L108</f>
        <v>3415.944255237989</v>
      </c>
      <c r="N108" s="335"/>
      <c r="O108" s="305"/>
      <c r="P108" s="176"/>
      <c r="Q108" s="176"/>
    </row>
    <row r="109" ht="15" customHeight="1">
      <c r="A109" s="194">
        <v>2008</v>
      </c>
      <c r="B109" t="s" s="229">
        <v>87</v>
      </c>
      <c r="C109" s="305">
        <v>165.7908946478559</v>
      </c>
      <c r="D109" s="305">
        <v>986.1782200000001</v>
      </c>
      <c r="E109" s="305">
        <v>2527.895345595158</v>
      </c>
      <c r="F109" s="305">
        <v>12.178985</v>
      </c>
      <c r="G109" s="312">
        <f>SUM(C109:F109)</f>
        <v>3692.043445243014</v>
      </c>
      <c r="H109" s="313">
        <v>31.19236647072809</v>
      </c>
      <c r="I109" s="305">
        <v>55.0519</v>
      </c>
      <c r="J109" s="305">
        <v>3.08976</v>
      </c>
      <c r="K109" s="305">
        <v>433.7491796807763</v>
      </c>
      <c r="L109" s="312">
        <v>523.0832061515043</v>
      </c>
      <c r="M109" s="306">
        <f>G109-L109</f>
        <v>3168.960239091510</v>
      </c>
      <c r="N109" s="335"/>
      <c r="O109" s="305"/>
      <c r="P109" s="176"/>
      <c r="Q109" s="176"/>
    </row>
    <row r="110" ht="15" customHeight="1">
      <c r="A110" s="194">
        <v>2008</v>
      </c>
      <c r="B110" t="s" s="229">
        <v>141</v>
      </c>
      <c r="C110" s="305">
        <v>175.0974208100801</v>
      </c>
      <c r="D110" s="305">
        <v>1037.70898</v>
      </c>
      <c r="E110" s="305">
        <v>2721.614361497533</v>
      </c>
      <c r="F110" s="305">
        <v>8.496565</v>
      </c>
      <c r="G110" s="312">
        <f>SUM(C110:F110)</f>
        <v>3942.917327307613</v>
      </c>
      <c r="H110" s="313">
        <v>23.11297033893904</v>
      </c>
      <c r="I110" s="305">
        <v>67.60900000000001</v>
      </c>
      <c r="J110" s="305">
        <v>3.59734</v>
      </c>
      <c r="K110" s="305">
        <v>463.4573792957046</v>
      </c>
      <c r="L110" s="312">
        <v>557.7766896346436</v>
      </c>
      <c r="M110" s="306">
        <f>G110-L110</f>
        <v>3385.140637672969</v>
      </c>
      <c r="N110" s="335"/>
      <c r="O110" s="305"/>
      <c r="P110" s="176"/>
      <c r="Q110" s="176"/>
    </row>
    <row r="111" ht="15" customHeight="1">
      <c r="A111" s="194">
        <v>2008</v>
      </c>
      <c r="B111" t="s" s="229">
        <v>142</v>
      </c>
      <c r="C111" s="305">
        <v>276.9247950461539</v>
      </c>
      <c r="D111" s="305">
        <v>850.3057500000001</v>
      </c>
      <c r="E111" s="305">
        <v>2028.419813595506</v>
      </c>
      <c r="F111" s="305">
        <v>53.07333499999999</v>
      </c>
      <c r="G111" s="312">
        <f>SUM(C111:F111)</f>
        <v>3208.723693641660</v>
      </c>
      <c r="H111" s="313">
        <v>41.28094766367852</v>
      </c>
      <c r="I111" s="305">
        <v>85.68371999999999</v>
      </c>
      <c r="J111" s="305">
        <v>1.85402</v>
      </c>
      <c r="K111" s="305">
        <v>432.270194396807</v>
      </c>
      <c r="L111" s="312">
        <v>561.0888820604855</v>
      </c>
      <c r="M111" s="306">
        <f>G111-L111</f>
        <v>2647.634811581174</v>
      </c>
      <c r="N111" s="335"/>
      <c r="O111" s="305"/>
      <c r="P111" s="176"/>
      <c r="Q111" s="176"/>
    </row>
    <row r="112" ht="15" customHeight="1">
      <c r="A112" s="194">
        <v>2008</v>
      </c>
      <c r="B112" t="s" s="229">
        <v>143</v>
      </c>
      <c r="C112" s="305">
        <v>26.69612433717942</v>
      </c>
      <c r="D112" s="305">
        <v>551.64194</v>
      </c>
      <c r="E112" s="305">
        <v>1533.845213731934</v>
      </c>
      <c r="F112" s="305">
        <v>26.693485</v>
      </c>
      <c r="G112" s="312">
        <f>SUM(C112:F112)</f>
        <v>2138.876763069113</v>
      </c>
      <c r="H112" s="313">
        <v>443.9954132392212</v>
      </c>
      <c r="I112" s="305">
        <v>107.6104</v>
      </c>
      <c r="J112" s="305">
        <v>2.93396</v>
      </c>
      <c r="K112" s="305">
        <v>412.4275732112223</v>
      </c>
      <c r="L112" s="312">
        <v>966.9673464504435</v>
      </c>
      <c r="M112" s="306">
        <f>G112-L112</f>
        <v>1171.909416618670</v>
      </c>
      <c r="N112" s="335"/>
      <c r="O112" s="305"/>
      <c r="P112" s="176"/>
      <c r="Q112" s="176"/>
    </row>
    <row r="113" ht="15" customHeight="1">
      <c r="A113" s="194">
        <v>2008</v>
      </c>
      <c r="B113" t="s" s="229">
        <v>144</v>
      </c>
      <c r="C113" s="305">
        <v>0</v>
      </c>
      <c r="D113" s="305">
        <v>522.6133599999999</v>
      </c>
      <c r="E113" s="305">
        <v>1150.958051999544</v>
      </c>
      <c r="F113" s="305">
        <v>8.736104999999998</v>
      </c>
      <c r="G113" s="312">
        <f>SUM(C113:F113)</f>
        <v>1682.307516999544</v>
      </c>
      <c r="H113" s="313">
        <v>527.3984517474058</v>
      </c>
      <c r="I113" s="305">
        <v>96.43575000000001</v>
      </c>
      <c r="J113" s="305">
        <v>2.5871</v>
      </c>
      <c r="K113" s="305">
        <v>357.8465108678195</v>
      </c>
      <c r="L113" s="312">
        <v>984.2678126152252</v>
      </c>
      <c r="M113" s="306">
        <f>G113-L113</f>
        <v>698.0397043843184</v>
      </c>
      <c r="N113" s="335"/>
      <c r="O113" s="305"/>
      <c r="P113" s="176"/>
      <c r="Q113" s="176"/>
    </row>
    <row r="114" ht="15" customHeight="1">
      <c r="A114" s="194">
        <v>2008</v>
      </c>
      <c r="B114" t="s" s="229">
        <v>145</v>
      </c>
      <c r="C114" s="305">
        <v>0.8074674843141231</v>
      </c>
      <c r="D114" s="305">
        <v>533.36745</v>
      </c>
      <c r="E114" s="305">
        <v>2357.701559028554</v>
      </c>
      <c r="F114" s="305">
        <v>21.61747</v>
      </c>
      <c r="G114" s="312">
        <f>SUM(C114:F114)</f>
        <v>2913.493946512868</v>
      </c>
      <c r="H114" s="313">
        <v>554.5735998178199</v>
      </c>
      <c r="I114" s="305">
        <v>79.32486</v>
      </c>
      <c r="J114" s="305">
        <v>2.9192</v>
      </c>
      <c r="K114" s="305">
        <v>386.2192026985971</v>
      </c>
      <c r="L114" s="312">
        <v>1023.036862516417</v>
      </c>
      <c r="M114" s="306">
        <f>G114-L114</f>
        <v>1890.457083996451</v>
      </c>
      <c r="N114" s="335"/>
      <c r="O114" s="305"/>
      <c r="P114" s="176"/>
      <c r="Q114" s="176"/>
    </row>
    <row r="115" ht="15" customHeight="1">
      <c r="A115" s="194">
        <v>2008</v>
      </c>
      <c r="B115" t="s" s="229">
        <v>146</v>
      </c>
      <c r="C115" s="305">
        <v>0</v>
      </c>
      <c r="D115" s="305">
        <v>499.8326100000001</v>
      </c>
      <c r="E115" s="305">
        <v>1346.050733429550</v>
      </c>
      <c r="F115" s="305">
        <v>16.47345</v>
      </c>
      <c r="G115" s="312">
        <f>SUM(C115:F115)</f>
        <v>1862.356793429550</v>
      </c>
      <c r="H115" s="313">
        <v>565.8608502188034</v>
      </c>
      <c r="I115" s="305">
        <v>74.6362</v>
      </c>
      <c r="J115" s="305">
        <v>3.8991</v>
      </c>
      <c r="K115" s="305">
        <v>378.5439908846089</v>
      </c>
      <c r="L115" s="312">
        <v>1022.940141103412</v>
      </c>
      <c r="M115" s="306">
        <f>G115-L115</f>
        <v>839.4166523261376</v>
      </c>
      <c r="N115" s="335"/>
      <c r="O115" s="305"/>
      <c r="P115" s="176"/>
      <c r="Q115" s="176"/>
    </row>
    <row r="116" ht="15" customHeight="1">
      <c r="A116" s="194">
        <v>2008</v>
      </c>
      <c r="B116" t="s" s="229">
        <v>147</v>
      </c>
      <c r="C116" s="305">
        <v>0</v>
      </c>
      <c r="D116" s="305">
        <v>296.4978</v>
      </c>
      <c r="E116" s="305">
        <v>1034.699097948529</v>
      </c>
      <c r="F116" s="305">
        <v>35.55545</v>
      </c>
      <c r="G116" s="312">
        <f>SUM(C116:F116)</f>
        <v>1366.752347948530</v>
      </c>
      <c r="H116" s="313">
        <v>373.6283849278636</v>
      </c>
      <c r="I116" s="305">
        <v>27.94592</v>
      </c>
      <c r="J116" s="305">
        <v>2.83392</v>
      </c>
      <c r="K116" s="305">
        <v>368.3734447561297</v>
      </c>
      <c r="L116" s="312">
        <v>772.7816696839933</v>
      </c>
      <c r="M116" s="306">
        <f>G116-L116</f>
        <v>593.9706782645363</v>
      </c>
      <c r="N116" s="335"/>
      <c r="O116" s="305"/>
      <c r="P116" s="176"/>
      <c r="Q116" s="176"/>
    </row>
    <row r="117" ht="15" customHeight="1">
      <c r="A117" s="194">
        <v>2008</v>
      </c>
      <c r="B117" t="s" s="229">
        <v>148</v>
      </c>
      <c r="C117" s="305">
        <v>0</v>
      </c>
      <c r="D117" s="305">
        <v>488.85947</v>
      </c>
      <c r="E117" s="305">
        <v>2790.725448175975</v>
      </c>
      <c r="F117" s="305">
        <v>74.19040999999999</v>
      </c>
      <c r="G117" s="312">
        <f>SUM(C117:F117)</f>
        <v>3353.775328175975</v>
      </c>
      <c r="H117" s="313">
        <v>997.9628027404386</v>
      </c>
      <c r="I117" s="305">
        <v>60.26685000000001</v>
      </c>
      <c r="J117" s="305">
        <v>2.666</v>
      </c>
      <c r="K117" s="305">
        <v>404.3242993588129</v>
      </c>
      <c r="L117" s="312">
        <v>1465.219952099251</v>
      </c>
      <c r="M117" s="306">
        <f>G117-L117</f>
        <v>1888.555376076723</v>
      </c>
      <c r="N117" s="335"/>
      <c r="O117" s="305"/>
      <c r="P117" s="176"/>
      <c r="Q117" s="176"/>
    </row>
    <row r="118" ht="15" customHeight="1">
      <c r="A118" s="194">
        <v>2008</v>
      </c>
      <c r="B118" t="s" s="229">
        <v>149</v>
      </c>
      <c r="C118" s="305">
        <v>1.177666056870894</v>
      </c>
      <c r="D118" s="305">
        <v>748.03913</v>
      </c>
      <c r="E118" s="305">
        <v>2750.965675417735</v>
      </c>
      <c r="F118" s="305">
        <v>182.146825</v>
      </c>
      <c r="G118" s="312">
        <f>SUM(C118:F118)</f>
        <v>3682.329296474606</v>
      </c>
      <c r="H118" s="313">
        <v>428.2763668517405</v>
      </c>
      <c r="I118" s="305">
        <v>62.22632</v>
      </c>
      <c r="J118" s="305">
        <v>2.494</v>
      </c>
      <c r="K118" s="305">
        <v>431.0400670152466</v>
      </c>
      <c r="L118" s="312">
        <v>924.0367538669871</v>
      </c>
      <c r="M118" s="306">
        <f>G118-L118</f>
        <v>2758.292542607619</v>
      </c>
      <c r="N118" s="335"/>
      <c r="O118" s="305"/>
      <c r="P118" s="176"/>
      <c r="Q118" s="176"/>
    </row>
    <row r="119" ht="15" customHeight="1">
      <c r="A119" s="194">
        <v>2008</v>
      </c>
      <c r="B119" t="s" s="229">
        <v>101</v>
      </c>
      <c r="C119" s="305">
        <v>30.42993077353153</v>
      </c>
      <c r="D119" s="305">
        <v>798.3626100000002</v>
      </c>
      <c r="E119" s="305">
        <v>3081.194951134731</v>
      </c>
      <c r="F119" s="305">
        <v>222.899075</v>
      </c>
      <c r="G119" s="312">
        <f>SUM(C119:F119)</f>
        <v>4132.886566908263</v>
      </c>
      <c r="H119" s="313">
        <v>184.8590040444216</v>
      </c>
      <c r="I119" s="305">
        <v>85.84684</v>
      </c>
      <c r="J119" s="305">
        <v>2.49444</v>
      </c>
      <c r="K119" s="305">
        <v>461.0849398040373</v>
      </c>
      <c r="L119" s="312">
        <v>734.2852238484588</v>
      </c>
      <c r="M119" s="306">
        <f>G119-L119</f>
        <v>3398.601343059805</v>
      </c>
      <c r="N119" s="335"/>
      <c r="O119" s="305"/>
      <c r="P119" s="176"/>
      <c r="Q119" s="176"/>
    </row>
    <row r="120" ht="15" customHeight="1">
      <c r="A120" s="253">
        <v>2009</v>
      </c>
      <c r="B120" t="s" s="254">
        <v>89</v>
      </c>
      <c r="C120" s="307">
        <v>6.385260640744492</v>
      </c>
      <c r="D120" s="307">
        <v>841.9538399999999</v>
      </c>
      <c r="E120" s="307">
        <v>2894.809925455256</v>
      </c>
      <c r="F120" s="307">
        <v>423.217445</v>
      </c>
      <c r="G120" s="318">
        <f>SUM(C120:F120)</f>
        <v>4166.366471096001</v>
      </c>
      <c r="H120" s="332">
        <v>801.4323454068135</v>
      </c>
      <c r="I120" s="307">
        <v>81.01925999999999</v>
      </c>
      <c r="J120" s="307">
        <v>3.017</v>
      </c>
      <c r="K120" s="307">
        <v>456.1356763770934</v>
      </c>
      <c r="L120" s="318">
        <v>1341.604281783907</v>
      </c>
      <c r="M120" s="306">
        <f>G120-L120</f>
        <v>2824.762189312094</v>
      </c>
      <c r="N120" s="335"/>
      <c r="O120" s="305"/>
      <c r="P120" s="176"/>
      <c r="Q120" s="176"/>
    </row>
    <row r="121" ht="15" customHeight="1">
      <c r="A121" s="259">
        <v>2009</v>
      </c>
      <c r="B121" t="s" s="260">
        <v>87</v>
      </c>
      <c r="C121" s="309">
        <v>99.00040440130921</v>
      </c>
      <c r="D121" s="309">
        <v>783.1519200000001</v>
      </c>
      <c r="E121" s="309">
        <v>2830.714725504380</v>
      </c>
      <c r="F121" s="309">
        <v>374.3817349999999</v>
      </c>
      <c r="G121" s="311">
        <f>SUM(C121:F121)</f>
        <v>4087.248784905689</v>
      </c>
      <c r="H121" s="333">
        <v>227.9144117423877</v>
      </c>
      <c r="I121" s="309">
        <v>113.563</v>
      </c>
      <c r="J121" s="309">
        <v>2.343</v>
      </c>
      <c r="K121" s="309">
        <v>422.7241260730354</v>
      </c>
      <c r="L121" s="311">
        <v>766.5445378154232</v>
      </c>
      <c r="M121" s="306">
        <f>G121-L121</f>
        <v>3320.704247090266</v>
      </c>
      <c r="N121" s="335"/>
      <c r="O121" s="305"/>
      <c r="P121" s="176"/>
      <c r="Q121" s="176"/>
    </row>
    <row r="122" ht="15" customHeight="1">
      <c r="A122" s="194">
        <v>2009</v>
      </c>
      <c r="B122" t="s" s="229">
        <v>141</v>
      </c>
      <c r="C122" s="305">
        <v>29.14630240169313</v>
      </c>
      <c r="D122" s="305">
        <v>749.9168299999999</v>
      </c>
      <c r="E122" s="305">
        <v>3201.864825541431</v>
      </c>
      <c r="F122" s="305">
        <v>445.013555</v>
      </c>
      <c r="G122" s="312">
        <f>SUM(C122:F122)</f>
        <v>4425.941512943124</v>
      </c>
      <c r="H122" s="313">
        <v>364.8196769513615</v>
      </c>
      <c r="I122" s="305">
        <v>120.82544</v>
      </c>
      <c r="J122" s="305">
        <v>2.198</v>
      </c>
      <c r="K122" s="305">
        <v>415.5410201750982</v>
      </c>
      <c r="L122" s="312">
        <v>903.3841371264598</v>
      </c>
      <c r="M122" s="306">
        <f>G122-L122</f>
        <v>3522.557375816664</v>
      </c>
      <c r="N122" s="335"/>
      <c r="O122" s="305"/>
      <c r="P122" s="176"/>
      <c r="Q122" s="176"/>
    </row>
    <row r="123" ht="15" customHeight="1">
      <c r="A123" s="194">
        <v>2009</v>
      </c>
      <c r="B123" t="s" s="229">
        <v>142</v>
      </c>
      <c r="C123" s="305">
        <v>0</v>
      </c>
      <c r="D123" s="305">
        <v>698.8986399999998</v>
      </c>
      <c r="E123" s="305">
        <v>1945.311312140203</v>
      </c>
      <c r="F123" s="305">
        <v>535.7657199999999</v>
      </c>
      <c r="G123" s="312">
        <f>SUM(C123:F123)</f>
        <v>3179.975672140203</v>
      </c>
      <c r="H123" s="313">
        <v>839.9479587369666</v>
      </c>
      <c r="I123" s="305">
        <v>111.9515</v>
      </c>
      <c r="J123" s="305">
        <v>1.974</v>
      </c>
      <c r="K123" s="305">
        <v>446.6946610088429</v>
      </c>
      <c r="L123" s="312">
        <v>1400.568119745810</v>
      </c>
      <c r="M123" s="306">
        <f>G123-L123</f>
        <v>1779.407552394394</v>
      </c>
      <c r="N123" s="335"/>
      <c r="O123" s="305"/>
      <c r="P123" s="176"/>
      <c r="Q123" s="176"/>
    </row>
    <row r="124" ht="15" customHeight="1">
      <c r="A124" s="194">
        <v>2009</v>
      </c>
      <c r="B124" t="s" s="229">
        <v>143</v>
      </c>
      <c r="C124" s="305">
        <v>0</v>
      </c>
      <c r="D124" s="305">
        <v>353.65407</v>
      </c>
      <c r="E124" s="305">
        <v>1513.617513907365</v>
      </c>
      <c r="F124" s="305">
        <v>614.0222199999999</v>
      </c>
      <c r="G124" s="312">
        <f>SUM(C124:F124)</f>
        <v>2481.293803907365</v>
      </c>
      <c r="H124" s="313">
        <v>772.6937896440523</v>
      </c>
      <c r="I124" s="305">
        <v>137.3752</v>
      </c>
      <c r="J124" s="305">
        <v>1.854</v>
      </c>
      <c r="K124" s="305">
        <v>433.7575915465574</v>
      </c>
      <c r="L124" s="312">
        <v>1345.680581190610</v>
      </c>
      <c r="M124" s="306">
        <f>G124-L124</f>
        <v>1135.613222716755</v>
      </c>
      <c r="N124" s="335"/>
      <c r="O124" s="305"/>
      <c r="P124" s="176"/>
      <c r="Q124" s="176"/>
    </row>
    <row r="125" ht="15" customHeight="1">
      <c r="A125" s="194">
        <v>2009</v>
      </c>
      <c r="B125" t="s" s="229">
        <v>144</v>
      </c>
      <c r="C125" s="305">
        <v>0</v>
      </c>
      <c r="D125" s="305">
        <v>237.25713</v>
      </c>
      <c r="E125" s="305">
        <v>951.0953906962604</v>
      </c>
      <c r="F125" s="305">
        <v>558.8072349999999</v>
      </c>
      <c r="G125" s="312">
        <f>SUM(C125:F125)</f>
        <v>1747.159755696260</v>
      </c>
      <c r="H125" s="313">
        <v>776.8036875731481</v>
      </c>
      <c r="I125" s="305">
        <v>126.7988</v>
      </c>
      <c r="J125" s="305">
        <v>2.015</v>
      </c>
      <c r="K125" s="305">
        <v>363.6705528119833</v>
      </c>
      <c r="L125" s="312">
        <v>1269.288040385131</v>
      </c>
      <c r="M125" s="306">
        <f>G125-L125</f>
        <v>477.8717153111288</v>
      </c>
      <c r="N125" s="335"/>
      <c r="O125" s="305"/>
      <c r="P125" s="176"/>
      <c r="Q125" s="176"/>
    </row>
    <row r="126" ht="15" customHeight="1">
      <c r="A126" s="194">
        <v>2009</v>
      </c>
      <c r="B126" t="s" s="229">
        <v>145</v>
      </c>
      <c r="C126" s="305">
        <v>0</v>
      </c>
      <c r="D126" s="305">
        <v>215.31418</v>
      </c>
      <c r="E126" s="305">
        <v>806.8291010762873</v>
      </c>
      <c r="F126" s="305">
        <v>794.6130499999999</v>
      </c>
      <c r="G126" s="312">
        <f>SUM(C126:F126)</f>
        <v>1816.756331076287</v>
      </c>
      <c r="H126" s="313">
        <v>439.8032578311451</v>
      </c>
      <c r="I126" s="305">
        <v>89.69101999999999</v>
      </c>
      <c r="J126" s="305">
        <v>1.706</v>
      </c>
      <c r="K126" s="305">
        <v>360.9878572429558</v>
      </c>
      <c r="L126" s="312">
        <v>892.188135074101</v>
      </c>
      <c r="M126" s="306">
        <f>G126-L126</f>
        <v>924.5681960021861</v>
      </c>
      <c r="N126" s="335"/>
      <c r="O126" s="305"/>
      <c r="P126" s="176"/>
      <c r="Q126" s="176"/>
    </row>
    <row r="127" ht="15" customHeight="1">
      <c r="A127" s="194">
        <v>2009</v>
      </c>
      <c r="B127" t="s" s="229">
        <v>146</v>
      </c>
      <c r="C127" s="305">
        <v>5.46743858393332</v>
      </c>
      <c r="D127" s="305">
        <v>342.08928</v>
      </c>
      <c r="E127" s="305">
        <v>1302.064292488856</v>
      </c>
      <c r="F127" s="305">
        <v>947.4740799999998</v>
      </c>
      <c r="G127" s="312">
        <f>SUM(C127:F127)</f>
        <v>2597.095091072789</v>
      </c>
      <c r="H127" s="313">
        <v>258.8839637397927</v>
      </c>
      <c r="I127" s="305">
        <v>80.83552999999999</v>
      </c>
      <c r="J127" s="305">
        <v>2.069</v>
      </c>
      <c r="K127" s="305">
        <v>351.7717742285665</v>
      </c>
      <c r="L127" s="312">
        <v>693.5602679683593</v>
      </c>
      <c r="M127" s="306">
        <f>G127-L127</f>
        <v>1903.534823104430</v>
      </c>
      <c r="N127" s="335"/>
      <c r="O127" s="305"/>
      <c r="P127" s="176"/>
      <c r="Q127" s="176"/>
    </row>
    <row r="128" ht="15" customHeight="1">
      <c r="A128" s="194">
        <v>2009</v>
      </c>
      <c r="B128" t="s" s="229">
        <v>147</v>
      </c>
      <c r="C128" s="305">
        <v>0</v>
      </c>
      <c r="D128" s="305">
        <v>111.20356</v>
      </c>
      <c r="E128" s="305">
        <v>1552.632606421010</v>
      </c>
      <c r="F128" s="305">
        <v>1039.478755</v>
      </c>
      <c r="G128" s="312">
        <f>SUM(C128:F128)</f>
        <v>2703.314921421010</v>
      </c>
      <c r="H128" s="313">
        <v>460.5162503239118</v>
      </c>
      <c r="I128" s="305">
        <v>18.894</v>
      </c>
      <c r="J128" s="305">
        <v>1.868</v>
      </c>
      <c r="K128" s="305">
        <v>374.5609483482264</v>
      </c>
      <c r="L128" s="312">
        <v>855.8391986721382</v>
      </c>
      <c r="M128" s="306">
        <f>G128-L128</f>
        <v>1847.475722748872</v>
      </c>
      <c r="N128" s="335"/>
      <c r="O128" s="305"/>
      <c r="P128" s="176"/>
      <c r="Q128" s="176"/>
    </row>
    <row r="129" ht="15" customHeight="1">
      <c r="A129" s="194">
        <v>2009</v>
      </c>
      <c r="B129" t="s" s="229">
        <v>148</v>
      </c>
      <c r="C129" s="305">
        <v>0</v>
      </c>
      <c r="D129" s="305">
        <v>228.81789</v>
      </c>
      <c r="E129" s="305">
        <v>1701.038748026168</v>
      </c>
      <c r="F129" s="305">
        <v>1439.81607</v>
      </c>
      <c r="G129" s="312">
        <f>SUM(C129:F129)</f>
        <v>3369.672708026168</v>
      </c>
      <c r="H129" s="313">
        <v>624.2947858029268</v>
      </c>
      <c r="I129" s="305">
        <v>99.52905</v>
      </c>
      <c r="J129" s="305">
        <v>1.912</v>
      </c>
      <c r="K129" s="305">
        <v>394.2149586790715</v>
      </c>
      <c r="L129" s="312">
        <v>1119.950794481998</v>
      </c>
      <c r="M129" s="306">
        <f>G129-L129</f>
        <v>2249.721913544169</v>
      </c>
      <c r="N129" s="335"/>
      <c r="O129" s="305"/>
      <c r="P129" s="176"/>
      <c r="Q129" s="176"/>
    </row>
    <row r="130" ht="15" customHeight="1">
      <c r="A130" s="194">
        <v>2009</v>
      </c>
      <c r="B130" t="s" s="229">
        <v>149</v>
      </c>
      <c r="C130" s="305">
        <v>104.2873417203107</v>
      </c>
      <c r="D130" s="305">
        <v>867.5725900000001</v>
      </c>
      <c r="E130" s="305">
        <v>2265.405525642510</v>
      </c>
      <c r="F130" s="305">
        <v>1333.45016</v>
      </c>
      <c r="G130" s="312">
        <f>SUM(C130:F130)</f>
        <v>4570.715617362821</v>
      </c>
      <c r="H130" s="313">
        <v>135.3412220228583</v>
      </c>
      <c r="I130" s="305">
        <v>113.8485</v>
      </c>
      <c r="J130" s="305">
        <v>1.646</v>
      </c>
      <c r="K130" s="305">
        <v>431.5280580382908</v>
      </c>
      <c r="L130" s="312">
        <v>682.3637800611491</v>
      </c>
      <c r="M130" s="306">
        <f>G130-L130</f>
        <v>3888.351837301672</v>
      </c>
      <c r="N130" s="335"/>
      <c r="O130" s="305"/>
      <c r="P130" s="176"/>
      <c r="Q130" s="176"/>
    </row>
    <row r="131" ht="15" customHeight="1">
      <c r="A131" s="253">
        <v>2009</v>
      </c>
      <c r="B131" t="s" s="254">
        <v>101</v>
      </c>
      <c r="C131" s="307">
        <v>483.7348821426378</v>
      </c>
      <c r="D131" s="307">
        <v>1044.88334</v>
      </c>
      <c r="E131" s="307">
        <v>2512.357604187538</v>
      </c>
      <c r="F131" s="307">
        <v>1773.027375</v>
      </c>
      <c r="G131" s="318">
        <f>SUM(C131:F131)</f>
        <v>5814.003201330175</v>
      </c>
      <c r="H131" s="332">
        <v>0</v>
      </c>
      <c r="I131" s="307">
        <v>116.19674</v>
      </c>
      <c r="J131" s="307">
        <v>1.437</v>
      </c>
      <c r="K131" s="307">
        <v>494.9061184036341</v>
      </c>
      <c r="L131" s="318">
        <v>612.5398584036341</v>
      </c>
      <c r="M131" s="306">
        <f>G131-L131</f>
        <v>5201.463342926541</v>
      </c>
      <c r="N131" s="335"/>
      <c r="O131" s="305"/>
      <c r="P131" s="176"/>
      <c r="Q131" s="176"/>
    </row>
    <row r="132" ht="15" customHeight="1">
      <c r="A132" s="259">
        <v>2010</v>
      </c>
      <c r="B132" t="s" s="260">
        <v>89</v>
      </c>
      <c r="C132" s="309">
        <v>390.3188615299035</v>
      </c>
      <c r="D132" s="309">
        <v>1031.86617</v>
      </c>
      <c r="E132" s="309">
        <v>3049.428623003619</v>
      </c>
      <c r="F132" s="309">
        <v>1645.179150155871</v>
      </c>
      <c r="G132" s="311">
        <v>6116.792804689393</v>
      </c>
      <c r="H132" s="333">
        <v>42.65195279269456</v>
      </c>
      <c r="I132" s="309">
        <v>128.654</v>
      </c>
      <c r="J132" s="309">
        <v>1.56784</v>
      </c>
      <c r="K132" s="309">
        <v>510.5331978113867</v>
      </c>
      <c r="L132" s="311">
        <v>683.4069906040813</v>
      </c>
      <c r="M132" s="306">
        <f>G132-L132</f>
        <v>5433.385814085312</v>
      </c>
      <c r="N132" s="335"/>
      <c r="O132" s="305"/>
      <c r="P132" s="176"/>
      <c r="Q132" s="176"/>
    </row>
    <row r="133" ht="15" customHeight="1">
      <c r="A133" s="194">
        <v>2010</v>
      </c>
      <c r="B133" t="s" s="229">
        <v>87</v>
      </c>
      <c r="C133" s="305">
        <v>128.9848503571673</v>
      </c>
      <c r="D133" s="305">
        <v>876.99792</v>
      </c>
      <c r="E133" s="305">
        <v>2684.099107839938</v>
      </c>
      <c r="F133" s="305">
        <v>1432.517946958155</v>
      </c>
      <c r="G133" s="312">
        <v>5122.599825155261</v>
      </c>
      <c r="H133" s="313">
        <v>71.71047573751861</v>
      </c>
      <c r="I133" s="305">
        <v>120.397</v>
      </c>
      <c r="J133" s="305">
        <v>0.92824</v>
      </c>
      <c r="K133" s="305">
        <v>296.4901900107464</v>
      </c>
      <c r="L133" s="312">
        <v>489.525905748265</v>
      </c>
      <c r="M133" s="306">
        <f>G133-L133</f>
        <v>4633.073919406996</v>
      </c>
      <c r="N133" s="335"/>
      <c r="O133" s="305"/>
      <c r="P133" s="176"/>
      <c r="Q133" s="176"/>
    </row>
    <row r="134" ht="15" customHeight="1">
      <c r="A134" s="194">
        <v>2010</v>
      </c>
      <c r="B134" t="s" s="229">
        <v>141</v>
      </c>
      <c r="C134" s="305">
        <v>11.57260864146933</v>
      </c>
      <c r="D134" s="305">
        <v>911.10275</v>
      </c>
      <c r="E134" s="305">
        <v>2827.998964559980</v>
      </c>
      <c r="F134" s="305">
        <v>1407.892206359606</v>
      </c>
      <c r="G134" s="312">
        <v>5158.566529561055</v>
      </c>
      <c r="H134" s="313">
        <v>261.3348290961085</v>
      </c>
      <c r="I134" s="305">
        <v>138.312</v>
      </c>
      <c r="J134" s="305">
        <v>1.34152</v>
      </c>
      <c r="K134" s="305">
        <v>481.6699766258021</v>
      </c>
      <c r="L134" s="312">
        <v>882.6583257219106</v>
      </c>
      <c r="M134" s="306">
        <f>G134-L134</f>
        <v>4275.908203839144</v>
      </c>
      <c r="N134" s="335"/>
      <c r="O134" s="305"/>
      <c r="P134" s="176"/>
      <c r="Q134" s="176"/>
    </row>
    <row r="135" ht="15" customHeight="1">
      <c r="A135" s="194">
        <v>2010</v>
      </c>
      <c r="B135" t="s" s="229">
        <v>142</v>
      </c>
      <c r="C135" s="305">
        <v>0</v>
      </c>
      <c r="D135" s="305">
        <v>721.9562100000001</v>
      </c>
      <c r="E135" s="305">
        <v>1691.470318113504</v>
      </c>
      <c r="F135" s="305">
        <v>1820.158409843622</v>
      </c>
      <c r="G135" s="312">
        <v>4233.584937957126</v>
      </c>
      <c r="H135" s="313">
        <v>864.6927912831217</v>
      </c>
      <c r="I135" s="305">
        <v>127.05694</v>
      </c>
      <c r="J135" s="305">
        <v>1.47682</v>
      </c>
      <c r="K135" s="305">
        <v>406.470734142734</v>
      </c>
      <c r="L135" s="312">
        <v>1399.697285425856</v>
      </c>
      <c r="M135" s="306">
        <f>G135-L135</f>
        <v>2833.887652531271</v>
      </c>
      <c r="N135" s="335"/>
      <c r="O135" s="305"/>
      <c r="P135" s="176"/>
      <c r="Q135" s="176"/>
    </row>
    <row r="136" ht="15" customHeight="1">
      <c r="A136" s="194">
        <v>2010</v>
      </c>
      <c r="B136" t="s" s="229">
        <v>143</v>
      </c>
      <c r="C136" s="305">
        <v>0</v>
      </c>
      <c r="D136" s="305">
        <v>520.74414</v>
      </c>
      <c r="E136" s="305">
        <v>1758.160020796455</v>
      </c>
      <c r="F136" s="305">
        <v>1699.485746677948</v>
      </c>
      <c r="G136" s="312">
        <v>3978.389907474403</v>
      </c>
      <c r="H136" s="313">
        <v>1306.287198943217</v>
      </c>
      <c r="I136" s="305">
        <v>123.1081</v>
      </c>
      <c r="J136" s="305">
        <v>1.08486</v>
      </c>
      <c r="K136" s="305">
        <v>425.8662854317838</v>
      </c>
      <c r="L136" s="312">
        <v>1856.346444375001</v>
      </c>
      <c r="M136" s="306">
        <f>G136-L136</f>
        <v>2122.043463099402</v>
      </c>
      <c r="N136" s="335"/>
      <c r="O136" s="305"/>
      <c r="P136" s="176"/>
      <c r="Q136" s="176"/>
    </row>
    <row r="137" ht="15" customHeight="1">
      <c r="A137" s="194">
        <v>2010</v>
      </c>
      <c r="B137" t="s" s="229">
        <v>144</v>
      </c>
      <c r="C137" s="305">
        <v>0</v>
      </c>
      <c r="D137" s="305">
        <v>443.90169</v>
      </c>
      <c r="E137" s="305">
        <v>2088.449650141592</v>
      </c>
      <c r="F137" s="305">
        <v>1005.129767388160</v>
      </c>
      <c r="G137" s="312">
        <v>3537.481107529753</v>
      </c>
      <c r="H137" s="313">
        <v>1414.709074667718</v>
      </c>
      <c r="I137" s="305">
        <v>122.94965</v>
      </c>
      <c r="J137" s="305">
        <v>0.14104</v>
      </c>
      <c r="K137" s="305">
        <v>412.8948283315516</v>
      </c>
      <c r="L137" s="312">
        <v>1950.694592999270</v>
      </c>
      <c r="M137" s="306">
        <f>G137-L137</f>
        <v>1586.786514530483</v>
      </c>
      <c r="N137" s="335"/>
      <c r="O137" s="305"/>
      <c r="P137" s="176"/>
      <c r="Q137" s="176"/>
    </row>
    <row r="138" ht="15" customHeight="1">
      <c r="A138" s="194">
        <v>2010</v>
      </c>
      <c r="B138" t="s" s="229">
        <v>145</v>
      </c>
      <c r="C138" s="305">
        <v>0</v>
      </c>
      <c r="D138" s="305">
        <v>467.6865</v>
      </c>
      <c r="E138" s="305">
        <v>1267.647784593838</v>
      </c>
      <c r="F138" s="305">
        <v>1037.088481241967</v>
      </c>
      <c r="G138" s="312">
        <v>2772.422765835805</v>
      </c>
      <c r="H138" s="313">
        <v>1302.458002426556</v>
      </c>
      <c r="I138" s="305">
        <v>79.07843000000001</v>
      </c>
      <c r="J138" s="305">
        <v>0.38294</v>
      </c>
      <c r="K138" s="305">
        <v>405.0913000831372</v>
      </c>
      <c r="L138" s="312">
        <v>1787.010672509693</v>
      </c>
      <c r="M138" s="306">
        <f>G138-L138</f>
        <v>985.4120933261117</v>
      </c>
      <c r="N138" s="335"/>
      <c r="O138" s="305"/>
      <c r="P138" s="176"/>
      <c r="Q138" s="176"/>
    </row>
    <row r="139" ht="15" customHeight="1">
      <c r="A139" s="194">
        <v>2010</v>
      </c>
      <c r="B139" t="s" s="229">
        <v>146</v>
      </c>
      <c r="C139" s="305">
        <v>0</v>
      </c>
      <c r="D139" s="305">
        <v>407.58155</v>
      </c>
      <c r="E139" s="305">
        <v>1108.748963982996</v>
      </c>
      <c r="F139" s="305">
        <v>1481.283663687931</v>
      </c>
      <c r="G139" s="312">
        <v>2997.614177670926</v>
      </c>
      <c r="H139" s="313">
        <v>1025.686379246701</v>
      </c>
      <c r="I139" s="305">
        <v>97.44884999999999</v>
      </c>
      <c r="J139" s="305">
        <v>1.47026</v>
      </c>
      <c r="K139" s="305">
        <v>413.2835781597616</v>
      </c>
      <c r="L139" s="312">
        <v>1537.889067406462</v>
      </c>
      <c r="M139" s="306">
        <f>G139-L139</f>
        <v>1459.725110264464</v>
      </c>
      <c r="N139" s="335"/>
      <c r="O139" s="305"/>
      <c r="P139" s="176"/>
      <c r="Q139" s="176"/>
    </row>
    <row r="140" ht="15" customHeight="1">
      <c r="A140" s="194">
        <v>2010</v>
      </c>
      <c r="B140" t="s" s="229">
        <v>147</v>
      </c>
      <c r="C140" s="305">
        <v>0</v>
      </c>
      <c r="D140" s="305">
        <v>412.97697</v>
      </c>
      <c r="E140" s="305">
        <v>622.6286046015053</v>
      </c>
      <c r="F140" s="305">
        <v>1575.943229221002</v>
      </c>
      <c r="G140" s="312">
        <v>2611.548803822508</v>
      </c>
      <c r="H140" s="313">
        <v>669.5204703773913</v>
      </c>
      <c r="I140" s="305">
        <v>17.11629</v>
      </c>
      <c r="J140" s="305">
        <v>1.57358</v>
      </c>
      <c r="K140" s="305">
        <v>421.5094146846304</v>
      </c>
      <c r="L140" s="312">
        <v>1109.719755062022</v>
      </c>
      <c r="M140" s="306">
        <f>G140-L140</f>
        <v>1501.829048760486</v>
      </c>
      <c r="N140" s="335"/>
      <c r="O140" s="305"/>
      <c r="P140" s="176"/>
      <c r="Q140" s="176"/>
    </row>
    <row r="141" ht="15" customHeight="1">
      <c r="A141" s="194">
        <v>2010</v>
      </c>
      <c r="B141" t="s" s="229">
        <v>148</v>
      </c>
      <c r="C141" s="305">
        <v>0</v>
      </c>
      <c r="D141" s="305">
        <v>558.2064399999999</v>
      </c>
      <c r="E141" s="305">
        <v>2161.871344052367</v>
      </c>
      <c r="F141" s="305">
        <v>1771.752663385063</v>
      </c>
      <c r="G141" s="312">
        <v>4491.830447437430</v>
      </c>
      <c r="H141" s="313">
        <v>1506.220804576850</v>
      </c>
      <c r="I141" s="305">
        <v>94.47283</v>
      </c>
      <c r="J141" s="305">
        <v>1.75808</v>
      </c>
      <c r="K141" s="305">
        <v>396.2837372163739</v>
      </c>
      <c r="L141" s="312">
        <v>1998.735451793224</v>
      </c>
      <c r="M141" s="306">
        <f>G141-L141</f>
        <v>2493.094995644206</v>
      </c>
      <c r="N141" s="335"/>
      <c r="O141" s="305"/>
      <c r="P141" s="176"/>
      <c r="Q141" s="176"/>
    </row>
    <row r="142" ht="15" customHeight="1">
      <c r="A142" s="194">
        <v>2010</v>
      </c>
      <c r="B142" t="s" s="229">
        <v>149</v>
      </c>
      <c r="C142" s="305">
        <v>86.75599302797207</v>
      </c>
      <c r="D142" s="305">
        <v>887.7809300000001</v>
      </c>
      <c r="E142" s="305">
        <v>2554.407487491701</v>
      </c>
      <c r="F142" s="305">
        <v>1921.799160678589</v>
      </c>
      <c r="G142" s="312">
        <v>5450.743571198262</v>
      </c>
      <c r="H142" s="313">
        <v>335.4637033883478</v>
      </c>
      <c r="I142" s="305">
        <v>109.3121</v>
      </c>
      <c r="J142" s="305">
        <v>1.1931</v>
      </c>
      <c r="K142" s="305">
        <v>490.7954180316624</v>
      </c>
      <c r="L142" s="312">
        <v>936.7643214200102</v>
      </c>
      <c r="M142" s="306">
        <f>G142-L142</f>
        <v>4513.979249778251</v>
      </c>
      <c r="N142" s="335"/>
      <c r="O142" s="305"/>
      <c r="P142" s="176"/>
      <c r="Q142" s="176"/>
    </row>
    <row r="143" ht="15" customHeight="1">
      <c r="A143" s="253">
        <v>2010</v>
      </c>
      <c r="B143" t="s" s="254">
        <v>101</v>
      </c>
      <c r="C143" s="307">
        <v>627.1071454105772</v>
      </c>
      <c r="D143" s="307">
        <v>923.2745799999998</v>
      </c>
      <c r="E143" s="307">
        <v>3210.934199482610</v>
      </c>
      <c r="F143" s="307">
        <v>2233.401134568139</v>
      </c>
      <c r="G143" s="318">
        <v>6994.717059461327</v>
      </c>
      <c r="H143" s="332">
        <v>0.9264619176428178</v>
      </c>
      <c r="I143" s="307">
        <v>135.62052</v>
      </c>
      <c r="J143" s="307">
        <v>1.2587</v>
      </c>
      <c r="K143" s="307">
        <v>472.6094083989509</v>
      </c>
      <c r="L143" s="318">
        <v>610.4150903165937</v>
      </c>
      <c r="M143" s="306">
        <f>G143-L143</f>
        <v>6384.301969144733</v>
      </c>
      <c r="N143" s="335"/>
      <c r="O143" s="305"/>
      <c r="P143" s="176"/>
      <c r="Q143" s="176"/>
    </row>
    <row r="144" ht="15" customHeight="1">
      <c r="A144" s="259">
        <v>2011</v>
      </c>
      <c r="B144" t="s" s="260">
        <v>89</v>
      </c>
      <c r="C144" s="309">
        <v>300.3598713438798</v>
      </c>
      <c r="D144" s="309">
        <v>949.8645599999996</v>
      </c>
      <c r="E144" s="309">
        <v>2454.597869673283</v>
      </c>
      <c r="F144" s="309">
        <v>2587.240406376564</v>
      </c>
      <c r="G144" s="311">
        <v>6292.062707393727</v>
      </c>
      <c r="H144" s="333">
        <v>0.5105010138973081</v>
      </c>
      <c r="I144" s="309">
        <v>141.078</v>
      </c>
      <c r="J144" s="309">
        <v>1.38826</v>
      </c>
      <c r="K144" s="309">
        <v>488.9362444882224</v>
      </c>
      <c r="L144" s="311">
        <v>631.9130055021196</v>
      </c>
      <c r="M144" s="306">
        <f>G144-L144</f>
        <v>5660.149701891607</v>
      </c>
      <c r="N144" s="335"/>
      <c r="O144" s="305"/>
      <c r="P144" s="176"/>
      <c r="Q144" s="176"/>
    </row>
    <row r="145" ht="15" customHeight="1">
      <c r="A145" s="194">
        <v>2011</v>
      </c>
      <c r="B145" t="s" s="229">
        <v>87</v>
      </c>
      <c r="C145" s="305">
        <v>22.61562558135507</v>
      </c>
      <c r="D145" s="305">
        <v>546.3388699999999</v>
      </c>
      <c r="E145" s="305">
        <v>2161.698092596238</v>
      </c>
      <c r="F145" s="305">
        <v>2129.597094822577</v>
      </c>
      <c r="G145" s="312">
        <v>4860.249683000169</v>
      </c>
      <c r="H145" s="313">
        <v>100.9429086782839</v>
      </c>
      <c r="I145" s="305">
        <v>123.5598</v>
      </c>
      <c r="J145" s="305">
        <v>1.12176</v>
      </c>
      <c r="K145" s="305">
        <v>373.1200953281736</v>
      </c>
      <c r="L145" s="312">
        <v>598.7445640064575</v>
      </c>
      <c r="M145" s="306">
        <f>G145-L145</f>
        <v>4261.505118993711</v>
      </c>
      <c r="N145" s="335"/>
      <c r="O145" s="305"/>
      <c r="P145" s="176"/>
      <c r="Q145" s="176"/>
    </row>
    <row r="146" ht="15" customHeight="1">
      <c r="A146" s="194">
        <v>2011</v>
      </c>
      <c r="B146" t="s" s="229">
        <v>141</v>
      </c>
      <c r="C146" s="305">
        <v>39.51186801436162</v>
      </c>
      <c r="D146" s="305">
        <v>208.27396</v>
      </c>
      <c r="E146" s="305">
        <v>2328.182125489397</v>
      </c>
      <c r="F146" s="305">
        <v>2604.232710435327</v>
      </c>
      <c r="G146" s="312">
        <v>5180.200663939086</v>
      </c>
      <c r="H146" s="313">
        <v>116.9896663479086</v>
      </c>
      <c r="I146" s="305">
        <v>135.78522</v>
      </c>
      <c r="J146" s="305">
        <v>1.45796</v>
      </c>
      <c r="K146" s="305">
        <v>407.1380349562968</v>
      </c>
      <c r="L146" s="312">
        <v>661.3708813042053</v>
      </c>
      <c r="M146" s="306">
        <f>G146-L146</f>
        <v>4518.829782634881</v>
      </c>
      <c r="N146" s="335"/>
      <c r="O146" s="305"/>
      <c r="P146" s="176"/>
      <c r="Q146" s="176"/>
    </row>
    <row r="147" ht="15" customHeight="1">
      <c r="A147" s="194">
        <v>2011</v>
      </c>
      <c r="B147" t="s" s="229">
        <v>142</v>
      </c>
      <c r="C147" s="305">
        <v>0</v>
      </c>
      <c r="D147" s="305">
        <v>493.01418</v>
      </c>
      <c r="E147" s="305">
        <v>1088.288414590105</v>
      </c>
      <c r="F147" s="305">
        <v>2837.512044690718</v>
      </c>
      <c r="G147" s="312">
        <v>4418.814639280823</v>
      </c>
      <c r="H147" s="313">
        <v>1240.404624365483</v>
      </c>
      <c r="I147" s="305">
        <v>121.84808</v>
      </c>
      <c r="J147" s="305">
        <v>0.96596</v>
      </c>
      <c r="K147" s="305">
        <v>410.7995515647775</v>
      </c>
      <c r="L147" s="312">
        <v>1774.018215930260</v>
      </c>
      <c r="M147" s="306">
        <f>G147-L147</f>
        <v>2644.796423350563</v>
      </c>
      <c r="N147" s="335"/>
      <c r="O147" s="305"/>
      <c r="P147" s="176"/>
      <c r="Q147" s="176"/>
    </row>
    <row r="148" ht="15" customHeight="1">
      <c r="A148" s="194">
        <v>2011</v>
      </c>
      <c r="B148" t="s" s="229">
        <v>143</v>
      </c>
      <c r="C148" s="305">
        <v>0</v>
      </c>
      <c r="D148" s="305">
        <v>532.1614947120418</v>
      </c>
      <c r="E148" s="305">
        <v>957.0846395599674</v>
      </c>
      <c r="F148" s="305">
        <v>2625.039772010216</v>
      </c>
      <c r="G148" s="312">
        <v>4114.285906282224</v>
      </c>
      <c r="H148" s="313">
        <v>1118.039980203046</v>
      </c>
      <c r="I148" s="305">
        <v>127.60095</v>
      </c>
      <c r="J148" s="305">
        <v>1.00696</v>
      </c>
      <c r="K148" s="305">
        <v>420.3231538540869</v>
      </c>
      <c r="L148" s="312">
        <v>1666.971044057133</v>
      </c>
      <c r="M148" s="306">
        <f>G148-L148</f>
        <v>2447.314862225092</v>
      </c>
      <c r="N148" s="335"/>
      <c r="O148" s="305"/>
      <c r="P148" s="176"/>
      <c r="Q148" s="176"/>
    </row>
    <row r="149" ht="15" customHeight="1">
      <c r="A149" s="194">
        <v>2011</v>
      </c>
      <c r="B149" t="s" s="229">
        <v>144</v>
      </c>
      <c r="C149" s="305">
        <v>0</v>
      </c>
      <c r="D149" s="305">
        <v>389.9831500000001</v>
      </c>
      <c r="E149" s="305">
        <v>758.0405030181087</v>
      </c>
      <c r="F149" s="305">
        <v>2154.208791342019</v>
      </c>
      <c r="G149" s="312">
        <v>3302.232444360128</v>
      </c>
      <c r="H149" s="313">
        <v>882.9178839593911</v>
      </c>
      <c r="I149" s="305">
        <v>92.54626000000002</v>
      </c>
      <c r="J149" s="305">
        <v>0.76916</v>
      </c>
      <c r="K149" s="305">
        <v>386.4040812902367</v>
      </c>
      <c r="L149" s="312">
        <v>1362.637385249628</v>
      </c>
      <c r="M149" s="306">
        <f>G149-L149</f>
        <v>1939.5950591105</v>
      </c>
      <c r="N149" s="335"/>
      <c r="O149" s="305"/>
      <c r="P149" s="176"/>
      <c r="Q149" s="176"/>
    </row>
    <row r="150" ht="15" customHeight="1">
      <c r="A150" s="194">
        <v>2011</v>
      </c>
      <c r="B150" t="s" s="229">
        <v>145</v>
      </c>
      <c r="C150" s="305">
        <v>0</v>
      </c>
      <c r="D150" s="305">
        <v>409.49754</v>
      </c>
      <c r="E150" s="305">
        <v>1314.545611481519</v>
      </c>
      <c r="F150" s="305">
        <v>1993.383759670758</v>
      </c>
      <c r="G150" s="312">
        <v>3717.426911152277</v>
      </c>
      <c r="H150" s="313">
        <v>1022.120897421461</v>
      </c>
      <c r="I150" s="305">
        <v>68.88996</v>
      </c>
      <c r="J150" s="305">
        <v>0.88314</v>
      </c>
      <c r="K150" s="305">
        <v>441.4061525084479</v>
      </c>
      <c r="L150" s="312">
        <v>1533.300149929909</v>
      </c>
      <c r="M150" s="306">
        <f>G150-L150</f>
        <v>2184.126761222368</v>
      </c>
      <c r="N150" s="335"/>
      <c r="O150" s="305"/>
      <c r="P150" s="176"/>
      <c r="Q150" s="176"/>
    </row>
    <row r="151" ht="15" customHeight="1">
      <c r="A151" s="194">
        <v>2011</v>
      </c>
      <c r="B151" t="s" s="229">
        <v>146</v>
      </c>
      <c r="C151" s="305">
        <v>0</v>
      </c>
      <c r="D151" s="305">
        <v>363.96847</v>
      </c>
      <c r="E151" s="305">
        <v>1754.106486119786</v>
      </c>
      <c r="F151" s="305">
        <v>1905.930869145905</v>
      </c>
      <c r="G151" s="312">
        <v>4024.005825265691</v>
      </c>
      <c r="H151" s="313">
        <v>1334.762555939086</v>
      </c>
      <c r="I151" s="305">
        <v>111.2475</v>
      </c>
      <c r="J151" s="305">
        <v>0.7257</v>
      </c>
      <c r="K151" s="305">
        <v>442.6354314926456</v>
      </c>
      <c r="L151" s="312">
        <v>1889.371187431732</v>
      </c>
      <c r="M151" s="306">
        <f>G151-L151</f>
        <v>2134.634637833959</v>
      </c>
      <c r="N151" s="335"/>
      <c r="O151" s="305"/>
      <c r="P151" s="176"/>
      <c r="Q151" s="176"/>
    </row>
    <row r="152" ht="15" customHeight="1">
      <c r="A152" s="194">
        <v>2011</v>
      </c>
      <c r="B152" t="s" s="229">
        <v>147</v>
      </c>
      <c r="C152" s="305">
        <v>0</v>
      </c>
      <c r="D152" s="305">
        <v>506.2458299999999</v>
      </c>
      <c r="E152" s="305">
        <v>1259.667520432144</v>
      </c>
      <c r="F152" s="305">
        <v>1700.037354644386</v>
      </c>
      <c r="G152" s="312">
        <v>3465.950705076530</v>
      </c>
      <c r="H152" s="313">
        <v>663.9595702538072</v>
      </c>
      <c r="I152" s="305">
        <v>110.63282</v>
      </c>
      <c r="J152" s="305">
        <v>0.5945</v>
      </c>
      <c r="K152" s="305">
        <v>472.8969420129102</v>
      </c>
      <c r="L152" s="312">
        <v>1248.083832266718</v>
      </c>
      <c r="M152" s="306">
        <f>G152-L152</f>
        <v>2217.866872809813</v>
      </c>
      <c r="N152" s="335"/>
      <c r="O152" s="305"/>
      <c r="P152" s="176"/>
      <c r="Q152" s="176"/>
    </row>
    <row r="153" ht="15" customHeight="1">
      <c r="A153" s="194">
        <v>2011</v>
      </c>
      <c r="B153" t="s" s="229">
        <v>148</v>
      </c>
      <c r="C153" s="305">
        <v>0</v>
      </c>
      <c r="D153" s="305">
        <v>580.3370100000001</v>
      </c>
      <c r="E153" s="305">
        <v>1740.965875235050</v>
      </c>
      <c r="F153" s="305">
        <v>1856.189943030477</v>
      </c>
      <c r="G153" s="312">
        <v>4177.492828265526</v>
      </c>
      <c r="H153" s="313">
        <v>1382.098243248731</v>
      </c>
      <c r="I153" s="305">
        <v>112.15996</v>
      </c>
      <c r="J153" s="305">
        <v>0.5658</v>
      </c>
      <c r="K153" s="305">
        <v>482.7302351828018</v>
      </c>
      <c r="L153" s="312">
        <v>1977.554238431533</v>
      </c>
      <c r="M153" s="306">
        <f>G153-L153</f>
        <v>2199.938589833993</v>
      </c>
      <c r="N153" s="335"/>
      <c r="O153" s="305"/>
      <c r="P153" s="176"/>
      <c r="Q153" s="176"/>
    </row>
    <row r="154" ht="15" customHeight="1">
      <c r="A154" s="194">
        <v>2011</v>
      </c>
      <c r="B154" t="s" s="229">
        <v>149</v>
      </c>
      <c r="C154" s="305">
        <v>0</v>
      </c>
      <c r="D154" s="305">
        <v>674.7939099999999</v>
      </c>
      <c r="E154" s="305">
        <v>2562.370758619517</v>
      </c>
      <c r="F154" s="305">
        <v>1252.389358678046</v>
      </c>
      <c r="G154" s="312">
        <v>4489.554027297563</v>
      </c>
      <c r="H154" s="313">
        <v>1035.832031269036</v>
      </c>
      <c r="I154" s="305">
        <v>117.33643</v>
      </c>
      <c r="J154" s="305">
        <v>0.71996</v>
      </c>
      <c r="K154" s="305">
        <v>499.1870632369728</v>
      </c>
      <c r="L154" s="312">
        <v>1653.075484506008</v>
      </c>
      <c r="M154" s="306">
        <f>G154-L154</f>
        <v>2836.478542791555</v>
      </c>
      <c r="N154" s="335"/>
      <c r="O154" s="305"/>
      <c r="P154" s="176"/>
      <c r="Q154" s="176"/>
    </row>
    <row r="155" ht="15" customHeight="1">
      <c r="A155" s="253">
        <v>2011</v>
      </c>
      <c r="B155" t="s" s="254">
        <v>101</v>
      </c>
      <c r="C155" s="307">
        <v>5.91397476923077</v>
      </c>
      <c r="D155" s="307">
        <v>792.5043000000001</v>
      </c>
      <c r="E155" s="307">
        <v>2823.908591864081</v>
      </c>
      <c r="F155" s="307">
        <v>1651.536578695222</v>
      </c>
      <c r="G155" s="318">
        <v>5273.863445328534</v>
      </c>
      <c r="H155" s="332">
        <v>380.4432806106871</v>
      </c>
      <c r="I155" s="307">
        <v>123.9427</v>
      </c>
      <c r="J155" s="307">
        <v>0.60434</v>
      </c>
      <c r="K155" s="307">
        <v>461.511784022315</v>
      </c>
      <c r="L155" s="318">
        <v>966.5021046330021</v>
      </c>
      <c r="M155" s="306">
        <f>G155-L155</f>
        <v>4307.361340695532</v>
      </c>
      <c r="N155" s="335"/>
      <c r="O155" s="305"/>
      <c r="P155" s="176"/>
      <c r="Q155" s="176"/>
    </row>
    <row r="156" ht="15" customHeight="1">
      <c r="A156" s="259">
        <v>2012</v>
      </c>
      <c r="B156" t="s" s="260">
        <v>89</v>
      </c>
      <c r="C156" s="309">
        <v>19.57059208226221</v>
      </c>
      <c r="D156" s="309">
        <v>862.49671</v>
      </c>
      <c r="E156" s="309">
        <v>3216.749075442774</v>
      </c>
      <c r="F156" s="309">
        <v>1229.994121680346</v>
      </c>
      <c r="G156" s="311">
        <v>5328.810499205383</v>
      </c>
      <c r="H156" s="333">
        <v>176.3482424427481</v>
      </c>
      <c r="I156" s="309">
        <v>184.81632</v>
      </c>
      <c r="J156" s="309">
        <v>0.71996</v>
      </c>
      <c r="K156" s="309">
        <v>439.8885075427416</v>
      </c>
      <c r="L156" s="311">
        <v>801.7730299854898</v>
      </c>
      <c r="M156" s="306">
        <f>G156-L156</f>
        <v>4527.037469219893</v>
      </c>
      <c r="N156" s="335"/>
      <c r="O156" s="305"/>
      <c r="P156" s="176"/>
      <c r="Q156" s="176"/>
    </row>
    <row r="157" ht="15" customHeight="1">
      <c r="A157" s="194">
        <v>2012</v>
      </c>
      <c r="B157" t="s" s="229">
        <v>87</v>
      </c>
      <c r="C157" s="305">
        <v>11.82644680203046</v>
      </c>
      <c r="D157" s="305">
        <v>864.0922700000001</v>
      </c>
      <c r="E157" s="305">
        <v>3003.849930966072</v>
      </c>
      <c r="F157" s="305">
        <v>1171.446134344559</v>
      </c>
      <c r="G157" s="312">
        <v>5051.214782112662</v>
      </c>
      <c r="H157" s="313">
        <v>306.3496707692308</v>
      </c>
      <c r="I157" s="305">
        <v>183.45904</v>
      </c>
      <c r="J157" s="305">
        <v>0.51086</v>
      </c>
      <c r="K157" s="305">
        <v>417.2465848825677</v>
      </c>
      <c r="L157" s="312">
        <v>907.5661556517985</v>
      </c>
      <c r="M157" s="306">
        <f>G157-L157</f>
        <v>4143.648626460863</v>
      </c>
      <c r="N157" s="335"/>
      <c r="O157" s="305"/>
      <c r="P157" s="176"/>
      <c r="Q157" s="176"/>
    </row>
    <row r="158" ht="15" customHeight="1">
      <c r="A158" s="194">
        <v>2012</v>
      </c>
      <c r="B158" t="s" s="229">
        <v>141</v>
      </c>
      <c r="C158" s="305">
        <v>0</v>
      </c>
      <c r="D158" s="305">
        <v>790.00679</v>
      </c>
      <c r="E158" s="305">
        <v>2600.400596630926</v>
      </c>
      <c r="F158" s="305">
        <v>1210.102700365016</v>
      </c>
      <c r="G158" s="312">
        <v>4600.510086995941</v>
      </c>
      <c r="H158" s="313">
        <v>431.6526655384615</v>
      </c>
      <c r="I158" s="305">
        <v>182.73352</v>
      </c>
      <c r="J158" s="305">
        <v>0.54858</v>
      </c>
      <c r="K158" s="305">
        <v>396.2857265999286</v>
      </c>
      <c r="L158" s="312">
        <v>1011.220492138390</v>
      </c>
      <c r="M158" s="306">
        <f>G158-L158</f>
        <v>3589.289594857551</v>
      </c>
      <c r="N158" s="335"/>
      <c r="O158" s="305"/>
      <c r="P158" s="176"/>
      <c r="Q158" s="176"/>
    </row>
    <row r="159" ht="15" customHeight="1">
      <c r="A159" s="194">
        <v>2012</v>
      </c>
      <c r="B159" t="s" s="229">
        <v>142</v>
      </c>
      <c r="C159" s="305">
        <v>0</v>
      </c>
      <c r="D159" s="305">
        <v>694.0441499999999</v>
      </c>
      <c r="E159" s="305">
        <v>1687.430763145129</v>
      </c>
      <c r="F159" s="305">
        <v>1818.653746708375</v>
      </c>
      <c r="G159" s="312">
        <v>4200.128659853504</v>
      </c>
      <c r="H159" s="313">
        <v>580.5393886153847</v>
      </c>
      <c r="I159" s="305">
        <v>199.03168</v>
      </c>
      <c r="J159" s="305">
        <v>0.42968</v>
      </c>
      <c r="K159" s="305">
        <v>444.5587817200071</v>
      </c>
      <c r="L159" s="312">
        <v>1224.559530335392</v>
      </c>
      <c r="M159" s="306">
        <f>G159-L159</f>
        <v>2975.569129518112</v>
      </c>
      <c r="N159" s="335"/>
      <c r="O159" s="305"/>
      <c r="P159" s="176"/>
      <c r="Q159" s="176"/>
    </row>
    <row r="160" ht="15" customHeight="1">
      <c r="A160" s="194">
        <v>2012</v>
      </c>
      <c r="B160" t="s" s="229">
        <v>143</v>
      </c>
      <c r="C160" s="305">
        <v>11.24678776349614</v>
      </c>
      <c r="D160" s="305">
        <v>517.60139</v>
      </c>
      <c r="E160" s="305">
        <v>1763.357096556368</v>
      </c>
      <c r="F160" s="305">
        <v>1472.289241311384</v>
      </c>
      <c r="G160" s="312">
        <v>3764.494515631249</v>
      </c>
      <c r="H160" s="313">
        <v>493.6858561832061</v>
      </c>
      <c r="I160" s="305">
        <v>187.88136</v>
      </c>
      <c r="J160" s="305">
        <v>0.35096</v>
      </c>
      <c r="K160" s="305">
        <v>457.4472384136712</v>
      </c>
      <c r="L160" s="312">
        <v>1139.365414596877</v>
      </c>
      <c r="M160" s="306">
        <f>G160-L160</f>
        <v>2625.129101034372</v>
      </c>
      <c r="N160" s="335"/>
      <c r="O160" s="305"/>
      <c r="P160" s="176"/>
      <c r="Q160" s="176"/>
    </row>
    <row r="161" ht="15" customHeight="1">
      <c r="A161" s="194">
        <v>2012</v>
      </c>
      <c r="B161" t="s" s="229">
        <v>144</v>
      </c>
      <c r="C161" s="305">
        <v>0</v>
      </c>
      <c r="D161" s="305">
        <v>429.8426899999999</v>
      </c>
      <c r="E161" s="305">
        <v>1468.909942167998</v>
      </c>
      <c r="F161" s="305">
        <v>1136.151948817489</v>
      </c>
      <c r="G161" s="312">
        <v>3034.904580985487</v>
      </c>
      <c r="H161" s="313">
        <v>343.4993538461538</v>
      </c>
      <c r="I161" s="305">
        <v>189.6256</v>
      </c>
      <c r="J161" s="305">
        <v>0.50102</v>
      </c>
      <c r="K161" s="305">
        <v>497.8898907931513</v>
      </c>
      <c r="L161" s="312">
        <v>1031.515864639305</v>
      </c>
      <c r="M161" s="306">
        <f>G161-L161</f>
        <v>2003.388716346182</v>
      </c>
      <c r="N161" s="335"/>
      <c r="O161" s="305"/>
      <c r="P161" s="176"/>
      <c r="Q161" s="176"/>
    </row>
    <row r="162" ht="15" customHeight="1">
      <c r="A162" s="194">
        <v>2012</v>
      </c>
      <c r="B162" t="s" s="229">
        <v>145</v>
      </c>
      <c r="C162" s="305">
        <v>0</v>
      </c>
      <c r="D162" s="305">
        <v>447.8967799999999</v>
      </c>
      <c r="E162" s="305">
        <v>2046.375966643508</v>
      </c>
      <c r="F162" s="305">
        <v>761.2311434236672</v>
      </c>
      <c r="G162" s="312">
        <v>3255.503890067175</v>
      </c>
      <c r="H162" s="313">
        <v>922.9941579489797</v>
      </c>
      <c r="I162" s="305">
        <v>189.43796</v>
      </c>
      <c r="J162" s="305">
        <v>0.24436</v>
      </c>
      <c r="K162" s="305">
        <v>464.9533695680712</v>
      </c>
      <c r="L162" s="312">
        <v>1577.629847517051</v>
      </c>
      <c r="M162" s="306">
        <f>G162-L162</f>
        <v>1677.874042550124</v>
      </c>
      <c r="N162" s="335"/>
      <c r="O162" s="305"/>
      <c r="P162" s="176"/>
      <c r="Q162" s="176"/>
    </row>
    <row r="163" ht="15" customHeight="1">
      <c r="A163" s="194">
        <v>2012</v>
      </c>
      <c r="B163" t="s" s="229">
        <v>146</v>
      </c>
      <c r="C163" s="305">
        <v>0</v>
      </c>
      <c r="D163" s="305">
        <v>340.27833</v>
      </c>
      <c r="E163" s="305">
        <v>977.0522738227795</v>
      </c>
      <c r="F163" s="305">
        <v>1760.054945840153</v>
      </c>
      <c r="G163" s="312">
        <v>3077.385549662932</v>
      </c>
      <c r="H163" s="313">
        <v>1051.9305615</v>
      </c>
      <c r="I163" s="305">
        <v>180.53402</v>
      </c>
      <c r="J163" s="305">
        <v>0.30996</v>
      </c>
      <c r="K163" s="305">
        <v>529.0911307477595</v>
      </c>
      <c r="L163" s="312">
        <v>1761.865672247760</v>
      </c>
      <c r="M163" s="306">
        <f>G163-L163</f>
        <v>1315.519877415172</v>
      </c>
      <c r="N163" s="335"/>
      <c r="O163" s="305"/>
      <c r="P163" s="176"/>
      <c r="Q163" s="176"/>
    </row>
    <row r="164" ht="15" customHeight="1">
      <c r="A164" s="194">
        <v>2012</v>
      </c>
      <c r="B164" t="s" s="229">
        <v>147</v>
      </c>
      <c r="C164" s="305">
        <v>5.971565636363637</v>
      </c>
      <c r="D164" s="305">
        <v>179.76874</v>
      </c>
      <c r="E164" s="305">
        <v>1281.7077101287</v>
      </c>
      <c r="F164" s="305">
        <v>721.6547503080329</v>
      </c>
      <c r="G164" s="312">
        <v>2189.102766073097</v>
      </c>
      <c r="H164" s="313">
        <v>236.0694191818181</v>
      </c>
      <c r="I164" s="305">
        <v>72.52574999999999</v>
      </c>
      <c r="J164" s="305">
        <v>0.20582</v>
      </c>
      <c r="K164" s="305">
        <v>383.7111113321556</v>
      </c>
      <c r="L164" s="312">
        <v>692.5121005139738</v>
      </c>
      <c r="M164" s="306">
        <f>G164-L164</f>
        <v>1496.590665559123</v>
      </c>
      <c r="N164" s="335"/>
      <c r="O164" s="305"/>
      <c r="P164" s="176"/>
      <c r="Q164" s="176"/>
    </row>
    <row r="165" ht="15" customHeight="1">
      <c r="A165" s="194">
        <v>2012</v>
      </c>
      <c r="B165" t="s" s="229">
        <v>148</v>
      </c>
      <c r="C165" s="305">
        <v>310.9887243367347</v>
      </c>
      <c r="D165" s="305">
        <v>556.6152499999999</v>
      </c>
      <c r="E165" s="305">
        <v>2632.719450608088</v>
      </c>
      <c r="F165" s="305">
        <v>453.7480945308343</v>
      </c>
      <c r="G165" s="312">
        <v>3954.071519475657</v>
      </c>
      <c r="H165" s="313">
        <v>51.07887753061225</v>
      </c>
      <c r="I165" s="305">
        <v>151.99764</v>
      </c>
      <c r="J165" s="305">
        <v>0.20582</v>
      </c>
      <c r="K165" s="305">
        <v>410.4798219055362</v>
      </c>
      <c r="L165" s="312">
        <v>613.7621594361484</v>
      </c>
      <c r="M165" s="306">
        <f>G165-L165</f>
        <v>3340.309360039508</v>
      </c>
      <c r="N165" s="335"/>
      <c r="O165" s="305"/>
      <c r="P165" s="176"/>
      <c r="Q165" s="176"/>
    </row>
    <row r="166" ht="15" customHeight="1">
      <c r="A166" s="194">
        <v>2012</v>
      </c>
      <c r="B166" t="s" s="229">
        <v>149</v>
      </c>
      <c r="C166" s="305">
        <v>533.6344131428572</v>
      </c>
      <c r="D166" s="305">
        <v>697.0823100000001</v>
      </c>
      <c r="E166" s="305">
        <v>2821.424506034977</v>
      </c>
      <c r="F166" s="305">
        <v>852.6747024681791</v>
      </c>
      <c r="G166" s="312">
        <v>4904.815931646013</v>
      </c>
      <c r="H166" s="313">
        <v>0</v>
      </c>
      <c r="I166" s="305">
        <v>164.66628</v>
      </c>
      <c r="J166" s="305">
        <v>0.20582</v>
      </c>
      <c r="K166" s="305">
        <v>411.9194206681108</v>
      </c>
      <c r="L166" s="312">
        <v>576.7915206681108</v>
      </c>
      <c r="M166" s="306">
        <f>G166-L166</f>
        <v>4328.024410977902</v>
      </c>
      <c r="N166" s="335"/>
      <c r="O166" s="305"/>
      <c r="P166" s="176"/>
      <c r="Q166" s="176"/>
    </row>
    <row r="167" ht="15" customHeight="1">
      <c r="A167" s="253">
        <v>2012</v>
      </c>
      <c r="B167" t="s" s="254">
        <v>101</v>
      </c>
      <c r="C167" s="307">
        <v>416.7716326530613</v>
      </c>
      <c r="D167" s="307">
        <v>917.0679599999999</v>
      </c>
      <c r="E167" s="307">
        <v>3331.811004763979</v>
      </c>
      <c r="F167" s="307">
        <v>1232.373089734567</v>
      </c>
      <c r="G167" s="318">
        <v>5898.023687151608</v>
      </c>
      <c r="H167" s="332">
        <v>33.53979590816326</v>
      </c>
      <c r="I167" s="307">
        <v>165.80667</v>
      </c>
      <c r="J167" s="307">
        <v>0.20582</v>
      </c>
      <c r="K167" s="307">
        <v>426.7117350690259</v>
      </c>
      <c r="L167" s="318">
        <v>626.2640209771891</v>
      </c>
      <c r="M167" s="306">
        <f>G167-L167</f>
        <v>5271.759666174419</v>
      </c>
      <c r="N167" s="335"/>
      <c r="O167" s="305"/>
      <c r="P167" s="176"/>
      <c r="Q167" s="176"/>
    </row>
    <row r="168" ht="15" customHeight="1">
      <c r="A168" s="259">
        <v>2013</v>
      </c>
      <c r="B168" t="s" s="260">
        <v>89</v>
      </c>
      <c r="C168" s="309">
        <v>417.461775582056</v>
      </c>
      <c r="D168" s="309">
        <v>967.33467</v>
      </c>
      <c r="E168" s="309">
        <v>3344.091426629803</v>
      </c>
      <c r="F168" s="309">
        <v>660.3214449999999</v>
      </c>
      <c r="G168" s="311">
        <v>5389.209317211858</v>
      </c>
      <c r="H168" s="333">
        <v>32.63290459555042</v>
      </c>
      <c r="I168" s="309">
        <v>159.249</v>
      </c>
      <c r="J168" s="309">
        <v>0</v>
      </c>
      <c r="K168" s="309">
        <v>410.7695174392912</v>
      </c>
      <c r="L168" s="311">
        <v>602.6514220348416</v>
      </c>
      <c r="M168" s="306">
        <v>4786.557895177017</v>
      </c>
      <c r="N168" s="335"/>
      <c r="O168" s="305"/>
      <c r="P168" s="176"/>
      <c r="Q168" s="176"/>
    </row>
    <row r="169" ht="15" customHeight="1">
      <c r="A169" s="194">
        <v>2013</v>
      </c>
      <c r="B169" t="s" s="229">
        <v>87</v>
      </c>
      <c r="C169" s="305">
        <v>510.0531170493506</v>
      </c>
      <c r="D169" s="305">
        <v>936.0717399999999</v>
      </c>
      <c r="E169" s="305">
        <v>2973.835830814539</v>
      </c>
      <c r="F169" s="305">
        <v>438.8910749999999</v>
      </c>
      <c r="G169" s="312">
        <v>4858.851762863889</v>
      </c>
      <c r="H169" s="313">
        <v>0</v>
      </c>
      <c r="I169" s="305">
        <v>147.89463</v>
      </c>
      <c r="J169" s="305">
        <v>0.35998</v>
      </c>
      <c r="K169" s="305">
        <v>386.5319541307327</v>
      </c>
      <c r="L169" s="312">
        <v>534.7865641307328</v>
      </c>
      <c r="M169" s="306">
        <v>4324.065198733157</v>
      </c>
      <c r="N169" s="335"/>
      <c r="O169" s="305"/>
      <c r="P169" s="176"/>
      <c r="Q169" s="176"/>
    </row>
    <row r="170" ht="15" customHeight="1">
      <c r="A170" s="194">
        <v>2013</v>
      </c>
      <c r="B170" t="s" s="229">
        <v>141</v>
      </c>
      <c r="C170" s="305">
        <v>1683.406522142629</v>
      </c>
      <c r="D170" s="305">
        <v>954.15389</v>
      </c>
      <c r="E170" s="305">
        <v>3211.441141023338</v>
      </c>
      <c r="F170" s="305">
        <v>397.4788115648855</v>
      </c>
      <c r="G170" s="312">
        <v>6246.480364730853</v>
      </c>
      <c r="H170" s="313">
        <v>0</v>
      </c>
      <c r="I170" s="305">
        <v>139.89416</v>
      </c>
      <c r="J170" s="305">
        <v>0.05576</v>
      </c>
      <c r="K170" s="305">
        <v>464.3593368257469</v>
      </c>
      <c r="L170" s="312">
        <v>604.309256825747</v>
      </c>
      <c r="M170" s="306">
        <v>5642.171107905106</v>
      </c>
      <c r="N170" s="335"/>
      <c r="O170" s="305"/>
      <c r="P170" s="176"/>
      <c r="Q170" s="176"/>
    </row>
    <row r="171" ht="15" customHeight="1">
      <c r="A171" s="194">
        <v>2013</v>
      </c>
      <c r="B171" t="s" s="229">
        <v>142</v>
      </c>
      <c r="C171" s="305">
        <v>144.8543151627907</v>
      </c>
      <c r="D171" s="305">
        <v>657.15212</v>
      </c>
      <c r="E171" s="305">
        <v>2800.739964521890</v>
      </c>
      <c r="F171" s="305">
        <v>1169.994614236641</v>
      </c>
      <c r="G171" s="312">
        <v>4772.741013921322</v>
      </c>
      <c r="H171" s="313">
        <v>229.6482591393521</v>
      </c>
      <c r="I171" s="305">
        <v>101.67325</v>
      </c>
      <c r="J171" s="305">
        <v>0.02624</v>
      </c>
      <c r="K171" s="305">
        <v>413.7395381229766</v>
      </c>
      <c r="L171" s="312">
        <v>745.0872872623288</v>
      </c>
      <c r="M171" s="306">
        <v>4027.653726658993</v>
      </c>
      <c r="N171" s="335"/>
      <c r="O171" s="305"/>
      <c r="P171" s="176"/>
      <c r="Q171" s="176"/>
    </row>
    <row r="172" ht="15" customHeight="1">
      <c r="A172" s="194">
        <v>2013</v>
      </c>
      <c r="B172" t="s" s="229">
        <v>143</v>
      </c>
      <c r="C172" s="305">
        <v>1.98719379488669</v>
      </c>
      <c r="D172" s="305">
        <v>548.57528</v>
      </c>
      <c r="E172" s="305">
        <v>1545.754719029273</v>
      </c>
      <c r="F172" s="305">
        <v>1459.897581564886</v>
      </c>
      <c r="G172" s="312">
        <v>3556.214774389045</v>
      </c>
      <c r="H172" s="313">
        <v>468.8104192098455</v>
      </c>
      <c r="I172" s="305">
        <v>121.11358</v>
      </c>
      <c r="J172" s="305">
        <v>0.082</v>
      </c>
      <c r="K172" s="305">
        <v>452.7178565996465</v>
      </c>
      <c r="L172" s="312">
        <v>1042.723855809492</v>
      </c>
      <c r="M172" s="306">
        <v>2513.490918579552</v>
      </c>
      <c r="N172" s="335"/>
      <c r="O172" s="305"/>
      <c r="P172" s="176"/>
      <c r="Q172" s="176"/>
    </row>
    <row r="173" ht="15" customHeight="1">
      <c r="A173" s="194">
        <v>2013</v>
      </c>
      <c r="B173" t="s" s="229">
        <v>144</v>
      </c>
      <c r="C173" s="305">
        <v>0</v>
      </c>
      <c r="D173" s="305">
        <v>272.0518134715026</v>
      </c>
      <c r="E173" s="305">
        <v>1697.959762988287</v>
      </c>
      <c r="F173" s="305">
        <v>1423.123108816794</v>
      </c>
      <c r="G173" s="312">
        <v>3393.134685276584</v>
      </c>
      <c r="H173" s="313">
        <v>616.2326372312384</v>
      </c>
      <c r="I173" s="305">
        <v>131.70117</v>
      </c>
      <c r="J173" s="305">
        <v>0</v>
      </c>
      <c r="K173" s="305">
        <v>460.2120152553414</v>
      </c>
      <c r="L173" s="312">
        <v>1208.145822486580</v>
      </c>
      <c r="M173" s="306">
        <v>2184.988862790004</v>
      </c>
      <c r="N173" s="335"/>
      <c r="O173" s="305"/>
      <c r="P173" s="176"/>
      <c r="Q173" s="176"/>
    </row>
    <row r="174" ht="15" customHeight="1">
      <c r="A174" s="194">
        <v>2013</v>
      </c>
      <c r="B174" t="s" s="229">
        <v>145</v>
      </c>
      <c r="C174" s="305">
        <v>0</v>
      </c>
      <c r="D174" s="305">
        <v>366.49548</v>
      </c>
      <c r="E174" s="305">
        <v>1463.826372558362</v>
      </c>
      <c r="F174" s="305">
        <v>737.8323394119466</v>
      </c>
      <c r="G174" s="312">
        <v>2568.154191970308</v>
      </c>
      <c r="H174" s="313">
        <v>591.2968050131033</v>
      </c>
      <c r="I174" s="305">
        <v>147.27216</v>
      </c>
      <c r="J174" s="305">
        <v>0</v>
      </c>
      <c r="K174" s="305">
        <v>392.3264644472915</v>
      </c>
      <c r="L174" s="312">
        <v>1130.895429460395</v>
      </c>
      <c r="M174" s="306">
        <v>1437.258762509913</v>
      </c>
      <c r="N174" s="335"/>
      <c r="O174" s="305"/>
      <c r="P174" s="176"/>
      <c r="Q174" s="176"/>
    </row>
    <row r="175" ht="15" customHeight="1">
      <c r="A175" s="194">
        <v>2013</v>
      </c>
      <c r="B175" t="s" s="229">
        <v>146</v>
      </c>
      <c r="C175" s="305">
        <v>21.51932928772801</v>
      </c>
      <c r="D175" s="305">
        <v>318.8326799999999</v>
      </c>
      <c r="E175" s="305">
        <v>1228.455318776464</v>
      </c>
      <c r="F175" s="305">
        <v>596.330771015</v>
      </c>
      <c r="G175" s="312">
        <v>2165.138099079191</v>
      </c>
      <c r="H175" s="313">
        <v>181.1917007627645</v>
      </c>
      <c r="I175" s="305">
        <v>129.468</v>
      </c>
      <c r="J175" s="305">
        <v>0.06478</v>
      </c>
      <c r="K175" s="305">
        <v>392.9989910569321</v>
      </c>
      <c r="L175" s="312">
        <v>703.7234718196967</v>
      </c>
      <c r="M175" s="306">
        <v>1461.414627259495</v>
      </c>
      <c r="N175" s="335"/>
      <c r="O175" s="305"/>
      <c r="P175" s="176"/>
      <c r="Q175" s="176"/>
    </row>
    <row r="176" ht="15" customHeight="1">
      <c r="A176" s="194">
        <v>2013</v>
      </c>
      <c r="B176" t="s" s="229">
        <v>147</v>
      </c>
      <c r="C176" s="305">
        <v>4.059473786351041</v>
      </c>
      <c r="D176" s="305">
        <v>295.1752299999999</v>
      </c>
      <c r="E176" s="305">
        <v>1504.475817620646</v>
      </c>
      <c r="F176" s="305">
        <v>445.62763</v>
      </c>
      <c r="G176" s="312">
        <v>2249.338151406997</v>
      </c>
      <c r="H176" s="313">
        <v>228.0512732527855</v>
      </c>
      <c r="I176" s="305">
        <v>134.0131</v>
      </c>
      <c r="J176" s="305">
        <v>0.02542</v>
      </c>
      <c r="K176" s="305">
        <v>386.4871758244014</v>
      </c>
      <c r="L176" s="312">
        <v>748.576969077187</v>
      </c>
      <c r="M176" s="306">
        <v>1500.761182329810</v>
      </c>
      <c r="N176" s="335"/>
      <c r="O176" s="305"/>
      <c r="P176" s="176"/>
      <c r="Q176" s="176"/>
    </row>
    <row r="177" ht="15" customHeight="1">
      <c r="A177" s="194">
        <v>2013</v>
      </c>
      <c r="B177" t="s" s="229">
        <v>148</v>
      </c>
      <c r="C177" s="305">
        <v>7.810476274516791</v>
      </c>
      <c r="D177" s="305">
        <v>405.07302</v>
      </c>
      <c r="E177" s="305">
        <v>2080.765791786812</v>
      </c>
      <c r="F177" s="305">
        <v>675.1272499999999</v>
      </c>
      <c r="G177" s="312">
        <v>3168.776538061329</v>
      </c>
      <c r="H177" s="313">
        <v>170.8068773506218</v>
      </c>
      <c r="I177" s="305">
        <v>120.14276</v>
      </c>
      <c r="J177" s="305">
        <v>0.23698</v>
      </c>
      <c r="K177" s="305">
        <v>370.9725943662103</v>
      </c>
      <c r="L177" s="312">
        <v>662.1592117168321</v>
      </c>
      <c r="M177" s="306">
        <v>2506.617326344497</v>
      </c>
      <c r="N177" s="335"/>
      <c r="O177" s="305"/>
      <c r="P177" s="176"/>
      <c r="Q177" s="176"/>
    </row>
    <row r="178" ht="15" customHeight="1">
      <c r="A178" s="194">
        <v>2013</v>
      </c>
      <c r="B178" t="s" s="229">
        <v>149</v>
      </c>
      <c r="C178" s="305">
        <v>262.9154359041285</v>
      </c>
      <c r="D178" s="305">
        <v>906.8704799999999</v>
      </c>
      <c r="E178" s="305">
        <v>2800.047576773293</v>
      </c>
      <c r="F178" s="305">
        <v>1043.855435</v>
      </c>
      <c r="G178" s="312">
        <v>5013.688927677422</v>
      </c>
      <c r="H178" s="313">
        <v>0</v>
      </c>
      <c r="I178" s="305">
        <v>125.88</v>
      </c>
      <c r="J178" s="305">
        <v>0.44854</v>
      </c>
      <c r="K178" s="305">
        <v>402.108171018432</v>
      </c>
      <c r="L178" s="312">
        <v>528.436711018432</v>
      </c>
      <c r="M178" s="306">
        <v>4485.252216658990</v>
      </c>
      <c r="N178" s="335"/>
      <c r="O178" s="305"/>
      <c r="P178" s="176"/>
      <c r="Q178" s="176"/>
    </row>
    <row r="179" ht="15" customHeight="1">
      <c r="A179" s="253">
        <v>2013</v>
      </c>
      <c r="B179" t="s" s="254">
        <v>101</v>
      </c>
      <c r="C179" s="307">
        <v>253.0865575961502</v>
      </c>
      <c r="D179" s="307">
        <v>970.1564599999998</v>
      </c>
      <c r="E179" s="307">
        <v>3214.322530702541</v>
      </c>
      <c r="F179" s="307">
        <v>369.0560300001015</v>
      </c>
      <c r="G179" s="318">
        <v>4806.621578298793</v>
      </c>
      <c r="H179" s="332">
        <v>0.6449113193118056</v>
      </c>
      <c r="I179" s="307">
        <v>103.423</v>
      </c>
      <c r="J179" s="307">
        <v>0.46002</v>
      </c>
      <c r="K179" s="307">
        <v>371.3277492637883</v>
      </c>
      <c r="L179" s="318">
        <v>475.8556805831001</v>
      </c>
      <c r="M179" s="306">
        <v>4330.765897715693</v>
      </c>
      <c r="N179" s="335"/>
      <c r="O179" s="305"/>
      <c r="P179" s="176"/>
      <c r="Q179" s="176"/>
    </row>
    <row r="180" ht="15" customHeight="1">
      <c r="A180" s="259">
        <v>2014</v>
      </c>
      <c r="B180" t="s" s="260">
        <v>89</v>
      </c>
      <c r="C180" s="309">
        <v>192.3976367321485</v>
      </c>
      <c r="D180" s="309">
        <v>1099.30333</v>
      </c>
      <c r="E180" s="309">
        <v>3118.657901861011</v>
      </c>
      <c r="F180" s="309">
        <v>327.873420000001</v>
      </c>
      <c r="G180" s="311">
        <v>4738.232288593161</v>
      </c>
      <c r="H180" s="333">
        <v>3.406615075398535</v>
      </c>
      <c r="I180" s="309">
        <v>151.94532</v>
      </c>
      <c r="J180" s="309">
        <v>0.25748</v>
      </c>
      <c r="K180" s="309">
        <v>390.905251860079</v>
      </c>
      <c r="L180" s="311">
        <v>546.5146669354775</v>
      </c>
      <c r="M180" s="306">
        <v>4191.717621657684</v>
      </c>
      <c r="N180" s="335"/>
      <c r="O180" s="305"/>
      <c r="P180" s="176"/>
      <c r="Q180" s="176"/>
    </row>
    <row r="181" ht="15" customHeight="1">
      <c r="A181" s="194">
        <v>2014</v>
      </c>
      <c r="B181" t="s" s="229">
        <v>87</v>
      </c>
      <c r="C181" s="305">
        <v>34.56264052207794</v>
      </c>
      <c r="D181" s="305">
        <v>903.8307</v>
      </c>
      <c r="E181" s="305">
        <v>2820.330087265804</v>
      </c>
      <c r="F181" s="305">
        <v>348.36018</v>
      </c>
      <c r="G181" s="312">
        <v>4107.083607787882</v>
      </c>
      <c r="H181" s="313">
        <v>12.92991057283066</v>
      </c>
      <c r="I181" s="305">
        <v>160.50566</v>
      </c>
      <c r="J181" s="305">
        <v>0.0287</v>
      </c>
      <c r="K181" s="305">
        <v>335.7480845035641</v>
      </c>
      <c r="L181" s="312">
        <v>509.2123550763948</v>
      </c>
      <c r="M181" s="306">
        <v>3597.871252711487</v>
      </c>
      <c r="N181" s="335"/>
      <c r="O181" s="305"/>
      <c r="P181" s="176"/>
      <c r="Q181" s="176"/>
    </row>
    <row r="182" ht="15" customHeight="1">
      <c r="A182" s="194">
        <v>2014</v>
      </c>
      <c r="B182" t="s" s="229">
        <v>141</v>
      </c>
      <c r="C182" s="305">
        <v>69.95445221290895</v>
      </c>
      <c r="D182" s="305">
        <v>783.864935064935</v>
      </c>
      <c r="E182" s="305">
        <v>2633.654208316877</v>
      </c>
      <c r="F182" s="305">
        <v>508.5738699999999</v>
      </c>
      <c r="G182" s="312">
        <v>3996.047465594720</v>
      </c>
      <c r="H182" s="313">
        <v>37.42543360536955</v>
      </c>
      <c r="I182" s="305">
        <v>199.05</v>
      </c>
      <c r="J182" s="305">
        <v>0.1599</v>
      </c>
      <c r="K182" s="305">
        <v>454.1311948147065</v>
      </c>
      <c r="L182" s="312">
        <v>690.7665284200762</v>
      </c>
      <c r="M182" s="306">
        <v>3305.280937174644</v>
      </c>
      <c r="N182" s="335"/>
      <c r="O182" s="305"/>
      <c r="P182" s="176"/>
      <c r="Q182" s="176"/>
    </row>
    <row r="183" ht="15" customHeight="1">
      <c r="A183" s="194">
        <v>2014</v>
      </c>
      <c r="B183" t="s" s="229">
        <v>142</v>
      </c>
      <c r="C183" s="305">
        <v>0</v>
      </c>
      <c r="D183" s="305">
        <v>674.7183500000002</v>
      </c>
      <c r="E183" s="305">
        <v>1442.579143092169</v>
      </c>
      <c r="F183" s="305">
        <v>1158.999066015</v>
      </c>
      <c r="G183" s="312">
        <v>3276.296559107170</v>
      </c>
      <c r="H183" s="313">
        <v>484.040888539436</v>
      </c>
      <c r="I183" s="305">
        <v>195.84679</v>
      </c>
      <c r="J183" s="305">
        <v>0.16482</v>
      </c>
      <c r="K183" s="305">
        <v>379.4502549161389</v>
      </c>
      <c r="L183" s="312">
        <v>1059.502753455575</v>
      </c>
      <c r="M183" s="306">
        <v>2216.793805651595</v>
      </c>
      <c r="N183" s="335"/>
      <c r="O183" s="305"/>
      <c r="P183" s="176"/>
      <c r="Q183" s="176"/>
    </row>
    <row r="184" ht="15" customHeight="1">
      <c r="A184" s="194">
        <v>2014</v>
      </c>
      <c r="B184" t="s" s="229">
        <v>143</v>
      </c>
      <c r="C184" s="305">
        <v>0</v>
      </c>
      <c r="D184" s="305">
        <v>329.733681462141</v>
      </c>
      <c r="E184" s="305">
        <v>1262.748321101091</v>
      </c>
      <c r="F184" s="305">
        <v>1532.0288201015</v>
      </c>
      <c r="G184" s="312">
        <v>3124.510822664732</v>
      </c>
      <c r="H184" s="313">
        <v>782.9128891583617</v>
      </c>
      <c r="I184" s="305">
        <v>162.6884</v>
      </c>
      <c r="J184" s="305">
        <v>0.01886</v>
      </c>
      <c r="K184" s="305">
        <v>417.214034146218</v>
      </c>
      <c r="L184" s="312">
        <v>1362.834183304580</v>
      </c>
      <c r="M184" s="306">
        <v>1761.676639360152</v>
      </c>
      <c r="N184" s="178"/>
      <c r="O184" s="176"/>
      <c r="P184" s="176"/>
      <c r="Q184" s="176"/>
    </row>
    <row r="185" ht="15" customHeight="1">
      <c r="A185" s="194">
        <v>2014</v>
      </c>
      <c r="B185" t="s" s="229">
        <v>144</v>
      </c>
      <c r="C185" s="305">
        <v>0</v>
      </c>
      <c r="D185" s="305">
        <v>369.2571428571429</v>
      </c>
      <c r="E185" s="305">
        <v>1281.239906358937</v>
      </c>
      <c r="F185" s="305">
        <v>1337.712145</v>
      </c>
      <c r="G185" s="312">
        <v>2988.209194216080</v>
      </c>
      <c r="H185" s="313">
        <v>488.8182137203928</v>
      </c>
      <c r="I185" s="305">
        <v>134.39791</v>
      </c>
      <c r="J185" s="305">
        <v>0.00164</v>
      </c>
      <c r="K185" s="305">
        <v>395.3965747005102</v>
      </c>
      <c r="L185" s="312">
        <v>1018.614338420903</v>
      </c>
      <c r="M185" s="306">
        <v>1969.594855795177</v>
      </c>
      <c r="N185" s="178"/>
      <c r="O185" s="176"/>
      <c r="P185" s="176"/>
      <c r="Q185" s="176"/>
    </row>
    <row r="186" ht="15" customHeight="1">
      <c r="A186" s="194">
        <v>2014</v>
      </c>
      <c r="B186" t="s" s="229">
        <v>145</v>
      </c>
      <c r="C186" s="305">
        <v>0</v>
      </c>
      <c r="D186" s="305">
        <v>223.2736572890026</v>
      </c>
      <c r="E186" s="305">
        <v>1139.6929370124</v>
      </c>
      <c r="F186" s="305">
        <v>1454.890851015</v>
      </c>
      <c r="G186" s="312">
        <v>2817.857445316402</v>
      </c>
      <c r="H186" s="313">
        <v>836.6770270746057</v>
      </c>
      <c r="I186" s="305">
        <v>62.429</v>
      </c>
      <c r="J186" s="305">
        <v>0.12218</v>
      </c>
      <c r="K186" s="305">
        <v>364.6011439237162</v>
      </c>
      <c r="L186" s="312">
        <v>1263.829350998322</v>
      </c>
      <c r="M186" s="306">
        <v>1554.028094318081</v>
      </c>
      <c r="N186" s="178"/>
      <c r="O186" s="437"/>
      <c r="P186" s="176"/>
      <c r="Q186" s="176"/>
    </row>
    <row r="187" ht="15" customHeight="1">
      <c r="A187" s="194">
        <v>2014</v>
      </c>
      <c r="B187" t="s" s="229">
        <v>146</v>
      </c>
      <c r="C187" s="305">
        <v>0</v>
      </c>
      <c r="D187" s="305">
        <v>191.9338422391858</v>
      </c>
      <c r="E187" s="305">
        <v>970.8176605109235</v>
      </c>
      <c r="F187" s="305">
        <v>1379.287561015</v>
      </c>
      <c r="G187" s="312">
        <v>2542.039063765109</v>
      </c>
      <c r="H187" s="313">
        <v>512.3952940445927</v>
      </c>
      <c r="I187" s="305">
        <v>143.97398</v>
      </c>
      <c r="J187" s="305">
        <v>0.0451</v>
      </c>
      <c r="K187" s="305">
        <v>368.0343368098838</v>
      </c>
      <c r="L187" s="312">
        <v>1024.448710854477</v>
      </c>
      <c r="M187" s="306">
        <v>1517.590352910632</v>
      </c>
      <c r="N187" s="178"/>
      <c r="O187" s="176"/>
      <c r="P187" s="176"/>
      <c r="Q187" s="176"/>
    </row>
    <row r="188" ht="15" customHeight="1">
      <c r="A188" s="194">
        <v>2014</v>
      </c>
      <c r="B188" t="s" s="229">
        <v>147</v>
      </c>
      <c r="C188" s="305">
        <v>0</v>
      </c>
      <c r="D188" s="305">
        <v>429.9481865284974</v>
      </c>
      <c r="E188" s="305">
        <v>1356.507619635630</v>
      </c>
      <c r="F188" s="305">
        <v>846.773901015</v>
      </c>
      <c r="G188" s="312">
        <v>2633.229707179127</v>
      </c>
      <c r="H188" s="313">
        <v>638.2051089717593</v>
      </c>
      <c r="I188" s="305">
        <v>129.05512</v>
      </c>
      <c r="J188" s="305">
        <v>0.00164</v>
      </c>
      <c r="K188" s="305">
        <v>384.1016403949658</v>
      </c>
      <c r="L188" s="312">
        <v>1151.363509366725</v>
      </c>
      <c r="M188" s="306">
        <v>1481.866197812402</v>
      </c>
      <c r="N188" s="178"/>
      <c r="O188" s="176"/>
      <c r="P188" s="176"/>
      <c r="Q188" s="176"/>
    </row>
    <row r="189" ht="15" customHeight="1">
      <c r="A189" s="194">
        <v>2014</v>
      </c>
      <c r="B189" t="s" s="229">
        <v>148</v>
      </c>
      <c r="C189" s="305">
        <v>0</v>
      </c>
      <c r="D189" s="305">
        <v>392.5670103092784</v>
      </c>
      <c r="E189" s="305">
        <v>2535.931142631823</v>
      </c>
      <c r="F189" s="305">
        <v>420.1511085517202</v>
      </c>
      <c r="G189" s="312">
        <v>3348.649261492822</v>
      </c>
      <c r="H189" s="313">
        <v>497.2027074541877</v>
      </c>
      <c r="I189" s="305">
        <v>104.5678</v>
      </c>
      <c r="J189" s="305">
        <v>0</v>
      </c>
      <c r="K189" s="305">
        <v>333.5813126299639</v>
      </c>
      <c r="L189" s="312">
        <v>935.3518200841517</v>
      </c>
      <c r="M189" s="306">
        <v>2413.297441408670</v>
      </c>
      <c r="N189" s="178"/>
      <c r="O189" s="176"/>
      <c r="P189" s="176"/>
      <c r="Q189" s="176"/>
    </row>
    <row r="190" ht="15" customHeight="1">
      <c r="A190" s="194">
        <v>2014</v>
      </c>
      <c r="B190" t="s" s="229">
        <v>149</v>
      </c>
      <c r="C190" s="305">
        <v>32.04749948589082</v>
      </c>
      <c r="D190" s="305">
        <v>455.4928150315006</v>
      </c>
      <c r="E190" s="305">
        <v>2657.894748732097</v>
      </c>
      <c r="F190" s="305">
        <v>975.3825199999999</v>
      </c>
      <c r="G190" s="312">
        <v>4120.817583249488</v>
      </c>
      <c r="H190" s="313">
        <v>70.10632260398324</v>
      </c>
      <c r="I190" s="305">
        <v>135.832</v>
      </c>
      <c r="J190" s="305">
        <v>0.02296</v>
      </c>
      <c r="K190" s="305">
        <v>294.0777166948849</v>
      </c>
      <c r="L190" s="312">
        <v>500.0389992988682</v>
      </c>
      <c r="M190" s="306">
        <v>3620.778583950620</v>
      </c>
      <c r="N190" s="178"/>
      <c r="O190" s="176"/>
      <c r="P190" s="176"/>
      <c r="Q190" s="176"/>
    </row>
    <row r="191" ht="15" customHeight="1">
      <c r="A191" s="253">
        <v>2014</v>
      </c>
      <c r="B191" t="s" s="254">
        <v>101</v>
      </c>
      <c r="C191" s="307">
        <v>35.96586986793742</v>
      </c>
      <c r="D191" s="307">
        <v>713.2468941691275</v>
      </c>
      <c r="E191" s="307">
        <v>3291.739199401697</v>
      </c>
      <c r="F191" s="307">
        <v>1021.9980000001</v>
      </c>
      <c r="G191" s="318">
        <v>5062.949963438861</v>
      </c>
      <c r="H191" s="332">
        <v>39.20830736868371</v>
      </c>
      <c r="I191" s="307">
        <v>84.34459</v>
      </c>
      <c r="J191" s="307">
        <v>0.8462399999999999</v>
      </c>
      <c r="K191" s="307">
        <v>375.2523165050112</v>
      </c>
      <c r="L191" s="318">
        <v>499.6514538736949</v>
      </c>
      <c r="M191" s="308">
        <v>4563.298509565167</v>
      </c>
      <c r="N191" s="178"/>
      <c r="O191" s="176"/>
      <c r="P191" s="176"/>
      <c r="Q191" s="176"/>
    </row>
    <row r="192" ht="15" customHeight="1">
      <c r="A192" s="259">
        <v>2015</v>
      </c>
      <c r="B192" t="s" s="260">
        <v>89</v>
      </c>
      <c r="C192" s="309">
        <v>71.61714025281805</v>
      </c>
      <c r="D192" s="309">
        <v>866.4767864536083</v>
      </c>
      <c r="E192" s="309">
        <v>2862.682158406016</v>
      </c>
      <c r="F192" s="309">
        <v>1091.946135</v>
      </c>
      <c r="G192" s="311">
        <v>4892.722220112442</v>
      </c>
      <c r="H192" s="333">
        <v>165.6721862076736</v>
      </c>
      <c r="I192" s="309">
        <v>167.75124</v>
      </c>
      <c r="J192" s="309">
        <v>0.03198</v>
      </c>
      <c r="K192" s="309">
        <v>411.9188361034019</v>
      </c>
      <c r="L192" s="311">
        <v>745.3742423110755</v>
      </c>
      <c r="M192" s="310">
        <v>4147.347977801367</v>
      </c>
      <c r="N192" s="178"/>
      <c r="O192" s="176"/>
      <c r="P192" s="176"/>
      <c r="Q192" s="343"/>
    </row>
    <row r="193" ht="15" customHeight="1">
      <c r="A193" s="194">
        <v>2015</v>
      </c>
      <c r="B193" t="s" s="229">
        <v>87</v>
      </c>
      <c r="C193" s="305">
        <v>102.3678009166264</v>
      </c>
      <c r="D193" s="305">
        <v>661.032080814433</v>
      </c>
      <c r="E193" s="305">
        <v>2991.568602238977</v>
      </c>
      <c r="F193" s="305">
        <v>853.8861369499999</v>
      </c>
      <c r="G193" s="312">
        <v>4608.854620920037</v>
      </c>
      <c r="H193" s="313">
        <v>53.79407290567513</v>
      </c>
      <c r="I193" s="305">
        <v>173.138</v>
      </c>
      <c r="J193" s="305">
        <v>0</v>
      </c>
      <c r="K193" s="305">
        <v>385.220078045889</v>
      </c>
      <c r="L193" s="312">
        <v>612.1521509515642</v>
      </c>
      <c r="M193" s="306">
        <v>3996.702469968473</v>
      </c>
      <c r="N193" s="178"/>
      <c r="O193" s="176"/>
      <c r="P193" s="176"/>
      <c r="Q193" s="343"/>
    </row>
    <row r="194" ht="15" customHeight="1">
      <c r="A194" s="194">
        <v>2015</v>
      </c>
      <c r="B194" t="s" s="229">
        <v>141</v>
      </c>
      <c r="C194" s="305">
        <v>21.80187294741256</v>
      </c>
      <c r="D194" s="305">
        <v>569.0655725567011</v>
      </c>
      <c r="E194" s="305">
        <v>2776.622993523571</v>
      </c>
      <c r="F194" s="305">
        <v>1229.539535</v>
      </c>
      <c r="G194" s="312">
        <v>4597.029974027685</v>
      </c>
      <c r="H194" s="313">
        <v>323.6597035341914</v>
      </c>
      <c r="I194" s="305">
        <v>206.43561</v>
      </c>
      <c r="J194" s="305">
        <v>0.07052</v>
      </c>
      <c r="K194" s="305">
        <v>383.4138214325171</v>
      </c>
      <c r="L194" s="312">
        <v>913.5796549667084</v>
      </c>
      <c r="M194" s="306">
        <v>3683.450319060977</v>
      </c>
      <c r="N194" s="178"/>
      <c r="O194" s="176"/>
      <c r="P194" s="176"/>
      <c r="Q194" s="343"/>
    </row>
    <row r="195" ht="15" customHeight="1">
      <c r="A195" s="194">
        <v>2015</v>
      </c>
      <c r="B195" t="s" s="229">
        <v>142</v>
      </c>
      <c r="C195" s="305">
        <v>0.1863010000260078</v>
      </c>
      <c r="D195" s="305">
        <v>48.55721511340207</v>
      </c>
      <c r="E195" s="305">
        <v>1914.256699666371</v>
      </c>
      <c r="F195" s="305">
        <v>917.1966310149999</v>
      </c>
      <c r="G195" s="312">
        <v>2880.196846794799</v>
      </c>
      <c r="H195" s="313">
        <v>647.5994661884472</v>
      </c>
      <c r="I195" s="305">
        <v>107.25204</v>
      </c>
      <c r="J195" s="305">
        <v>0.008200000000000001</v>
      </c>
      <c r="K195" s="305">
        <v>357.8941868998952</v>
      </c>
      <c r="L195" s="312">
        <v>1112.753893088342</v>
      </c>
      <c r="M195" s="306">
        <v>1767.442953706457</v>
      </c>
      <c r="N195" s="178"/>
      <c r="O195" s="176"/>
      <c r="P195" s="176"/>
      <c r="Q195" s="343"/>
    </row>
    <row r="196" ht="12.6" customHeight="1">
      <c r="A196" s="194">
        <v>2015</v>
      </c>
      <c r="B196" t="s" s="229">
        <v>143</v>
      </c>
      <c r="C196" s="305">
        <v>0</v>
      </c>
      <c r="D196" s="305">
        <v>29.95272408247423</v>
      </c>
      <c r="E196" s="305">
        <v>1525.198217395204</v>
      </c>
      <c r="F196" s="305">
        <v>1412.8414301015</v>
      </c>
      <c r="G196" s="312">
        <v>2967.992371579178</v>
      </c>
      <c r="H196" s="313">
        <v>823.0186463434462</v>
      </c>
      <c r="I196" s="305">
        <v>202.76136</v>
      </c>
      <c r="J196" s="305">
        <v>0.01312</v>
      </c>
      <c r="K196" s="305">
        <v>455.8222910554947</v>
      </c>
      <c r="L196" s="312">
        <v>1481.615417398941</v>
      </c>
      <c r="M196" s="306">
        <v>1486.376954180237</v>
      </c>
      <c r="N196" s="178"/>
      <c r="O196" s="176"/>
      <c r="P196" s="176"/>
      <c r="Q196" s="343"/>
    </row>
    <row r="197" ht="12.6" customHeight="1">
      <c r="A197" s="194">
        <v>2015</v>
      </c>
      <c r="B197" t="s" s="229">
        <v>144</v>
      </c>
      <c r="C197" s="305">
        <v>0</v>
      </c>
      <c r="D197" s="305">
        <v>227.3159053298969</v>
      </c>
      <c r="E197" s="305">
        <v>1363.694614459186</v>
      </c>
      <c r="F197" s="305">
        <v>903.1449699999999</v>
      </c>
      <c r="G197" s="312">
        <v>2494.155489789083</v>
      </c>
      <c r="H197" s="313">
        <v>407.4793582048596</v>
      </c>
      <c r="I197" s="305">
        <v>103.001</v>
      </c>
      <c r="J197" s="305">
        <v>0.03608</v>
      </c>
      <c r="K197" s="305">
        <v>345.2993353397985</v>
      </c>
      <c r="L197" s="312">
        <v>855.8157735446581</v>
      </c>
      <c r="M197" s="306">
        <v>1638.339716244425</v>
      </c>
      <c r="N197" s="178"/>
      <c r="O197" s="176"/>
      <c r="P197" s="176"/>
      <c r="Q197" s="343"/>
    </row>
    <row r="198" ht="12.6" customHeight="1">
      <c r="A198" s="194">
        <v>2015</v>
      </c>
      <c r="B198" t="s" s="229">
        <v>145</v>
      </c>
      <c r="C198" s="305">
        <v>0</v>
      </c>
      <c r="D198" s="305">
        <v>12.07196406185567</v>
      </c>
      <c r="E198" s="305">
        <v>1770.411096037551</v>
      </c>
      <c r="F198" s="305">
        <v>982.091671015</v>
      </c>
      <c r="G198" s="312">
        <v>2764.574731114406</v>
      </c>
      <c r="H198" s="313">
        <v>871.3604365583546</v>
      </c>
      <c r="I198" s="305">
        <v>152.4265</v>
      </c>
      <c r="J198" s="305">
        <v>0.03608</v>
      </c>
      <c r="K198" s="305">
        <v>365.8796001525962</v>
      </c>
      <c r="L198" s="312">
        <v>1389.702616710951</v>
      </c>
      <c r="M198" s="306">
        <v>1374.872114403455</v>
      </c>
      <c r="N198" s="178"/>
      <c r="O198" s="176"/>
      <c r="P198" s="176"/>
      <c r="Q198" s="343"/>
    </row>
    <row r="199" ht="15" customHeight="1">
      <c r="A199" s="194">
        <v>2015</v>
      </c>
      <c r="B199" t="s" s="229">
        <v>146</v>
      </c>
      <c r="C199" s="305">
        <v>0</v>
      </c>
      <c r="D199" s="305">
        <v>0.50403293814433</v>
      </c>
      <c r="E199" s="305">
        <v>1978.383997119423</v>
      </c>
      <c r="F199" s="305">
        <v>1346.877596015</v>
      </c>
      <c r="G199" s="312">
        <v>3325.765626072567</v>
      </c>
      <c r="H199" s="313">
        <v>1206.037010631363</v>
      </c>
      <c r="I199" s="305">
        <v>196.362</v>
      </c>
      <c r="J199" s="305">
        <v>0.02706</v>
      </c>
      <c r="K199" s="305">
        <v>372.9681859435692</v>
      </c>
      <c r="L199" s="312">
        <v>1775.394256574932</v>
      </c>
      <c r="M199" s="306">
        <v>1550.371369497635</v>
      </c>
      <c r="N199" s="178"/>
      <c r="O199" s="176"/>
      <c r="P199" s="176"/>
      <c r="Q199" s="343"/>
    </row>
    <row r="200" ht="15" customHeight="1">
      <c r="A200" s="194">
        <v>2015</v>
      </c>
      <c r="B200" t="s" s="229">
        <v>147</v>
      </c>
      <c r="C200" s="305">
        <v>0</v>
      </c>
      <c r="D200" s="305">
        <v>11.95747682474227</v>
      </c>
      <c r="E200" s="305">
        <v>1961.578532776450</v>
      </c>
      <c r="F200" s="305">
        <v>1180.727678515</v>
      </c>
      <c r="G200" s="312">
        <v>3154.263688116192</v>
      </c>
      <c r="H200" s="313">
        <v>1054.864792975352</v>
      </c>
      <c r="I200" s="305">
        <v>98.096</v>
      </c>
      <c r="J200" s="305">
        <v>0.03608</v>
      </c>
      <c r="K200" s="305">
        <v>376.7574847091685</v>
      </c>
      <c r="L200" s="312">
        <v>1529.754357684521</v>
      </c>
      <c r="M200" s="306">
        <v>1624.509330431672</v>
      </c>
      <c r="N200" s="178"/>
      <c r="O200" s="176"/>
      <c r="P200" s="176"/>
      <c r="Q200" s="343"/>
    </row>
    <row r="201" ht="15" customHeight="1">
      <c r="A201" s="194">
        <v>2015</v>
      </c>
      <c r="B201" t="s" s="229">
        <v>148</v>
      </c>
      <c r="C201" s="289">
        <v>0</v>
      </c>
      <c r="D201" s="289">
        <v>10.52179237113402</v>
      </c>
      <c r="E201" s="289">
        <v>2570.671054510372</v>
      </c>
      <c r="F201" s="289">
        <v>1492.407862498666</v>
      </c>
      <c r="G201" s="314">
        <v>4073.600709380171</v>
      </c>
      <c r="H201" s="417">
        <v>895.3459309127265</v>
      </c>
      <c r="I201" s="289">
        <v>116.721</v>
      </c>
      <c r="J201" s="289">
        <v>0.00738</v>
      </c>
      <c r="K201" s="289">
        <v>434.1039087206865</v>
      </c>
      <c r="L201" s="314">
        <v>1446.178219633413</v>
      </c>
      <c r="M201" s="306">
        <v>2627.422489746758</v>
      </c>
      <c r="N201" s="178"/>
      <c r="O201" s="176"/>
      <c r="P201" s="176"/>
      <c r="Q201" s="343"/>
    </row>
    <row r="202" ht="15" customHeight="1">
      <c r="A202" s="194">
        <v>2015</v>
      </c>
      <c r="B202" t="s" s="229">
        <v>149</v>
      </c>
      <c r="C202" s="289">
        <v>0</v>
      </c>
      <c r="D202" s="289">
        <v>290.72843</v>
      </c>
      <c r="E202" s="289">
        <v>2775.967446475171</v>
      </c>
      <c r="F202" s="289">
        <v>1373.204665</v>
      </c>
      <c r="G202" s="314">
        <v>4439.900541475171</v>
      </c>
      <c r="H202" s="417">
        <v>756.9053809072408</v>
      </c>
      <c r="I202" s="289">
        <v>146.49506</v>
      </c>
      <c r="J202" s="289">
        <v>0.05576</v>
      </c>
      <c r="K202" s="289">
        <v>343.0482032779913</v>
      </c>
      <c r="L202" s="314">
        <v>1246.504404185232</v>
      </c>
      <c r="M202" s="306">
        <v>3193.396137289939</v>
      </c>
      <c r="N202" s="178"/>
      <c r="O202" s="176"/>
      <c r="P202" s="176"/>
      <c r="Q202" s="343"/>
    </row>
    <row r="203" ht="15" customHeight="1">
      <c r="A203" s="253">
        <v>2015</v>
      </c>
      <c r="B203" t="s" s="254">
        <v>101</v>
      </c>
      <c r="C203" s="352">
        <v>0</v>
      </c>
      <c r="D203" s="352">
        <v>578.8974000000001</v>
      </c>
      <c r="E203" s="352">
        <v>2839.8087008898</v>
      </c>
      <c r="F203" s="352">
        <v>865.4346750001015</v>
      </c>
      <c r="G203" s="322">
        <v>4284.140775889901</v>
      </c>
      <c r="H203" s="438">
        <v>534.9632868102489</v>
      </c>
      <c r="I203" s="352">
        <v>152.388</v>
      </c>
      <c r="J203" s="352">
        <v>0.008200000000000001</v>
      </c>
      <c r="K203" s="352">
        <v>332.1434590577696</v>
      </c>
      <c r="L203" s="322">
        <v>1019.502945868019</v>
      </c>
      <c r="M203" s="308">
        <v>3264.637830021883</v>
      </c>
      <c r="N203" s="178"/>
      <c r="O203" s="176"/>
      <c r="P203" s="176"/>
      <c r="Q203" s="343"/>
    </row>
    <row r="204" ht="15" customHeight="1">
      <c r="A204" s="259">
        <v>2016</v>
      </c>
      <c r="B204" t="s" s="260">
        <v>89</v>
      </c>
      <c r="C204" s="320">
        <v>22.44386720730948</v>
      </c>
      <c r="D204" s="320">
        <v>644.8319986082475</v>
      </c>
      <c r="E204" s="320">
        <v>3025.170538990467</v>
      </c>
      <c r="F204" s="320">
        <v>875.2791599999999</v>
      </c>
      <c r="G204" s="321">
        <v>4567.725564806024</v>
      </c>
      <c r="H204" s="439">
        <v>206.1624579997988</v>
      </c>
      <c r="I204" s="320">
        <v>186.143</v>
      </c>
      <c r="J204" s="320">
        <v>0.33046</v>
      </c>
      <c r="K204" s="320">
        <v>271.4472818381543</v>
      </c>
      <c r="L204" s="321">
        <v>664.0831998379531</v>
      </c>
      <c r="M204" s="310">
        <v>3903.642364968071</v>
      </c>
      <c r="N204" s="178"/>
      <c r="O204" s="176"/>
      <c r="P204" s="176"/>
      <c r="Q204" s="343"/>
    </row>
    <row r="205" ht="15" customHeight="1">
      <c r="A205" s="194">
        <v>2016</v>
      </c>
      <c r="B205" t="s" s="342">
        <v>87</v>
      </c>
      <c r="C205" s="289">
        <v>20.51789516549685</v>
      </c>
      <c r="D205" s="289">
        <v>624.3191269793815</v>
      </c>
      <c r="E205" s="289">
        <v>2772.822656177986</v>
      </c>
      <c r="F205" s="289">
        <v>1258.213285</v>
      </c>
      <c r="G205" s="314">
        <v>4675.872963322864</v>
      </c>
      <c r="H205" s="417">
        <v>124.4746674055991</v>
      </c>
      <c r="I205" s="289">
        <v>142.72416</v>
      </c>
      <c r="J205" s="289">
        <v>0</v>
      </c>
      <c r="K205" s="289">
        <v>249.7591665833681</v>
      </c>
      <c r="L205" s="314">
        <v>516.9579939889671</v>
      </c>
      <c r="M205" s="306">
        <v>4158.914969333897</v>
      </c>
      <c r="N205" s="178"/>
      <c r="O205" s="176"/>
      <c r="P205" s="176"/>
      <c r="Q205" s="343"/>
    </row>
    <row r="206" ht="15" customHeight="1">
      <c r="A206" s="276"/>
      <c r="B206" s="440"/>
      <c r="C206" s="233"/>
      <c r="D206" s="233"/>
      <c r="E206" s="233"/>
      <c r="F206" s="233"/>
      <c r="G206" s="441"/>
      <c r="H206" s="442"/>
      <c r="I206" s="233"/>
      <c r="J206" s="233"/>
      <c r="K206" s="233"/>
      <c r="L206" s="441"/>
      <c r="M206" s="179"/>
      <c r="N206" s="442"/>
      <c r="O206" s="176"/>
      <c r="P206" s="233"/>
      <c r="Q206" s="233"/>
    </row>
    <row r="207" ht="15" customHeight="1">
      <c r="A207" t="s" s="163">
        <v>53</v>
      </c>
      <c r="B207" s="443"/>
      <c r="C207" s="443"/>
      <c r="D207" s="443"/>
      <c r="E207" s="443"/>
      <c r="F207" s="443"/>
      <c r="G207" s="444"/>
      <c r="H207" s="445"/>
      <c r="I207" s="443"/>
      <c r="J207" s="443"/>
      <c r="K207" s="443"/>
      <c r="L207" s="444"/>
      <c r="M207" s="306"/>
      <c r="N207" s="445"/>
      <c r="O207" s="446"/>
      <c r="P207" s="443"/>
      <c r="Q207" s="447"/>
    </row>
    <row r="208" ht="15" customHeight="1">
      <c r="A208" s="239"/>
      <c r="B208" s="239"/>
      <c r="C208" s="448"/>
      <c r="D208" s="448"/>
      <c r="E208" s="448"/>
      <c r="F208" s="448"/>
      <c r="G208" s="449"/>
      <c r="H208" s="450"/>
      <c r="I208" s="448"/>
      <c r="J208" s="448"/>
      <c r="K208" s="448"/>
      <c r="L208" s="449"/>
      <c r="M208" s="179"/>
      <c r="N208" s="451"/>
      <c r="O208" s="176"/>
      <c r="P208" s="239"/>
      <c r="Q208" s="239"/>
    </row>
    <row r="209" ht="15" customHeight="1">
      <c r="A209" s="176"/>
      <c r="B209" s="176"/>
      <c r="C209" s="305"/>
      <c r="D209" s="305"/>
      <c r="E209" s="305"/>
      <c r="F209" s="305"/>
      <c r="G209" s="312"/>
      <c r="H209" s="313"/>
      <c r="I209" s="305"/>
      <c r="J209" s="305"/>
      <c r="K209" s="305"/>
      <c r="L209" s="312"/>
      <c r="M209" s="179"/>
      <c r="N209" s="178"/>
      <c r="O209" s="176"/>
      <c r="P209" s="176"/>
      <c r="Q209" s="176"/>
    </row>
    <row r="210" ht="15" customHeight="1">
      <c r="A210" s="176"/>
      <c r="B210" s="176"/>
      <c r="C210" s="305"/>
      <c r="D210" s="305"/>
      <c r="E210" s="305"/>
      <c r="F210" s="305"/>
      <c r="G210" s="312"/>
      <c r="H210" s="313"/>
      <c r="I210" s="305"/>
      <c r="J210" s="305"/>
      <c r="K210" s="305"/>
      <c r="L210" s="312"/>
      <c r="M210" s="179"/>
      <c r="N210" s="178"/>
      <c r="O210" s="176"/>
      <c r="P210" s="176"/>
      <c r="Q210" s="176"/>
    </row>
    <row r="211" ht="15" customHeight="1">
      <c r="A211" s="176"/>
      <c r="B211" s="176"/>
      <c r="C211" s="305"/>
      <c r="D211" s="305"/>
      <c r="E211" s="305"/>
      <c r="F211" s="305"/>
      <c r="G211" s="312"/>
      <c r="H211" s="313"/>
      <c r="I211" s="305"/>
      <c r="J211" s="305"/>
      <c r="K211" s="305"/>
      <c r="L211" s="312"/>
      <c r="M211" s="179"/>
      <c r="N211" s="178"/>
      <c r="O211" s="176"/>
      <c r="P211" s="176"/>
      <c r="Q211" s="176"/>
    </row>
    <row r="212" ht="15" customHeight="1">
      <c r="A212" s="176"/>
      <c r="B212" s="176"/>
      <c r="C212" s="305"/>
      <c r="D212" s="305"/>
      <c r="E212" s="305"/>
      <c r="F212" s="305"/>
      <c r="G212" s="312"/>
      <c r="H212" s="313"/>
      <c r="I212" s="305"/>
      <c r="J212" s="305"/>
      <c r="K212" s="305"/>
      <c r="L212" s="312"/>
      <c r="M212" s="179"/>
      <c r="N212" s="178"/>
      <c r="O212" s="176"/>
      <c r="P212" s="176"/>
      <c r="Q212" s="176"/>
    </row>
    <row r="213" ht="15" customHeight="1">
      <c r="A213" s="176"/>
      <c r="B213" s="176"/>
      <c r="C213" s="305"/>
      <c r="D213" s="305"/>
      <c r="E213" s="305"/>
      <c r="F213" s="305"/>
      <c r="G213" s="312"/>
      <c r="H213" s="313"/>
      <c r="I213" s="305"/>
      <c r="J213" s="305"/>
      <c r="K213" s="305"/>
      <c r="L213" s="312"/>
      <c r="M213" s="179"/>
      <c r="N213" s="178"/>
      <c r="O213" s="176"/>
      <c r="P213" s="176"/>
      <c r="Q213" s="176"/>
    </row>
    <row r="214" ht="15" customHeight="1">
      <c r="A214" s="176"/>
      <c r="B214" s="176"/>
      <c r="C214" s="305"/>
      <c r="D214" s="305"/>
      <c r="E214" s="305"/>
      <c r="F214" s="305"/>
      <c r="G214" s="312"/>
      <c r="H214" s="313"/>
      <c r="I214" s="305"/>
      <c r="J214" s="305"/>
      <c r="K214" s="305"/>
      <c r="L214" s="312"/>
      <c r="M214" s="179"/>
      <c r="N214" s="178"/>
      <c r="O214" s="176"/>
      <c r="P214" s="176"/>
      <c r="Q214" s="176"/>
    </row>
    <row r="215" ht="15" customHeight="1">
      <c r="A215" s="176"/>
      <c r="B215" s="176"/>
      <c r="C215" s="305"/>
      <c r="D215" s="305"/>
      <c r="E215" s="305"/>
      <c r="F215" s="305"/>
      <c r="G215" s="312"/>
      <c r="H215" s="313"/>
      <c r="I215" s="305"/>
      <c r="J215" s="305"/>
      <c r="K215" s="305"/>
      <c r="L215" s="312"/>
      <c r="M215" s="179"/>
      <c r="N215" s="178"/>
      <c r="O215" s="176"/>
      <c r="P215" s="176"/>
      <c r="Q215" s="176"/>
    </row>
    <row r="216" ht="15" customHeight="1">
      <c r="A216" s="176"/>
      <c r="B216" s="176"/>
      <c r="C216" s="305"/>
      <c r="D216" s="305"/>
      <c r="E216" s="305"/>
      <c r="F216" s="305"/>
      <c r="G216" s="312"/>
      <c r="H216" s="313"/>
      <c r="I216" s="305"/>
      <c r="J216" s="305"/>
      <c r="K216" s="305"/>
      <c r="L216" s="312"/>
      <c r="M216" s="179"/>
      <c r="N216" s="178"/>
      <c r="O216" s="176"/>
      <c r="P216" s="176"/>
      <c r="Q216" s="176"/>
    </row>
    <row r="217" ht="15" customHeight="1">
      <c r="A217" s="176"/>
      <c r="B217" s="176"/>
      <c r="C217" s="305"/>
      <c r="D217" s="305"/>
      <c r="E217" s="305"/>
      <c r="F217" s="305"/>
      <c r="G217" s="312"/>
      <c r="H217" s="313"/>
      <c r="I217" s="305"/>
      <c r="J217" s="305"/>
      <c r="K217" s="305"/>
      <c r="L217" s="312"/>
      <c r="M217" s="179"/>
      <c r="N217" s="178"/>
      <c r="O217" s="176"/>
      <c r="P217" s="176"/>
      <c r="Q217" s="176"/>
    </row>
    <row r="218" ht="15" customHeight="1">
      <c r="A218" s="176"/>
      <c r="B218" s="176"/>
      <c r="C218" s="305"/>
      <c r="D218" s="305"/>
      <c r="E218" s="305"/>
      <c r="F218" s="305"/>
      <c r="G218" s="312"/>
      <c r="H218" s="313"/>
      <c r="I218" s="305"/>
      <c r="J218" s="305"/>
      <c r="K218" s="305"/>
      <c r="L218" s="312"/>
      <c r="M218" s="179"/>
      <c r="N218" s="178"/>
      <c r="O218" s="176"/>
      <c r="P218" s="176"/>
      <c r="Q218" s="176"/>
    </row>
    <row r="219" ht="15" customHeight="1">
      <c r="A219" s="176"/>
      <c r="B219" s="176"/>
      <c r="C219" s="305"/>
      <c r="D219" s="305"/>
      <c r="E219" s="305"/>
      <c r="F219" s="305"/>
      <c r="G219" s="312"/>
      <c r="H219" s="313"/>
      <c r="I219" s="305"/>
      <c r="J219" s="305"/>
      <c r="K219" s="305"/>
      <c r="L219" s="312"/>
      <c r="M219" s="179"/>
      <c r="N219" s="178"/>
      <c r="O219" s="176"/>
      <c r="P219" s="176"/>
      <c r="Q219" s="176"/>
    </row>
    <row r="220" ht="15" customHeight="1">
      <c r="A220" s="176"/>
      <c r="B220" s="176"/>
      <c r="C220" s="305"/>
      <c r="D220" s="305"/>
      <c r="E220" s="305"/>
      <c r="F220" s="305"/>
      <c r="G220" s="312"/>
      <c r="H220" s="313"/>
      <c r="I220" s="305"/>
      <c r="J220" s="305"/>
      <c r="K220" s="305"/>
      <c r="L220" s="312"/>
      <c r="M220" s="179"/>
      <c r="N220" s="178"/>
      <c r="O220" s="176"/>
      <c r="P220" s="176"/>
      <c r="Q220" s="176"/>
    </row>
    <row r="221" ht="15" customHeight="1">
      <c r="A221" s="176"/>
      <c r="B221" s="176"/>
      <c r="C221" s="305"/>
      <c r="D221" s="305"/>
      <c r="E221" s="305"/>
      <c r="F221" s="305"/>
      <c r="G221" s="312"/>
      <c r="H221" s="313"/>
      <c r="I221" s="305"/>
      <c r="J221" s="305"/>
      <c r="K221" s="305"/>
      <c r="L221" s="312"/>
      <c r="M221" s="179"/>
      <c r="N221" s="178"/>
      <c r="O221" s="176"/>
      <c r="P221" s="176"/>
      <c r="Q221" s="176"/>
    </row>
    <row r="222" ht="15" customHeight="1">
      <c r="A222" s="176"/>
      <c r="B222" s="176"/>
      <c r="C222" s="305"/>
      <c r="D222" s="305"/>
      <c r="E222" s="305"/>
      <c r="F222" s="305"/>
      <c r="G222" s="312"/>
      <c r="H222" s="313"/>
      <c r="I222" s="305"/>
      <c r="J222" s="305"/>
      <c r="K222" s="305"/>
      <c r="L222" s="312"/>
      <c r="M222" s="179"/>
      <c r="N222" s="178"/>
      <c r="O222" s="176"/>
      <c r="P222" s="176"/>
      <c r="Q222" s="176"/>
    </row>
    <row r="223" ht="15" customHeight="1">
      <c r="A223" s="176"/>
      <c r="B223" s="176"/>
      <c r="C223" s="305"/>
      <c r="D223" s="305"/>
      <c r="E223" s="305"/>
      <c r="F223" s="305"/>
      <c r="G223" s="312"/>
      <c r="H223" s="313"/>
      <c r="I223" s="305"/>
      <c r="J223" s="305"/>
      <c r="K223" s="305"/>
      <c r="L223" s="312"/>
      <c r="M223" s="179"/>
      <c r="N223" s="178"/>
      <c r="O223" s="176"/>
      <c r="P223" s="176"/>
      <c r="Q223" s="176"/>
    </row>
    <row r="224" ht="15" customHeight="1">
      <c r="A224" s="176"/>
      <c r="B224" s="176"/>
      <c r="C224" s="305"/>
      <c r="D224" s="305"/>
      <c r="E224" s="305"/>
      <c r="F224" s="305"/>
      <c r="G224" s="312"/>
      <c r="H224" s="313"/>
      <c r="I224" s="305"/>
      <c r="J224" s="305"/>
      <c r="K224" s="305"/>
      <c r="L224" s="312"/>
      <c r="M224" s="179"/>
      <c r="N224" s="178"/>
      <c r="O224" s="176"/>
      <c r="P224" s="176"/>
      <c r="Q224" s="176"/>
    </row>
    <row r="225" ht="15" customHeight="1">
      <c r="A225" s="176"/>
      <c r="B225" s="176"/>
      <c r="C225" s="305"/>
      <c r="D225" s="305"/>
      <c r="E225" s="305"/>
      <c r="F225" s="305"/>
      <c r="G225" s="312"/>
      <c r="H225" s="313"/>
      <c r="I225" s="305"/>
      <c r="J225" s="305"/>
      <c r="K225" s="305"/>
      <c r="L225" s="312"/>
      <c r="M225" s="179"/>
      <c r="N225" s="178"/>
      <c r="O225" s="176"/>
      <c r="P225" s="176"/>
      <c r="Q225" s="176"/>
    </row>
    <row r="226" ht="15" customHeight="1">
      <c r="A226" s="176"/>
      <c r="B226" s="176"/>
      <c r="C226" s="305"/>
      <c r="D226" s="305"/>
      <c r="E226" s="305"/>
      <c r="F226" s="305"/>
      <c r="G226" s="312"/>
      <c r="H226" s="313"/>
      <c r="I226" s="305"/>
      <c r="J226" s="305"/>
      <c r="K226" s="305"/>
      <c r="L226" s="312"/>
      <c r="M226" s="179"/>
      <c r="N226" s="178"/>
      <c r="O226" s="176"/>
      <c r="P226" s="176"/>
      <c r="Q226" s="176"/>
    </row>
    <row r="227" ht="15" customHeight="1">
      <c r="A227" s="176"/>
      <c r="B227" s="176"/>
      <c r="C227" s="305"/>
      <c r="D227" s="305"/>
      <c r="E227" s="305"/>
      <c r="F227" s="305"/>
      <c r="G227" s="312"/>
      <c r="H227" s="313"/>
      <c r="I227" s="305"/>
      <c r="J227" s="305"/>
      <c r="K227" s="305"/>
      <c r="L227" s="312"/>
      <c r="M227" s="179"/>
      <c r="N227" s="178"/>
      <c r="O227" s="176"/>
      <c r="P227" s="176"/>
      <c r="Q227" s="176"/>
    </row>
    <row r="228" ht="15" customHeight="1">
      <c r="A228" s="176"/>
      <c r="B228" s="176"/>
      <c r="C228" s="305"/>
      <c r="D228" s="305"/>
      <c r="E228" s="305"/>
      <c r="F228" s="305"/>
      <c r="G228" s="312"/>
      <c r="H228" s="313"/>
      <c r="I228" s="305"/>
      <c r="J228" s="305"/>
      <c r="K228" s="305"/>
      <c r="L228" s="312"/>
      <c r="M228" s="179"/>
      <c r="N228" s="178"/>
      <c r="O228" s="176"/>
      <c r="P228" s="176"/>
      <c r="Q228" s="176"/>
    </row>
    <row r="229" ht="15" customHeight="1">
      <c r="A229" s="176"/>
      <c r="B229" s="176"/>
      <c r="C229" s="305"/>
      <c r="D229" s="305"/>
      <c r="E229" s="305"/>
      <c r="F229" s="305"/>
      <c r="G229" s="312"/>
      <c r="H229" s="313"/>
      <c r="I229" s="305"/>
      <c r="J229" s="305"/>
      <c r="K229" s="305"/>
      <c r="L229" s="312"/>
      <c r="M229" s="179"/>
      <c r="N229" s="178"/>
      <c r="O229" s="176"/>
      <c r="P229" s="176"/>
      <c r="Q229" s="176"/>
    </row>
    <row r="230" ht="15" customHeight="1">
      <c r="A230" s="176"/>
      <c r="B230" s="176"/>
      <c r="C230" s="305"/>
      <c r="D230" s="305"/>
      <c r="E230" s="305"/>
      <c r="F230" s="305"/>
      <c r="G230" s="312"/>
      <c r="H230" s="313"/>
      <c r="I230" s="305"/>
      <c r="J230" s="305"/>
      <c r="K230" s="305"/>
      <c r="L230" s="312"/>
      <c r="M230" s="179"/>
      <c r="N230" s="178"/>
      <c r="O230" s="176"/>
      <c r="P230" s="176"/>
      <c r="Q230" s="176"/>
    </row>
    <row r="231" ht="15" customHeight="1">
      <c r="A231" s="176"/>
      <c r="B231" s="176"/>
      <c r="C231" s="305"/>
      <c r="D231" s="305"/>
      <c r="E231" s="305"/>
      <c r="F231" s="305"/>
      <c r="G231" s="312"/>
      <c r="H231" s="313"/>
      <c r="I231" s="305"/>
      <c r="J231" s="305"/>
      <c r="K231" s="305"/>
      <c r="L231" s="312"/>
      <c r="M231" s="179"/>
      <c r="N231" s="178"/>
      <c r="O231" s="176"/>
      <c r="P231" s="176"/>
      <c r="Q231" s="176"/>
    </row>
    <row r="232" ht="15" customHeight="1">
      <c r="A232" s="176"/>
      <c r="B232" s="176"/>
      <c r="C232" s="305"/>
      <c r="D232" s="305"/>
      <c r="E232" s="305"/>
      <c r="F232" s="305"/>
      <c r="G232" s="312"/>
      <c r="H232" s="313"/>
      <c r="I232" s="305"/>
      <c r="J232" s="305"/>
      <c r="K232" s="305"/>
      <c r="L232" s="312"/>
      <c r="M232" s="179"/>
      <c r="N232" s="178"/>
      <c r="O232" s="176"/>
      <c r="P232" s="176"/>
      <c r="Q232" s="176"/>
    </row>
    <row r="233" ht="15" customHeight="1">
      <c r="A233" s="176"/>
      <c r="B233" s="176"/>
      <c r="C233" s="305"/>
      <c r="D233" s="305"/>
      <c r="E233" s="305"/>
      <c r="F233" s="305"/>
      <c r="G233" s="312"/>
      <c r="H233" s="313"/>
      <c r="I233" s="305"/>
      <c r="J233" s="305"/>
      <c r="K233" s="305"/>
      <c r="L233" s="312"/>
      <c r="M233" s="179"/>
      <c r="N233" s="178"/>
      <c r="O233" s="176"/>
      <c r="P233" s="176"/>
      <c r="Q233" s="176"/>
    </row>
    <row r="234" ht="15" customHeight="1">
      <c r="A234" s="176"/>
      <c r="B234" s="176"/>
      <c r="C234" s="305"/>
      <c r="D234" s="305"/>
      <c r="E234" s="305"/>
      <c r="F234" s="305"/>
      <c r="G234" s="312"/>
      <c r="H234" s="313"/>
      <c r="I234" s="305"/>
      <c r="J234" s="305"/>
      <c r="K234" s="305"/>
      <c r="L234" s="312"/>
      <c r="M234" s="179"/>
      <c r="N234" s="178"/>
      <c r="O234" s="176"/>
      <c r="P234" s="176"/>
      <c r="Q234" s="176"/>
    </row>
    <row r="235" ht="15" customHeight="1">
      <c r="A235" s="176"/>
      <c r="B235" s="176"/>
      <c r="C235" s="305"/>
      <c r="D235" s="305"/>
      <c r="E235" s="305"/>
      <c r="F235" s="305"/>
      <c r="G235" s="312"/>
      <c r="H235" s="313"/>
      <c r="I235" s="305"/>
      <c r="J235" s="305"/>
      <c r="K235" s="305"/>
      <c r="L235" s="312"/>
      <c r="M235" s="179"/>
      <c r="N235" s="178"/>
      <c r="O235" s="176"/>
      <c r="P235" s="176"/>
      <c r="Q235" s="176"/>
    </row>
    <row r="236" ht="15" customHeight="1">
      <c r="A236" s="176"/>
      <c r="B236" s="176"/>
      <c r="C236" s="305"/>
      <c r="D236" s="305"/>
      <c r="E236" s="305"/>
      <c r="F236" s="305"/>
      <c r="G236" s="312"/>
      <c r="H236" s="313"/>
      <c r="I236" s="305"/>
      <c r="J236" s="305"/>
      <c r="K236" s="305"/>
      <c r="L236" s="312"/>
      <c r="M236" s="179"/>
      <c r="N236" s="178"/>
      <c r="O236" s="176"/>
      <c r="P236" s="176"/>
      <c r="Q236" s="176"/>
    </row>
    <row r="237" ht="15" customHeight="1">
      <c r="A237" s="176"/>
      <c r="B237" s="176"/>
      <c r="C237" s="305"/>
      <c r="D237" s="305"/>
      <c r="E237" s="305"/>
      <c r="F237" s="305"/>
      <c r="G237" s="312"/>
      <c r="H237" s="313"/>
      <c r="I237" s="305"/>
      <c r="J237" s="305"/>
      <c r="K237" s="305"/>
      <c r="L237" s="312"/>
      <c r="M237" s="179"/>
      <c r="N237" s="178"/>
      <c r="O237" s="176"/>
      <c r="P237" s="176"/>
      <c r="Q237" s="176"/>
    </row>
    <row r="238" ht="15" customHeight="1">
      <c r="A238" s="176"/>
      <c r="B238" s="176"/>
      <c r="C238" s="305"/>
      <c r="D238" s="305"/>
      <c r="E238" s="305"/>
      <c r="F238" s="305"/>
      <c r="G238" s="312"/>
      <c r="H238" s="313"/>
      <c r="I238" s="305"/>
      <c r="J238" s="305"/>
      <c r="K238" s="305"/>
      <c r="L238" s="312"/>
      <c r="M238" s="179"/>
      <c r="N238" s="178"/>
      <c r="O238" s="176"/>
      <c r="P238" s="176"/>
      <c r="Q238" s="176"/>
    </row>
    <row r="239" ht="15" customHeight="1">
      <c r="A239" s="176"/>
      <c r="B239" s="176"/>
      <c r="C239" s="305"/>
      <c r="D239" s="305"/>
      <c r="E239" s="305"/>
      <c r="F239" s="305"/>
      <c r="G239" s="312"/>
      <c r="H239" s="313"/>
      <c r="I239" s="305"/>
      <c r="J239" s="305"/>
      <c r="K239" s="305"/>
      <c r="L239" s="312"/>
      <c r="M239" s="179"/>
      <c r="N239" s="178"/>
      <c r="O239" s="176"/>
      <c r="P239" s="176"/>
      <c r="Q239" s="176"/>
    </row>
    <row r="240" ht="15" customHeight="1">
      <c r="A240" s="176"/>
      <c r="B240" s="176"/>
      <c r="C240" s="305"/>
      <c r="D240" s="305"/>
      <c r="E240" s="305"/>
      <c r="F240" s="305"/>
      <c r="G240" s="312"/>
      <c r="H240" s="313"/>
      <c r="I240" s="305"/>
      <c r="J240" s="305"/>
      <c r="K240" s="305"/>
      <c r="L240" s="312"/>
      <c r="M240" s="179"/>
      <c r="N240" s="178"/>
      <c r="O240" s="176"/>
      <c r="P240" s="176"/>
      <c r="Q240" s="176"/>
    </row>
    <row r="241" ht="15" customHeight="1">
      <c r="A241" s="176"/>
      <c r="B241" s="176"/>
      <c r="C241" s="305"/>
      <c r="D241" s="305"/>
      <c r="E241" s="305"/>
      <c r="F241" s="305"/>
      <c r="G241" s="312"/>
      <c r="H241" s="313"/>
      <c r="I241" s="305"/>
      <c r="J241" s="305"/>
      <c r="K241" s="305"/>
      <c r="L241" s="312"/>
      <c r="M241" s="179"/>
      <c r="N241" s="178"/>
      <c r="O241" s="176"/>
      <c r="P241" s="176"/>
      <c r="Q241" s="176"/>
    </row>
    <row r="242" ht="15" customHeight="1">
      <c r="A242" s="176"/>
      <c r="B242" s="176"/>
      <c r="C242" s="305"/>
      <c r="D242" s="305"/>
      <c r="E242" s="305"/>
      <c r="F242" s="305"/>
      <c r="G242" s="312"/>
      <c r="H242" s="313"/>
      <c r="I242" s="305"/>
      <c r="J242" s="305"/>
      <c r="K242" s="305"/>
      <c r="L242" s="312"/>
      <c r="M242" s="179"/>
      <c r="N242" s="178"/>
      <c r="O242" s="176"/>
      <c r="P242" s="176"/>
      <c r="Q242" s="176"/>
    </row>
    <row r="243" ht="15" customHeight="1">
      <c r="A243" s="176"/>
      <c r="B243" s="176"/>
      <c r="C243" s="305"/>
      <c r="D243" s="305"/>
      <c r="E243" s="305"/>
      <c r="F243" s="305"/>
      <c r="G243" s="312"/>
      <c r="H243" s="313"/>
      <c r="I243" s="305"/>
      <c r="J243" s="305"/>
      <c r="K243" s="305"/>
      <c r="L243" s="312"/>
      <c r="M243" s="179"/>
      <c r="N243" s="178"/>
      <c r="O243" s="176"/>
      <c r="P243" s="176"/>
      <c r="Q243" s="176"/>
    </row>
    <row r="244" ht="15" customHeight="1">
      <c r="A244" s="176"/>
      <c r="B244" s="176"/>
      <c r="C244" s="305"/>
      <c r="D244" s="305"/>
      <c r="E244" s="305"/>
      <c r="F244" s="305"/>
      <c r="G244" s="312"/>
      <c r="H244" s="313"/>
      <c r="I244" s="305"/>
      <c r="J244" s="305"/>
      <c r="K244" s="305"/>
      <c r="L244" s="312"/>
      <c r="M244" s="179"/>
      <c r="N244" s="178"/>
      <c r="O244" s="176"/>
      <c r="P244" s="176"/>
      <c r="Q244" s="176"/>
    </row>
    <row r="245" ht="15" customHeight="1">
      <c r="A245" s="176"/>
      <c r="B245" s="176"/>
      <c r="C245" s="305"/>
      <c r="D245" s="305"/>
      <c r="E245" s="305"/>
      <c r="F245" s="305"/>
      <c r="G245" s="312"/>
      <c r="H245" s="313"/>
      <c r="I245" s="305"/>
      <c r="J245" s="305"/>
      <c r="K245" s="305"/>
      <c r="L245" s="312"/>
      <c r="M245" s="179"/>
      <c r="N245" s="178"/>
      <c r="O245" s="176"/>
      <c r="P245" s="176"/>
      <c r="Q245" s="176"/>
    </row>
    <row r="246" ht="15" customHeight="1">
      <c r="A246" s="176"/>
      <c r="B246" s="176"/>
      <c r="C246" s="305"/>
      <c r="D246" s="305"/>
      <c r="E246" s="305"/>
      <c r="F246" s="305"/>
      <c r="G246" s="312"/>
      <c r="H246" s="313"/>
      <c r="I246" s="305"/>
      <c r="J246" s="305"/>
      <c r="K246" s="305"/>
      <c r="L246" s="312"/>
      <c r="M246" s="179"/>
      <c r="N246" s="178"/>
      <c r="O246" s="176"/>
      <c r="P246" s="176"/>
      <c r="Q246" s="176"/>
    </row>
    <row r="247" ht="15" customHeight="1">
      <c r="A247" s="176"/>
      <c r="B247" s="176"/>
      <c r="C247" s="305"/>
      <c r="D247" s="305"/>
      <c r="E247" s="305"/>
      <c r="F247" s="305"/>
      <c r="G247" s="312"/>
      <c r="H247" s="313"/>
      <c r="I247" s="305"/>
      <c r="J247" s="305"/>
      <c r="K247" s="305"/>
      <c r="L247" s="312"/>
      <c r="M247" s="179"/>
      <c r="N247" s="178"/>
      <c r="O247" s="176"/>
      <c r="P247" s="176"/>
      <c r="Q247" s="176"/>
    </row>
    <row r="248" ht="15" customHeight="1">
      <c r="A248" s="176"/>
      <c r="B248" s="176"/>
      <c r="C248" s="305"/>
      <c r="D248" s="305"/>
      <c r="E248" s="305"/>
      <c r="F248" s="305"/>
      <c r="G248" s="312"/>
      <c r="H248" s="313"/>
      <c r="I248" s="305"/>
      <c r="J248" s="305"/>
      <c r="K248" s="305"/>
      <c r="L248" s="312"/>
      <c r="M248" s="179"/>
      <c r="N248" s="178"/>
      <c r="O248" s="176"/>
      <c r="P248" s="176"/>
      <c r="Q248" s="176"/>
    </row>
    <row r="249" ht="15" customHeight="1">
      <c r="A249" s="176"/>
      <c r="B249" s="176"/>
      <c r="C249" s="305"/>
      <c r="D249" s="305"/>
      <c r="E249" s="305"/>
      <c r="F249" s="305"/>
      <c r="G249" s="312"/>
      <c r="H249" s="313"/>
      <c r="I249" s="305"/>
      <c r="J249" s="305"/>
      <c r="K249" s="305"/>
      <c r="L249" s="312"/>
      <c r="M249" s="179"/>
      <c r="N249" s="178"/>
      <c r="O249" s="176"/>
      <c r="P249" s="176"/>
      <c r="Q249" s="176"/>
    </row>
    <row r="250" ht="15" customHeight="1">
      <c r="A250" s="176"/>
      <c r="B250" s="176"/>
      <c r="C250" s="305"/>
      <c r="D250" s="305"/>
      <c r="E250" s="305"/>
      <c r="F250" s="305"/>
      <c r="G250" s="312"/>
      <c r="H250" s="313"/>
      <c r="I250" s="305"/>
      <c r="J250" s="305"/>
      <c r="K250" s="305"/>
      <c r="L250" s="312"/>
      <c r="M250" s="179"/>
      <c r="N250" s="178"/>
      <c r="O250" s="176"/>
      <c r="P250" s="176"/>
      <c r="Q250" s="176"/>
    </row>
    <row r="251" ht="15" customHeight="1">
      <c r="A251" s="176"/>
      <c r="B251" s="176"/>
      <c r="C251" s="305"/>
      <c r="D251" s="305"/>
      <c r="E251" s="305"/>
      <c r="F251" s="305"/>
      <c r="G251" s="312"/>
      <c r="H251" s="313"/>
      <c r="I251" s="305"/>
      <c r="J251" s="305"/>
      <c r="K251" s="305"/>
      <c r="L251" s="312"/>
      <c r="M251" s="179"/>
      <c r="N251" s="178"/>
      <c r="O251" s="176"/>
      <c r="P251" s="176"/>
      <c r="Q251" s="176"/>
    </row>
    <row r="252" ht="15" customHeight="1">
      <c r="A252" s="176"/>
      <c r="B252" s="176"/>
      <c r="C252" s="305"/>
      <c r="D252" s="305"/>
      <c r="E252" s="305"/>
      <c r="F252" s="305"/>
      <c r="G252" s="312"/>
      <c r="H252" s="313"/>
      <c r="I252" s="305"/>
      <c r="J252" s="305"/>
      <c r="K252" s="305"/>
      <c r="L252" s="312"/>
      <c r="M252" s="179"/>
      <c r="N252" s="178"/>
      <c r="O252" s="176"/>
      <c r="P252" s="176"/>
      <c r="Q252" s="176"/>
    </row>
    <row r="253" ht="15" customHeight="1">
      <c r="A253" s="176"/>
      <c r="B253" s="176"/>
      <c r="C253" s="305"/>
      <c r="D253" s="305"/>
      <c r="E253" s="305"/>
      <c r="F253" s="305"/>
      <c r="G253" s="312"/>
      <c r="H253" s="313"/>
      <c r="I253" s="305"/>
      <c r="J253" s="305"/>
      <c r="K253" s="305"/>
      <c r="L253" s="312"/>
      <c r="M253" s="179"/>
      <c r="N253" s="178"/>
      <c r="O253" s="176"/>
      <c r="P253" s="176"/>
      <c r="Q253" s="176"/>
    </row>
    <row r="254" ht="15" customHeight="1">
      <c r="A254" s="176"/>
      <c r="B254" s="176"/>
      <c r="C254" s="305"/>
      <c r="D254" s="305"/>
      <c r="E254" s="305"/>
      <c r="F254" s="305"/>
      <c r="G254" s="312"/>
      <c r="H254" s="313"/>
      <c r="I254" s="305"/>
      <c r="J254" s="305"/>
      <c r="K254" s="305"/>
      <c r="L254" s="312"/>
      <c r="M254" s="179"/>
      <c r="N254" s="178"/>
      <c r="O254" s="176"/>
      <c r="P254" s="176"/>
      <c r="Q254" s="176"/>
    </row>
    <row r="255" ht="15" customHeight="1">
      <c r="A255" s="176"/>
      <c r="B255" s="176"/>
      <c r="C255" s="305"/>
      <c r="D255" s="305"/>
      <c r="E255" s="305"/>
      <c r="F255" s="305"/>
      <c r="G255" s="312"/>
      <c r="H255" s="313"/>
      <c r="I255" s="305"/>
      <c r="J255" s="305"/>
      <c r="K255" s="305"/>
      <c r="L255" s="312"/>
      <c r="M255" s="179"/>
      <c r="N255" s="178"/>
      <c r="O255" s="176"/>
      <c r="P255" s="176"/>
      <c r="Q255" s="176"/>
    </row>
    <row r="256" ht="15" customHeight="1">
      <c r="A256" s="176"/>
      <c r="B256" s="176"/>
      <c r="C256" s="305"/>
      <c r="D256" s="305"/>
      <c r="E256" s="305"/>
      <c r="F256" s="305"/>
      <c r="G256" s="312"/>
      <c r="H256" s="313"/>
      <c r="I256" s="305"/>
      <c r="J256" s="305"/>
      <c r="K256" s="305"/>
      <c r="L256" s="312"/>
      <c r="M256" s="179"/>
      <c r="N256" s="178"/>
      <c r="O256" s="176"/>
      <c r="P256" s="176"/>
      <c r="Q256" s="176"/>
    </row>
    <row r="257" ht="15" customHeight="1">
      <c r="A257" s="176"/>
      <c r="B257" s="176"/>
      <c r="C257" s="305"/>
      <c r="D257" s="305"/>
      <c r="E257" s="305"/>
      <c r="F257" s="305"/>
      <c r="G257" s="312"/>
      <c r="H257" s="313"/>
      <c r="I257" s="305"/>
      <c r="J257" s="305"/>
      <c r="K257" s="305"/>
      <c r="L257" s="312"/>
      <c r="M257" s="179"/>
      <c r="N257" s="178"/>
      <c r="O257" s="176"/>
      <c r="P257" s="176"/>
      <c r="Q257" s="176"/>
    </row>
    <row r="258" ht="15" customHeight="1">
      <c r="A258" s="176"/>
      <c r="B258" s="176"/>
      <c r="C258" s="305"/>
      <c r="D258" s="305"/>
      <c r="E258" s="305"/>
      <c r="F258" s="305"/>
      <c r="G258" s="312"/>
      <c r="H258" s="313"/>
      <c r="I258" s="305"/>
      <c r="J258" s="305"/>
      <c r="K258" s="305"/>
      <c r="L258" s="312"/>
      <c r="M258" s="179"/>
      <c r="N258" s="178"/>
      <c r="O258" s="176"/>
      <c r="P258" s="176"/>
      <c r="Q258" s="176"/>
    </row>
    <row r="259" ht="15" customHeight="1">
      <c r="A259" s="176"/>
      <c r="B259" s="176"/>
      <c r="C259" s="305"/>
      <c r="D259" s="305"/>
      <c r="E259" s="305"/>
      <c r="F259" s="305"/>
      <c r="G259" s="312"/>
      <c r="H259" s="313"/>
      <c r="I259" s="305"/>
      <c r="J259" s="305"/>
      <c r="K259" s="305"/>
      <c r="L259" s="312"/>
      <c r="M259" s="179"/>
      <c r="N259" s="178"/>
      <c r="O259" s="176"/>
      <c r="P259" s="176"/>
      <c r="Q259" s="176"/>
    </row>
    <row r="260" ht="15" customHeight="1">
      <c r="A260" s="176"/>
      <c r="B260" s="176"/>
      <c r="C260" s="305"/>
      <c r="D260" s="305"/>
      <c r="E260" s="305"/>
      <c r="F260" s="305"/>
      <c r="G260" s="312"/>
      <c r="H260" s="313"/>
      <c r="I260" s="305"/>
      <c r="J260" s="305"/>
      <c r="K260" s="305"/>
      <c r="L260" s="312"/>
      <c r="M260" s="179"/>
      <c r="N260" s="178"/>
      <c r="O260" s="176"/>
      <c r="P260" s="176"/>
      <c r="Q260" s="176"/>
    </row>
    <row r="261" ht="15" customHeight="1">
      <c r="A261" s="176"/>
      <c r="B261" s="176"/>
      <c r="C261" s="305"/>
      <c r="D261" s="305"/>
      <c r="E261" s="305"/>
      <c r="F261" s="305"/>
      <c r="G261" s="312"/>
      <c r="H261" s="313"/>
      <c r="I261" s="305"/>
      <c r="J261" s="305"/>
      <c r="K261" s="305"/>
      <c r="L261" s="312"/>
      <c r="M261" s="179"/>
      <c r="N261" s="178"/>
      <c r="O261" s="176"/>
      <c r="P261" s="176"/>
      <c r="Q261" s="176"/>
    </row>
    <row r="262" ht="15" customHeight="1">
      <c r="A262" s="176"/>
      <c r="B262" s="176"/>
      <c r="C262" s="305"/>
      <c r="D262" s="305"/>
      <c r="E262" s="305"/>
      <c r="F262" s="305"/>
      <c r="G262" s="312"/>
      <c r="H262" s="313"/>
      <c r="I262" s="305"/>
      <c r="J262" s="305"/>
      <c r="K262" s="305"/>
      <c r="L262" s="312"/>
      <c r="M262" s="179"/>
      <c r="N262" s="178"/>
      <c r="O262" s="176"/>
      <c r="P262" s="176"/>
      <c r="Q262" s="176"/>
    </row>
    <row r="263" ht="15" customHeight="1">
      <c r="A263" s="176"/>
      <c r="B263" s="176"/>
      <c r="C263" s="305"/>
      <c r="D263" s="305"/>
      <c r="E263" s="305"/>
      <c r="F263" s="305"/>
      <c r="G263" s="312"/>
      <c r="H263" s="313"/>
      <c r="I263" s="305"/>
      <c r="J263" s="305"/>
      <c r="K263" s="305"/>
      <c r="L263" s="312"/>
      <c r="M263" s="179"/>
      <c r="N263" s="178"/>
      <c r="O263" s="176"/>
      <c r="P263" s="176"/>
      <c r="Q263" s="176"/>
    </row>
    <row r="264" ht="15" customHeight="1">
      <c r="A264" s="176"/>
      <c r="B264" s="176"/>
      <c r="C264" s="305"/>
      <c r="D264" s="305"/>
      <c r="E264" s="305"/>
      <c r="F264" s="305"/>
      <c r="G264" s="312"/>
      <c r="H264" s="313"/>
      <c r="I264" s="305"/>
      <c r="J264" s="305"/>
      <c r="K264" s="305"/>
      <c r="L264" s="312"/>
      <c r="M264" s="179"/>
      <c r="N264" s="178"/>
      <c r="O264" s="176"/>
      <c r="P264" s="176"/>
      <c r="Q264" s="176"/>
    </row>
    <row r="265" ht="15" customHeight="1">
      <c r="A265" s="176"/>
      <c r="B265" s="176"/>
      <c r="C265" s="305"/>
      <c r="D265" s="305"/>
      <c r="E265" s="305"/>
      <c r="F265" s="305"/>
      <c r="G265" s="312"/>
      <c r="H265" s="313"/>
      <c r="I265" s="305"/>
      <c r="J265" s="305"/>
      <c r="K265" s="305"/>
      <c r="L265" s="312"/>
      <c r="M265" s="179"/>
      <c r="N265" s="178"/>
      <c r="O265" s="176"/>
      <c r="P265" s="176"/>
      <c r="Q265" s="176"/>
    </row>
    <row r="266" ht="15" customHeight="1">
      <c r="A266" s="176"/>
      <c r="B266" s="176"/>
      <c r="C266" s="305"/>
      <c r="D266" s="305"/>
      <c r="E266" s="305"/>
      <c r="F266" s="305"/>
      <c r="G266" s="312"/>
      <c r="H266" s="313"/>
      <c r="I266" s="305"/>
      <c r="J266" s="305"/>
      <c r="K266" s="305"/>
      <c r="L266" s="312"/>
      <c r="M266" s="179"/>
      <c r="N266" s="178"/>
      <c r="O266" s="176"/>
      <c r="P266" s="176"/>
      <c r="Q266" s="176"/>
    </row>
    <row r="267" ht="15" customHeight="1">
      <c r="A267" s="176"/>
      <c r="B267" s="176"/>
      <c r="C267" s="305"/>
      <c r="D267" s="305"/>
      <c r="E267" s="305"/>
      <c r="F267" s="305"/>
      <c r="G267" s="312"/>
      <c r="H267" s="313"/>
      <c r="I267" s="305"/>
      <c r="J267" s="305"/>
      <c r="K267" s="305"/>
      <c r="L267" s="312"/>
      <c r="M267" s="179"/>
      <c r="N267" s="178"/>
      <c r="O267" s="176"/>
      <c r="P267" s="176"/>
      <c r="Q267" s="176"/>
    </row>
    <row r="268" ht="15" customHeight="1">
      <c r="A268" s="176"/>
      <c r="B268" s="176"/>
      <c r="C268" s="305"/>
      <c r="D268" s="305"/>
      <c r="E268" s="305"/>
      <c r="F268" s="305"/>
      <c r="G268" s="312"/>
      <c r="H268" s="313"/>
      <c r="I268" s="305"/>
      <c r="J268" s="305"/>
      <c r="K268" s="305"/>
      <c r="L268" s="312"/>
      <c r="M268" s="179"/>
      <c r="N268" s="178"/>
      <c r="O268" s="176"/>
      <c r="P268" s="176"/>
      <c r="Q268" s="176"/>
    </row>
    <row r="269" ht="15" customHeight="1">
      <c r="A269" s="176"/>
      <c r="B269" s="176"/>
      <c r="C269" s="305"/>
      <c r="D269" s="305"/>
      <c r="E269" s="305"/>
      <c r="F269" s="305"/>
      <c r="G269" s="312"/>
      <c r="H269" s="313"/>
      <c r="I269" s="305"/>
      <c r="J269" s="305"/>
      <c r="K269" s="305"/>
      <c r="L269" s="312"/>
      <c r="M269" s="179"/>
      <c r="N269" s="178"/>
      <c r="O269" s="176"/>
      <c r="P269" s="176"/>
      <c r="Q269" s="176"/>
    </row>
    <row r="270" ht="15" customHeight="1">
      <c r="A270" s="176"/>
      <c r="B270" s="176"/>
      <c r="C270" s="305"/>
      <c r="D270" s="305"/>
      <c r="E270" s="305"/>
      <c r="F270" s="305"/>
      <c r="G270" s="312"/>
      <c r="H270" s="313"/>
      <c r="I270" s="305"/>
      <c r="J270" s="305"/>
      <c r="K270" s="305"/>
      <c r="L270" s="312"/>
      <c r="M270" s="179"/>
      <c r="N270" s="178"/>
      <c r="O270" s="176"/>
      <c r="P270" s="176"/>
      <c r="Q270" s="176"/>
    </row>
    <row r="271" ht="15" customHeight="1">
      <c r="A271" s="176"/>
      <c r="B271" s="176"/>
      <c r="C271" s="305"/>
      <c r="D271" s="305"/>
      <c r="E271" s="305"/>
      <c r="F271" s="305"/>
      <c r="G271" s="312"/>
      <c r="H271" s="313"/>
      <c r="I271" s="305"/>
      <c r="J271" s="305"/>
      <c r="K271" s="305"/>
      <c r="L271" s="312"/>
      <c r="M271" s="179"/>
      <c r="N271" s="178"/>
      <c r="O271" s="176"/>
      <c r="P271" s="176"/>
      <c r="Q271" s="176"/>
    </row>
    <row r="272" ht="15" customHeight="1">
      <c r="A272" s="176"/>
      <c r="B272" s="176"/>
      <c r="C272" s="305"/>
      <c r="D272" s="305"/>
      <c r="E272" s="305"/>
      <c r="F272" s="305"/>
      <c r="G272" s="312"/>
      <c r="H272" s="313"/>
      <c r="I272" s="305"/>
      <c r="J272" s="305"/>
      <c r="K272" s="305"/>
      <c r="L272" s="312"/>
      <c r="M272" s="179"/>
      <c r="N272" s="178"/>
      <c r="O272" s="176"/>
      <c r="P272" s="176"/>
      <c r="Q272" s="176"/>
    </row>
    <row r="273" ht="15" customHeight="1">
      <c r="A273" s="176"/>
      <c r="B273" s="176"/>
      <c r="C273" s="305"/>
      <c r="D273" s="305"/>
      <c r="E273" s="305"/>
      <c r="F273" s="305"/>
      <c r="G273" s="312"/>
      <c r="H273" s="313"/>
      <c r="I273" s="305"/>
      <c r="J273" s="305"/>
      <c r="K273" s="305"/>
      <c r="L273" s="312"/>
      <c r="M273" s="179"/>
      <c r="N273" s="178"/>
      <c r="O273" s="176"/>
      <c r="P273" s="176"/>
      <c r="Q273" s="176"/>
    </row>
    <row r="274" ht="15" customHeight="1">
      <c r="A274" s="176"/>
      <c r="B274" s="176"/>
      <c r="C274" s="305"/>
      <c r="D274" s="305"/>
      <c r="E274" s="305"/>
      <c r="F274" s="305"/>
      <c r="G274" s="312"/>
      <c r="H274" s="313"/>
      <c r="I274" s="305"/>
      <c r="J274" s="305"/>
      <c r="K274" s="305"/>
      <c r="L274" s="312"/>
      <c r="M274" s="179"/>
      <c r="N274" s="178"/>
      <c r="O274" s="176"/>
      <c r="P274" s="176"/>
      <c r="Q274" s="176"/>
    </row>
    <row r="275" ht="15" customHeight="1">
      <c r="A275" s="176"/>
      <c r="B275" s="176"/>
      <c r="C275" s="305"/>
      <c r="D275" s="305"/>
      <c r="E275" s="305"/>
      <c r="F275" s="305"/>
      <c r="G275" s="312"/>
      <c r="H275" s="313"/>
      <c r="I275" s="305"/>
      <c r="J275" s="305"/>
      <c r="K275" s="305"/>
      <c r="L275" s="312"/>
      <c r="M275" s="179"/>
      <c r="N275" s="178"/>
      <c r="O275" s="176"/>
      <c r="P275" s="176"/>
      <c r="Q275" s="176"/>
    </row>
    <row r="276" ht="15" customHeight="1">
      <c r="A276" s="176"/>
      <c r="B276" s="176"/>
      <c r="C276" s="305"/>
      <c r="D276" s="305"/>
      <c r="E276" s="305"/>
      <c r="F276" s="305"/>
      <c r="G276" s="312"/>
      <c r="H276" s="313"/>
      <c r="I276" s="305"/>
      <c r="J276" s="305"/>
      <c r="K276" s="305"/>
      <c r="L276" s="312"/>
      <c r="M276" s="179"/>
      <c r="N276" s="178"/>
      <c r="O276" s="176"/>
      <c r="P276" s="176"/>
      <c r="Q276" s="176"/>
    </row>
    <row r="277" ht="15" customHeight="1">
      <c r="A277" s="176"/>
      <c r="B277" s="176"/>
      <c r="C277" s="305"/>
      <c r="D277" s="305"/>
      <c r="E277" s="305"/>
      <c r="F277" s="305"/>
      <c r="G277" s="312"/>
      <c r="H277" s="313"/>
      <c r="I277" s="305"/>
      <c r="J277" s="305"/>
      <c r="K277" s="305"/>
      <c r="L277" s="312"/>
      <c r="M277" s="179"/>
      <c r="N277" s="178"/>
      <c r="O277" s="176"/>
      <c r="P277" s="176"/>
      <c r="Q277" s="176"/>
    </row>
    <row r="278" ht="15" customHeight="1">
      <c r="A278" s="176"/>
      <c r="B278" s="176"/>
      <c r="C278" s="305"/>
      <c r="D278" s="305"/>
      <c r="E278" s="305"/>
      <c r="F278" s="305"/>
      <c r="G278" s="312"/>
      <c r="H278" s="313"/>
      <c r="I278" s="305"/>
      <c r="J278" s="305"/>
      <c r="K278" s="305"/>
      <c r="L278" s="312"/>
      <c r="M278" s="179"/>
      <c r="N278" s="178"/>
      <c r="O278" s="176"/>
      <c r="P278" s="176"/>
      <c r="Q278" s="176"/>
    </row>
    <row r="279" ht="15" customHeight="1">
      <c r="A279" s="176"/>
      <c r="B279" s="176"/>
      <c r="C279" s="305"/>
      <c r="D279" s="305"/>
      <c r="E279" s="305"/>
      <c r="F279" s="305"/>
      <c r="G279" s="312"/>
      <c r="H279" s="313"/>
      <c r="I279" s="305"/>
      <c r="J279" s="305"/>
      <c r="K279" s="305"/>
      <c r="L279" s="312"/>
      <c r="M279" s="179"/>
      <c r="N279" s="178"/>
      <c r="O279" s="176"/>
      <c r="P279" s="176"/>
      <c r="Q279" s="176"/>
    </row>
    <row r="280" ht="15" customHeight="1">
      <c r="A280" s="176"/>
      <c r="B280" s="176"/>
      <c r="C280" s="305"/>
      <c r="D280" s="305"/>
      <c r="E280" s="305"/>
      <c r="F280" s="305"/>
      <c r="G280" s="312"/>
      <c r="H280" s="313"/>
      <c r="I280" s="305"/>
      <c r="J280" s="305"/>
      <c r="K280" s="305"/>
      <c r="L280" s="312"/>
      <c r="M280" s="179"/>
      <c r="N280" s="178"/>
      <c r="O280" s="176"/>
      <c r="P280" s="176"/>
      <c r="Q280" s="176"/>
    </row>
    <row r="281" ht="15" customHeight="1">
      <c r="A281" s="176"/>
      <c r="B281" s="176"/>
      <c r="C281" s="305"/>
      <c r="D281" s="305"/>
      <c r="E281" s="305"/>
      <c r="F281" s="305"/>
      <c r="G281" s="312"/>
      <c r="H281" s="313"/>
      <c r="I281" s="305"/>
      <c r="J281" s="305"/>
      <c r="K281" s="305"/>
      <c r="L281" s="312"/>
      <c r="M281" s="179"/>
      <c r="N281" s="178"/>
      <c r="O281" s="176"/>
      <c r="P281" s="176"/>
      <c r="Q281" s="176"/>
    </row>
    <row r="282" ht="15" customHeight="1">
      <c r="A282" s="176"/>
      <c r="B282" s="176"/>
      <c r="C282" s="305"/>
      <c r="D282" s="305"/>
      <c r="E282" s="305"/>
      <c r="F282" s="305"/>
      <c r="G282" s="312"/>
      <c r="H282" s="313"/>
      <c r="I282" s="305"/>
      <c r="J282" s="305"/>
      <c r="K282" s="305"/>
      <c r="L282" s="312"/>
      <c r="M282" s="179"/>
      <c r="N282" s="178"/>
      <c r="O282" s="176"/>
      <c r="P282" s="176"/>
      <c r="Q282" s="176"/>
    </row>
    <row r="283" ht="15" customHeight="1">
      <c r="A283" s="176"/>
      <c r="B283" s="176"/>
      <c r="C283" s="305"/>
      <c r="D283" s="305"/>
      <c r="E283" s="305"/>
      <c r="F283" s="305"/>
      <c r="G283" s="312"/>
      <c r="H283" s="313"/>
      <c r="I283" s="305"/>
      <c r="J283" s="305"/>
      <c r="K283" s="305"/>
      <c r="L283" s="312"/>
      <c r="M283" s="179"/>
      <c r="N283" s="178"/>
      <c r="O283" s="176"/>
      <c r="P283" s="176"/>
      <c r="Q283" s="176"/>
    </row>
    <row r="284" ht="15" customHeight="1">
      <c r="A284" s="176"/>
      <c r="B284" s="176"/>
      <c r="C284" s="305"/>
      <c r="D284" s="305"/>
      <c r="E284" s="305"/>
      <c r="F284" s="305"/>
      <c r="G284" s="312"/>
      <c r="H284" s="313"/>
      <c r="I284" s="305"/>
      <c r="J284" s="305"/>
      <c r="K284" s="305"/>
      <c r="L284" s="312"/>
      <c r="M284" s="179"/>
      <c r="N284" s="178"/>
      <c r="O284" s="176"/>
      <c r="P284" s="176"/>
      <c r="Q284" s="176"/>
    </row>
    <row r="285" ht="15" customHeight="1">
      <c r="A285" s="176"/>
      <c r="B285" s="176"/>
      <c r="C285" s="305"/>
      <c r="D285" s="305"/>
      <c r="E285" s="305"/>
      <c r="F285" s="305"/>
      <c r="G285" s="312"/>
      <c r="H285" s="313"/>
      <c r="I285" s="305"/>
      <c r="J285" s="305"/>
      <c r="K285" s="305"/>
      <c r="L285" s="312"/>
      <c r="M285" s="179"/>
      <c r="N285" s="178"/>
      <c r="O285" s="176"/>
      <c r="P285" s="176"/>
      <c r="Q285" s="176"/>
    </row>
    <row r="286" ht="15" customHeight="1">
      <c r="A286" s="176"/>
      <c r="B286" s="176"/>
      <c r="C286" s="305"/>
      <c r="D286" s="305"/>
      <c r="E286" s="305"/>
      <c r="F286" s="305"/>
      <c r="G286" s="312"/>
      <c r="H286" s="313"/>
      <c r="I286" s="305"/>
      <c r="J286" s="305"/>
      <c r="K286" s="305"/>
      <c r="L286" s="312"/>
      <c r="M286" s="179"/>
      <c r="N286" s="178"/>
      <c r="O286" s="176"/>
      <c r="P286" s="176"/>
      <c r="Q286" s="176"/>
    </row>
    <row r="287" ht="15" customHeight="1">
      <c r="A287" s="176"/>
      <c r="B287" s="176"/>
      <c r="C287" s="305"/>
      <c r="D287" s="305"/>
      <c r="E287" s="305"/>
      <c r="F287" s="305"/>
      <c r="G287" s="312"/>
      <c r="H287" s="313"/>
      <c r="I287" s="305"/>
      <c r="J287" s="305"/>
      <c r="K287" s="305"/>
      <c r="L287" s="312"/>
      <c r="M287" s="179"/>
      <c r="N287" s="178"/>
      <c r="O287" s="176"/>
      <c r="P287" s="176"/>
      <c r="Q287" s="176"/>
    </row>
    <row r="288" ht="15" customHeight="1">
      <c r="A288" s="176"/>
      <c r="B288" s="176"/>
      <c r="C288" s="305"/>
      <c r="D288" s="305"/>
      <c r="E288" s="305"/>
      <c r="F288" s="305"/>
      <c r="G288" s="312"/>
      <c r="H288" s="313"/>
      <c r="I288" s="305"/>
      <c r="J288" s="305"/>
      <c r="K288" s="305"/>
      <c r="L288" s="312"/>
      <c r="M288" s="179"/>
      <c r="N288" s="178"/>
      <c r="O288" s="176"/>
      <c r="P288" s="176"/>
      <c r="Q288" s="176"/>
    </row>
    <row r="289" ht="15" customHeight="1">
      <c r="A289" s="176"/>
      <c r="B289" s="176"/>
      <c r="C289" s="305"/>
      <c r="D289" s="305"/>
      <c r="E289" s="305"/>
      <c r="F289" s="305"/>
      <c r="G289" s="312"/>
      <c r="H289" s="313"/>
      <c r="I289" s="305"/>
      <c r="J289" s="305"/>
      <c r="K289" s="305"/>
      <c r="L289" s="312"/>
      <c r="M289" s="179"/>
      <c r="N289" s="178"/>
      <c r="O289" s="176"/>
      <c r="P289" s="176"/>
      <c r="Q289" s="176"/>
    </row>
    <row r="290" ht="15" customHeight="1">
      <c r="A290" s="176"/>
      <c r="B290" s="176"/>
      <c r="C290" s="305"/>
      <c r="D290" s="305"/>
      <c r="E290" s="305"/>
      <c r="F290" s="305"/>
      <c r="G290" s="312"/>
      <c r="H290" s="313"/>
      <c r="I290" s="305"/>
      <c r="J290" s="305"/>
      <c r="K290" s="305"/>
      <c r="L290" s="312"/>
      <c r="M290" s="179"/>
      <c r="N290" s="178"/>
      <c r="O290" s="176"/>
      <c r="P290" s="176"/>
      <c r="Q290" s="176"/>
    </row>
    <row r="291" ht="15" customHeight="1">
      <c r="A291" s="176"/>
      <c r="B291" s="176"/>
      <c r="C291" s="305"/>
      <c r="D291" s="305"/>
      <c r="E291" s="305"/>
      <c r="F291" s="305"/>
      <c r="G291" s="312"/>
      <c r="H291" s="313"/>
      <c r="I291" s="305"/>
      <c r="J291" s="305"/>
      <c r="K291" s="305"/>
      <c r="L291" s="312"/>
      <c r="M291" s="179"/>
      <c r="N291" s="178"/>
      <c r="O291" s="176"/>
      <c r="P291" s="176"/>
      <c r="Q291" s="176"/>
    </row>
    <row r="292" ht="15" customHeight="1">
      <c r="A292" s="176"/>
      <c r="B292" s="176"/>
      <c r="C292" s="305"/>
      <c r="D292" s="305"/>
      <c r="E292" s="305"/>
      <c r="F292" s="305"/>
      <c r="G292" s="312"/>
      <c r="H292" s="313"/>
      <c r="I292" s="305"/>
      <c r="J292" s="305"/>
      <c r="K292" s="305"/>
      <c r="L292" s="312"/>
      <c r="M292" s="179"/>
      <c r="N292" s="178"/>
      <c r="O292" s="176"/>
      <c r="P292" s="176"/>
      <c r="Q292" s="176"/>
    </row>
    <row r="293" ht="15" customHeight="1">
      <c r="A293" s="176"/>
      <c r="B293" s="176"/>
      <c r="C293" s="305"/>
      <c r="D293" s="305"/>
      <c r="E293" s="305"/>
      <c r="F293" s="305"/>
      <c r="G293" s="312"/>
      <c r="H293" s="313"/>
      <c r="I293" s="305"/>
      <c r="J293" s="305"/>
      <c r="K293" s="305"/>
      <c r="L293" s="312"/>
      <c r="M293" s="179"/>
      <c r="N293" s="178"/>
      <c r="O293" s="176"/>
      <c r="P293" s="176"/>
      <c r="Q293" s="176"/>
    </row>
    <row r="294" ht="15" customHeight="1">
      <c r="A294" s="176"/>
      <c r="B294" s="176"/>
      <c r="C294" s="305"/>
      <c r="D294" s="305"/>
      <c r="E294" s="305"/>
      <c r="F294" s="305"/>
      <c r="G294" s="312"/>
      <c r="H294" s="313"/>
      <c r="I294" s="305"/>
      <c r="J294" s="305"/>
      <c r="K294" s="305"/>
      <c r="L294" s="312"/>
      <c r="M294" s="179"/>
      <c r="N294" s="178"/>
      <c r="O294" s="176"/>
      <c r="P294" s="176"/>
      <c r="Q294" s="176"/>
    </row>
    <row r="295" ht="15" customHeight="1">
      <c r="A295" s="176"/>
      <c r="B295" s="176"/>
      <c r="C295" s="305"/>
      <c r="D295" s="305"/>
      <c r="E295" s="305"/>
      <c r="F295" s="305"/>
      <c r="G295" s="312"/>
      <c r="H295" s="313"/>
      <c r="I295" s="305"/>
      <c r="J295" s="305"/>
      <c r="K295" s="305"/>
      <c r="L295" s="312"/>
      <c r="M295" s="179"/>
      <c r="N295" s="178"/>
      <c r="O295" s="176"/>
      <c r="P295" s="176"/>
      <c r="Q295" s="176"/>
    </row>
    <row r="296" ht="15" customHeight="1">
      <c r="A296" s="176"/>
      <c r="B296" s="176"/>
      <c r="C296" s="305"/>
      <c r="D296" s="305"/>
      <c r="E296" s="305"/>
      <c r="F296" s="305"/>
      <c r="G296" s="312"/>
      <c r="H296" s="313"/>
      <c r="I296" s="305"/>
      <c r="J296" s="305"/>
      <c r="K296" s="305"/>
      <c r="L296" s="312"/>
      <c r="M296" s="179"/>
      <c r="N296" s="178"/>
      <c r="O296" s="176"/>
      <c r="P296" s="176"/>
      <c r="Q296" s="176"/>
    </row>
    <row r="297" ht="15" customHeight="1">
      <c r="A297" s="176"/>
      <c r="B297" s="176"/>
      <c r="C297" s="305"/>
      <c r="D297" s="305"/>
      <c r="E297" s="305"/>
      <c r="F297" s="305"/>
      <c r="G297" s="312"/>
      <c r="H297" s="313"/>
      <c r="I297" s="305"/>
      <c r="J297" s="305"/>
      <c r="K297" s="305"/>
      <c r="L297" s="312"/>
      <c r="M297" s="179"/>
      <c r="N297" s="178"/>
      <c r="O297" s="176"/>
      <c r="P297" s="176"/>
      <c r="Q297" s="176"/>
    </row>
    <row r="298" ht="15" customHeight="1">
      <c r="A298" s="176"/>
      <c r="B298" s="176"/>
      <c r="C298" s="305"/>
      <c r="D298" s="305"/>
      <c r="E298" s="305"/>
      <c r="F298" s="305"/>
      <c r="G298" s="312"/>
      <c r="H298" s="313"/>
      <c r="I298" s="305"/>
      <c r="J298" s="305"/>
      <c r="K298" s="305"/>
      <c r="L298" s="312"/>
      <c r="M298" s="179"/>
      <c r="N298" s="178"/>
      <c r="O298" s="176"/>
      <c r="P298" s="176"/>
      <c r="Q298" s="176"/>
    </row>
    <row r="299" ht="15" customHeight="1">
      <c r="A299" s="176"/>
      <c r="B299" s="176"/>
      <c r="C299" s="305"/>
      <c r="D299" s="305"/>
      <c r="E299" s="305"/>
      <c r="F299" s="305"/>
      <c r="G299" s="312"/>
      <c r="H299" s="313"/>
      <c r="I299" s="305"/>
      <c r="J299" s="305"/>
      <c r="K299" s="305"/>
      <c r="L299" s="312"/>
      <c r="M299" s="179"/>
      <c r="N299" s="178"/>
      <c r="O299" s="176"/>
      <c r="P299" s="176"/>
      <c r="Q299" s="176"/>
    </row>
    <row r="300" ht="15" customHeight="1">
      <c r="A300" s="176"/>
      <c r="B300" s="176"/>
      <c r="C300" s="305"/>
      <c r="D300" s="305"/>
      <c r="E300" s="305"/>
      <c r="F300" s="305"/>
      <c r="G300" s="312"/>
      <c r="H300" s="313"/>
      <c r="I300" s="305"/>
      <c r="J300" s="305"/>
      <c r="K300" s="305"/>
      <c r="L300" s="312"/>
      <c r="M300" s="179"/>
      <c r="N300" s="178"/>
      <c r="O300" s="176"/>
      <c r="P300" s="176"/>
      <c r="Q300" s="176"/>
    </row>
    <row r="301" ht="15" customHeight="1">
      <c r="A301" s="176"/>
      <c r="B301" s="176"/>
      <c r="C301" s="305"/>
      <c r="D301" s="305"/>
      <c r="E301" s="305"/>
      <c r="F301" s="305"/>
      <c r="G301" s="312"/>
      <c r="H301" s="313"/>
      <c r="I301" s="305"/>
      <c r="J301" s="305"/>
      <c r="K301" s="305"/>
      <c r="L301" s="312"/>
      <c r="M301" s="179"/>
      <c r="N301" s="178"/>
      <c r="O301" s="176"/>
      <c r="P301" s="176"/>
      <c r="Q301" s="176"/>
    </row>
    <row r="302" ht="15" customHeight="1">
      <c r="A302" s="176"/>
      <c r="B302" s="176"/>
      <c r="C302" s="305"/>
      <c r="D302" s="305"/>
      <c r="E302" s="305"/>
      <c r="F302" s="305"/>
      <c r="G302" s="312"/>
      <c r="H302" s="313"/>
      <c r="I302" s="305"/>
      <c r="J302" s="305"/>
      <c r="K302" s="305"/>
      <c r="L302" s="312"/>
      <c r="M302" s="179"/>
      <c r="N302" s="178"/>
      <c r="O302" s="176"/>
      <c r="P302" s="176"/>
      <c r="Q302" s="176"/>
    </row>
    <row r="303" ht="15" customHeight="1">
      <c r="A303" s="176"/>
      <c r="B303" s="176"/>
      <c r="C303" s="305"/>
      <c r="D303" s="305"/>
      <c r="E303" s="305"/>
      <c r="F303" s="305"/>
      <c r="G303" s="312"/>
      <c r="H303" s="313"/>
      <c r="I303" s="305"/>
      <c r="J303" s="305"/>
      <c r="K303" s="305"/>
      <c r="L303" s="312"/>
      <c r="M303" s="179"/>
      <c r="N303" s="178"/>
      <c r="O303" s="176"/>
      <c r="P303" s="176"/>
      <c r="Q303" s="176"/>
    </row>
    <row r="304" ht="15" customHeight="1">
      <c r="A304" s="176"/>
      <c r="B304" s="176"/>
      <c r="C304" s="305"/>
      <c r="D304" s="305"/>
      <c r="E304" s="305"/>
      <c r="F304" s="305"/>
      <c r="G304" s="312"/>
      <c r="H304" s="313"/>
      <c r="I304" s="305"/>
      <c r="J304" s="305"/>
      <c r="K304" s="305"/>
      <c r="L304" s="312"/>
      <c r="M304" s="179"/>
      <c r="N304" s="178"/>
      <c r="O304" s="176"/>
      <c r="P304" s="176"/>
      <c r="Q304" s="176"/>
    </row>
    <row r="305" ht="15" customHeight="1">
      <c r="A305" s="176"/>
      <c r="B305" s="176"/>
      <c r="C305" s="305"/>
      <c r="D305" s="305"/>
      <c r="E305" s="305"/>
      <c r="F305" s="305"/>
      <c r="G305" s="312"/>
      <c r="H305" s="313"/>
      <c r="I305" s="305"/>
      <c r="J305" s="305"/>
      <c r="K305" s="305"/>
      <c r="L305" s="312"/>
      <c r="M305" s="179"/>
      <c r="N305" s="178"/>
      <c r="O305" s="176"/>
      <c r="P305" s="176"/>
      <c r="Q305" s="176"/>
    </row>
    <row r="306" ht="15" customHeight="1">
      <c r="A306" s="176"/>
      <c r="B306" s="176"/>
      <c r="C306" s="305"/>
      <c r="D306" s="305"/>
      <c r="E306" s="305"/>
      <c r="F306" s="305"/>
      <c r="G306" s="312"/>
      <c r="H306" s="313"/>
      <c r="I306" s="305"/>
      <c r="J306" s="305"/>
      <c r="K306" s="305"/>
      <c r="L306" s="312"/>
      <c r="M306" s="179"/>
      <c r="N306" s="178"/>
      <c r="O306" s="176"/>
      <c r="P306" s="176"/>
      <c r="Q306" s="176"/>
    </row>
    <row r="307" ht="15" customHeight="1">
      <c r="A307" s="176"/>
      <c r="B307" s="176"/>
      <c r="C307" s="305"/>
      <c r="D307" s="305"/>
      <c r="E307" s="305"/>
      <c r="F307" s="305"/>
      <c r="G307" s="312"/>
      <c r="H307" s="313"/>
      <c r="I307" s="305"/>
      <c r="J307" s="305"/>
      <c r="K307" s="305"/>
      <c r="L307" s="312"/>
      <c r="M307" s="179"/>
      <c r="N307" s="178"/>
      <c r="O307" s="176"/>
      <c r="P307" s="176"/>
      <c r="Q307" s="176"/>
    </row>
    <row r="308" ht="15" customHeight="1">
      <c r="A308" s="176"/>
      <c r="B308" s="176"/>
      <c r="C308" s="305"/>
      <c r="D308" s="305"/>
      <c r="E308" s="305"/>
      <c r="F308" s="305"/>
      <c r="G308" s="312"/>
      <c r="H308" s="313"/>
      <c r="I308" s="305"/>
      <c r="J308" s="305"/>
      <c r="K308" s="305"/>
      <c r="L308" s="312"/>
      <c r="M308" s="179"/>
      <c r="N308" s="178"/>
      <c r="O308" s="176"/>
      <c r="P308" s="176"/>
      <c r="Q308" s="176"/>
    </row>
    <row r="309" ht="15" customHeight="1">
      <c r="A309" s="176"/>
      <c r="B309" s="176"/>
      <c r="C309" s="305"/>
      <c r="D309" s="305"/>
      <c r="E309" s="305"/>
      <c r="F309" s="305"/>
      <c r="G309" s="312"/>
      <c r="H309" s="313"/>
      <c r="I309" s="305"/>
      <c r="J309" s="305"/>
      <c r="K309" s="305"/>
      <c r="L309" s="312"/>
      <c r="M309" s="179"/>
      <c r="N309" s="178"/>
      <c r="O309" s="176"/>
      <c r="P309" s="176"/>
      <c r="Q309" s="176"/>
    </row>
    <row r="310" ht="15" customHeight="1">
      <c r="A310" s="176"/>
      <c r="B310" s="176"/>
      <c r="C310" s="305"/>
      <c r="D310" s="305"/>
      <c r="E310" s="305"/>
      <c r="F310" s="305"/>
      <c r="G310" s="312"/>
      <c r="H310" s="313"/>
      <c r="I310" s="305"/>
      <c r="J310" s="305"/>
      <c r="K310" s="305"/>
      <c r="L310" s="312"/>
      <c r="M310" s="179"/>
      <c r="N310" s="178"/>
      <c r="O310" s="176"/>
      <c r="P310" s="176"/>
      <c r="Q310" s="176"/>
    </row>
    <row r="311" ht="15" customHeight="1">
      <c r="A311" s="176"/>
      <c r="B311" s="176"/>
      <c r="C311" s="305"/>
      <c r="D311" s="305"/>
      <c r="E311" s="305"/>
      <c r="F311" s="305"/>
      <c r="G311" s="312"/>
      <c r="H311" s="313"/>
      <c r="I311" s="305"/>
      <c r="J311" s="305"/>
      <c r="K311" s="305"/>
      <c r="L311" s="312"/>
      <c r="M311" s="179"/>
      <c r="N311" s="178"/>
      <c r="O311" s="176"/>
      <c r="P311" s="176"/>
      <c r="Q311" s="176"/>
    </row>
    <row r="312" ht="15" customHeight="1">
      <c r="A312" s="176"/>
      <c r="B312" s="176"/>
      <c r="C312" s="305"/>
      <c r="D312" s="305"/>
      <c r="E312" s="305"/>
      <c r="F312" s="305"/>
      <c r="G312" s="312"/>
      <c r="H312" s="313"/>
      <c r="I312" s="305"/>
      <c r="J312" s="305"/>
      <c r="K312" s="305"/>
      <c r="L312" s="312"/>
      <c r="M312" s="179"/>
      <c r="N312" s="178"/>
      <c r="O312" s="176"/>
      <c r="P312" s="176"/>
      <c r="Q312" s="176"/>
    </row>
    <row r="313" ht="15" customHeight="1">
      <c r="A313" s="176"/>
      <c r="B313" s="176"/>
      <c r="C313" s="305"/>
      <c r="D313" s="305"/>
      <c r="E313" s="305"/>
      <c r="F313" s="305"/>
      <c r="G313" s="312"/>
      <c r="H313" s="313"/>
      <c r="I313" s="305"/>
      <c r="J313" s="305"/>
      <c r="K313" s="305"/>
      <c r="L313" s="312"/>
      <c r="M313" s="179"/>
      <c r="N313" s="178"/>
      <c r="O313" s="176"/>
      <c r="P313" s="176"/>
      <c r="Q313" s="176"/>
    </row>
    <row r="314" ht="15" customHeight="1">
      <c r="A314" s="176"/>
      <c r="B314" s="176"/>
      <c r="C314" s="305"/>
      <c r="D314" s="305"/>
      <c r="E314" s="305"/>
      <c r="F314" s="305"/>
      <c r="G314" s="312"/>
      <c r="H314" s="313"/>
      <c r="I314" s="305"/>
      <c r="J314" s="305"/>
      <c r="K314" s="305"/>
      <c r="L314" s="312"/>
      <c r="M314" s="179"/>
      <c r="N314" s="178"/>
      <c r="O314" s="176"/>
      <c r="P314" s="176"/>
      <c r="Q314" s="176"/>
    </row>
    <row r="315" ht="15" customHeight="1">
      <c r="A315" s="176"/>
      <c r="B315" s="176"/>
      <c r="C315" s="305"/>
      <c r="D315" s="305"/>
      <c r="E315" s="305"/>
      <c r="F315" s="305"/>
      <c r="G315" s="312"/>
      <c r="H315" s="313"/>
      <c r="I315" s="305"/>
      <c r="J315" s="305"/>
      <c r="K315" s="305"/>
      <c r="L315" s="312"/>
      <c r="M315" s="179"/>
      <c r="N315" s="178"/>
      <c r="O315" s="176"/>
      <c r="P315" s="176"/>
      <c r="Q315" s="176"/>
    </row>
    <row r="316" ht="15" customHeight="1">
      <c r="A316" s="176"/>
      <c r="B316" s="176"/>
      <c r="C316" s="305"/>
      <c r="D316" s="305"/>
      <c r="E316" s="305"/>
      <c r="F316" s="305"/>
      <c r="G316" s="312"/>
      <c r="H316" s="313"/>
      <c r="I316" s="305"/>
      <c r="J316" s="305"/>
      <c r="K316" s="305"/>
      <c r="L316" s="312"/>
      <c r="M316" s="179"/>
      <c r="N316" s="178"/>
      <c r="O316" s="176"/>
      <c r="P316" s="176"/>
      <c r="Q316" s="176"/>
    </row>
    <row r="317" ht="15" customHeight="1">
      <c r="A317" s="176"/>
      <c r="B317" s="176"/>
      <c r="C317" s="305"/>
      <c r="D317" s="305"/>
      <c r="E317" s="305"/>
      <c r="F317" s="305"/>
      <c r="G317" s="312"/>
      <c r="H317" s="313"/>
      <c r="I317" s="305"/>
      <c r="J317" s="305"/>
      <c r="K317" s="305"/>
      <c r="L317" s="312"/>
      <c r="M317" s="179"/>
      <c r="N317" s="178"/>
      <c r="O317" s="176"/>
      <c r="P317" s="176"/>
      <c r="Q317" s="176"/>
    </row>
    <row r="318" ht="15" customHeight="1">
      <c r="A318" s="176"/>
      <c r="B318" s="176"/>
      <c r="C318" s="305"/>
      <c r="D318" s="305"/>
      <c r="E318" s="305"/>
      <c r="F318" s="305"/>
      <c r="G318" s="312"/>
      <c r="H318" s="313"/>
      <c r="I318" s="305"/>
      <c r="J318" s="305"/>
      <c r="K318" s="305"/>
      <c r="L318" s="312"/>
      <c r="M318" s="179"/>
      <c r="N318" s="178"/>
      <c r="O318" s="176"/>
      <c r="P318" s="176"/>
      <c r="Q318" s="176"/>
    </row>
    <row r="319" ht="15" customHeight="1">
      <c r="A319" s="176"/>
      <c r="B319" s="176"/>
      <c r="C319" s="305"/>
      <c r="D319" s="305"/>
      <c r="E319" s="305"/>
      <c r="F319" s="305"/>
      <c r="G319" s="312"/>
      <c r="H319" s="313"/>
      <c r="I319" s="305"/>
      <c r="J319" s="305"/>
      <c r="K319" s="305"/>
      <c r="L319" s="312"/>
      <c r="M319" s="179"/>
      <c r="N319" s="178"/>
      <c r="O319" s="176"/>
      <c r="P319" s="176"/>
      <c r="Q319" s="176"/>
    </row>
    <row r="320" ht="15" customHeight="1">
      <c r="A320" s="176"/>
      <c r="B320" s="176"/>
      <c r="C320" s="305"/>
      <c r="D320" s="305"/>
      <c r="E320" s="305"/>
      <c r="F320" s="305"/>
      <c r="G320" s="312"/>
      <c r="H320" s="313"/>
      <c r="I320" s="305"/>
      <c r="J320" s="305"/>
      <c r="K320" s="305"/>
      <c r="L320" s="312"/>
      <c r="M320" s="179"/>
      <c r="N320" s="178"/>
      <c r="O320" s="176"/>
      <c r="P320" s="176"/>
      <c r="Q320" s="176"/>
    </row>
    <row r="321" ht="15" customHeight="1">
      <c r="A321" s="176"/>
      <c r="B321" s="176"/>
      <c r="C321" s="305"/>
      <c r="D321" s="305"/>
      <c r="E321" s="305"/>
      <c r="F321" s="305"/>
      <c r="G321" s="312"/>
      <c r="H321" s="313"/>
      <c r="I321" s="305"/>
      <c r="J321" s="305"/>
      <c r="K321" s="305"/>
      <c r="L321" s="312"/>
      <c r="M321" s="179"/>
      <c r="N321" s="178"/>
      <c r="O321" s="176"/>
      <c r="P321" s="176"/>
      <c r="Q321" s="176"/>
    </row>
    <row r="322" ht="15" customHeight="1">
      <c r="A322" s="176"/>
      <c r="B322" s="176"/>
      <c r="C322" s="305"/>
      <c r="D322" s="305"/>
      <c r="E322" s="305"/>
      <c r="F322" s="305"/>
      <c r="G322" s="312"/>
      <c r="H322" s="313"/>
      <c r="I322" s="305"/>
      <c r="J322" s="305"/>
      <c r="K322" s="305"/>
      <c r="L322" s="312"/>
      <c r="M322" s="179"/>
      <c r="N322" s="178"/>
      <c r="O322" s="176"/>
      <c r="P322" s="176"/>
      <c r="Q322" s="176"/>
    </row>
    <row r="323" ht="15" customHeight="1">
      <c r="A323" s="176"/>
      <c r="B323" s="176"/>
      <c r="C323" s="305"/>
      <c r="D323" s="305"/>
      <c r="E323" s="305"/>
      <c r="F323" s="305"/>
      <c r="G323" s="312"/>
      <c r="H323" s="313"/>
      <c r="I323" s="305"/>
      <c r="J323" s="305"/>
      <c r="K323" s="305"/>
      <c r="L323" s="312"/>
      <c r="M323" s="179"/>
      <c r="N323" s="178"/>
      <c r="O323" s="176"/>
      <c r="P323" s="176"/>
      <c r="Q323" s="176"/>
    </row>
    <row r="324" ht="15" customHeight="1">
      <c r="A324" s="176"/>
      <c r="B324" s="176"/>
      <c r="C324" s="305"/>
      <c r="D324" s="305"/>
      <c r="E324" s="305"/>
      <c r="F324" s="305"/>
      <c r="G324" s="312"/>
      <c r="H324" s="313"/>
      <c r="I324" s="305"/>
      <c r="J324" s="305"/>
      <c r="K324" s="305"/>
      <c r="L324" s="312"/>
      <c r="M324" s="179"/>
      <c r="N324" s="178"/>
      <c r="O324" s="176"/>
      <c r="P324" s="176"/>
      <c r="Q324" s="176"/>
    </row>
    <row r="325" ht="15" customHeight="1">
      <c r="A325" s="176"/>
      <c r="B325" s="176"/>
      <c r="C325" s="305"/>
      <c r="D325" s="305"/>
      <c r="E325" s="305"/>
      <c r="F325" s="305"/>
      <c r="G325" s="312"/>
      <c r="H325" s="313"/>
      <c r="I325" s="305"/>
      <c r="J325" s="305"/>
      <c r="K325" s="305"/>
      <c r="L325" s="312"/>
      <c r="M325" s="179"/>
      <c r="N325" s="178"/>
      <c r="O325" s="176"/>
      <c r="P325" s="176"/>
      <c r="Q325" s="176"/>
    </row>
    <row r="326" ht="15" customHeight="1">
      <c r="A326" s="176"/>
      <c r="B326" s="176"/>
      <c r="C326" s="305"/>
      <c r="D326" s="305"/>
      <c r="E326" s="305"/>
      <c r="F326" s="305"/>
      <c r="G326" s="312"/>
      <c r="H326" s="313"/>
      <c r="I326" s="305"/>
      <c r="J326" s="305"/>
      <c r="K326" s="305"/>
      <c r="L326" s="312"/>
      <c r="M326" s="179"/>
      <c r="N326" s="178"/>
      <c r="O326" s="176"/>
      <c r="P326" s="176"/>
      <c r="Q326" s="176"/>
    </row>
    <row r="327" ht="15" customHeight="1">
      <c r="A327" s="176"/>
      <c r="B327" s="176"/>
      <c r="C327" s="305"/>
      <c r="D327" s="305"/>
      <c r="E327" s="305"/>
      <c r="F327" s="305"/>
      <c r="G327" s="312"/>
      <c r="H327" s="313"/>
      <c r="I327" s="305"/>
      <c r="J327" s="305"/>
      <c r="K327" s="305"/>
      <c r="L327" s="312"/>
      <c r="M327" s="179"/>
      <c r="N327" s="178"/>
      <c r="O327" s="176"/>
      <c r="P327" s="176"/>
      <c r="Q327" s="176"/>
    </row>
    <row r="328" ht="15" customHeight="1">
      <c r="A328" s="176"/>
      <c r="B328" s="176"/>
      <c r="C328" s="305"/>
      <c r="D328" s="305"/>
      <c r="E328" s="305"/>
      <c r="F328" s="305"/>
      <c r="G328" s="312"/>
      <c r="H328" s="313"/>
      <c r="I328" s="305"/>
      <c r="J328" s="305"/>
      <c r="K328" s="305"/>
      <c r="L328" s="312"/>
      <c r="M328" s="179"/>
      <c r="N328" s="178"/>
      <c r="O328" s="176"/>
      <c r="P328" s="176"/>
      <c r="Q328" s="176"/>
    </row>
    <row r="329" ht="15" customHeight="1">
      <c r="A329" s="176"/>
      <c r="B329" s="176"/>
      <c r="C329" s="305"/>
      <c r="D329" s="305"/>
      <c r="E329" s="305"/>
      <c r="F329" s="305"/>
      <c r="G329" s="312"/>
      <c r="H329" s="313"/>
      <c r="I329" s="305"/>
      <c r="J329" s="305"/>
      <c r="K329" s="305"/>
      <c r="L329" s="312"/>
      <c r="M329" s="179"/>
      <c r="N329" s="178"/>
      <c r="O329" s="176"/>
      <c r="P329" s="176"/>
      <c r="Q329" s="176"/>
    </row>
    <row r="330" ht="15" customHeight="1">
      <c r="A330" s="176"/>
      <c r="B330" s="176"/>
      <c r="C330" s="305"/>
      <c r="D330" s="305"/>
      <c r="E330" s="305"/>
      <c r="F330" s="305"/>
      <c r="G330" s="312"/>
      <c r="H330" s="313"/>
      <c r="I330" s="305"/>
      <c r="J330" s="305"/>
      <c r="K330" s="305"/>
      <c r="L330" s="312"/>
      <c r="M330" s="179"/>
      <c r="N330" s="178"/>
      <c r="O330" s="176"/>
      <c r="P330" s="176"/>
      <c r="Q330" s="176"/>
    </row>
    <row r="331" ht="15" customHeight="1">
      <c r="A331" s="176"/>
      <c r="B331" s="176"/>
      <c r="C331" s="305"/>
      <c r="D331" s="305"/>
      <c r="E331" s="305"/>
      <c r="F331" s="305"/>
      <c r="G331" s="312"/>
      <c r="H331" s="313"/>
      <c r="I331" s="305"/>
      <c r="J331" s="305"/>
      <c r="K331" s="305"/>
      <c r="L331" s="312"/>
      <c r="M331" s="179"/>
      <c r="N331" s="178"/>
      <c r="O331" s="176"/>
      <c r="P331" s="176"/>
      <c r="Q331" s="176"/>
    </row>
    <row r="332" ht="15" customHeight="1">
      <c r="A332" s="176"/>
      <c r="B332" s="176"/>
      <c r="C332" s="305"/>
      <c r="D332" s="305"/>
      <c r="E332" s="305"/>
      <c r="F332" s="305"/>
      <c r="G332" s="312"/>
      <c r="H332" s="313"/>
      <c r="I332" s="305"/>
      <c r="J332" s="305"/>
      <c r="K332" s="305"/>
      <c r="L332" s="312"/>
      <c r="M332" s="179"/>
      <c r="N332" s="178"/>
      <c r="O332" s="176"/>
      <c r="P332" s="176"/>
      <c r="Q332" s="176"/>
    </row>
    <row r="333" ht="15" customHeight="1">
      <c r="A333" s="176"/>
      <c r="B333" s="176"/>
      <c r="C333" s="305"/>
      <c r="D333" s="305"/>
      <c r="E333" s="305"/>
      <c r="F333" s="305"/>
      <c r="G333" s="312"/>
      <c r="H333" s="313"/>
      <c r="I333" s="305"/>
      <c r="J333" s="305"/>
      <c r="K333" s="305"/>
      <c r="L333" s="312"/>
      <c r="M333" s="179"/>
      <c r="N333" s="178"/>
      <c r="O333" s="176"/>
      <c r="P333" s="176"/>
      <c r="Q333" s="176"/>
    </row>
    <row r="334" ht="15" customHeight="1">
      <c r="A334" s="176"/>
      <c r="B334" s="176"/>
      <c r="C334" s="305"/>
      <c r="D334" s="305"/>
      <c r="E334" s="305"/>
      <c r="F334" s="305"/>
      <c r="G334" s="312"/>
      <c r="H334" s="313"/>
      <c r="I334" s="305"/>
      <c r="J334" s="305"/>
      <c r="K334" s="305"/>
      <c r="L334" s="312"/>
      <c r="M334" s="179"/>
      <c r="N334" s="178"/>
      <c r="O334" s="176"/>
      <c r="P334" s="176"/>
      <c r="Q334" s="176"/>
    </row>
    <row r="335" ht="15" customHeight="1">
      <c r="A335" s="176"/>
      <c r="B335" s="176"/>
      <c r="C335" s="305"/>
      <c r="D335" s="305"/>
      <c r="E335" s="305"/>
      <c r="F335" s="305"/>
      <c r="G335" s="312"/>
      <c r="H335" s="313"/>
      <c r="I335" s="305"/>
      <c r="J335" s="305"/>
      <c r="K335" s="305"/>
      <c r="L335" s="312"/>
      <c r="M335" s="179"/>
      <c r="N335" s="178"/>
      <c r="O335" s="176"/>
      <c r="P335" s="176"/>
      <c r="Q335" s="176"/>
    </row>
    <row r="336" ht="15" customHeight="1">
      <c r="A336" s="176"/>
      <c r="B336" s="176"/>
      <c r="C336" s="305"/>
      <c r="D336" s="305"/>
      <c r="E336" s="305"/>
      <c r="F336" s="305"/>
      <c r="G336" s="312"/>
      <c r="H336" s="313"/>
      <c r="I336" s="305"/>
      <c r="J336" s="305"/>
      <c r="K336" s="305"/>
      <c r="L336" s="312"/>
      <c r="M336" s="179"/>
      <c r="N336" s="178"/>
      <c r="O336" s="176"/>
      <c r="P336" s="176"/>
      <c r="Q336" s="176"/>
    </row>
    <row r="337" ht="15" customHeight="1">
      <c r="A337" s="176"/>
      <c r="B337" s="176"/>
      <c r="C337" s="305"/>
      <c r="D337" s="305"/>
      <c r="E337" s="305"/>
      <c r="F337" s="305"/>
      <c r="G337" s="312"/>
      <c r="H337" s="313"/>
      <c r="I337" s="305"/>
      <c r="J337" s="305"/>
      <c r="K337" s="305"/>
      <c r="L337" s="312"/>
      <c r="M337" s="179"/>
      <c r="N337" s="178"/>
      <c r="O337" s="176"/>
      <c r="P337" s="176"/>
      <c r="Q337" s="176"/>
    </row>
    <row r="338" ht="15" customHeight="1">
      <c r="A338" s="176"/>
      <c r="B338" s="176"/>
      <c r="C338" s="305"/>
      <c r="D338" s="305"/>
      <c r="E338" s="305"/>
      <c r="F338" s="305"/>
      <c r="G338" s="312"/>
      <c r="H338" s="313"/>
      <c r="I338" s="305"/>
      <c r="J338" s="305"/>
      <c r="K338" s="305"/>
      <c r="L338" s="312"/>
      <c r="M338" s="179"/>
      <c r="N338" s="178"/>
      <c r="O338" s="176"/>
      <c r="P338" s="176"/>
      <c r="Q338" s="176"/>
    </row>
    <row r="339" ht="15" customHeight="1">
      <c r="A339" s="176"/>
      <c r="B339" s="176"/>
      <c r="C339" s="305"/>
      <c r="D339" s="305"/>
      <c r="E339" s="305"/>
      <c r="F339" s="305"/>
      <c r="G339" s="312"/>
      <c r="H339" s="313"/>
      <c r="I339" s="305"/>
      <c r="J339" s="305"/>
      <c r="K339" s="305"/>
      <c r="L339" s="312"/>
      <c r="M339" s="179"/>
      <c r="N339" s="178"/>
      <c r="O339" s="176"/>
      <c r="P339" s="176"/>
      <c r="Q339" s="176"/>
    </row>
    <row r="340" ht="15" customHeight="1">
      <c r="A340" s="176"/>
      <c r="B340" s="176"/>
      <c r="C340" s="305"/>
      <c r="D340" s="305"/>
      <c r="E340" s="305"/>
      <c r="F340" s="305"/>
      <c r="G340" s="312"/>
      <c r="H340" s="313"/>
      <c r="I340" s="305"/>
      <c r="J340" s="305"/>
      <c r="K340" s="305"/>
      <c r="L340" s="312"/>
      <c r="M340" s="179"/>
      <c r="N340" s="178"/>
      <c r="O340" s="176"/>
      <c r="P340" s="176"/>
      <c r="Q340" s="176"/>
    </row>
    <row r="341" ht="15" customHeight="1">
      <c r="A341" s="176"/>
      <c r="B341" s="176"/>
      <c r="C341" s="305"/>
      <c r="D341" s="305"/>
      <c r="E341" s="305"/>
      <c r="F341" s="305"/>
      <c r="G341" s="312"/>
      <c r="H341" s="313"/>
      <c r="I341" s="305"/>
      <c r="J341" s="305"/>
      <c r="K341" s="305"/>
      <c r="L341" s="312"/>
      <c r="M341" s="179"/>
      <c r="N341" s="178"/>
      <c r="O341" s="176"/>
      <c r="P341" s="176"/>
      <c r="Q341" s="176"/>
    </row>
    <row r="342" ht="15" customHeight="1">
      <c r="A342" s="176"/>
      <c r="B342" s="176"/>
      <c r="C342" s="305"/>
      <c r="D342" s="305"/>
      <c r="E342" s="305"/>
      <c r="F342" s="305"/>
      <c r="G342" s="312"/>
      <c r="H342" s="313"/>
      <c r="I342" s="305"/>
      <c r="J342" s="305"/>
      <c r="K342" s="305"/>
      <c r="L342" s="312"/>
      <c r="M342" s="179"/>
      <c r="N342" s="178"/>
      <c r="O342" s="176"/>
      <c r="P342" s="176"/>
      <c r="Q342" s="176"/>
    </row>
    <row r="343" ht="15" customHeight="1">
      <c r="A343" s="176"/>
      <c r="B343" s="176"/>
      <c r="C343" s="305"/>
      <c r="D343" s="305"/>
      <c r="E343" s="305"/>
      <c r="F343" s="305"/>
      <c r="G343" s="312"/>
      <c r="H343" s="313"/>
      <c r="I343" s="305"/>
      <c r="J343" s="305"/>
      <c r="K343" s="305"/>
      <c r="L343" s="312"/>
      <c r="M343" s="179"/>
      <c r="N343" s="178"/>
      <c r="O343" s="176"/>
      <c r="P343" s="176"/>
      <c r="Q343" s="176"/>
    </row>
    <row r="344" ht="15" customHeight="1">
      <c r="A344" s="176"/>
      <c r="B344" s="176"/>
      <c r="C344" s="305"/>
      <c r="D344" s="305"/>
      <c r="E344" s="305"/>
      <c r="F344" s="305"/>
      <c r="G344" s="312"/>
      <c r="H344" s="313"/>
      <c r="I344" s="305"/>
      <c r="J344" s="305"/>
      <c r="K344" s="305"/>
      <c r="L344" s="312"/>
      <c r="M344" s="179"/>
      <c r="N344" s="178"/>
      <c r="O344" s="176"/>
      <c r="P344" s="176"/>
      <c r="Q344" s="176"/>
    </row>
    <row r="345" ht="15" customHeight="1">
      <c r="A345" s="176"/>
      <c r="B345" s="176"/>
      <c r="C345" s="305"/>
      <c r="D345" s="305"/>
      <c r="E345" s="305"/>
      <c r="F345" s="305"/>
      <c r="G345" s="312"/>
      <c r="H345" s="313"/>
      <c r="I345" s="305"/>
      <c r="J345" s="305"/>
      <c r="K345" s="305"/>
      <c r="L345" s="312"/>
      <c r="M345" s="179"/>
      <c r="N345" s="178"/>
      <c r="O345" s="176"/>
      <c r="P345" s="176"/>
      <c r="Q345" s="176"/>
    </row>
    <row r="346" ht="15" customHeight="1">
      <c r="A346" s="176"/>
      <c r="B346" s="176"/>
      <c r="C346" s="305"/>
      <c r="D346" s="305"/>
      <c r="E346" s="305"/>
      <c r="F346" s="305"/>
      <c r="G346" s="312"/>
      <c r="H346" s="313"/>
      <c r="I346" s="305"/>
      <c r="J346" s="305"/>
      <c r="K346" s="305"/>
      <c r="L346" s="312"/>
      <c r="M346" s="179"/>
      <c r="N346" s="178"/>
      <c r="O346" s="176"/>
      <c r="P346" s="176"/>
      <c r="Q346" s="176"/>
    </row>
    <row r="347" ht="15" customHeight="1">
      <c r="A347" s="176"/>
      <c r="B347" s="176"/>
      <c r="C347" s="305"/>
      <c r="D347" s="305"/>
      <c r="E347" s="305"/>
      <c r="F347" s="305"/>
      <c r="G347" s="312"/>
      <c r="H347" s="313"/>
      <c r="I347" s="305"/>
      <c r="J347" s="305"/>
      <c r="K347" s="305"/>
      <c r="L347" s="312"/>
      <c r="M347" s="179"/>
      <c r="N347" s="178"/>
      <c r="O347" s="176"/>
      <c r="P347" s="176"/>
      <c r="Q347" s="176"/>
    </row>
    <row r="348" ht="15" customHeight="1">
      <c r="A348" s="176"/>
      <c r="B348" s="176"/>
      <c r="C348" s="305"/>
      <c r="D348" s="305"/>
      <c r="E348" s="305"/>
      <c r="F348" s="305"/>
      <c r="G348" s="312"/>
      <c r="H348" s="313"/>
      <c r="I348" s="305"/>
      <c r="J348" s="305"/>
      <c r="K348" s="305"/>
      <c r="L348" s="312"/>
      <c r="M348" s="179"/>
      <c r="N348" s="178"/>
      <c r="O348" s="176"/>
      <c r="P348" s="176"/>
      <c r="Q348" s="176"/>
    </row>
    <row r="349" ht="15" customHeight="1">
      <c r="A349" s="176"/>
      <c r="B349" s="176"/>
      <c r="C349" s="305"/>
      <c r="D349" s="305"/>
      <c r="E349" s="305"/>
      <c r="F349" s="305"/>
      <c r="G349" s="312"/>
      <c r="H349" s="313"/>
      <c r="I349" s="305"/>
      <c r="J349" s="305"/>
      <c r="K349" s="305"/>
      <c r="L349" s="312"/>
      <c r="M349" s="179"/>
      <c r="N349" s="178"/>
      <c r="O349" s="176"/>
      <c r="P349" s="176"/>
      <c r="Q349" s="176"/>
    </row>
    <row r="350" ht="15" customHeight="1">
      <c r="A350" s="176"/>
      <c r="B350" s="176"/>
      <c r="C350" s="305"/>
      <c r="D350" s="305"/>
      <c r="E350" s="305"/>
      <c r="F350" s="305"/>
      <c r="G350" s="312"/>
      <c r="H350" s="313"/>
      <c r="I350" s="305"/>
      <c r="J350" s="305"/>
      <c r="K350" s="305"/>
      <c r="L350" s="312"/>
      <c r="M350" s="179"/>
      <c r="N350" s="178"/>
      <c r="O350" s="176"/>
      <c r="P350" s="176"/>
      <c r="Q350" s="176"/>
    </row>
    <row r="351" ht="15" customHeight="1">
      <c r="A351" s="176"/>
      <c r="B351" s="176"/>
      <c r="C351" s="305"/>
      <c r="D351" s="305"/>
      <c r="E351" s="305"/>
      <c r="F351" s="305"/>
      <c r="G351" s="312"/>
      <c r="H351" s="313"/>
      <c r="I351" s="305"/>
      <c r="J351" s="305"/>
      <c r="K351" s="305"/>
      <c r="L351" s="312"/>
      <c r="M351" s="179"/>
      <c r="N351" s="178"/>
      <c r="O351" s="176"/>
      <c r="P351" s="176"/>
      <c r="Q351" s="176"/>
    </row>
    <row r="352" ht="15" customHeight="1">
      <c r="A352" s="176"/>
      <c r="B352" s="176"/>
      <c r="C352" s="305"/>
      <c r="D352" s="305"/>
      <c r="E352" s="305"/>
      <c r="F352" s="305"/>
      <c r="G352" s="312"/>
      <c r="H352" s="313"/>
      <c r="I352" s="305"/>
      <c r="J352" s="305"/>
      <c r="K352" s="305"/>
      <c r="L352" s="312"/>
      <c r="M352" s="179"/>
      <c r="N352" s="178"/>
      <c r="O352" s="176"/>
      <c r="P352" s="176"/>
      <c r="Q352" s="176"/>
    </row>
    <row r="353" ht="15" customHeight="1">
      <c r="A353" s="176"/>
      <c r="B353" s="176"/>
      <c r="C353" s="305"/>
      <c r="D353" s="305"/>
      <c r="E353" s="305"/>
      <c r="F353" s="305"/>
      <c r="G353" s="312"/>
      <c r="H353" s="313"/>
      <c r="I353" s="305"/>
      <c r="J353" s="305"/>
      <c r="K353" s="305"/>
      <c r="L353" s="312"/>
      <c r="M353" s="179"/>
      <c r="N353" s="178"/>
      <c r="O353" s="176"/>
      <c r="P353" s="176"/>
      <c r="Q353" s="176"/>
    </row>
    <row r="354" ht="15" customHeight="1">
      <c r="A354" s="176"/>
      <c r="B354" s="176"/>
      <c r="C354" s="305"/>
      <c r="D354" s="305"/>
      <c r="E354" s="305"/>
      <c r="F354" s="305"/>
      <c r="G354" s="312"/>
      <c r="H354" s="313"/>
      <c r="I354" s="305"/>
      <c r="J354" s="305"/>
      <c r="K354" s="305"/>
      <c r="L354" s="312"/>
      <c r="M354" s="179"/>
      <c r="N354" s="178"/>
      <c r="O354" s="176"/>
      <c r="P354" s="176"/>
      <c r="Q354" s="176"/>
    </row>
    <row r="355" ht="15" customHeight="1">
      <c r="A355" s="176"/>
      <c r="B355" s="176"/>
      <c r="C355" s="305"/>
      <c r="D355" s="305"/>
      <c r="E355" s="305"/>
      <c r="F355" s="305"/>
      <c r="G355" s="312"/>
      <c r="H355" s="313"/>
      <c r="I355" s="305"/>
      <c r="J355" s="305"/>
      <c r="K355" s="305"/>
      <c r="L355" s="312"/>
      <c r="M355" s="179"/>
      <c r="N355" s="178"/>
      <c r="O355" s="176"/>
      <c r="P355" s="176"/>
      <c r="Q355" s="176"/>
    </row>
    <row r="356" ht="15" customHeight="1">
      <c r="A356" s="176"/>
      <c r="B356" s="176"/>
      <c r="C356" s="305"/>
      <c r="D356" s="305"/>
      <c r="E356" s="305"/>
      <c r="F356" s="305"/>
      <c r="G356" s="312"/>
      <c r="H356" s="313"/>
      <c r="I356" s="305"/>
      <c r="J356" s="305"/>
      <c r="K356" s="305"/>
      <c r="L356" s="312"/>
      <c r="M356" s="179"/>
      <c r="N356" s="178"/>
      <c r="O356" s="176"/>
      <c r="P356" s="176"/>
      <c r="Q356" s="176"/>
    </row>
    <row r="357" ht="15" customHeight="1">
      <c r="A357" s="176"/>
      <c r="B357" s="176"/>
      <c r="C357" s="305"/>
      <c r="D357" s="305"/>
      <c r="E357" s="305"/>
      <c r="F357" s="305"/>
      <c r="G357" s="312"/>
      <c r="H357" s="313"/>
      <c r="I357" s="305"/>
      <c r="J357" s="305"/>
      <c r="K357" s="305"/>
      <c r="L357" s="312"/>
      <c r="M357" s="179"/>
      <c r="N357" s="178"/>
      <c r="O357" s="176"/>
      <c r="P357" s="176"/>
      <c r="Q357" s="176"/>
    </row>
    <row r="358" ht="15" customHeight="1">
      <c r="A358" s="176"/>
      <c r="B358" s="176"/>
      <c r="C358" s="305"/>
      <c r="D358" s="305"/>
      <c r="E358" s="305"/>
      <c r="F358" s="305"/>
      <c r="G358" s="312"/>
      <c r="H358" s="313"/>
      <c r="I358" s="305"/>
      <c r="J358" s="305"/>
      <c r="K358" s="305"/>
      <c r="L358" s="312"/>
      <c r="M358" s="179"/>
      <c r="N358" s="178"/>
      <c r="O358" s="176"/>
      <c r="P358" s="176"/>
      <c r="Q358" s="176"/>
    </row>
    <row r="359" ht="15" customHeight="1">
      <c r="A359" s="176"/>
      <c r="B359" s="176"/>
      <c r="C359" s="305"/>
      <c r="D359" s="305"/>
      <c r="E359" s="305"/>
      <c r="F359" s="305"/>
      <c r="G359" s="312"/>
      <c r="H359" s="313"/>
      <c r="I359" s="305"/>
      <c r="J359" s="305"/>
      <c r="K359" s="305"/>
      <c r="L359" s="312"/>
      <c r="M359" s="179"/>
      <c r="N359" s="178"/>
      <c r="O359" s="176"/>
      <c r="P359" s="176"/>
      <c r="Q359" s="176"/>
    </row>
    <row r="360" ht="15" customHeight="1">
      <c r="A360" s="176"/>
      <c r="B360" s="176"/>
      <c r="C360" s="305"/>
      <c r="D360" s="305"/>
      <c r="E360" s="305"/>
      <c r="F360" s="305"/>
      <c r="G360" s="312"/>
      <c r="H360" s="313"/>
      <c r="I360" s="305"/>
      <c r="J360" s="305"/>
      <c r="K360" s="305"/>
      <c r="L360" s="312"/>
      <c r="M360" s="179"/>
      <c r="N360" s="178"/>
      <c r="O360" s="176"/>
      <c r="P360" s="176"/>
      <c r="Q360" s="176"/>
    </row>
    <row r="361" ht="15" customHeight="1">
      <c r="A361" s="176"/>
      <c r="B361" s="176"/>
      <c r="C361" s="305"/>
      <c r="D361" s="305"/>
      <c r="E361" s="305"/>
      <c r="F361" s="305"/>
      <c r="G361" s="312"/>
      <c r="H361" s="313"/>
      <c r="I361" s="305"/>
      <c r="J361" s="305"/>
      <c r="K361" s="305"/>
      <c r="L361" s="312"/>
      <c r="M361" s="179"/>
      <c r="N361" s="178"/>
      <c r="O361" s="176"/>
      <c r="P361" s="176"/>
      <c r="Q361" s="176"/>
    </row>
    <row r="362" ht="15" customHeight="1">
      <c r="A362" s="176"/>
      <c r="B362" s="176"/>
      <c r="C362" s="305"/>
      <c r="D362" s="305"/>
      <c r="E362" s="305"/>
      <c r="F362" s="305"/>
      <c r="G362" s="312"/>
      <c r="H362" s="313"/>
      <c r="I362" s="305"/>
      <c r="J362" s="305"/>
      <c r="K362" s="305"/>
      <c r="L362" s="312"/>
      <c r="M362" s="179"/>
      <c r="N362" s="178"/>
      <c r="O362" s="176"/>
      <c r="P362" s="176"/>
      <c r="Q362" s="176"/>
    </row>
    <row r="363" ht="15" customHeight="1">
      <c r="A363" s="176"/>
      <c r="B363" s="176"/>
      <c r="C363" s="305"/>
      <c r="D363" s="305"/>
      <c r="E363" s="305"/>
      <c r="F363" s="305"/>
      <c r="G363" s="312"/>
      <c r="H363" s="313"/>
      <c r="I363" s="305"/>
      <c r="J363" s="305"/>
      <c r="K363" s="305"/>
      <c r="L363" s="312"/>
      <c r="M363" s="179"/>
      <c r="N363" s="178"/>
      <c r="O363" s="176"/>
      <c r="P363" s="176"/>
      <c r="Q363" s="176"/>
    </row>
    <row r="364" ht="15" customHeight="1">
      <c r="A364" s="176"/>
      <c r="B364" s="176"/>
      <c r="C364" s="305"/>
      <c r="D364" s="305"/>
      <c r="E364" s="305"/>
      <c r="F364" s="305"/>
      <c r="G364" s="312"/>
      <c r="H364" s="313"/>
      <c r="I364" s="305"/>
      <c r="J364" s="305"/>
      <c r="K364" s="305"/>
      <c r="L364" s="312"/>
      <c r="M364" s="179"/>
      <c r="N364" s="178"/>
      <c r="O364" s="176"/>
      <c r="P364" s="176"/>
      <c r="Q364" s="176"/>
    </row>
    <row r="365" ht="15" customHeight="1">
      <c r="A365" s="176"/>
      <c r="B365" s="176"/>
      <c r="C365" s="305"/>
      <c r="D365" s="305"/>
      <c r="E365" s="305"/>
      <c r="F365" s="305"/>
      <c r="G365" s="312"/>
      <c r="H365" s="313"/>
      <c r="I365" s="305"/>
      <c r="J365" s="305"/>
      <c r="K365" s="305"/>
      <c r="L365" s="312"/>
      <c r="M365" s="179"/>
      <c r="N365" s="178"/>
      <c r="O365" s="176"/>
      <c r="P365" s="176"/>
      <c r="Q365" s="176"/>
    </row>
    <row r="366" ht="15" customHeight="1">
      <c r="A366" s="176"/>
      <c r="B366" s="176"/>
      <c r="C366" s="305"/>
      <c r="D366" s="305"/>
      <c r="E366" s="305"/>
      <c r="F366" s="305"/>
      <c r="G366" s="312"/>
      <c r="H366" s="313"/>
      <c r="I366" s="305"/>
      <c r="J366" s="305"/>
      <c r="K366" s="305"/>
      <c r="L366" s="312"/>
      <c r="M366" s="179"/>
      <c r="N366" s="178"/>
      <c r="O366" s="176"/>
      <c r="P366" s="176"/>
      <c r="Q366" s="176"/>
    </row>
    <row r="367" ht="15" customHeight="1">
      <c r="A367" s="176"/>
      <c r="B367" s="176"/>
      <c r="C367" s="305"/>
      <c r="D367" s="305"/>
      <c r="E367" s="305"/>
      <c r="F367" s="305"/>
      <c r="G367" s="312"/>
      <c r="H367" s="313"/>
      <c r="I367" s="305"/>
      <c r="J367" s="305"/>
      <c r="K367" s="305"/>
      <c r="L367" s="312"/>
      <c r="M367" s="179"/>
      <c r="N367" s="178"/>
      <c r="O367" s="176"/>
      <c r="P367" s="176"/>
      <c r="Q367" s="176"/>
    </row>
    <row r="368" ht="15" customHeight="1">
      <c r="A368" s="176"/>
      <c r="B368" s="176"/>
      <c r="C368" s="305"/>
      <c r="D368" s="305"/>
      <c r="E368" s="305"/>
      <c r="F368" s="305"/>
      <c r="G368" s="312"/>
      <c r="H368" s="313"/>
      <c r="I368" s="305"/>
      <c r="J368" s="305"/>
      <c r="K368" s="305"/>
      <c r="L368" s="312"/>
      <c r="M368" s="179"/>
      <c r="N368" s="178"/>
      <c r="O368" s="176"/>
      <c r="P368" s="176"/>
      <c r="Q368" s="176"/>
    </row>
    <row r="369" ht="15" customHeight="1">
      <c r="A369" s="176"/>
      <c r="B369" s="176"/>
      <c r="C369" s="305"/>
      <c r="D369" s="305"/>
      <c r="E369" s="305"/>
      <c r="F369" s="305"/>
      <c r="G369" s="312"/>
      <c r="H369" s="313"/>
      <c r="I369" s="305"/>
      <c r="J369" s="305"/>
      <c r="K369" s="305"/>
      <c r="L369" s="312"/>
      <c r="M369" s="179"/>
      <c r="N369" s="178"/>
      <c r="O369" s="176"/>
      <c r="P369" s="176"/>
      <c r="Q369" s="176"/>
    </row>
    <row r="370" ht="15" customHeight="1">
      <c r="A370" s="176"/>
      <c r="B370" s="176"/>
      <c r="C370" s="305"/>
      <c r="D370" s="305"/>
      <c r="E370" s="305"/>
      <c r="F370" s="305"/>
      <c r="G370" s="312"/>
      <c r="H370" s="313"/>
      <c r="I370" s="305"/>
      <c r="J370" s="305"/>
      <c r="K370" s="305"/>
      <c r="L370" s="312"/>
      <c r="M370" s="179"/>
      <c r="N370" s="178"/>
      <c r="O370" s="176"/>
      <c r="P370" s="176"/>
      <c r="Q370" s="176"/>
    </row>
    <row r="371" ht="15" customHeight="1">
      <c r="A371" s="176"/>
      <c r="B371" s="176"/>
      <c r="C371" s="305"/>
      <c r="D371" s="305"/>
      <c r="E371" s="305"/>
      <c r="F371" s="305"/>
      <c r="G371" s="312"/>
      <c r="H371" s="313"/>
      <c r="I371" s="305"/>
      <c r="J371" s="305"/>
      <c r="K371" s="305"/>
      <c r="L371" s="312"/>
      <c r="M371" s="179"/>
      <c r="N371" s="178"/>
      <c r="O371" s="176"/>
      <c r="P371" s="176"/>
      <c r="Q371" s="176"/>
    </row>
    <row r="372" ht="15" customHeight="1">
      <c r="A372" s="176"/>
      <c r="B372" s="176"/>
      <c r="C372" s="305"/>
      <c r="D372" s="305"/>
      <c r="E372" s="305"/>
      <c r="F372" s="305"/>
      <c r="G372" s="312"/>
      <c r="H372" s="313"/>
      <c r="I372" s="305"/>
      <c r="J372" s="305"/>
      <c r="K372" s="305"/>
      <c r="L372" s="312"/>
      <c r="M372" s="179"/>
      <c r="N372" s="178"/>
      <c r="O372" s="176"/>
      <c r="P372" s="176"/>
      <c r="Q372" s="176"/>
    </row>
    <row r="373" ht="15" customHeight="1">
      <c r="A373" s="176"/>
      <c r="B373" s="176"/>
      <c r="C373" s="305"/>
      <c r="D373" s="305"/>
      <c r="E373" s="305"/>
      <c r="F373" s="305"/>
      <c r="G373" s="312"/>
      <c r="H373" s="313"/>
      <c r="I373" s="305"/>
      <c r="J373" s="305"/>
      <c r="K373" s="305"/>
      <c r="L373" s="312"/>
      <c r="M373" s="179"/>
      <c r="N373" s="178"/>
      <c r="O373" s="176"/>
      <c r="P373" s="176"/>
      <c r="Q373" s="176"/>
    </row>
    <row r="374" ht="15" customHeight="1">
      <c r="A374" s="176"/>
      <c r="B374" s="176"/>
      <c r="C374" s="305"/>
      <c r="D374" s="305"/>
      <c r="E374" s="305"/>
      <c r="F374" s="305"/>
      <c r="G374" s="312"/>
      <c r="H374" s="313"/>
      <c r="I374" s="305"/>
      <c r="J374" s="305"/>
      <c r="K374" s="305"/>
      <c r="L374" s="312"/>
      <c r="M374" s="179"/>
      <c r="N374" s="178"/>
      <c r="O374" s="176"/>
      <c r="P374" s="176"/>
      <c r="Q374" s="176"/>
    </row>
    <row r="375" ht="15" customHeight="1">
      <c r="A375" s="176"/>
      <c r="B375" s="176"/>
      <c r="C375" s="305"/>
      <c r="D375" s="305"/>
      <c r="E375" s="305"/>
      <c r="F375" s="305"/>
      <c r="G375" s="312"/>
      <c r="H375" s="313"/>
      <c r="I375" s="305"/>
      <c r="J375" s="305"/>
      <c r="K375" s="305"/>
      <c r="L375" s="312"/>
      <c r="M375" s="179"/>
      <c r="N375" s="178"/>
      <c r="O375" s="176"/>
      <c r="P375" s="176"/>
      <c r="Q375" s="176"/>
    </row>
    <row r="376" ht="15" customHeight="1">
      <c r="A376" s="176"/>
      <c r="B376" s="176"/>
      <c r="C376" s="305"/>
      <c r="D376" s="305"/>
      <c r="E376" s="305"/>
      <c r="F376" s="305"/>
      <c r="G376" s="312"/>
      <c r="H376" s="313"/>
      <c r="I376" s="305"/>
      <c r="J376" s="305"/>
      <c r="K376" s="305"/>
      <c r="L376" s="312"/>
      <c r="M376" s="179"/>
      <c r="N376" s="178"/>
      <c r="O376" s="176"/>
      <c r="P376" s="176"/>
      <c r="Q376" s="176"/>
    </row>
    <row r="377" ht="15" customHeight="1">
      <c r="A377" s="176"/>
      <c r="B377" s="176"/>
      <c r="C377" s="305"/>
      <c r="D377" s="305"/>
      <c r="E377" s="305"/>
      <c r="F377" s="305"/>
      <c r="G377" s="312"/>
      <c r="H377" s="313"/>
      <c r="I377" s="305"/>
      <c r="J377" s="305"/>
      <c r="K377" s="305"/>
      <c r="L377" s="312"/>
      <c r="M377" s="179"/>
      <c r="N377" s="178"/>
      <c r="O377" s="176"/>
      <c r="P377" s="176"/>
      <c r="Q377" s="176"/>
    </row>
    <row r="378" ht="15" customHeight="1">
      <c r="A378" s="176"/>
      <c r="B378" s="176"/>
      <c r="C378" s="305"/>
      <c r="D378" s="305"/>
      <c r="E378" s="305"/>
      <c r="F378" s="305"/>
      <c r="G378" s="312"/>
      <c r="H378" s="313"/>
      <c r="I378" s="305"/>
      <c r="J378" s="305"/>
      <c r="K378" s="305"/>
      <c r="L378" s="312"/>
      <c r="M378" s="179"/>
      <c r="N378" s="178"/>
      <c r="O378" s="176"/>
      <c r="P378" s="176"/>
      <c r="Q378" s="176"/>
    </row>
    <row r="379" ht="15" customHeight="1">
      <c r="A379" s="176"/>
      <c r="B379" s="176"/>
      <c r="C379" s="305"/>
      <c r="D379" s="305"/>
      <c r="E379" s="305"/>
      <c r="F379" s="305"/>
      <c r="G379" s="312"/>
      <c r="H379" s="313"/>
      <c r="I379" s="305"/>
      <c r="J379" s="305"/>
      <c r="K379" s="305"/>
      <c r="L379" s="312"/>
      <c r="M379" s="179"/>
      <c r="N379" s="178"/>
      <c r="O379" s="176"/>
      <c r="P379" s="176"/>
      <c r="Q379" s="176"/>
    </row>
    <row r="380" ht="15" customHeight="1">
      <c r="A380" s="176"/>
      <c r="B380" s="176"/>
      <c r="C380" s="305"/>
      <c r="D380" s="305"/>
      <c r="E380" s="305"/>
      <c r="F380" s="305"/>
      <c r="G380" s="312"/>
      <c r="H380" s="313"/>
      <c r="I380" s="305"/>
      <c r="J380" s="305"/>
      <c r="K380" s="305"/>
      <c r="L380" s="312"/>
      <c r="M380" s="179"/>
      <c r="N380" s="178"/>
      <c r="O380" s="176"/>
      <c r="P380" s="176"/>
      <c r="Q380" s="176"/>
    </row>
    <row r="381" ht="15" customHeight="1">
      <c r="A381" s="176"/>
      <c r="B381" s="176"/>
      <c r="C381" s="305"/>
      <c r="D381" s="305"/>
      <c r="E381" s="305"/>
      <c r="F381" s="305"/>
      <c r="G381" s="312"/>
      <c r="H381" s="313"/>
      <c r="I381" s="305"/>
      <c r="J381" s="305"/>
      <c r="K381" s="305"/>
      <c r="L381" s="312"/>
      <c r="M381" s="179"/>
      <c r="N381" s="178"/>
      <c r="O381" s="176"/>
      <c r="P381" s="176"/>
      <c r="Q381" s="176"/>
    </row>
    <row r="382" ht="15" customHeight="1">
      <c r="A382" s="176"/>
      <c r="B382" s="176"/>
      <c r="C382" s="305"/>
      <c r="D382" s="305"/>
      <c r="E382" s="305"/>
      <c r="F382" s="305"/>
      <c r="G382" s="312"/>
      <c r="H382" s="313"/>
      <c r="I382" s="305"/>
      <c r="J382" s="305"/>
      <c r="K382" s="305"/>
      <c r="L382" s="312"/>
      <c r="M382" s="179"/>
      <c r="N382" s="178"/>
      <c r="O382" s="176"/>
      <c r="P382" s="176"/>
      <c r="Q382" s="176"/>
    </row>
    <row r="383" ht="15" customHeight="1">
      <c r="A383" s="176"/>
      <c r="B383" s="176"/>
      <c r="C383" s="305"/>
      <c r="D383" s="305"/>
      <c r="E383" s="305"/>
      <c r="F383" s="305"/>
      <c r="G383" s="312"/>
      <c r="H383" s="313"/>
      <c r="I383" s="305"/>
      <c r="J383" s="305"/>
      <c r="K383" s="305"/>
      <c r="L383" s="312"/>
      <c r="M383" s="179"/>
      <c r="N383" s="178"/>
      <c r="O383" s="176"/>
      <c r="P383" s="176"/>
      <c r="Q383" s="176"/>
    </row>
    <row r="384" ht="15" customHeight="1">
      <c r="A384" s="176"/>
      <c r="B384" s="176"/>
      <c r="C384" s="305"/>
      <c r="D384" s="305"/>
      <c r="E384" s="305"/>
      <c r="F384" s="305"/>
      <c r="G384" s="312"/>
      <c r="H384" s="313"/>
      <c r="I384" s="305"/>
      <c r="J384" s="305"/>
      <c r="K384" s="305"/>
      <c r="L384" s="312"/>
      <c r="M384" s="179"/>
      <c r="N384" s="178"/>
      <c r="O384" s="176"/>
      <c r="P384" s="176"/>
      <c r="Q384" s="176"/>
    </row>
    <row r="385" ht="15" customHeight="1">
      <c r="A385" s="176"/>
      <c r="B385" s="176"/>
      <c r="C385" s="305"/>
      <c r="D385" s="305"/>
      <c r="E385" s="305"/>
      <c r="F385" s="305"/>
      <c r="G385" s="312"/>
      <c r="H385" s="313"/>
      <c r="I385" s="305"/>
      <c r="J385" s="305"/>
      <c r="K385" s="305"/>
      <c r="L385" s="312"/>
      <c r="M385" s="179"/>
      <c r="N385" s="178"/>
      <c r="O385" s="176"/>
      <c r="P385" s="176"/>
      <c r="Q385" s="176"/>
    </row>
    <row r="386" ht="15" customHeight="1">
      <c r="A386" s="176"/>
      <c r="B386" s="176"/>
      <c r="C386" s="305"/>
      <c r="D386" s="305"/>
      <c r="E386" s="305"/>
      <c r="F386" s="305"/>
      <c r="G386" s="312"/>
      <c r="H386" s="313"/>
      <c r="I386" s="305"/>
      <c r="J386" s="305"/>
      <c r="K386" s="305"/>
      <c r="L386" s="312"/>
      <c r="M386" s="179"/>
      <c r="N386" s="178"/>
      <c r="O386" s="176"/>
      <c r="P386" s="176"/>
      <c r="Q386" s="176"/>
    </row>
    <row r="387" ht="15" customHeight="1">
      <c r="A387" s="176"/>
      <c r="B387" s="176"/>
      <c r="C387" s="305"/>
      <c r="D387" s="305"/>
      <c r="E387" s="305"/>
      <c r="F387" s="305"/>
      <c r="G387" s="312"/>
      <c r="H387" s="313"/>
      <c r="I387" s="305"/>
      <c r="J387" s="305"/>
      <c r="K387" s="305"/>
      <c r="L387" s="312"/>
      <c r="M387" s="179"/>
      <c r="N387" s="178"/>
      <c r="O387" s="176"/>
      <c r="P387" s="176"/>
      <c r="Q387" s="176"/>
    </row>
    <row r="388" ht="15" customHeight="1">
      <c r="A388" s="176"/>
      <c r="B388" s="176"/>
      <c r="C388" s="305"/>
      <c r="D388" s="305"/>
      <c r="E388" s="305"/>
      <c r="F388" s="305"/>
      <c r="G388" s="312"/>
      <c r="H388" s="313"/>
      <c r="I388" s="305"/>
      <c r="J388" s="305"/>
      <c r="K388" s="305"/>
      <c r="L388" s="312"/>
      <c r="M388" s="179"/>
      <c r="N388" s="178"/>
      <c r="O388" s="176"/>
      <c r="P388" s="176"/>
      <c r="Q388" s="176"/>
    </row>
    <row r="389" ht="15" customHeight="1">
      <c r="A389" s="176"/>
      <c r="B389" s="176"/>
      <c r="C389" s="305"/>
      <c r="D389" s="305"/>
      <c r="E389" s="305"/>
      <c r="F389" s="305"/>
      <c r="G389" s="312"/>
      <c r="H389" s="313"/>
      <c r="I389" s="305"/>
      <c r="J389" s="305"/>
      <c r="K389" s="305"/>
      <c r="L389" s="312"/>
      <c r="M389" s="179"/>
      <c r="N389" s="178"/>
      <c r="O389" s="176"/>
      <c r="P389" s="176"/>
      <c r="Q389" s="176"/>
    </row>
    <row r="390" ht="15" customHeight="1">
      <c r="A390" s="176"/>
      <c r="B390" s="176"/>
      <c r="C390" s="305"/>
      <c r="D390" s="305"/>
      <c r="E390" s="305"/>
      <c r="F390" s="305"/>
      <c r="G390" s="312"/>
      <c r="H390" s="313"/>
      <c r="I390" s="305"/>
      <c r="J390" s="305"/>
      <c r="K390" s="305"/>
      <c r="L390" s="312"/>
      <c r="M390" s="179"/>
      <c r="N390" s="178"/>
      <c r="O390" s="176"/>
      <c r="P390" s="176"/>
      <c r="Q390" s="176"/>
    </row>
    <row r="391" ht="15" customHeight="1">
      <c r="A391" s="176"/>
      <c r="B391" s="176"/>
      <c r="C391" s="305"/>
      <c r="D391" s="305"/>
      <c r="E391" s="305"/>
      <c r="F391" s="305"/>
      <c r="G391" s="312"/>
      <c r="H391" s="313"/>
      <c r="I391" s="305"/>
      <c r="J391" s="305"/>
      <c r="K391" s="305"/>
      <c r="L391" s="312"/>
      <c r="M391" s="179"/>
      <c r="N391" s="178"/>
      <c r="O391" s="176"/>
      <c r="P391" s="176"/>
      <c r="Q391" s="176"/>
    </row>
    <row r="392" ht="15" customHeight="1">
      <c r="A392" s="176"/>
      <c r="B392" s="176"/>
      <c r="C392" s="305"/>
      <c r="D392" s="305"/>
      <c r="E392" s="305"/>
      <c r="F392" s="305"/>
      <c r="G392" s="312"/>
      <c r="H392" s="313"/>
      <c r="I392" s="305"/>
      <c r="J392" s="305"/>
      <c r="K392" s="305"/>
      <c r="L392" s="312"/>
      <c r="M392" s="179"/>
      <c r="N392" s="178"/>
      <c r="O392" s="176"/>
      <c r="P392" s="176"/>
      <c r="Q392" s="176"/>
    </row>
    <row r="393" ht="15" customHeight="1">
      <c r="A393" s="176"/>
      <c r="B393" s="176"/>
      <c r="C393" s="305"/>
      <c r="D393" s="305"/>
      <c r="E393" s="305"/>
      <c r="F393" s="305"/>
      <c r="G393" s="312"/>
      <c r="H393" s="313"/>
      <c r="I393" s="305"/>
      <c r="J393" s="305"/>
      <c r="K393" s="305"/>
      <c r="L393" s="312"/>
      <c r="M393" s="179"/>
      <c r="N393" s="178"/>
      <c r="O393" s="176"/>
      <c r="P393" s="176"/>
      <c r="Q393" s="176"/>
    </row>
    <row r="394" ht="15" customHeight="1">
      <c r="A394" s="176"/>
      <c r="B394" s="176"/>
      <c r="C394" s="305"/>
      <c r="D394" s="305"/>
      <c r="E394" s="305"/>
      <c r="F394" s="305"/>
      <c r="G394" s="312"/>
      <c r="H394" s="313"/>
      <c r="I394" s="305"/>
      <c r="J394" s="305"/>
      <c r="K394" s="305"/>
      <c r="L394" s="312"/>
      <c r="M394" s="179"/>
      <c r="N394" s="178"/>
      <c r="O394" s="176"/>
      <c r="P394" s="176"/>
      <c r="Q394" s="176"/>
    </row>
    <row r="395" ht="15" customHeight="1">
      <c r="A395" s="176"/>
      <c r="B395" s="176"/>
      <c r="C395" s="305"/>
      <c r="D395" s="305"/>
      <c r="E395" s="305"/>
      <c r="F395" s="305"/>
      <c r="G395" s="312"/>
      <c r="H395" s="313"/>
      <c r="I395" s="305"/>
      <c r="J395" s="305"/>
      <c r="K395" s="305"/>
      <c r="L395" s="312"/>
      <c r="M395" s="179"/>
      <c r="N395" s="178"/>
      <c r="O395" s="176"/>
      <c r="P395" s="176"/>
      <c r="Q395" s="176"/>
    </row>
    <row r="396" ht="15" customHeight="1">
      <c r="A396" s="176"/>
      <c r="B396" s="176"/>
      <c r="C396" s="305"/>
      <c r="D396" s="305"/>
      <c r="E396" s="305"/>
      <c r="F396" s="305"/>
      <c r="G396" s="312"/>
      <c r="H396" s="313"/>
      <c r="I396" s="305"/>
      <c r="J396" s="305"/>
      <c r="K396" s="305"/>
      <c r="L396" s="312"/>
      <c r="M396" s="179"/>
      <c r="N396" s="178"/>
      <c r="O396" s="176"/>
      <c r="P396" s="176"/>
      <c r="Q396" s="176"/>
    </row>
    <row r="397" ht="15" customHeight="1">
      <c r="A397" s="176"/>
      <c r="B397" s="176"/>
      <c r="C397" s="305"/>
      <c r="D397" s="305"/>
      <c r="E397" s="305"/>
      <c r="F397" s="305"/>
      <c r="G397" s="312"/>
      <c r="H397" s="313"/>
      <c r="I397" s="305"/>
      <c r="J397" s="305"/>
      <c r="K397" s="305"/>
      <c r="L397" s="312"/>
      <c r="M397" s="179"/>
      <c r="N397" s="178"/>
      <c r="O397" s="176"/>
      <c r="P397" s="176"/>
      <c r="Q397" s="176"/>
    </row>
    <row r="398" ht="15" customHeight="1">
      <c r="A398" s="176"/>
      <c r="B398" s="176"/>
      <c r="C398" s="305"/>
      <c r="D398" s="305"/>
      <c r="E398" s="305"/>
      <c r="F398" s="305"/>
      <c r="G398" s="312"/>
      <c r="H398" s="313"/>
      <c r="I398" s="305"/>
      <c r="J398" s="305"/>
      <c r="K398" s="305"/>
      <c r="L398" s="312"/>
      <c r="M398" s="179"/>
      <c r="N398" s="178"/>
      <c r="O398" s="176"/>
      <c r="P398" s="176"/>
      <c r="Q398" s="176"/>
    </row>
    <row r="399" ht="15" customHeight="1">
      <c r="A399" s="176"/>
      <c r="B399" s="176"/>
      <c r="C399" s="305"/>
      <c r="D399" s="305"/>
      <c r="E399" s="305"/>
      <c r="F399" s="305"/>
      <c r="G399" s="312"/>
      <c r="H399" s="313"/>
      <c r="I399" s="305"/>
      <c r="J399" s="305"/>
      <c r="K399" s="305"/>
      <c r="L399" s="312"/>
      <c r="M399" s="179"/>
      <c r="N399" s="178"/>
      <c r="O399" s="176"/>
      <c r="P399" s="176"/>
      <c r="Q399" s="176"/>
    </row>
    <row r="400" ht="15" customHeight="1">
      <c r="A400" s="176"/>
      <c r="B400" s="176"/>
      <c r="C400" s="305"/>
      <c r="D400" s="305"/>
      <c r="E400" s="305"/>
      <c r="F400" s="305"/>
      <c r="G400" s="312"/>
      <c r="H400" s="313"/>
      <c r="I400" s="305"/>
      <c r="J400" s="305"/>
      <c r="K400" s="305"/>
      <c r="L400" s="312"/>
      <c r="M400" s="179"/>
      <c r="N400" s="178"/>
      <c r="O400" s="176"/>
      <c r="P400" s="176"/>
      <c r="Q400" s="176"/>
    </row>
    <row r="401" ht="15" customHeight="1">
      <c r="A401" s="176"/>
      <c r="B401" s="176"/>
      <c r="C401" s="305"/>
      <c r="D401" s="305"/>
      <c r="E401" s="305"/>
      <c r="F401" s="305"/>
      <c r="G401" s="312"/>
      <c r="H401" s="313"/>
      <c r="I401" s="305"/>
      <c r="J401" s="305"/>
      <c r="K401" s="305"/>
      <c r="L401" s="312"/>
      <c r="M401" s="179"/>
      <c r="N401" s="178"/>
      <c r="O401" s="176"/>
      <c r="P401" s="176"/>
      <c r="Q401" s="176"/>
    </row>
    <row r="402" ht="15" customHeight="1">
      <c r="A402" s="176"/>
      <c r="B402" s="176"/>
      <c r="C402" s="305"/>
      <c r="D402" s="305"/>
      <c r="E402" s="305"/>
      <c r="F402" s="305"/>
      <c r="G402" s="312"/>
      <c r="H402" s="313"/>
      <c r="I402" s="305"/>
      <c r="J402" s="305"/>
      <c r="K402" s="305"/>
      <c r="L402" s="312"/>
      <c r="M402" s="179"/>
      <c r="N402" s="178"/>
      <c r="O402" s="176"/>
      <c r="P402" s="176"/>
      <c r="Q402" s="176"/>
    </row>
    <row r="403" ht="15" customHeight="1">
      <c r="A403" s="176"/>
      <c r="B403" s="176"/>
      <c r="C403" s="305"/>
      <c r="D403" s="305"/>
      <c r="E403" s="305"/>
      <c r="F403" s="305"/>
      <c r="G403" s="312"/>
      <c r="H403" s="313"/>
      <c r="I403" s="305"/>
      <c r="J403" s="305"/>
      <c r="K403" s="305"/>
      <c r="L403" s="312"/>
      <c r="M403" s="179"/>
      <c r="N403" s="178"/>
      <c r="O403" s="176"/>
      <c r="P403" s="176"/>
      <c r="Q403" s="176"/>
    </row>
    <row r="404" ht="15" customHeight="1">
      <c r="A404" s="176"/>
      <c r="B404" s="176"/>
      <c r="C404" s="305"/>
      <c r="D404" s="305"/>
      <c r="E404" s="305"/>
      <c r="F404" s="305"/>
      <c r="G404" s="312"/>
      <c r="H404" s="313"/>
      <c r="I404" s="305"/>
      <c r="J404" s="305"/>
      <c r="K404" s="305"/>
      <c r="L404" s="312"/>
      <c r="M404" s="179"/>
      <c r="N404" s="178"/>
      <c r="O404" s="176"/>
      <c r="P404" s="176"/>
      <c r="Q404" s="176"/>
    </row>
    <row r="405" ht="15" customHeight="1">
      <c r="A405" s="176"/>
      <c r="B405" s="176"/>
      <c r="C405" s="305"/>
      <c r="D405" s="305"/>
      <c r="E405" s="305"/>
      <c r="F405" s="305"/>
      <c r="G405" s="312"/>
      <c r="H405" s="313"/>
      <c r="I405" s="305"/>
      <c r="J405" s="305"/>
      <c r="K405" s="305"/>
      <c r="L405" s="312"/>
      <c r="M405" s="179"/>
      <c r="N405" s="178"/>
      <c r="O405" s="176"/>
      <c r="P405" s="176"/>
      <c r="Q405" s="176"/>
    </row>
    <row r="406" ht="15" customHeight="1">
      <c r="A406" s="176"/>
      <c r="B406" s="176"/>
      <c r="C406" s="305"/>
      <c r="D406" s="305"/>
      <c r="E406" s="305"/>
      <c r="F406" s="305"/>
      <c r="G406" s="312"/>
      <c r="H406" s="313"/>
      <c r="I406" s="305"/>
      <c r="J406" s="305"/>
      <c r="K406" s="305"/>
      <c r="L406" s="312"/>
      <c r="M406" s="179"/>
      <c r="N406" s="178"/>
      <c r="O406" s="176"/>
      <c r="P406" s="176"/>
      <c r="Q406" s="176"/>
    </row>
    <row r="407" ht="15" customHeight="1">
      <c r="A407" s="176"/>
      <c r="B407" s="176"/>
      <c r="C407" s="305"/>
      <c r="D407" s="305"/>
      <c r="E407" s="305"/>
      <c r="F407" s="305"/>
      <c r="G407" s="312"/>
      <c r="H407" s="313"/>
      <c r="I407" s="305"/>
      <c r="J407" s="305"/>
      <c r="K407" s="305"/>
      <c r="L407" s="312"/>
      <c r="M407" s="179"/>
      <c r="N407" s="178"/>
      <c r="O407" s="176"/>
      <c r="P407" s="176"/>
      <c r="Q407" s="176"/>
    </row>
    <row r="408" ht="15" customHeight="1">
      <c r="A408" s="176"/>
      <c r="B408" s="176"/>
      <c r="C408" s="305"/>
      <c r="D408" s="305"/>
      <c r="E408" s="305"/>
      <c r="F408" s="305"/>
      <c r="G408" s="312"/>
      <c r="H408" s="313"/>
      <c r="I408" s="305"/>
      <c r="J408" s="305"/>
      <c r="K408" s="305"/>
      <c r="L408" s="312"/>
      <c r="M408" s="179"/>
      <c r="N408" s="178"/>
      <c r="O408" s="176"/>
      <c r="P408" s="176"/>
      <c r="Q408" s="176"/>
    </row>
    <row r="409" ht="15" customHeight="1">
      <c r="A409" s="176"/>
      <c r="B409" s="176"/>
      <c r="C409" s="305"/>
      <c r="D409" s="305"/>
      <c r="E409" s="305"/>
      <c r="F409" s="305"/>
      <c r="G409" s="312"/>
      <c r="H409" s="313"/>
      <c r="I409" s="305"/>
      <c r="J409" s="305"/>
      <c r="K409" s="305"/>
      <c r="L409" s="312"/>
      <c r="M409" s="179"/>
      <c r="N409" s="178"/>
      <c r="O409" s="176"/>
      <c r="P409" s="176"/>
      <c r="Q409" s="176"/>
    </row>
    <row r="410" ht="15" customHeight="1">
      <c r="A410" s="176"/>
      <c r="B410" s="176"/>
      <c r="C410" s="305"/>
      <c r="D410" s="305"/>
      <c r="E410" s="305"/>
      <c r="F410" s="305"/>
      <c r="G410" s="312"/>
      <c r="H410" s="313"/>
      <c r="I410" s="305"/>
      <c r="J410" s="305"/>
      <c r="K410" s="305"/>
      <c r="L410" s="312"/>
      <c r="M410" s="179"/>
      <c r="N410" s="178"/>
      <c r="O410" s="176"/>
      <c r="P410" s="176"/>
      <c r="Q410" s="176"/>
    </row>
    <row r="411" ht="15" customHeight="1">
      <c r="A411" s="176"/>
      <c r="B411" s="176"/>
      <c r="C411" s="305"/>
      <c r="D411" s="305"/>
      <c r="E411" s="305"/>
      <c r="F411" s="305"/>
      <c r="G411" s="312"/>
      <c r="H411" s="313"/>
      <c r="I411" s="305"/>
      <c r="J411" s="305"/>
      <c r="K411" s="305"/>
      <c r="L411" s="312"/>
      <c r="M411" s="179"/>
      <c r="N411" s="178"/>
      <c r="O411" s="176"/>
      <c r="P411" s="176"/>
      <c r="Q411" s="176"/>
    </row>
    <row r="412" ht="15" customHeight="1">
      <c r="A412" s="176"/>
      <c r="B412" s="176"/>
      <c r="C412" s="305"/>
      <c r="D412" s="305"/>
      <c r="E412" s="305"/>
      <c r="F412" s="305"/>
      <c r="G412" s="312"/>
      <c r="H412" s="313"/>
      <c r="I412" s="305"/>
      <c r="J412" s="305"/>
      <c r="K412" s="305"/>
      <c r="L412" s="312"/>
      <c r="M412" s="179"/>
      <c r="N412" s="178"/>
      <c r="O412" s="176"/>
      <c r="P412" s="176"/>
      <c r="Q412" s="176"/>
    </row>
    <row r="413" ht="15" customHeight="1">
      <c r="A413" s="176"/>
      <c r="B413" s="176"/>
      <c r="C413" s="305"/>
      <c r="D413" s="305"/>
      <c r="E413" s="305"/>
      <c r="F413" s="305"/>
      <c r="G413" s="312"/>
      <c r="H413" s="313"/>
      <c r="I413" s="305"/>
      <c r="J413" s="305"/>
      <c r="K413" s="305"/>
      <c r="L413" s="312"/>
      <c r="M413" s="179"/>
      <c r="N413" s="178"/>
      <c r="O413" s="176"/>
      <c r="P413" s="176"/>
      <c r="Q413" s="176"/>
    </row>
    <row r="414" ht="15" customHeight="1">
      <c r="A414" s="176"/>
      <c r="B414" s="176"/>
      <c r="C414" s="305"/>
      <c r="D414" s="305"/>
      <c r="E414" s="305"/>
      <c r="F414" s="305"/>
      <c r="G414" s="312"/>
      <c r="H414" s="313"/>
      <c r="I414" s="305"/>
      <c r="J414" s="305"/>
      <c r="K414" s="305"/>
      <c r="L414" s="312"/>
      <c r="M414" s="179"/>
      <c r="N414" s="178"/>
      <c r="O414" s="176"/>
      <c r="P414" s="176"/>
      <c r="Q414" s="176"/>
    </row>
    <row r="415" ht="15" customHeight="1">
      <c r="A415" s="176"/>
      <c r="B415" s="176"/>
      <c r="C415" s="305"/>
      <c r="D415" s="305"/>
      <c r="E415" s="305"/>
      <c r="F415" s="305"/>
      <c r="G415" s="312"/>
      <c r="H415" s="313"/>
      <c r="I415" s="305"/>
      <c r="J415" s="305"/>
      <c r="K415" s="305"/>
      <c r="L415" s="312"/>
      <c r="M415" s="179"/>
      <c r="N415" s="178"/>
      <c r="O415" s="176"/>
      <c r="P415" s="176"/>
      <c r="Q415" s="176"/>
    </row>
    <row r="416" ht="15" customHeight="1">
      <c r="A416" s="176"/>
      <c r="B416" s="176"/>
      <c r="C416" s="305"/>
      <c r="D416" s="305"/>
      <c r="E416" s="305"/>
      <c r="F416" s="305"/>
      <c r="G416" s="312"/>
      <c r="H416" s="313"/>
      <c r="I416" s="305"/>
      <c r="J416" s="305"/>
      <c r="K416" s="305"/>
      <c r="L416" s="312"/>
      <c r="M416" s="179"/>
      <c r="N416" s="178"/>
      <c r="O416" s="176"/>
      <c r="P416" s="176"/>
      <c r="Q416" s="176"/>
    </row>
    <row r="417" ht="15" customHeight="1">
      <c r="A417" s="176"/>
      <c r="B417" s="176"/>
      <c r="C417" s="305"/>
      <c r="D417" s="305"/>
      <c r="E417" s="305"/>
      <c r="F417" s="305"/>
      <c r="G417" s="312"/>
      <c r="H417" s="313"/>
      <c r="I417" s="305"/>
      <c r="J417" s="305"/>
      <c r="K417" s="305"/>
      <c r="L417" s="312"/>
      <c r="M417" s="179"/>
      <c r="N417" s="178"/>
      <c r="O417" s="176"/>
      <c r="P417" s="176"/>
      <c r="Q417" s="176"/>
    </row>
    <row r="418" ht="15" customHeight="1">
      <c r="A418" s="176"/>
      <c r="B418" s="176"/>
      <c r="C418" s="305"/>
      <c r="D418" s="305"/>
      <c r="E418" s="305"/>
      <c r="F418" s="305"/>
      <c r="G418" s="312"/>
      <c r="H418" s="313"/>
      <c r="I418" s="305"/>
      <c r="J418" s="305"/>
      <c r="K418" s="305"/>
      <c r="L418" s="312"/>
      <c r="M418" s="179"/>
      <c r="N418" s="178"/>
      <c r="O418" s="176"/>
      <c r="P418" s="176"/>
      <c r="Q418" s="176"/>
    </row>
    <row r="419" ht="15" customHeight="1">
      <c r="A419" s="176"/>
      <c r="B419" s="176"/>
      <c r="C419" s="305"/>
      <c r="D419" s="305"/>
      <c r="E419" s="305"/>
      <c r="F419" s="305"/>
      <c r="G419" s="312"/>
      <c r="H419" s="313"/>
      <c r="I419" s="305"/>
      <c r="J419" s="305"/>
      <c r="K419" s="305"/>
      <c r="L419" s="312"/>
      <c r="M419" s="179"/>
      <c r="N419" s="178"/>
      <c r="O419" s="176"/>
      <c r="P419" s="176"/>
      <c r="Q419" s="176"/>
    </row>
    <row r="420" ht="15" customHeight="1">
      <c r="A420" s="176"/>
      <c r="B420" s="176"/>
      <c r="C420" s="305"/>
      <c r="D420" s="305"/>
      <c r="E420" s="305"/>
      <c r="F420" s="305"/>
      <c r="G420" s="312"/>
      <c r="H420" s="313"/>
      <c r="I420" s="305"/>
      <c r="J420" s="305"/>
      <c r="K420" s="305"/>
      <c r="L420" s="312"/>
      <c r="M420" s="179"/>
      <c r="N420" s="178"/>
      <c r="O420" s="176"/>
      <c r="P420" s="176"/>
      <c r="Q420" s="176"/>
    </row>
    <row r="421" ht="15" customHeight="1">
      <c r="A421" s="176"/>
      <c r="B421" s="176"/>
      <c r="C421" s="305"/>
      <c r="D421" s="305"/>
      <c r="E421" s="305"/>
      <c r="F421" s="305"/>
      <c r="G421" s="312"/>
      <c r="H421" s="313"/>
      <c r="I421" s="305"/>
      <c r="J421" s="305"/>
      <c r="K421" s="305"/>
      <c r="L421" s="312"/>
      <c r="M421" s="179"/>
      <c r="N421" s="178"/>
      <c r="O421" s="176"/>
      <c r="P421" s="176"/>
      <c r="Q421" s="176"/>
    </row>
    <row r="422" ht="15" customHeight="1">
      <c r="A422" s="176"/>
      <c r="B422" s="176"/>
      <c r="C422" s="305"/>
      <c r="D422" s="305"/>
      <c r="E422" s="305"/>
      <c r="F422" s="305"/>
      <c r="G422" s="312"/>
      <c r="H422" s="313"/>
      <c r="I422" s="305"/>
      <c r="J422" s="305"/>
      <c r="K422" s="305"/>
      <c r="L422" s="312"/>
      <c r="M422" s="179"/>
      <c r="N422" s="178"/>
      <c r="O422" s="176"/>
      <c r="P422" s="176"/>
      <c r="Q422" s="176"/>
    </row>
    <row r="423" ht="15" customHeight="1">
      <c r="A423" s="176"/>
      <c r="B423" s="176"/>
      <c r="C423" s="305"/>
      <c r="D423" s="305"/>
      <c r="E423" s="305"/>
      <c r="F423" s="305"/>
      <c r="G423" s="312"/>
      <c r="H423" s="313"/>
      <c r="I423" s="305"/>
      <c r="J423" s="305"/>
      <c r="K423" s="305"/>
      <c r="L423" s="312"/>
      <c r="M423" s="179"/>
      <c r="N423" s="178"/>
      <c r="O423" s="176"/>
      <c r="P423" s="176"/>
      <c r="Q423" s="176"/>
    </row>
    <row r="424" ht="15" customHeight="1">
      <c r="A424" s="176"/>
      <c r="B424" s="176"/>
      <c r="C424" s="305"/>
      <c r="D424" s="305"/>
      <c r="E424" s="305"/>
      <c r="F424" s="305"/>
      <c r="G424" s="312"/>
      <c r="H424" s="313"/>
      <c r="I424" s="305"/>
      <c r="J424" s="305"/>
      <c r="K424" s="305"/>
      <c r="L424" s="312"/>
      <c r="M424" s="179"/>
      <c r="N424" s="178"/>
      <c r="O424" s="176"/>
      <c r="P424" s="176"/>
      <c r="Q424" s="176"/>
    </row>
    <row r="425" ht="15" customHeight="1">
      <c r="A425" s="176"/>
      <c r="B425" s="176"/>
      <c r="C425" s="305"/>
      <c r="D425" s="305"/>
      <c r="E425" s="305"/>
      <c r="F425" s="305"/>
      <c r="G425" s="312"/>
      <c r="H425" s="313"/>
      <c r="I425" s="305"/>
      <c r="J425" s="305"/>
      <c r="K425" s="305"/>
      <c r="L425" s="312"/>
      <c r="M425" s="179"/>
      <c r="N425" s="178"/>
      <c r="O425" s="176"/>
      <c r="P425" s="176"/>
      <c r="Q425" s="176"/>
    </row>
    <row r="426" ht="15" customHeight="1">
      <c r="A426" s="176"/>
      <c r="B426" s="176"/>
      <c r="C426" s="305"/>
      <c r="D426" s="305"/>
      <c r="E426" s="305"/>
      <c r="F426" s="305"/>
      <c r="G426" s="312"/>
      <c r="H426" s="313"/>
      <c r="I426" s="305"/>
      <c r="J426" s="305"/>
      <c r="K426" s="305"/>
      <c r="L426" s="312"/>
      <c r="M426" s="179"/>
      <c r="N426" s="178"/>
      <c r="O426" s="176"/>
      <c r="P426" s="176"/>
      <c r="Q426" s="176"/>
    </row>
    <row r="427" ht="15" customHeight="1">
      <c r="A427" s="176"/>
      <c r="B427" s="176"/>
      <c r="C427" s="305"/>
      <c r="D427" s="305"/>
      <c r="E427" s="305"/>
      <c r="F427" s="305"/>
      <c r="G427" s="312"/>
      <c r="H427" s="313"/>
      <c r="I427" s="305"/>
      <c r="J427" s="305"/>
      <c r="K427" s="305"/>
      <c r="L427" s="312"/>
      <c r="M427" s="179"/>
      <c r="N427" s="178"/>
      <c r="O427" s="176"/>
      <c r="P427" s="176"/>
      <c r="Q427" s="176"/>
    </row>
    <row r="428" ht="15" customHeight="1">
      <c r="A428" s="176"/>
      <c r="B428" s="176"/>
      <c r="C428" s="305"/>
      <c r="D428" s="305"/>
      <c r="E428" s="305"/>
      <c r="F428" s="305"/>
      <c r="G428" s="312"/>
      <c r="H428" s="313"/>
      <c r="I428" s="305"/>
      <c r="J428" s="305"/>
      <c r="K428" s="305"/>
      <c r="L428" s="312"/>
      <c r="M428" s="179"/>
      <c r="N428" s="178"/>
      <c r="O428" s="176"/>
      <c r="P428" s="176"/>
      <c r="Q428" s="176"/>
    </row>
    <row r="429" ht="15" customHeight="1">
      <c r="A429" s="176"/>
      <c r="B429" s="176"/>
      <c r="C429" s="305"/>
      <c r="D429" s="305"/>
      <c r="E429" s="305"/>
      <c r="F429" s="305"/>
      <c r="G429" s="312"/>
      <c r="H429" s="313"/>
      <c r="I429" s="305"/>
      <c r="J429" s="305"/>
      <c r="K429" s="305"/>
      <c r="L429" s="312"/>
      <c r="M429" s="179"/>
      <c r="N429" s="178"/>
      <c r="O429" s="176"/>
      <c r="P429" s="176"/>
      <c r="Q429" s="176"/>
    </row>
    <row r="430" ht="15" customHeight="1">
      <c r="A430" s="176"/>
      <c r="B430" s="176"/>
      <c r="C430" s="305"/>
      <c r="D430" s="305"/>
      <c r="E430" s="305"/>
      <c r="F430" s="305"/>
      <c r="G430" s="312"/>
      <c r="H430" s="313"/>
      <c r="I430" s="305"/>
      <c r="J430" s="305"/>
      <c r="K430" s="305"/>
      <c r="L430" s="312"/>
      <c r="M430" s="179"/>
      <c r="N430" s="178"/>
      <c r="O430" s="176"/>
      <c r="P430" s="176"/>
      <c r="Q430" s="176"/>
    </row>
    <row r="431" ht="15" customHeight="1">
      <c r="A431" s="176"/>
      <c r="B431" s="176"/>
      <c r="C431" s="305"/>
      <c r="D431" s="305"/>
      <c r="E431" s="305"/>
      <c r="F431" s="305"/>
      <c r="G431" s="312"/>
      <c r="H431" s="313"/>
      <c r="I431" s="305"/>
      <c r="J431" s="305"/>
      <c r="K431" s="305"/>
      <c r="L431" s="312"/>
      <c r="M431" s="179"/>
      <c r="N431" s="178"/>
      <c r="O431" s="176"/>
      <c r="P431" s="176"/>
      <c r="Q431" s="176"/>
    </row>
    <row r="432" ht="15" customHeight="1">
      <c r="A432" s="176"/>
      <c r="B432" s="176"/>
      <c r="C432" s="305"/>
      <c r="D432" s="305"/>
      <c r="E432" s="305"/>
      <c r="F432" s="305"/>
      <c r="G432" s="312"/>
      <c r="H432" s="313"/>
      <c r="I432" s="305"/>
      <c r="J432" s="305"/>
      <c r="K432" s="305"/>
      <c r="L432" s="312"/>
      <c r="M432" s="179"/>
      <c r="N432" s="178"/>
      <c r="O432" s="176"/>
      <c r="P432" s="176"/>
      <c r="Q432" s="176"/>
    </row>
    <row r="433" ht="15" customHeight="1">
      <c r="A433" s="176"/>
      <c r="B433" s="176"/>
      <c r="C433" s="305"/>
      <c r="D433" s="305"/>
      <c r="E433" s="305"/>
      <c r="F433" s="305"/>
      <c r="G433" s="312"/>
      <c r="H433" s="313"/>
      <c r="I433" s="305"/>
      <c r="J433" s="305"/>
      <c r="K433" s="305"/>
      <c r="L433" s="312"/>
      <c r="M433" s="179"/>
      <c r="N433" s="178"/>
      <c r="O433" s="176"/>
      <c r="P433" s="176"/>
      <c r="Q433" s="176"/>
    </row>
    <row r="434" ht="15" customHeight="1">
      <c r="A434" s="176"/>
      <c r="B434" s="176"/>
      <c r="C434" s="305"/>
      <c r="D434" s="305"/>
      <c r="E434" s="305"/>
      <c r="F434" s="305"/>
      <c r="G434" s="312"/>
      <c r="H434" s="313"/>
      <c r="I434" s="305"/>
      <c r="J434" s="305"/>
      <c r="K434" s="305"/>
      <c r="L434" s="312"/>
      <c r="M434" s="179"/>
      <c r="N434" s="178"/>
      <c r="O434" s="176"/>
      <c r="P434" s="176"/>
      <c r="Q434" s="176"/>
    </row>
    <row r="435" ht="15" customHeight="1">
      <c r="A435" s="176"/>
      <c r="B435" s="176"/>
      <c r="C435" s="305"/>
      <c r="D435" s="305"/>
      <c r="E435" s="305"/>
      <c r="F435" s="305"/>
      <c r="G435" s="312"/>
      <c r="H435" s="313"/>
      <c r="I435" s="305"/>
      <c r="J435" s="305"/>
      <c r="K435" s="305"/>
      <c r="L435" s="312"/>
      <c r="M435" s="179"/>
      <c r="N435" s="178"/>
      <c r="O435" s="176"/>
      <c r="P435" s="176"/>
      <c r="Q435" s="176"/>
    </row>
    <row r="436" ht="15" customHeight="1">
      <c r="A436" s="176"/>
      <c r="B436" s="176"/>
      <c r="C436" s="305"/>
      <c r="D436" s="305"/>
      <c r="E436" s="305"/>
      <c r="F436" s="305"/>
      <c r="G436" s="312"/>
      <c r="H436" s="313"/>
      <c r="I436" s="305"/>
      <c r="J436" s="305"/>
      <c r="K436" s="305"/>
      <c r="L436" s="312"/>
      <c r="M436" s="179"/>
      <c r="N436" s="178"/>
      <c r="O436" s="176"/>
      <c r="P436" s="176"/>
      <c r="Q436" s="176"/>
    </row>
    <row r="437" ht="15" customHeight="1">
      <c r="A437" s="176"/>
      <c r="B437" s="176"/>
      <c r="C437" s="305"/>
      <c r="D437" s="305"/>
      <c r="E437" s="305"/>
      <c r="F437" s="305"/>
      <c r="G437" s="312"/>
      <c r="H437" s="313"/>
      <c r="I437" s="305"/>
      <c r="J437" s="305"/>
      <c r="K437" s="176"/>
      <c r="L437" s="177"/>
      <c r="M437" s="179"/>
      <c r="N437" s="178"/>
      <c r="O437" s="176"/>
      <c r="P437" s="176"/>
      <c r="Q437" s="176"/>
    </row>
    <row r="438" ht="15" customHeight="1">
      <c r="A438" s="176"/>
      <c r="B438" s="176"/>
      <c r="C438" s="176"/>
      <c r="D438" s="176"/>
      <c r="E438" s="176"/>
      <c r="F438" s="176"/>
      <c r="G438" s="177"/>
      <c r="H438" s="178"/>
      <c r="I438" s="305"/>
      <c r="J438" s="305"/>
      <c r="K438" s="176"/>
      <c r="L438" s="177"/>
      <c r="M438" s="179"/>
      <c r="N438" s="178"/>
      <c r="O438" s="176"/>
      <c r="P438" s="176"/>
      <c r="Q438" s="176"/>
    </row>
    <row r="439" ht="15" customHeight="1">
      <c r="A439" s="176"/>
      <c r="B439" s="176"/>
      <c r="C439" s="176"/>
      <c r="D439" s="176"/>
      <c r="E439" s="176"/>
      <c r="F439" s="176"/>
      <c r="G439" s="177"/>
      <c r="H439" s="178"/>
      <c r="I439" s="305"/>
      <c r="J439" s="305"/>
      <c r="K439" s="176"/>
      <c r="L439" s="177"/>
      <c r="M439" s="179"/>
      <c r="N439" s="178"/>
      <c r="O439" s="176"/>
      <c r="P439" s="176"/>
      <c r="Q439" s="176"/>
    </row>
    <row r="440" ht="15" customHeight="1">
      <c r="A440" s="176"/>
      <c r="B440" s="176"/>
      <c r="C440" s="176"/>
      <c r="D440" s="176"/>
      <c r="E440" s="176"/>
      <c r="F440" s="176"/>
      <c r="G440" s="177"/>
      <c r="H440" s="178"/>
      <c r="I440" s="305"/>
      <c r="J440" s="305"/>
      <c r="K440" s="176"/>
      <c r="L440" s="177"/>
      <c r="M440" s="179"/>
      <c r="N440" s="178"/>
      <c r="O440" s="176"/>
      <c r="P440" s="176"/>
      <c r="Q440" s="176"/>
    </row>
    <row r="441" ht="15" customHeight="1">
      <c r="A441" s="176"/>
      <c r="B441" s="176"/>
      <c r="C441" s="176"/>
      <c r="D441" s="176"/>
      <c r="E441" s="176"/>
      <c r="F441" s="176"/>
      <c r="G441" s="177"/>
      <c r="H441" s="178"/>
      <c r="I441" s="305"/>
      <c r="J441" s="305"/>
      <c r="K441" s="176"/>
      <c r="L441" s="177"/>
      <c r="M441" s="179"/>
      <c r="N441" s="178"/>
      <c r="O441" s="176"/>
      <c r="P441" s="176"/>
      <c r="Q441" s="176"/>
    </row>
    <row r="442" ht="15" customHeight="1">
      <c r="A442" s="176"/>
      <c r="B442" s="176"/>
      <c r="C442" s="176"/>
      <c r="D442" s="176"/>
      <c r="E442" s="176"/>
      <c r="F442" s="176"/>
      <c r="G442" s="177"/>
      <c r="H442" s="178"/>
      <c r="I442" s="305"/>
      <c r="J442" s="305"/>
      <c r="K442" s="176"/>
      <c r="L442" s="177"/>
      <c r="M442" s="179"/>
      <c r="N442" s="178"/>
      <c r="O442" s="176"/>
      <c r="P442" s="176"/>
      <c r="Q442" s="176"/>
    </row>
    <row r="443" ht="15" customHeight="1">
      <c r="A443" s="176"/>
      <c r="B443" s="176"/>
      <c r="C443" s="176"/>
      <c r="D443" s="176"/>
      <c r="E443" s="176"/>
      <c r="F443" s="176"/>
      <c r="G443" s="177"/>
      <c r="H443" s="178"/>
      <c r="I443" s="305"/>
      <c r="J443" s="305"/>
      <c r="K443" s="176"/>
      <c r="L443" s="177"/>
      <c r="M443" s="179"/>
      <c r="N443" s="178"/>
      <c r="O443" s="176"/>
      <c r="P443" s="176"/>
      <c r="Q443" s="176"/>
    </row>
    <row r="444" ht="15" customHeight="1">
      <c r="A444" s="176"/>
      <c r="B444" s="176"/>
      <c r="C444" s="176"/>
      <c r="D444" s="176"/>
      <c r="E444" s="176"/>
      <c r="F444" s="176"/>
      <c r="G444" s="177"/>
      <c r="H444" s="178"/>
      <c r="I444" s="305"/>
      <c r="J444" s="305"/>
      <c r="K444" s="176"/>
      <c r="L444" s="177"/>
      <c r="M444" s="179"/>
      <c r="N444" s="178"/>
      <c r="O444" s="176"/>
      <c r="P444" s="176"/>
      <c r="Q444" s="176"/>
    </row>
    <row r="445" ht="15" customHeight="1">
      <c r="A445" s="176"/>
      <c r="B445" s="176"/>
      <c r="C445" s="176"/>
      <c r="D445" s="176"/>
      <c r="E445" s="176"/>
      <c r="F445" s="176"/>
      <c r="G445" s="177"/>
      <c r="H445" s="178"/>
      <c r="I445" s="305"/>
      <c r="J445" s="305"/>
      <c r="K445" s="176"/>
      <c r="L445" s="177"/>
      <c r="M445" s="179"/>
      <c r="N445" s="178"/>
      <c r="O445" s="176"/>
      <c r="P445" s="176"/>
      <c r="Q445" s="176"/>
    </row>
    <row r="446" ht="15" customHeight="1">
      <c r="A446" s="176"/>
      <c r="B446" s="176"/>
      <c r="C446" s="176"/>
      <c r="D446" s="176"/>
      <c r="E446" s="176"/>
      <c r="F446" s="176"/>
      <c r="G446" s="177"/>
      <c r="H446" s="178"/>
      <c r="I446" s="305"/>
      <c r="J446" s="305"/>
      <c r="K446" s="176"/>
      <c r="L446" s="177"/>
      <c r="M446" s="179"/>
      <c r="N446" s="178"/>
      <c r="O446" s="176"/>
      <c r="P446" s="176"/>
      <c r="Q446" s="176"/>
    </row>
    <row r="447" ht="15" customHeight="1">
      <c r="A447" s="176"/>
      <c r="B447" s="176"/>
      <c r="C447" s="176"/>
      <c r="D447" s="176"/>
      <c r="E447" s="176"/>
      <c r="F447" s="176"/>
      <c r="G447" s="177"/>
      <c r="H447" s="178"/>
      <c r="I447" s="305"/>
      <c r="J447" s="305"/>
      <c r="K447" s="176"/>
      <c r="L447" s="177"/>
      <c r="M447" s="179"/>
      <c r="N447" s="178"/>
      <c r="O447" s="176"/>
      <c r="P447" s="176"/>
      <c r="Q447" s="176"/>
    </row>
    <row r="448" ht="15" customHeight="1">
      <c r="A448" s="176"/>
      <c r="B448" s="176"/>
      <c r="C448" s="176"/>
      <c r="D448" s="176"/>
      <c r="E448" s="176"/>
      <c r="F448" s="176"/>
      <c r="G448" s="177"/>
      <c r="H448" s="178"/>
      <c r="I448" s="305"/>
      <c r="J448" s="305"/>
      <c r="K448" s="176"/>
      <c r="L448" s="177"/>
      <c r="M448" s="179"/>
      <c r="N448" s="178"/>
      <c r="O448" s="176"/>
      <c r="P448" s="176"/>
      <c r="Q448" s="176"/>
    </row>
    <row r="449" ht="15" customHeight="1">
      <c r="A449" s="176"/>
      <c r="B449" s="176"/>
      <c r="C449" s="176"/>
      <c r="D449" s="176"/>
      <c r="E449" s="176"/>
      <c r="F449" s="176"/>
      <c r="G449" s="177"/>
      <c r="H449" s="178"/>
      <c r="I449" s="305"/>
      <c r="J449" s="305"/>
      <c r="K449" s="176"/>
      <c r="L449" s="177"/>
      <c r="M449" s="179"/>
      <c r="N449" s="178"/>
      <c r="O449" s="176"/>
      <c r="P449" s="176"/>
      <c r="Q449" s="176"/>
    </row>
    <row r="450" ht="15" customHeight="1">
      <c r="A450" s="176"/>
      <c r="B450" s="176"/>
      <c r="C450" s="176"/>
      <c r="D450" s="176"/>
      <c r="E450" s="176"/>
      <c r="F450" s="176"/>
      <c r="G450" s="177"/>
      <c r="H450" s="178"/>
      <c r="I450" s="305"/>
      <c r="J450" s="305"/>
      <c r="K450" s="176"/>
      <c r="L450" s="177"/>
      <c r="M450" s="179"/>
      <c r="N450" s="178"/>
      <c r="O450" s="176"/>
      <c r="P450" s="176"/>
      <c r="Q450" s="176"/>
    </row>
    <row r="451" ht="15" customHeight="1">
      <c r="A451" s="176"/>
      <c r="B451" s="176"/>
      <c r="C451" s="176"/>
      <c r="D451" s="176"/>
      <c r="E451" s="176"/>
      <c r="F451" s="176"/>
      <c r="G451" s="177"/>
      <c r="H451" s="178"/>
      <c r="I451" s="305"/>
      <c r="J451" s="305"/>
      <c r="K451" s="176"/>
      <c r="L451" s="177"/>
      <c r="M451" s="179"/>
      <c r="N451" s="178"/>
      <c r="O451" s="176"/>
      <c r="P451" s="176"/>
      <c r="Q451" s="176"/>
    </row>
    <row r="452" ht="15" customHeight="1">
      <c r="A452" s="176"/>
      <c r="B452" s="176"/>
      <c r="C452" s="176"/>
      <c r="D452" s="176"/>
      <c r="E452" s="176"/>
      <c r="F452" s="176"/>
      <c r="G452" s="177"/>
      <c r="H452" s="178"/>
      <c r="I452" s="305"/>
      <c r="J452" s="305"/>
      <c r="K452" s="176"/>
      <c r="L452" s="177"/>
      <c r="M452" s="179"/>
      <c r="N452" s="178"/>
      <c r="O452" s="176"/>
      <c r="P452" s="176"/>
      <c r="Q452" s="176"/>
    </row>
    <row r="453" ht="15" customHeight="1">
      <c r="A453" s="176"/>
      <c r="B453" s="176"/>
      <c r="C453" s="176"/>
      <c r="D453" s="176"/>
      <c r="E453" s="176"/>
      <c r="F453" s="176"/>
      <c r="G453" s="177"/>
      <c r="H453" s="178"/>
      <c r="I453" s="305"/>
      <c r="J453" s="305"/>
      <c r="K453" s="176"/>
      <c r="L453" s="177"/>
      <c r="M453" s="179"/>
      <c r="N453" s="178"/>
      <c r="O453" s="176"/>
      <c r="P453" s="176"/>
      <c r="Q453" s="176"/>
    </row>
    <row r="454" ht="15" customHeight="1">
      <c r="A454" s="176"/>
      <c r="B454" s="176"/>
      <c r="C454" s="176"/>
      <c r="D454" s="176"/>
      <c r="E454" s="176"/>
      <c r="F454" s="176"/>
      <c r="G454" s="177"/>
      <c r="H454" s="178"/>
      <c r="I454" s="305"/>
      <c r="J454" s="305"/>
      <c r="K454" s="176"/>
      <c r="L454" s="177"/>
      <c r="M454" s="179"/>
      <c r="N454" s="178"/>
      <c r="O454" s="176"/>
      <c r="P454" s="176"/>
      <c r="Q454" s="176"/>
    </row>
    <row r="455" ht="15" customHeight="1">
      <c r="A455" s="176"/>
      <c r="B455" s="176"/>
      <c r="C455" s="176"/>
      <c r="D455" s="176"/>
      <c r="E455" s="176"/>
      <c r="F455" s="176"/>
      <c r="G455" s="177"/>
      <c r="H455" s="178"/>
      <c r="I455" s="305"/>
      <c r="J455" s="305"/>
      <c r="K455" s="176"/>
      <c r="L455" s="177"/>
      <c r="M455" s="179"/>
      <c r="N455" s="178"/>
      <c r="O455" s="176"/>
      <c r="P455" s="176"/>
      <c r="Q455" s="176"/>
    </row>
    <row r="456" ht="15" customHeight="1">
      <c r="A456" s="176"/>
      <c r="B456" s="176"/>
      <c r="C456" s="176"/>
      <c r="D456" s="176"/>
      <c r="E456" s="176"/>
      <c r="F456" s="176"/>
      <c r="G456" s="177"/>
      <c r="H456" s="178"/>
      <c r="I456" s="305"/>
      <c r="J456" s="305"/>
      <c r="K456" s="176"/>
      <c r="L456" s="177"/>
      <c r="M456" s="179"/>
      <c r="N456" s="178"/>
      <c r="O456" s="176"/>
      <c r="P456" s="176"/>
      <c r="Q456" s="176"/>
    </row>
    <row r="457" ht="15" customHeight="1">
      <c r="A457" s="176"/>
      <c r="B457" s="176"/>
      <c r="C457" s="176"/>
      <c r="D457" s="176"/>
      <c r="E457" s="176"/>
      <c r="F457" s="176"/>
      <c r="G457" s="177"/>
      <c r="H457" s="178"/>
      <c r="I457" s="305"/>
      <c r="J457" s="305"/>
      <c r="K457" s="176"/>
      <c r="L457" s="177"/>
      <c r="M457" s="179"/>
      <c r="N457" s="178"/>
      <c r="O457" s="176"/>
      <c r="P457" s="176"/>
      <c r="Q457" s="176"/>
    </row>
    <row r="458" ht="15" customHeight="1">
      <c r="A458" s="176"/>
      <c r="B458" s="176"/>
      <c r="C458" s="176"/>
      <c r="D458" s="176"/>
      <c r="E458" s="176"/>
      <c r="F458" s="176"/>
      <c r="G458" s="177"/>
      <c r="H458" s="178"/>
      <c r="I458" s="305"/>
      <c r="J458" s="305"/>
      <c r="K458" s="176"/>
      <c r="L458" s="177"/>
      <c r="M458" s="179"/>
      <c r="N458" s="178"/>
      <c r="O458" s="176"/>
      <c r="P458" s="176"/>
      <c r="Q458" s="176"/>
    </row>
    <row r="459" ht="15" customHeight="1">
      <c r="A459" s="176"/>
      <c r="B459" s="176"/>
      <c r="C459" s="176"/>
      <c r="D459" s="176"/>
      <c r="E459" s="176"/>
      <c r="F459" s="176"/>
      <c r="G459" s="177"/>
      <c r="H459" s="178"/>
      <c r="I459" s="305"/>
      <c r="J459" s="305"/>
      <c r="K459" s="176"/>
      <c r="L459" s="177"/>
      <c r="M459" s="179"/>
      <c r="N459" s="178"/>
      <c r="O459" s="176"/>
      <c r="P459" s="176"/>
      <c r="Q459" s="176"/>
    </row>
    <row r="460" ht="15" customHeight="1">
      <c r="A460" s="176"/>
      <c r="B460" s="176"/>
      <c r="C460" s="176"/>
      <c r="D460" s="176"/>
      <c r="E460" s="176"/>
      <c r="F460" s="176"/>
      <c r="G460" s="177"/>
      <c r="H460" s="178"/>
      <c r="I460" s="305"/>
      <c r="J460" s="305"/>
      <c r="K460" s="176"/>
      <c r="L460" s="177"/>
      <c r="M460" s="179"/>
      <c r="N460" s="178"/>
      <c r="O460" s="176"/>
      <c r="P460" s="176"/>
      <c r="Q460" s="176"/>
    </row>
    <row r="461" ht="15" customHeight="1">
      <c r="A461" s="176"/>
      <c r="B461" s="176"/>
      <c r="C461" s="176"/>
      <c r="D461" s="176"/>
      <c r="E461" s="176"/>
      <c r="F461" s="176"/>
      <c r="G461" s="177"/>
      <c r="H461" s="178"/>
      <c r="I461" s="305"/>
      <c r="J461" s="305"/>
      <c r="K461" s="176"/>
      <c r="L461" s="177"/>
      <c r="M461" s="179"/>
      <c r="N461" s="178"/>
      <c r="O461" s="176"/>
      <c r="P461" s="176"/>
      <c r="Q461" s="176"/>
    </row>
    <row r="462" ht="15" customHeight="1">
      <c r="A462" s="176"/>
      <c r="B462" s="176"/>
      <c r="C462" s="176"/>
      <c r="D462" s="176"/>
      <c r="E462" s="176"/>
      <c r="F462" s="176"/>
      <c r="G462" s="177"/>
      <c r="H462" s="178"/>
      <c r="I462" s="305"/>
      <c r="J462" s="305"/>
      <c r="K462" s="176"/>
      <c r="L462" s="177"/>
      <c r="M462" s="179"/>
      <c r="N462" s="178"/>
      <c r="O462" s="176"/>
      <c r="P462" s="176"/>
      <c r="Q462" s="176"/>
    </row>
    <row r="463" ht="15" customHeight="1">
      <c r="A463" s="176"/>
      <c r="B463" s="176"/>
      <c r="C463" s="176"/>
      <c r="D463" s="176"/>
      <c r="E463" s="176"/>
      <c r="F463" s="176"/>
      <c r="G463" s="177"/>
      <c r="H463" s="178"/>
      <c r="I463" s="305"/>
      <c r="J463" s="305"/>
      <c r="K463" s="176"/>
      <c r="L463" s="177"/>
      <c r="M463" s="179"/>
      <c r="N463" s="178"/>
      <c r="O463" s="176"/>
      <c r="P463" s="176"/>
      <c r="Q463" s="176"/>
    </row>
    <row r="464" ht="15" customHeight="1">
      <c r="A464" s="176"/>
      <c r="B464" s="176"/>
      <c r="C464" s="176"/>
      <c r="D464" s="176"/>
      <c r="E464" s="176"/>
      <c r="F464" s="176"/>
      <c r="G464" s="177"/>
      <c r="H464" s="178"/>
      <c r="I464" s="305"/>
      <c r="J464" s="305"/>
      <c r="K464" s="176"/>
      <c r="L464" s="177"/>
      <c r="M464" s="179"/>
      <c r="N464" s="178"/>
      <c r="O464" s="176"/>
      <c r="P464" s="176"/>
      <c r="Q464" s="176"/>
    </row>
    <row r="465" ht="15" customHeight="1">
      <c r="A465" s="176"/>
      <c r="B465" s="176"/>
      <c r="C465" s="176"/>
      <c r="D465" s="176"/>
      <c r="E465" s="176"/>
      <c r="F465" s="176"/>
      <c r="G465" s="177"/>
      <c r="H465" s="178"/>
      <c r="I465" s="305"/>
      <c r="J465" s="305"/>
      <c r="K465" s="176"/>
      <c r="L465" s="177"/>
      <c r="M465" s="179"/>
      <c r="N465" s="178"/>
      <c r="O465" s="176"/>
      <c r="P465" s="176"/>
      <c r="Q465" s="176"/>
    </row>
    <row r="466" ht="15" customHeight="1">
      <c r="A466" s="176"/>
      <c r="B466" s="176"/>
      <c r="C466" s="176"/>
      <c r="D466" s="176"/>
      <c r="E466" s="176"/>
      <c r="F466" s="176"/>
      <c r="G466" s="177"/>
      <c r="H466" s="178"/>
      <c r="I466" s="305"/>
      <c r="J466" s="305"/>
      <c r="K466" s="176"/>
      <c r="L466" s="177"/>
      <c r="M466" s="179"/>
      <c r="N466" s="178"/>
      <c r="O466" s="176"/>
      <c r="P466" s="176"/>
      <c r="Q466" s="176"/>
    </row>
    <row r="467" ht="15" customHeight="1">
      <c r="A467" s="176"/>
      <c r="B467" s="176"/>
      <c r="C467" s="176"/>
      <c r="D467" s="176"/>
      <c r="E467" s="176"/>
      <c r="F467" s="176"/>
      <c r="G467" s="177"/>
      <c r="H467" s="178"/>
      <c r="I467" s="305"/>
      <c r="J467" s="305"/>
      <c r="K467" s="176"/>
      <c r="L467" s="177"/>
      <c r="M467" s="179"/>
      <c r="N467" s="178"/>
      <c r="O467" s="176"/>
      <c r="P467" s="176"/>
      <c r="Q467" s="176"/>
    </row>
    <row r="468" ht="15" customHeight="1">
      <c r="A468" s="176"/>
      <c r="B468" s="176"/>
      <c r="C468" s="176"/>
      <c r="D468" s="176"/>
      <c r="E468" s="176"/>
      <c r="F468" s="176"/>
      <c r="G468" s="177"/>
      <c r="H468" s="178"/>
      <c r="I468" s="305"/>
      <c r="J468" s="305"/>
      <c r="K468" s="176"/>
      <c r="L468" s="177"/>
      <c r="M468" s="179"/>
      <c r="N468" s="178"/>
      <c r="O468" s="176"/>
      <c r="P468" s="176"/>
      <c r="Q468" s="176"/>
    </row>
    <row r="469" ht="15" customHeight="1">
      <c r="A469" s="176"/>
      <c r="B469" s="176"/>
      <c r="C469" s="176"/>
      <c r="D469" s="176"/>
      <c r="E469" s="176"/>
      <c r="F469" s="176"/>
      <c r="G469" s="177"/>
      <c r="H469" s="178"/>
      <c r="I469" s="305"/>
      <c r="J469" s="305"/>
      <c r="K469" s="176"/>
      <c r="L469" s="177"/>
      <c r="M469" s="179"/>
      <c r="N469" s="178"/>
      <c r="O469" s="176"/>
      <c r="P469" s="176"/>
      <c r="Q469" s="176"/>
    </row>
    <row r="470" ht="15" customHeight="1">
      <c r="A470" s="176"/>
      <c r="B470" s="176"/>
      <c r="C470" s="176"/>
      <c r="D470" s="176"/>
      <c r="E470" s="176"/>
      <c r="F470" s="176"/>
      <c r="G470" s="177"/>
      <c r="H470" s="178"/>
      <c r="I470" s="305"/>
      <c r="J470" s="305"/>
      <c r="K470" s="176"/>
      <c r="L470" s="177"/>
      <c r="M470" s="179"/>
      <c r="N470" s="178"/>
      <c r="O470" s="176"/>
      <c r="P470" s="176"/>
      <c r="Q470" s="176"/>
    </row>
    <row r="471" ht="15" customHeight="1">
      <c r="A471" s="176"/>
      <c r="B471" s="176"/>
      <c r="C471" s="176"/>
      <c r="D471" s="176"/>
      <c r="E471" s="176"/>
      <c r="F471" s="176"/>
      <c r="G471" s="177"/>
      <c r="H471" s="178"/>
      <c r="I471" s="305"/>
      <c r="J471" s="305"/>
      <c r="K471" s="176"/>
      <c r="L471" s="177"/>
      <c r="M471" s="179"/>
      <c r="N471" s="178"/>
      <c r="O471" s="176"/>
      <c r="P471" s="176"/>
      <c r="Q471" s="176"/>
    </row>
    <row r="472" ht="15" customHeight="1">
      <c r="A472" s="176"/>
      <c r="B472" s="176"/>
      <c r="C472" s="176"/>
      <c r="D472" s="176"/>
      <c r="E472" s="176"/>
      <c r="F472" s="176"/>
      <c r="G472" s="177"/>
      <c r="H472" s="178"/>
      <c r="I472" s="305"/>
      <c r="J472" s="305"/>
      <c r="K472" s="176"/>
      <c r="L472" s="177"/>
      <c r="M472" s="179"/>
      <c r="N472" s="178"/>
      <c r="O472" s="176"/>
      <c r="P472" s="176"/>
      <c r="Q472" s="176"/>
    </row>
    <row r="473" ht="15" customHeight="1">
      <c r="A473" s="176"/>
      <c r="B473" s="176"/>
      <c r="C473" s="176"/>
      <c r="D473" s="176"/>
      <c r="E473" s="176"/>
      <c r="F473" s="176"/>
      <c r="G473" s="177"/>
      <c r="H473" s="178"/>
      <c r="I473" s="305"/>
      <c r="J473" s="305"/>
      <c r="K473" s="176"/>
      <c r="L473" s="177"/>
      <c r="M473" s="179"/>
      <c r="N473" s="178"/>
      <c r="O473" s="176"/>
      <c r="P473" s="176"/>
      <c r="Q473" s="176"/>
    </row>
    <row r="474" ht="15" customHeight="1">
      <c r="A474" s="176"/>
      <c r="B474" s="176"/>
      <c r="C474" s="176"/>
      <c r="D474" s="176"/>
      <c r="E474" s="176"/>
      <c r="F474" s="176"/>
      <c r="G474" s="177"/>
      <c r="H474" s="178"/>
      <c r="I474" s="305"/>
      <c r="J474" s="305"/>
      <c r="K474" s="176"/>
      <c r="L474" s="177"/>
      <c r="M474" s="179"/>
      <c r="N474" s="178"/>
      <c r="O474" s="176"/>
      <c r="P474" s="176"/>
      <c r="Q474" s="176"/>
    </row>
    <row r="475" ht="15" customHeight="1">
      <c r="A475" s="176"/>
      <c r="B475" s="176"/>
      <c r="C475" s="176"/>
      <c r="D475" s="176"/>
      <c r="E475" s="176"/>
      <c r="F475" s="176"/>
      <c r="G475" s="177"/>
      <c r="H475" s="178"/>
      <c r="I475" s="305"/>
      <c r="J475" s="305"/>
      <c r="K475" s="176"/>
      <c r="L475" s="177"/>
      <c r="M475" s="179"/>
      <c r="N475" s="178"/>
      <c r="O475" s="176"/>
      <c r="P475" s="176"/>
      <c r="Q475" s="176"/>
    </row>
    <row r="476" ht="15" customHeight="1">
      <c r="A476" s="176"/>
      <c r="B476" s="176"/>
      <c r="C476" s="176"/>
      <c r="D476" s="176"/>
      <c r="E476" s="176"/>
      <c r="F476" s="176"/>
      <c r="G476" s="177"/>
      <c r="H476" s="178"/>
      <c r="I476" s="305"/>
      <c r="J476" s="305"/>
      <c r="K476" s="176"/>
      <c r="L476" s="177"/>
      <c r="M476" s="179"/>
      <c r="N476" s="178"/>
      <c r="O476" s="176"/>
      <c r="P476" s="176"/>
      <c r="Q476" s="176"/>
    </row>
    <row r="477" ht="15" customHeight="1">
      <c r="A477" s="176"/>
      <c r="B477" s="176"/>
      <c r="C477" s="176"/>
      <c r="D477" s="176"/>
      <c r="E477" s="176"/>
      <c r="F477" s="176"/>
      <c r="G477" s="177"/>
      <c r="H477" s="178"/>
      <c r="I477" s="305"/>
      <c r="J477" s="305"/>
      <c r="K477" s="176"/>
      <c r="L477" s="177"/>
      <c r="M477" s="179"/>
      <c r="N477" s="178"/>
      <c r="O477" s="176"/>
      <c r="P477" s="176"/>
      <c r="Q477" s="176"/>
    </row>
    <row r="478" ht="15" customHeight="1">
      <c r="A478" s="176"/>
      <c r="B478" s="176"/>
      <c r="C478" s="176"/>
      <c r="D478" s="176"/>
      <c r="E478" s="176"/>
      <c r="F478" s="176"/>
      <c r="G478" s="177"/>
      <c r="H478" s="178"/>
      <c r="I478" s="305"/>
      <c r="J478" s="305"/>
      <c r="K478" s="176"/>
      <c r="L478" s="177"/>
      <c r="M478" s="179"/>
      <c r="N478" s="178"/>
      <c r="O478" s="176"/>
      <c r="P478" s="176"/>
      <c r="Q478" s="176"/>
    </row>
    <row r="479" ht="15" customHeight="1">
      <c r="A479" s="176"/>
      <c r="B479" s="176"/>
      <c r="C479" s="176"/>
      <c r="D479" s="176"/>
      <c r="E479" s="176"/>
      <c r="F479" s="176"/>
      <c r="G479" s="177"/>
      <c r="H479" s="178"/>
      <c r="I479" s="305"/>
      <c r="J479" s="305"/>
      <c r="K479" s="176"/>
      <c r="L479" s="177"/>
      <c r="M479" s="179"/>
      <c r="N479" s="178"/>
      <c r="O479" s="176"/>
      <c r="P479" s="176"/>
      <c r="Q479" s="176"/>
    </row>
    <row r="480" ht="15" customHeight="1">
      <c r="A480" s="176"/>
      <c r="B480" s="176"/>
      <c r="C480" s="176"/>
      <c r="D480" s="176"/>
      <c r="E480" s="176"/>
      <c r="F480" s="176"/>
      <c r="G480" s="177"/>
      <c r="H480" s="178"/>
      <c r="I480" s="305"/>
      <c r="J480" s="305"/>
      <c r="K480" s="176"/>
      <c r="L480" s="177"/>
      <c r="M480" s="179"/>
      <c r="N480" s="178"/>
      <c r="O480" s="176"/>
      <c r="P480" s="176"/>
      <c r="Q480" s="176"/>
    </row>
    <row r="481" ht="15" customHeight="1">
      <c r="A481" s="176"/>
      <c r="B481" s="176"/>
      <c r="C481" s="176"/>
      <c r="D481" s="176"/>
      <c r="E481" s="176"/>
      <c r="F481" s="176"/>
      <c r="G481" s="177"/>
      <c r="H481" s="178"/>
      <c r="I481" s="305"/>
      <c r="J481" s="305"/>
      <c r="K481" s="176"/>
      <c r="L481" s="177"/>
      <c r="M481" s="179"/>
      <c r="N481" s="178"/>
      <c r="O481" s="176"/>
      <c r="P481" s="176"/>
      <c r="Q481" s="176"/>
    </row>
    <row r="482" ht="15" customHeight="1">
      <c r="A482" s="176"/>
      <c r="B482" s="176"/>
      <c r="C482" s="176"/>
      <c r="D482" s="176"/>
      <c r="E482" s="176"/>
      <c r="F482" s="176"/>
      <c r="G482" s="177"/>
      <c r="H482" s="178"/>
      <c r="I482" s="305"/>
      <c r="J482" s="305"/>
      <c r="K482" s="176"/>
      <c r="L482" s="177"/>
      <c r="M482" s="179"/>
      <c r="N482" s="178"/>
      <c r="O482" s="176"/>
      <c r="P482" s="176"/>
      <c r="Q482" s="176"/>
    </row>
    <row r="483" ht="15" customHeight="1">
      <c r="A483" s="176"/>
      <c r="B483" s="176"/>
      <c r="C483" s="176"/>
      <c r="D483" s="176"/>
      <c r="E483" s="176"/>
      <c r="F483" s="176"/>
      <c r="G483" s="177"/>
      <c r="H483" s="178"/>
      <c r="I483" s="305"/>
      <c r="J483" s="305"/>
      <c r="K483" s="176"/>
      <c r="L483" s="177"/>
      <c r="M483" s="179"/>
      <c r="N483" s="178"/>
      <c r="O483" s="176"/>
      <c r="P483" s="176"/>
      <c r="Q483" s="176"/>
    </row>
    <row r="484" ht="15" customHeight="1">
      <c r="A484" s="176"/>
      <c r="B484" s="176"/>
      <c r="C484" s="176"/>
      <c r="D484" s="176"/>
      <c r="E484" s="176"/>
      <c r="F484" s="176"/>
      <c r="G484" s="177"/>
      <c r="H484" s="178"/>
      <c r="I484" s="305"/>
      <c r="J484" s="305"/>
      <c r="K484" s="176"/>
      <c r="L484" s="177"/>
      <c r="M484" s="179"/>
      <c r="N484" s="178"/>
      <c r="O484" s="176"/>
      <c r="P484" s="176"/>
      <c r="Q484" s="176"/>
    </row>
    <row r="485" ht="15" customHeight="1">
      <c r="A485" s="176"/>
      <c r="B485" s="176"/>
      <c r="C485" s="176"/>
      <c r="D485" s="176"/>
      <c r="E485" s="176"/>
      <c r="F485" s="176"/>
      <c r="G485" s="177"/>
      <c r="H485" s="178"/>
      <c r="I485" s="305"/>
      <c r="J485" s="305"/>
      <c r="K485" s="176"/>
      <c r="L485" s="177"/>
      <c r="M485" s="179"/>
      <c r="N485" s="178"/>
      <c r="O485" s="176"/>
      <c r="P485" s="176"/>
      <c r="Q485" s="176"/>
    </row>
    <row r="486" ht="15" customHeight="1">
      <c r="A486" s="176"/>
      <c r="B486" s="176"/>
      <c r="C486" s="176"/>
      <c r="D486" s="176"/>
      <c r="E486" s="176"/>
      <c r="F486" s="176"/>
      <c r="G486" s="177"/>
      <c r="H486" s="178"/>
      <c r="I486" s="305"/>
      <c r="J486" s="305"/>
      <c r="K486" s="176"/>
      <c r="L486" s="177"/>
      <c r="M486" s="179"/>
      <c r="N486" s="178"/>
      <c r="O486" s="176"/>
      <c r="P486" s="176"/>
      <c r="Q486" s="176"/>
    </row>
    <row r="487" ht="15" customHeight="1">
      <c r="A487" s="176"/>
      <c r="B487" s="176"/>
      <c r="C487" s="176"/>
      <c r="D487" s="176"/>
      <c r="E487" s="176"/>
      <c r="F487" s="176"/>
      <c r="G487" s="177"/>
      <c r="H487" s="178"/>
      <c r="I487" s="305"/>
      <c r="J487" s="305"/>
      <c r="K487" s="176"/>
      <c r="L487" s="177"/>
      <c r="M487" s="179"/>
      <c r="N487" s="178"/>
      <c r="O487" s="176"/>
      <c r="P487" s="176"/>
      <c r="Q487" s="176"/>
    </row>
    <row r="488" ht="15" customHeight="1">
      <c r="A488" s="176"/>
      <c r="B488" s="176"/>
      <c r="C488" s="176"/>
      <c r="D488" s="176"/>
      <c r="E488" s="176"/>
      <c r="F488" s="176"/>
      <c r="G488" s="177"/>
      <c r="H488" s="178"/>
      <c r="I488" s="305"/>
      <c r="J488" s="305"/>
      <c r="K488" s="176"/>
      <c r="L488" s="177"/>
      <c r="M488" s="179"/>
      <c r="N488" s="178"/>
      <c r="O488" s="176"/>
      <c r="P488" s="176"/>
      <c r="Q488" s="176"/>
    </row>
    <row r="489" ht="15" customHeight="1">
      <c r="A489" s="176"/>
      <c r="B489" s="176"/>
      <c r="C489" s="176"/>
      <c r="D489" s="176"/>
      <c r="E489" s="176"/>
      <c r="F489" s="176"/>
      <c r="G489" s="177"/>
      <c r="H489" s="178"/>
      <c r="I489" s="305"/>
      <c r="J489" s="305"/>
      <c r="K489" s="176"/>
      <c r="L489" s="177"/>
      <c r="M489" s="179"/>
      <c r="N489" s="178"/>
      <c r="O489" s="176"/>
      <c r="P489" s="176"/>
      <c r="Q489" s="176"/>
    </row>
    <row r="490" ht="15" customHeight="1">
      <c r="A490" s="176"/>
      <c r="B490" s="176"/>
      <c r="C490" s="176"/>
      <c r="D490" s="176"/>
      <c r="E490" s="176"/>
      <c r="F490" s="176"/>
      <c r="G490" s="177"/>
      <c r="H490" s="178"/>
      <c r="I490" s="305"/>
      <c r="J490" s="305"/>
      <c r="K490" s="176"/>
      <c r="L490" s="177"/>
      <c r="M490" s="179"/>
      <c r="N490" s="178"/>
      <c r="O490" s="176"/>
      <c r="P490" s="176"/>
      <c r="Q490" s="176"/>
    </row>
    <row r="491" ht="15" customHeight="1">
      <c r="A491" s="176"/>
      <c r="B491" s="176"/>
      <c r="C491" s="176"/>
      <c r="D491" s="176"/>
      <c r="E491" s="176"/>
      <c r="F491" s="176"/>
      <c r="G491" s="177"/>
      <c r="H491" s="178"/>
      <c r="I491" s="305"/>
      <c r="J491" s="305"/>
      <c r="K491" s="176"/>
      <c r="L491" s="177"/>
      <c r="M491" s="179"/>
      <c r="N491" s="178"/>
      <c r="O491" s="176"/>
      <c r="P491" s="176"/>
      <c r="Q491" s="176"/>
    </row>
    <row r="492" ht="15" customHeight="1">
      <c r="A492" s="176"/>
      <c r="B492" s="176"/>
      <c r="C492" s="176"/>
      <c r="D492" s="176"/>
      <c r="E492" s="176"/>
      <c r="F492" s="176"/>
      <c r="G492" s="177"/>
      <c r="H492" s="178"/>
      <c r="I492" s="305"/>
      <c r="J492" s="305"/>
      <c r="K492" s="176"/>
      <c r="L492" s="177"/>
      <c r="M492" s="179"/>
      <c r="N492" s="178"/>
      <c r="O492" s="176"/>
      <c r="P492" s="176"/>
      <c r="Q492" s="176"/>
    </row>
    <row r="493" ht="15" customHeight="1">
      <c r="A493" s="176"/>
      <c r="B493" s="176"/>
      <c r="C493" s="176"/>
      <c r="D493" s="176"/>
      <c r="E493" s="176"/>
      <c r="F493" s="176"/>
      <c r="G493" s="177"/>
      <c r="H493" s="178"/>
      <c r="I493" s="305"/>
      <c r="J493" s="305"/>
      <c r="K493" s="176"/>
      <c r="L493" s="177"/>
      <c r="M493" s="179"/>
      <c r="N493" s="178"/>
      <c r="O493" s="176"/>
      <c r="P493" s="176"/>
      <c r="Q493" s="176"/>
    </row>
    <row r="494" ht="15" customHeight="1">
      <c r="A494" s="176"/>
      <c r="B494" s="176"/>
      <c r="C494" s="176"/>
      <c r="D494" s="176"/>
      <c r="E494" s="176"/>
      <c r="F494" s="176"/>
      <c r="G494" s="177"/>
      <c r="H494" s="178"/>
      <c r="I494" s="305"/>
      <c r="J494" s="305"/>
      <c r="K494" s="176"/>
      <c r="L494" s="177"/>
      <c r="M494" s="179"/>
      <c r="N494" s="178"/>
      <c r="O494" s="176"/>
      <c r="P494" s="176"/>
      <c r="Q494" s="176"/>
    </row>
    <row r="495" ht="15" customHeight="1">
      <c r="A495" s="176"/>
      <c r="B495" s="176"/>
      <c r="C495" s="176"/>
      <c r="D495" s="176"/>
      <c r="E495" s="176"/>
      <c r="F495" s="176"/>
      <c r="G495" s="177"/>
      <c r="H495" s="178"/>
      <c r="I495" s="305"/>
      <c r="J495" s="305"/>
      <c r="K495" s="176"/>
      <c r="L495" s="177"/>
      <c r="M495" s="179"/>
      <c r="N495" s="178"/>
      <c r="O495" s="176"/>
      <c r="P495" s="176"/>
      <c r="Q495" s="176"/>
    </row>
    <row r="496" ht="15" customHeight="1">
      <c r="A496" s="176"/>
      <c r="B496" s="176"/>
      <c r="C496" s="176"/>
      <c r="D496" s="176"/>
      <c r="E496" s="176"/>
      <c r="F496" s="176"/>
      <c r="G496" s="177"/>
      <c r="H496" s="178"/>
      <c r="I496" s="305"/>
      <c r="J496" s="305"/>
      <c r="K496" s="176"/>
      <c r="L496" s="177"/>
      <c r="M496" s="179"/>
      <c r="N496" s="178"/>
      <c r="O496" s="176"/>
      <c r="P496" s="176"/>
      <c r="Q496" s="176"/>
    </row>
    <row r="497" ht="15" customHeight="1">
      <c r="A497" s="176"/>
      <c r="B497" s="176"/>
      <c r="C497" s="176"/>
      <c r="D497" s="176"/>
      <c r="E497" s="176"/>
      <c r="F497" s="176"/>
      <c r="G497" s="177"/>
      <c r="H497" s="178"/>
      <c r="I497" s="305"/>
      <c r="J497" s="305"/>
      <c r="K497" s="176"/>
      <c r="L497" s="177"/>
      <c r="M497" s="179"/>
      <c r="N497" s="178"/>
      <c r="O497" s="176"/>
      <c r="P497" s="176"/>
      <c r="Q497" s="176"/>
    </row>
    <row r="498" ht="15" customHeight="1">
      <c r="A498" s="176"/>
      <c r="B498" s="176"/>
      <c r="C498" s="176"/>
      <c r="D498" s="176"/>
      <c r="E498" s="176"/>
      <c r="F498" s="176"/>
      <c r="G498" s="177"/>
      <c r="H498" s="178"/>
      <c r="I498" s="305"/>
      <c r="J498" s="305"/>
      <c r="K498" s="176"/>
      <c r="L498" s="177"/>
      <c r="M498" s="179"/>
      <c r="N498" s="178"/>
      <c r="O498" s="176"/>
      <c r="P498" s="176"/>
      <c r="Q498" s="176"/>
    </row>
    <row r="499" ht="15" customHeight="1">
      <c r="A499" s="176"/>
      <c r="B499" s="176"/>
      <c r="C499" s="176"/>
      <c r="D499" s="176"/>
      <c r="E499" s="176"/>
      <c r="F499" s="176"/>
      <c r="G499" s="177"/>
      <c r="H499" s="178"/>
      <c r="I499" s="305"/>
      <c r="J499" s="305"/>
      <c r="K499" s="176"/>
      <c r="L499" s="177"/>
      <c r="M499" s="179"/>
      <c r="N499" s="178"/>
      <c r="O499" s="176"/>
      <c r="P499" s="176"/>
      <c r="Q499" s="176"/>
    </row>
    <row r="500" ht="15" customHeight="1">
      <c r="A500" s="176"/>
      <c r="B500" s="176"/>
      <c r="C500" s="176"/>
      <c r="D500" s="176"/>
      <c r="E500" s="176"/>
      <c r="F500" s="176"/>
      <c r="G500" s="177"/>
      <c r="H500" s="178"/>
      <c r="I500" s="305"/>
      <c r="J500" s="305"/>
      <c r="K500" s="176"/>
      <c r="L500" s="177"/>
      <c r="M500" s="179"/>
      <c r="N500" s="178"/>
      <c r="O500" s="176"/>
      <c r="P500" s="176"/>
      <c r="Q500" s="176"/>
    </row>
    <row r="501" ht="15" customHeight="1">
      <c r="A501" s="176"/>
      <c r="B501" s="176"/>
      <c r="C501" s="176"/>
      <c r="D501" s="176"/>
      <c r="E501" s="176"/>
      <c r="F501" s="176"/>
      <c r="G501" s="177"/>
      <c r="H501" s="178"/>
      <c r="I501" s="305"/>
      <c r="J501" s="305"/>
      <c r="K501" s="176"/>
      <c r="L501" s="177"/>
      <c r="M501" s="179"/>
      <c r="N501" s="178"/>
      <c r="O501" s="176"/>
      <c r="P501" s="176"/>
      <c r="Q501" s="176"/>
    </row>
    <row r="502" ht="15" customHeight="1">
      <c r="A502" s="176"/>
      <c r="B502" s="176"/>
      <c r="C502" s="176"/>
      <c r="D502" s="176"/>
      <c r="E502" s="176"/>
      <c r="F502" s="176"/>
      <c r="G502" s="177"/>
      <c r="H502" s="178"/>
      <c r="I502" s="305"/>
      <c r="J502" s="305"/>
      <c r="K502" s="176"/>
      <c r="L502" s="177"/>
      <c r="M502" s="179"/>
      <c r="N502" s="178"/>
      <c r="O502" s="176"/>
      <c r="P502" s="176"/>
      <c r="Q502" s="176"/>
    </row>
    <row r="503" ht="15" customHeight="1">
      <c r="A503" s="176"/>
      <c r="B503" s="176"/>
      <c r="C503" s="176"/>
      <c r="D503" s="176"/>
      <c r="E503" s="176"/>
      <c r="F503" s="176"/>
      <c r="G503" s="177"/>
      <c r="H503" s="178"/>
      <c r="I503" s="305"/>
      <c r="J503" s="305"/>
      <c r="K503" s="176"/>
      <c r="L503" s="177"/>
      <c r="M503" s="179"/>
      <c r="N503" s="178"/>
      <c r="O503" s="176"/>
      <c r="P503" s="176"/>
      <c r="Q503" s="176"/>
    </row>
    <row r="504" ht="15" customHeight="1">
      <c r="A504" s="176"/>
      <c r="B504" s="176"/>
      <c r="C504" s="176"/>
      <c r="D504" s="176"/>
      <c r="E504" s="176"/>
      <c r="F504" s="176"/>
      <c r="G504" s="177"/>
      <c r="H504" s="178"/>
      <c r="I504" s="305"/>
      <c r="J504" s="305"/>
      <c r="K504" s="176"/>
      <c r="L504" s="177"/>
      <c r="M504" s="179"/>
      <c r="N504" s="178"/>
      <c r="O504" s="176"/>
      <c r="P504" s="176"/>
      <c r="Q504" s="176"/>
    </row>
    <row r="505" ht="15" customHeight="1">
      <c r="A505" s="176"/>
      <c r="B505" s="176"/>
      <c r="C505" s="176"/>
      <c r="D505" s="176"/>
      <c r="E505" s="176"/>
      <c r="F505" s="176"/>
      <c r="G505" s="177"/>
      <c r="H505" s="178"/>
      <c r="I505" s="305"/>
      <c r="J505" s="305"/>
      <c r="K505" s="176"/>
      <c r="L505" s="177"/>
      <c r="M505" s="179"/>
      <c r="N505" s="178"/>
      <c r="O505" s="176"/>
      <c r="P505" s="176"/>
      <c r="Q505" s="176"/>
    </row>
  </sheetData>
  <pageMargins left="0.748031" right="0.748031" top="0.984252" bottom="0.984252" header="0.511811" footer="0.511811"/>
  <pageSetup firstPageNumber="1" fitToHeight="1" fitToWidth="1" scale="100" useFirstPageNumber="0" orientation="landscape" pageOrder="downThenOver"/>
  <headerFooter>
    <oddFooter>&amp;C&amp;"Helvetica,Regular"&amp;12&amp;K000000&amp;P</oddFooter>
  </headerFooter>
</worksheet>
</file>

<file path=xl/worksheets/sheet12.xml><?xml version="1.0" encoding="utf-8"?>
<worksheet xmlns:r="http://schemas.openxmlformats.org/officeDocument/2006/relationships" xmlns="http://schemas.openxmlformats.org/spreadsheetml/2006/main">
  <dimension ref="A1:R593"/>
  <sheetViews>
    <sheetView workbookViewId="0" showGridLines="0" defaultGridColor="1"/>
  </sheetViews>
  <sheetFormatPr defaultColWidth="8.83333" defaultRowHeight="12.75" customHeight="1" outlineLevelRow="0" outlineLevelCol="0"/>
  <cols>
    <col min="1" max="1" width="12.1719" style="452" customWidth="1"/>
    <col min="2" max="2" width="13.5" style="452" customWidth="1"/>
    <col min="3" max="3" width="9.17188" style="452" customWidth="1"/>
    <col min="4" max="4" width="12.6719" style="452" customWidth="1"/>
    <col min="5" max="5" width="9.17188" style="452" customWidth="1"/>
    <col min="6" max="6" width="12.5" style="452" customWidth="1"/>
    <col min="7" max="7" width="9.5" style="452" customWidth="1"/>
    <col min="8" max="8" width="9.5" style="452" customWidth="1"/>
    <col min="9" max="9" width="12.6719" style="452" customWidth="1"/>
    <col min="10" max="10" width="9.17188" style="452" customWidth="1"/>
    <col min="11" max="11" width="11.8516" style="452" customWidth="1"/>
    <col min="12" max="12" width="10.1719" style="452" customWidth="1"/>
    <col min="13" max="13" width="9.17188" style="452" customWidth="1"/>
    <col min="14" max="14" width="9.85156" style="452" customWidth="1"/>
    <col min="15" max="15" width="9.85156" style="452" customWidth="1"/>
    <col min="16" max="16" width="9.17188" style="452" customWidth="1"/>
    <col min="17" max="17" width="9.17188" style="452" customWidth="1"/>
    <col min="18" max="18" width="9.17188" style="452" customWidth="1"/>
    <col min="19" max="256" width="8.85156" style="452" customWidth="1"/>
  </cols>
  <sheetData>
    <row r="1" ht="37" customHeight="1">
      <c r="A1" t="s" s="175">
        <v>42</v>
      </c>
      <c r="B1" t="s" s="249">
        <v>135</v>
      </c>
      <c r="C1" s="176"/>
      <c r="D1" s="176"/>
      <c r="E1" s="176"/>
      <c r="F1" s="176"/>
      <c r="G1" s="177"/>
      <c r="H1" s="417"/>
      <c r="I1" s="176"/>
      <c r="J1" s="176"/>
      <c r="K1" s="176"/>
      <c r="L1" s="177"/>
      <c r="M1" s="285"/>
      <c r="N1" s="178"/>
      <c r="O1" s="176"/>
      <c r="P1" s="176"/>
      <c r="Q1" s="176"/>
      <c r="R1" s="176"/>
    </row>
    <row r="2" ht="15" customHeight="1">
      <c r="A2" t="s" s="180">
        <v>54</v>
      </c>
      <c r="B2" s="181"/>
      <c r="C2" s="289"/>
      <c r="D2" s="289"/>
      <c r="E2" s="289"/>
      <c r="F2" s="289"/>
      <c r="G2" s="418"/>
      <c r="H2" s="419"/>
      <c r="I2" s="289"/>
      <c r="J2" s="289"/>
      <c r="K2" s="289"/>
      <c r="L2" s="418"/>
      <c r="M2" s="453"/>
      <c r="N2" s="178"/>
      <c r="O2" s="176"/>
      <c r="P2" s="176"/>
      <c r="Q2" s="176"/>
      <c r="R2" s="176"/>
    </row>
    <row r="3" ht="15" customHeight="1">
      <c r="A3" s="187"/>
      <c r="B3" s="182"/>
      <c r="C3" s="420"/>
      <c r="D3" s="420"/>
      <c r="E3" s="292"/>
      <c r="F3" s="292"/>
      <c r="G3" s="421"/>
      <c r="H3" s="422"/>
      <c r="I3" s="292"/>
      <c r="J3" s="292"/>
      <c r="K3" s="292"/>
      <c r="L3" s="421"/>
      <c r="M3" t="s" s="291">
        <v>469</v>
      </c>
      <c r="N3" s="178"/>
      <c r="O3" s="176"/>
      <c r="P3" s="176"/>
      <c r="Q3" s="176"/>
      <c r="R3" s="176"/>
    </row>
    <row r="4" ht="15" customHeight="1">
      <c r="A4" s="194"/>
      <c r="B4" s="182"/>
      <c r="C4" s="292"/>
      <c r="D4" s="292"/>
      <c r="E4" s="292"/>
      <c r="F4" s="292"/>
      <c r="G4" s="421"/>
      <c r="H4" s="422"/>
      <c r="I4" s="292"/>
      <c r="J4" s="292"/>
      <c r="K4" s="292"/>
      <c r="L4" s="421"/>
      <c r="M4" s="293"/>
      <c r="N4" s="178"/>
      <c r="O4" s="176"/>
      <c r="P4" s="176"/>
      <c r="Q4" s="176"/>
      <c r="R4" s="176"/>
    </row>
    <row r="5" ht="15" customHeight="1">
      <c r="A5" s="194"/>
      <c r="B5" s="182"/>
      <c r="C5" s="292"/>
      <c r="D5" s="292"/>
      <c r="E5" s="292"/>
      <c r="F5" s="292"/>
      <c r="G5" s="421"/>
      <c r="H5" s="422"/>
      <c r="I5" s="292"/>
      <c r="J5" s="292"/>
      <c r="K5" s="292"/>
      <c r="L5" s="421"/>
      <c r="M5" s="293"/>
      <c r="N5" s="178"/>
      <c r="O5" s="176"/>
      <c r="P5" s="176"/>
      <c r="Q5" s="176"/>
      <c r="R5" s="176"/>
    </row>
    <row r="6" ht="15" customHeight="1">
      <c r="A6" s="194"/>
      <c r="B6" s="182"/>
      <c r="C6" s="294"/>
      <c r="D6" s="294"/>
      <c r="E6" t="s" s="195">
        <v>56</v>
      </c>
      <c r="F6" s="294"/>
      <c r="G6" s="424"/>
      <c r="H6" s="425"/>
      <c r="I6" s="294"/>
      <c r="J6" s="294"/>
      <c r="K6" t="s" s="295">
        <v>57</v>
      </c>
      <c r="L6" s="424"/>
      <c r="M6" s="297"/>
      <c r="N6" s="178"/>
      <c r="O6" s="176"/>
      <c r="P6" s="176"/>
      <c r="Q6" s="176"/>
      <c r="R6" s="176"/>
    </row>
    <row r="7" ht="15" customHeight="1">
      <c r="A7" s="194"/>
      <c r="B7" s="182"/>
      <c r="C7" t="s" s="200">
        <v>58</v>
      </c>
      <c r="D7" t="s" s="200">
        <v>59</v>
      </c>
      <c r="E7" t="s" s="200">
        <v>58</v>
      </c>
      <c r="F7" t="s" s="200">
        <v>60</v>
      </c>
      <c r="G7" t="s" s="201">
        <v>61</v>
      </c>
      <c r="H7" t="s" s="202">
        <v>62</v>
      </c>
      <c r="I7" t="s" s="200">
        <v>63</v>
      </c>
      <c r="J7" t="s" s="200">
        <v>62</v>
      </c>
      <c r="K7" t="s" s="200">
        <v>63</v>
      </c>
      <c r="L7" t="s" s="201">
        <v>61</v>
      </c>
      <c r="M7" t="s" s="203">
        <v>64</v>
      </c>
      <c r="N7" s="178"/>
      <c r="O7" s="176"/>
      <c r="P7" s="176"/>
      <c r="Q7" s="176"/>
      <c r="R7" s="176"/>
    </row>
    <row r="8" ht="15" customHeight="1">
      <c r="A8" s="194"/>
      <c r="B8" s="182"/>
      <c r="C8" t="s" s="190">
        <v>129</v>
      </c>
      <c r="D8" t="s" s="190">
        <v>130</v>
      </c>
      <c r="E8" t="s" s="190">
        <v>131</v>
      </c>
      <c r="F8" t="s" s="190">
        <v>132</v>
      </c>
      <c r="G8" t="s" s="205">
        <v>56</v>
      </c>
      <c r="H8" t="s" s="206">
        <v>129</v>
      </c>
      <c r="I8" t="s" s="190">
        <v>130</v>
      </c>
      <c r="J8" t="s" s="190">
        <v>131</v>
      </c>
      <c r="K8" t="s" s="190">
        <v>71</v>
      </c>
      <c r="L8" t="s" s="205">
        <v>57</v>
      </c>
      <c r="M8" t="s" s="207">
        <v>56</v>
      </c>
      <c r="N8" s="178"/>
      <c r="O8" s="176"/>
      <c r="P8" s="176"/>
      <c r="Q8" s="176"/>
      <c r="R8" s="176"/>
    </row>
    <row r="9" ht="15" customHeight="1">
      <c r="A9" s="194"/>
      <c r="B9" s="182"/>
      <c r="C9" s="292"/>
      <c r="D9" s="292"/>
      <c r="E9" s="292"/>
      <c r="F9" s="292"/>
      <c r="G9" s="426"/>
      <c r="H9" s="427"/>
      <c r="I9" s="292"/>
      <c r="J9" s="292"/>
      <c r="K9" t="s" s="190">
        <v>73</v>
      </c>
      <c r="L9" s="426"/>
      <c r="M9" s="179"/>
      <c r="N9" s="178"/>
      <c r="O9" s="176"/>
      <c r="P9" s="176"/>
      <c r="Q9" s="176"/>
      <c r="R9" s="176"/>
    </row>
    <row r="10" ht="15" customHeight="1">
      <c r="A10" s="194"/>
      <c r="B10" s="182"/>
      <c r="C10" s="289"/>
      <c r="D10" s="292"/>
      <c r="E10" s="292"/>
      <c r="F10" s="289"/>
      <c r="G10" s="426"/>
      <c r="H10" s="427"/>
      <c r="I10" s="292"/>
      <c r="J10" s="292"/>
      <c r="K10" s="292"/>
      <c r="L10" s="426"/>
      <c r="M10" s="179"/>
      <c r="N10" s="178"/>
      <c r="O10" s="176"/>
      <c r="P10" s="176"/>
      <c r="Q10" s="176"/>
      <c r="R10" s="176"/>
    </row>
    <row r="11" ht="15" customHeight="1">
      <c r="A11" t="s" s="211">
        <v>133</v>
      </c>
      <c r="B11" t="s" s="251">
        <v>136</v>
      </c>
      <c r="C11" s="428"/>
      <c r="D11" s="429"/>
      <c r="E11" s="429"/>
      <c r="F11" s="429"/>
      <c r="G11" s="430"/>
      <c r="H11" s="431"/>
      <c r="I11" s="428"/>
      <c r="J11" s="428"/>
      <c r="K11" s="429"/>
      <c r="L11" s="432"/>
      <c r="M11" s="433"/>
      <c r="N11" s="178"/>
      <c r="O11" s="176"/>
      <c r="P11" s="176"/>
      <c r="Q11" s="176"/>
      <c r="R11" s="176"/>
    </row>
    <row r="12" ht="15" customHeight="1">
      <c r="A12" s="194">
        <v>2000</v>
      </c>
      <c r="B12" t="s" s="229">
        <v>89</v>
      </c>
      <c r="C12" s="454"/>
      <c r="D12" s="454"/>
      <c r="E12" s="454">
        <f>'Month (GWh)'!E12*3.6/'Month (Million m3)'!E12</f>
        <v>39.38730853391685</v>
      </c>
      <c r="F12" s="454"/>
      <c r="G12" s="455">
        <f>'Month (GWh)'!G12*3.6/'Month (Million m3)'!G12</f>
        <v>39.38730853391685</v>
      </c>
      <c r="H12" s="456">
        <f>'Month (GWh)'!H12*3.6/'Month (Million m3)'!H12</f>
        <v>39.38730853391685</v>
      </c>
      <c r="I12" s="454">
        <f>'Month (GWh)'!I12*3.6/'Month (Million m3)'!I12</f>
        <v>39.38730853391685</v>
      </c>
      <c r="J12" s="454"/>
      <c r="K12" s="454">
        <f>'Month (GWh)'!K12*3.6/'Month (Million m3)'!K12</f>
        <v>39.38730853391685</v>
      </c>
      <c r="L12" s="455">
        <f>'Month (GWh)'!L12*3.6/'Month (Million m3)'!L12</f>
        <v>39.38730853391685</v>
      </c>
      <c r="M12" s="457">
        <f>'Month (GWh)'!M12*3.6/'Month (Million m3)'!M12</f>
        <v>39.38730853391685</v>
      </c>
      <c r="N12" t="s" s="458">
        <f>IF(($M12)&gt;41,"Too High?","")</f>
      </c>
      <c r="O12" t="s" s="459">
        <f>IF(($M12)&lt;38,"Too Low?","")</f>
      </c>
      <c r="P12" s="176"/>
      <c r="Q12" s="176"/>
      <c r="R12" s="176"/>
    </row>
    <row r="13" ht="15" customHeight="1">
      <c r="A13" s="194">
        <v>2000</v>
      </c>
      <c r="B13" t="s" s="229">
        <v>87</v>
      </c>
      <c r="C13" s="460"/>
      <c r="D13" s="460"/>
      <c r="E13" s="460">
        <f>'Month (GWh)'!E13*3.6/'Month (Million m3)'!E13</f>
        <v>39.38730853391685</v>
      </c>
      <c r="F13" s="460"/>
      <c r="G13" s="461">
        <f>'Month (GWh)'!G13*3.6/'Month (Million m3)'!G13</f>
        <v>39.38730853391685</v>
      </c>
      <c r="H13" s="462">
        <f>'Month (GWh)'!H13*3.6/'Month (Million m3)'!H13</f>
        <v>39.38730853391686</v>
      </c>
      <c r="I13" s="460">
        <f>'Month (GWh)'!I13*3.6/'Month (Million m3)'!I13</f>
        <v>39.38730853391685</v>
      </c>
      <c r="J13" s="460"/>
      <c r="K13" s="460">
        <f>'Month (GWh)'!K13*3.6/'Month (Million m3)'!K13</f>
        <v>39.38730853391685</v>
      </c>
      <c r="L13" s="461">
        <f>'Month (GWh)'!L13*3.6/'Month (Million m3)'!L13</f>
        <v>39.38730853391686</v>
      </c>
      <c r="M13" s="463">
        <f>'Month (GWh)'!M13*3.6/'Month (Million m3)'!M13</f>
        <v>39.38730853391687</v>
      </c>
      <c r="N13" t="s" s="458">
        <f>IF(($M13)&gt;41,"Too High?","")</f>
      </c>
      <c r="O13" t="s" s="459">
        <f>IF(($M13)&lt;38,"Too Low?","")</f>
      </c>
      <c r="P13" s="176"/>
      <c r="Q13" s="176"/>
      <c r="R13" s="176"/>
    </row>
    <row r="14" ht="15" customHeight="1">
      <c r="A14" s="194">
        <v>2000</v>
      </c>
      <c r="B14" t="s" s="229">
        <v>141</v>
      </c>
      <c r="C14" s="460"/>
      <c r="D14" s="460"/>
      <c r="E14" s="460">
        <f>'Month (GWh)'!E14*3.6/'Month (Million m3)'!E14</f>
        <v>39.38730853391685</v>
      </c>
      <c r="F14" s="460"/>
      <c r="G14" s="461">
        <f>'Month (GWh)'!G14*3.6/'Month (Million m3)'!G14</f>
        <v>39.38730853391685</v>
      </c>
      <c r="H14" s="462">
        <f>'Month (GWh)'!H14*3.6/'Month (Million m3)'!H14</f>
        <v>39.38730853391685</v>
      </c>
      <c r="I14" s="460">
        <f>'Month (GWh)'!I14*3.6/'Month (Million m3)'!I14</f>
        <v>39.38730853391686</v>
      </c>
      <c r="J14" s="460"/>
      <c r="K14" s="460">
        <f>'Month (GWh)'!K14*3.6/'Month (Million m3)'!K14</f>
        <v>39.38730853391686</v>
      </c>
      <c r="L14" s="461">
        <f>'Month (GWh)'!L14*3.6/'Month (Million m3)'!L14</f>
        <v>39.38730853391685</v>
      </c>
      <c r="M14" s="463">
        <f>'Month (GWh)'!M14*3.6/'Month (Million m3)'!M14</f>
        <v>39.38730853391685</v>
      </c>
      <c r="N14" t="s" s="458">
        <f>IF(($M14)&gt;41,"Too High?","")</f>
      </c>
      <c r="O14" t="s" s="459">
        <f>IF(($M14)&lt;38,"Too Low?","")</f>
      </c>
      <c r="P14" s="176"/>
      <c r="Q14" s="176"/>
      <c r="R14" s="176"/>
    </row>
    <row r="15" ht="15" customHeight="1">
      <c r="A15" s="194">
        <v>2000</v>
      </c>
      <c r="B15" t="s" s="229">
        <v>142</v>
      </c>
      <c r="C15" s="460"/>
      <c r="D15" s="460"/>
      <c r="E15" s="460">
        <f>'Month (GWh)'!E15*3.6/'Month (Million m3)'!E15</f>
        <v>39.38730853391685</v>
      </c>
      <c r="F15" s="460"/>
      <c r="G15" s="461">
        <f>'Month (GWh)'!G15*3.6/'Month (Million m3)'!G15</f>
        <v>39.38730853391685</v>
      </c>
      <c r="H15" s="462">
        <f>'Month (GWh)'!H15*3.6/'Month (Million m3)'!H15</f>
        <v>39.38730853391686</v>
      </c>
      <c r="I15" s="460">
        <f>'Month (GWh)'!I15*3.6/'Month (Million m3)'!I15</f>
        <v>39.38730853391685</v>
      </c>
      <c r="J15" s="460"/>
      <c r="K15" s="460">
        <f>'Month (GWh)'!K15*3.6/'Month (Million m3)'!K15</f>
        <v>39.38730853391685</v>
      </c>
      <c r="L15" s="461">
        <f>'Month (GWh)'!L15*3.6/'Month (Million m3)'!L15</f>
        <v>39.38730853391685</v>
      </c>
      <c r="M15" s="463">
        <f>'Month (GWh)'!M15*3.6/'Month (Million m3)'!M15</f>
        <v>39.38730853391685</v>
      </c>
      <c r="N15" t="s" s="458">
        <f>IF(($M15)&gt;41,"Too High?","")</f>
      </c>
      <c r="O15" t="s" s="459">
        <f>IF(($M15)&lt;38,"Too Low?","")</f>
      </c>
      <c r="P15" s="176"/>
      <c r="Q15" s="176"/>
      <c r="R15" s="176"/>
    </row>
    <row r="16" ht="15" customHeight="1">
      <c r="A16" s="194">
        <v>2000</v>
      </c>
      <c r="B16" t="s" s="229">
        <v>143</v>
      </c>
      <c r="C16" s="460"/>
      <c r="D16" s="460"/>
      <c r="E16" s="460">
        <f>'Month (GWh)'!E16*3.6/'Month (Million m3)'!E16</f>
        <v>39.38730853391685</v>
      </c>
      <c r="F16" s="460"/>
      <c r="G16" s="461">
        <f>'Month (GWh)'!G16*3.6/'Month (Million m3)'!G16</f>
        <v>39.38730853391685</v>
      </c>
      <c r="H16" s="462">
        <f>'Month (GWh)'!H16*3.6/'Month (Million m3)'!H16</f>
        <v>39.38730853391685</v>
      </c>
      <c r="I16" s="460">
        <f>'Month (GWh)'!I16*3.6/'Month (Million m3)'!I16</f>
        <v>39.38730853391685</v>
      </c>
      <c r="J16" s="460"/>
      <c r="K16" s="460">
        <f>'Month (GWh)'!K16*3.6/'Month (Million m3)'!K16</f>
        <v>39.38730853391685</v>
      </c>
      <c r="L16" s="461">
        <f>'Month (GWh)'!L16*3.6/'Month (Million m3)'!L16</f>
        <v>39.38730853391685</v>
      </c>
      <c r="M16" s="463">
        <f>'Month (GWh)'!M16*3.6/'Month (Million m3)'!M16</f>
        <v>39.38730853391685</v>
      </c>
      <c r="N16" t="s" s="458">
        <f>IF(($M16)&gt;41,"Too High?","")</f>
      </c>
      <c r="O16" t="s" s="459">
        <f>IF(($M16)&lt;38,"Too Low?","")</f>
      </c>
      <c r="P16" s="176"/>
      <c r="Q16" s="176"/>
      <c r="R16" s="176"/>
    </row>
    <row r="17" ht="15" customHeight="1">
      <c r="A17" s="194">
        <v>2000</v>
      </c>
      <c r="B17" t="s" s="229">
        <v>144</v>
      </c>
      <c r="C17" s="460"/>
      <c r="D17" s="460"/>
      <c r="E17" s="460">
        <f>'Month (GWh)'!E17*3.6/'Month (Million m3)'!E17</f>
        <v>39.38730853391685</v>
      </c>
      <c r="F17" s="460"/>
      <c r="G17" s="461">
        <f>'Month (GWh)'!G17*3.6/'Month (Million m3)'!G17</f>
        <v>39.38730853391685</v>
      </c>
      <c r="H17" s="462">
        <f>'Month (GWh)'!H17*3.6/'Month (Million m3)'!H17</f>
        <v>39.38730853391686</v>
      </c>
      <c r="I17" s="460">
        <f>'Month (GWh)'!I17*3.6/'Month (Million m3)'!I17</f>
        <v>39.38730853391685</v>
      </c>
      <c r="J17" s="460"/>
      <c r="K17" s="460">
        <f>'Month (GWh)'!K17*3.6/'Month (Million m3)'!K17</f>
        <v>39.38730853391685</v>
      </c>
      <c r="L17" s="461">
        <f>'Month (GWh)'!L17*3.6/'Month (Million m3)'!L17</f>
        <v>39.38730853391685</v>
      </c>
      <c r="M17" s="463">
        <f>'Month (GWh)'!M17*3.6/'Month (Million m3)'!M17</f>
        <v>39.38730853391685</v>
      </c>
      <c r="N17" t="s" s="458">
        <f>IF(($M17)&gt;41,"Too High?","")</f>
      </c>
      <c r="O17" t="s" s="459">
        <f>IF(($M17)&lt;38,"Too Low?","")</f>
      </c>
      <c r="P17" s="176"/>
      <c r="Q17" s="176"/>
      <c r="R17" s="176"/>
    </row>
    <row r="18" ht="15" customHeight="1">
      <c r="A18" s="194">
        <v>2000</v>
      </c>
      <c r="B18" t="s" s="229">
        <v>145</v>
      </c>
      <c r="C18" s="460"/>
      <c r="D18" s="460"/>
      <c r="E18" s="460">
        <f>'Month (GWh)'!E18*3.6/'Month (Million m3)'!E18</f>
        <v>39.38730853391685</v>
      </c>
      <c r="F18" s="460"/>
      <c r="G18" s="461">
        <f>'Month (GWh)'!G18*3.6/'Month (Million m3)'!G18</f>
        <v>39.38730853391685</v>
      </c>
      <c r="H18" s="462">
        <f>'Month (GWh)'!H18*3.6/'Month (Million m3)'!H18</f>
        <v>39.38730853391685</v>
      </c>
      <c r="I18" s="460">
        <f>'Month (GWh)'!I18*3.6/'Month (Million m3)'!I18</f>
        <v>39.38730853391685</v>
      </c>
      <c r="J18" s="460"/>
      <c r="K18" s="460">
        <f>'Month (GWh)'!K18*3.6/'Month (Million m3)'!K18</f>
        <v>39.38730853391685</v>
      </c>
      <c r="L18" s="461">
        <f>'Month (GWh)'!L18*3.6/'Month (Million m3)'!L18</f>
        <v>39.38730853391685</v>
      </c>
      <c r="M18" s="463">
        <f>'Month (GWh)'!M18*3.6/'Month (Million m3)'!M18</f>
        <v>39.38730853391684</v>
      </c>
      <c r="N18" t="s" s="458">
        <f>IF(($M18)&gt;41,"Too High?","")</f>
      </c>
      <c r="O18" t="s" s="459">
        <f>IF(($M18)&lt;38,"Too Low?","")</f>
      </c>
      <c r="P18" s="176"/>
      <c r="Q18" s="176"/>
      <c r="R18" s="176"/>
    </row>
    <row r="19" ht="15" customHeight="1">
      <c r="A19" s="194">
        <v>2000</v>
      </c>
      <c r="B19" t="s" s="229">
        <v>146</v>
      </c>
      <c r="C19" s="460"/>
      <c r="D19" s="460"/>
      <c r="E19" s="460">
        <f>'Month (GWh)'!E19*3.6/'Month (Million m3)'!E19</f>
        <v>39.38730853391685</v>
      </c>
      <c r="F19" s="460"/>
      <c r="G19" s="461">
        <f>'Month (GWh)'!G19*3.6/'Month (Million m3)'!G19</f>
        <v>39.38730853391685</v>
      </c>
      <c r="H19" s="462">
        <f>'Month (GWh)'!H19*3.6/'Month (Million m3)'!H19</f>
        <v>39.38730853391686</v>
      </c>
      <c r="I19" s="460">
        <f>'Month (GWh)'!I19*3.6/'Month (Million m3)'!I19</f>
        <v>39.38730853391686</v>
      </c>
      <c r="J19" s="460"/>
      <c r="K19" s="460">
        <f>'Month (GWh)'!K19*3.6/'Month (Million m3)'!K19</f>
        <v>39.38730853391685</v>
      </c>
      <c r="L19" s="461">
        <f>'Month (GWh)'!L19*3.6/'Month (Million m3)'!L19</f>
        <v>39.38730853391685</v>
      </c>
      <c r="M19" s="463">
        <f>'Month (GWh)'!M19*3.6/'Month (Million m3)'!M19</f>
        <v>39.38730853391685</v>
      </c>
      <c r="N19" t="s" s="458">
        <f>IF(($M19)&gt;41,"Too High?","")</f>
      </c>
      <c r="O19" t="s" s="459">
        <f>IF(($M19)&lt;38,"Too Low?","")</f>
      </c>
      <c r="P19" s="176"/>
      <c r="Q19" s="176"/>
      <c r="R19" s="176"/>
    </row>
    <row r="20" ht="15" customHeight="1">
      <c r="A20" s="194">
        <v>2000</v>
      </c>
      <c r="B20" t="s" s="229">
        <v>147</v>
      </c>
      <c r="C20" s="460"/>
      <c r="D20" s="460"/>
      <c r="E20" s="460">
        <f>'Month (GWh)'!E20*3.6/'Month (Million m3)'!E20</f>
        <v>39.38730853391685</v>
      </c>
      <c r="F20" s="460"/>
      <c r="G20" s="461">
        <f>'Month (GWh)'!G20*3.6/'Month (Million m3)'!G20</f>
        <v>39.38730853391685</v>
      </c>
      <c r="H20" s="462">
        <f>'Month (GWh)'!H20*3.6/'Month (Million m3)'!H20</f>
        <v>39.38730853391685</v>
      </c>
      <c r="I20" s="460">
        <f>'Month (GWh)'!I20*3.6/'Month (Million m3)'!I20</f>
        <v>39.38730853391686</v>
      </c>
      <c r="J20" s="460"/>
      <c r="K20" s="460">
        <f>'Month (GWh)'!K20*3.6/'Month (Million m3)'!K20</f>
        <v>39.38730853391685</v>
      </c>
      <c r="L20" s="461">
        <f>'Month (GWh)'!L20*3.6/'Month (Million m3)'!L20</f>
        <v>39.38730853391684</v>
      </c>
      <c r="M20" s="463">
        <f>'Month (GWh)'!M20*3.6/'Month (Million m3)'!M20</f>
        <v>39.38730853391684</v>
      </c>
      <c r="N20" t="s" s="458">
        <f>IF(($M20)&gt;41,"Too High?","")</f>
      </c>
      <c r="O20" t="s" s="459">
        <f>IF(($M20)&lt;38,"Too Low?","")</f>
      </c>
      <c r="P20" s="176"/>
      <c r="Q20" s="176"/>
      <c r="R20" s="176"/>
    </row>
    <row r="21" ht="15" customHeight="1">
      <c r="A21" s="194">
        <v>2000</v>
      </c>
      <c r="B21" t="s" s="229">
        <v>148</v>
      </c>
      <c r="C21" s="460"/>
      <c r="D21" s="460"/>
      <c r="E21" s="460">
        <f>'Month (GWh)'!E21*3.6/'Month (Million m3)'!E21</f>
        <v>39.38730853391685</v>
      </c>
      <c r="F21" s="460"/>
      <c r="G21" s="461">
        <f>'Month (GWh)'!G21*3.6/'Month (Million m3)'!G21</f>
        <v>39.38730853391685</v>
      </c>
      <c r="H21" s="462">
        <f>'Month (GWh)'!H21*3.6/'Month (Million m3)'!H21</f>
        <v>39.38730853391685</v>
      </c>
      <c r="I21" s="460">
        <f>'Month (GWh)'!I21*3.6/'Month (Million m3)'!I21</f>
        <v>39.38730853391685</v>
      </c>
      <c r="J21" s="460"/>
      <c r="K21" s="460">
        <f>'Month (GWh)'!K21*3.6/'Month (Million m3)'!K21</f>
        <v>39.38730853391685</v>
      </c>
      <c r="L21" s="461">
        <f>'Month (GWh)'!L21*3.6/'Month (Million m3)'!L21</f>
        <v>39.38730853391685</v>
      </c>
      <c r="M21" s="463">
        <f>'Month (GWh)'!M21*3.6/'Month (Million m3)'!M21</f>
        <v>39.38730853391685</v>
      </c>
      <c r="N21" t="s" s="458">
        <f>IF(($M21)&gt;41,"Too High?","")</f>
      </c>
      <c r="O21" t="s" s="459">
        <f>IF(($M21)&lt;38,"Too Low?","")</f>
      </c>
      <c r="P21" s="176"/>
      <c r="Q21" s="176"/>
      <c r="R21" s="176"/>
    </row>
    <row r="22" ht="15" customHeight="1">
      <c r="A22" s="194">
        <v>2000</v>
      </c>
      <c r="B22" t="s" s="229">
        <v>149</v>
      </c>
      <c r="C22" s="460">
        <f>'Month (GWh)'!C22*3.6/'Month (Million m3)'!C22</f>
        <v>39.38730853391686</v>
      </c>
      <c r="D22" s="460"/>
      <c r="E22" s="460">
        <f>'Month (GWh)'!E22*3.6/'Month (Million m3)'!E22</f>
        <v>39.38730853391685</v>
      </c>
      <c r="F22" s="460"/>
      <c r="G22" s="461">
        <f>'Month (GWh)'!G22*3.6/'Month (Million m3)'!G22</f>
        <v>39.38730853391685</v>
      </c>
      <c r="H22" s="462">
        <f>'Month (GWh)'!H22*3.6/'Month (Million m3)'!H22</f>
        <v>39.38730853391685</v>
      </c>
      <c r="I22" s="460">
        <f>'Month (GWh)'!I22*3.6/'Month (Million m3)'!I22</f>
        <v>39.38730853391685</v>
      </c>
      <c r="J22" s="460"/>
      <c r="K22" s="460">
        <f>'Month (GWh)'!K22*3.6/'Month (Million m3)'!K22</f>
        <v>39.38730853391686</v>
      </c>
      <c r="L22" s="461">
        <f>'Month (GWh)'!L22*3.6/'Month (Million m3)'!L22</f>
        <v>39.38730853391686</v>
      </c>
      <c r="M22" s="463">
        <f>'Month (GWh)'!M22*3.6/'Month (Million m3)'!M22</f>
        <v>39.38730853391686</v>
      </c>
      <c r="N22" t="s" s="458">
        <f>IF(($M22)&gt;41,"Too High?","")</f>
      </c>
      <c r="O22" t="s" s="459">
        <f>IF(($M22)&lt;38,"Too Low?","")</f>
      </c>
      <c r="P22" s="176"/>
      <c r="Q22" s="176"/>
      <c r="R22" s="176"/>
    </row>
    <row r="23" ht="15" customHeight="1">
      <c r="A23" s="253">
        <v>2000</v>
      </c>
      <c r="B23" t="s" s="254">
        <v>101</v>
      </c>
      <c r="C23" s="464">
        <f>'Month (GWh)'!C23*3.6/'Month (Million m3)'!C23</f>
        <v>39.38730853391685</v>
      </c>
      <c r="D23" s="464"/>
      <c r="E23" s="464">
        <f>'Month (GWh)'!E23*3.6/'Month (Million m3)'!E23</f>
        <v>39.38730853391685</v>
      </c>
      <c r="F23" s="464"/>
      <c r="G23" s="465">
        <f>'Month (GWh)'!G23*3.6/'Month (Million m3)'!G23</f>
        <v>39.38730853391685</v>
      </c>
      <c r="H23" s="466"/>
      <c r="I23" s="464">
        <f>'Month (GWh)'!I23*3.6/'Month (Million m3)'!I23</f>
        <v>39.38730853391685</v>
      </c>
      <c r="J23" s="464"/>
      <c r="K23" s="464">
        <f>'Month (GWh)'!K23*3.6/'Month (Million m3)'!K23</f>
        <v>39.38730853391685</v>
      </c>
      <c r="L23" s="465">
        <f>'Month (GWh)'!L23*3.6/'Month (Million m3)'!L23</f>
        <v>39.38730853391685</v>
      </c>
      <c r="M23" s="467">
        <f>'Month (GWh)'!M23*3.6/'Month (Million m3)'!M23</f>
        <v>39.38730853391692</v>
      </c>
      <c r="N23" t="s" s="458">
        <f>IF(($M23)&gt;41,"Too High?","")</f>
      </c>
      <c r="O23" t="s" s="459">
        <f>IF(($M23)&lt;38,"Too Low?","")</f>
      </c>
      <c r="P23" s="176"/>
      <c r="Q23" s="176"/>
      <c r="R23" s="176"/>
    </row>
    <row r="24" ht="15" customHeight="1">
      <c r="A24" s="259">
        <v>2001</v>
      </c>
      <c r="B24" t="s" s="260">
        <v>89</v>
      </c>
      <c r="C24" s="454">
        <f>'Month (GWh)'!C24*3.6/'Month (Million m3)'!C24</f>
        <v>39.38730853391685</v>
      </c>
      <c r="D24" s="454"/>
      <c r="E24" s="454">
        <f>'Month (GWh)'!E24*3.6/'Month (Million m3)'!E24</f>
        <v>39.38730853391685</v>
      </c>
      <c r="F24" s="454"/>
      <c r="G24" s="455">
        <f>'Month (GWh)'!G24*3.6/'Month (Million m3)'!G24</f>
        <v>39.38730853391686</v>
      </c>
      <c r="H24" s="456">
        <f>'Month (GWh)'!H24*3.6/'Month (Million m3)'!H24</f>
        <v>39.38730853391685</v>
      </c>
      <c r="I24" s="454">
        <f>'Month (GWh)'!I24*3.6/'Month (Million m3)'!I24</f>
        <v>39.38730853391685</v>
      </c>
      <c r="J24" s="454"/>
      <c r="K24" s="454">
        <f>'Month (GWh)'!K24*3.6/'Month (Million m3)'!K24</f>
        <v>39.0406779661017</v>
      </c>
      <c r="L24" s="455">
        <f>'Month (GWh)'!L24*3.6/'Month (Million m3)'!L24</f>
        <v>39.08963572523336</v>
      </c>
      <c r="M24" s="457">
        <f>'Month (GWh)'!M24*3.6/'Month (Million m3)'!M24</f>
        <v>38.84313207232554</v>
      </c>
      <c r="N24" t="s" s="458">
        <f>IF(($M24)&gt;41,"Too High?","")</f>
      </c>
      <c r="O24" t="s" s="459">
        <f>IF(($M24)&lt;38,"Too Low?","")</f>
      </c>
      <c r="P24" s="176"/>
      <c r="Q24" s="176"/>
      <c r="R24" s="176"/>
    </row>
    <row r="25" ht="15" customHeight="1">
      <c r="A25" s="194">
        <v>2001</v>
      </c>
      <c r="B25" t="s" s="229">
        <v>87</v>
      </c>
      <c r="C25" s="460">
        <f>'Month (GWh)'!C25*3.6/'Month (Million m3)'!C25</f>
        <v>39.38730853391686</v>
      </c>
      <c r="D25" s="460"/>
      <c r="E25" s="460">
        <f>'Month (GWh)'!E25*3.6/'Month (Million m3)'!E25</f>
        <v>39.38730853391685</v>
      </c>
      <c r="F25" s="460"/>
      <c r="G25" s="461">
        <f>'Month (GWh)'!G25*3.6/'Month (Million m3)'!G25</f>
        <v>39.38730853391685</v>
      </c>
      <c r="H25" s="462"/>
      <c r="I25" s="460">
        <f>'Month (GWh)'!I25*3.6/'Month (Million m3)'!I25</f>
        <v>39.38730853391685</v>
      </c>
      <c r="J25" s="460"/>
      <c r="K25" s="460">
        <f>'Month (GWh)'!K25*3.6/'Month (Million m3)'!K25</f>
        <v>39.38730853391685</v>
      </c>
      <c r="L25" s="461">
        <f>'Month (GWh)'!L25*3.6/'Month (Million m3)'!L25</f>
        <v>39.38730853391686</v>
      </c>
      <c r="M25" s="463">
        <f>'Month (GWh)'!M25*3.6/'Month (Million m3)'!M25</f>
        <v>39.38730853391687</v>
      </c>
      <c r="N25" t="s" s="458">
        <f>IF(($M25)&gt;41,"Too High?","")</f>
      </c>
      <c r="O25" t="s" s="459">
        <f>IF(($M25)&lt;38,"Too Low?","")</f>
      </c>
      <c r="P25" s="176"/>
      <c r="Q25" s="176"/>
      <c r="R25" s="176"/>
    </row>
    <row r="26" ht="15" customHeight="1">
      <c r="A26" s="194">
        <v>2001</v>
      </c>
      <c r="B26" t="s" s="229">
        <v>141</v>
      </c>
      <c r="C26" s="460">
        <f>'Month (GWh)'!C26*3.6/'Month (Million m3)'!C26</f>
        <v>39.38730853391686</v>
      </c>
      <c r="D26" s="460"/>
      <c r="E26" s="460">
        <f>'Month (GWh)'!E26*3.6/'Month (Million m3)'!E26</f>
        <v>39.38730853391685</v>
      </c>
      <c r="F26" s="460"/>
      <c r="G26" s="461">
        <f>'Month (GWh)'!G26*3.6/'Month (Million m3)'!G26</f>
        <v>39.38730853391685</v>
      </c>
      <c r="H26" s="462">
        <f>'Month (GWh)'!H26*3.6/'Month (Million m3)'!H26</f>
        <v>39.38730853391685</v>
      </c>
      <c r="I26" s="460">
        <f>'Month (GWh)'!I26*3.6/'Month (Million m3)'!I26</f>
        <v>39.38730853391685</v>
      </c>
      <c r="J26" s="460"/>
      <c r="K26" s="460">
        <f>'Month (GWh)'!K26*3.6/'Month (Million m3)'!K26</f>
        <v>39.2411214953271</v>
      </c>
      <c r="L26" s="461">
        <f>'Month (GWh)'!L26*3.6/'Month (Million m3)'!L26</f>
        <v>39.30518903254259</v>
      </c>
      <c r="M26" s="463">
        <f>'Month (GWh)'!M26*3.6/'Month (Million m3)'!M26</f>
        <v>39.28942281978873</v>
      </c>
      <c r="N26" t="s" s="458">
        <f>IF(($M26)&gt;41,"Too High?","")</f>
      </c>
      <c r="O26" t="s" s="459">
        <f>IF(($M26)&lt;38,"Too Low?","")</f>
      </c>
      <c r="P26" s="176"/>
      <c r="Q26" s="176"/>
      <c r="R26" s="176"/>
    </row>
    <row r="27" ht="15" customHeight="1">
      <c r="A27" s="194">
        <v>2001</v>
      </c>
      <c r="B27" t="s" s="229">
        <v>142</v>
      </c>
      <c r="C27" s="460"/>
      <c r="D27" s="460"/>
      <c r="E27" s="460">
        <f>'Month (GWh)'!E27*3.6/'Month (Million m3)'!E27</f>
        <v>39.38730853391685</v>
      </c>
      <c r="F27" s="460"/>
      <c r="G27" s="461">
        <f>'Month (GWh)'!G27*3.6/'Month (Million m3)'!G27</f>
        <v>39.38730853391685</v>
      </c>
      <c r="H27" s="462">
        <f>'Month (GWh)'!H27*3.6/'Month (Million m3)'!H27</f>
        <v>39.38730853391685</v>
      </c>
      <c r="I27" s="460">
        <f>'Month (GWh)'!I27*3.6/'Month (Million m3)'!I27</f>
        <v>39.38730853391685</v>
      </c>
      <c r="J27" s="460"/>
      <c r="K27" s="460">
        <f>'Month (GWh)'!K27*3.6/'Month (Million m3)'!K27</f>
        <v>38.97491961414791</v>
      </c>
      <c r="L27" s="461">
        <f>'Month (GWh)'!L27*3.6/'Month (Million m3)'!L27</f>
        <v>39.25932120477162</v>
      </c>
      <c r="M27" s="463">
        <f>'Month (GWh)'!M27*3.6/'Month (Million m3)'!M27</f>
        <v>39.25084483184229</v>
      </c>
      <c r="N27" t="s" s="458">
        <f>IF(($M27)&gt;41,"Too High?","")</f>
      </c>
      <c r="O27" t="s" s="459">
        <f>IF(($M27)&lt;38,"Too Low?","")</f>
      </c>
      <c r="P27" s="176"/>
      <c r="Q27" s="176"/>
      <c r="R27" s="176"/>
    </row>
    <row r="28" ht="15" customHeight="1">
      <c r="A28" s="194">
        <v>2001</v>
      </c>
      <c r="B28" t="s" s="229">
        <v>143</v>
      </c>
      <c r="C28" s="460"/>
      <c r="D28" s="460"/>
      <c r="E28" s="460">
        <f>'Month (GWh)'!E28*3.6/'Month (Million m3)'!E28</f>
        <v>39.82153846153847</v>
      </c>
      <c r="F28" s="460"/>
      <c r="G28" s="461">
        <f>'Month (GWh)'!G28*3.6/'Month (Million m3)'!G28</f>
        <v>39.82153846153847</v>
      </c>
      <c r="H28" s="462">
        <f>'Month (GWh)'!H28*3.6/'Month (Million m3)'!H28</f>
        <v>39.25754060324826</v>
      </c>
      <c r="I28" s="460">
        <f>'Month (GWh)'!I28*3.6/'Month (Million m3)'!I28</f>
        <v>39.38730853391686</v>
      </c>
      <c r="J28" s="460"/>
      <c r="K28" s="460">
        <f>'Month (GWh)'!K28*3.6/'Month (Million m3)'!K28</f>
        <v>39.14539249146758</v>
      </c>
      <c r="L28" s="461">
        <f>'Month (GWh)'!L28*3.6/'Month (Million m3)'!L28</f>
        <v>39.23518233198063</v>
      </c>
      <c r="M28" s="463">
        <f>'Month (GWh)'!M28*3.6/'Month (Million m3)'!M28</f>
        <v>39.20163935984421</v>
      </c>
      <c r="N28" t="s" s="458">
        <f>IF(($M28)&gt;41,"Too High?","")</f>
      </c>
      <c r="O28" t="s" s="459">
        <f>IF(($M28)&lt;38,"Too Low?","")</f>
      </c>
      <c r="P28" s="176"/>
      <c r="Q28" s="176"/>
      <c r="R28" s="176"/>
    </row>
    <row r="29" ht="15" customHeight="1">
      <c r="A29" s="194">
        <v>2001</v>
      </c>
      <c r="B29" t="s" s="229">
        <v>144</v>
      </c>
      <c r="C29" s="460"/>
      <c r="D29" s="460"/>
      <c r="E29" s="460">
        <f>'Month (GWh)'!E29*3.6/'Month (Million m3)'!E29</f>
        <v>39.77142857142857</v>
      </c>
      <c r="F29" s="460"/>
      <c r="G29" s="461">
        <f>'Month (GWh)'!G29*3.6/'Month (Million m3)'!G29</f>
        <v>39.77142857142857</v>
      </c>
      <c r="H29" s="462">
        <f>'Month (GWh)'!H29*3.6/'Month (Million m3)'!H29</f>
        <v>39.21806722689075</v>
      </c>
      <c r="I29" s="460">
        <f>'Month (GWh)'!I29*3.6/'Month (Million m3)'!I29</f>
        <v>39.38730853391686</v>
      </c>
      <c r="J29" s="460"/>
      <c r="K29" s="460">
        <f>'Month (GWh)'!K29*3.6/'Month (Million m3)'!K29</f>
        <v>39.17727272727273</v>
      </c>
      <c r="L29" s="461">
        <f>'Month (GWh)'!L29*3.6/'Month (Million m3)'!L29</f>
        <v>39.20997030976987</v>
      </c>
      <c r="M29" s="463">
        <f>'Month (GWh)'!M29*3.6/'Month (Million m3)'!M29</f>
        <v>39.17943018613726</v>
      </c>
      <c r="N29" t="s" s="458">
        <f>IF(($M29)&gt;41,"Too High?","")</f>
      </c>
      <c r="O29" t="s" s="459">
        <f>IF(($M29)&lt;38,"Too Low?","")</f>
      </c>
      <c r="P29" s="176"/>
      <c r="Q29" s="176"/>
      <c r="R29" s="176"/>
    </row>
    <row r="30" ht="15" customHeight="1">
      <c r="A30" s="194">
        <v>2001</v>
      </c>
      <c r="B30" t="s" s="229">
        <v>145</v>
      </c>
      <c r="C30" s="460"/>
      <c r="D30" s="460"/>
      <c r="E30" s="460">
        <v>0</v>
      </c>
      <c r="F30" s="460"/>
      <c r="G30" s="461">
        <v>0</v>
      </c>
      <c r="H30" s="462">
        <f>'Month (GWh)'!H30*3.6/'Month (Million m3)'!H30</f>
        <v>39.17301414581067</v>
      </c>
      <c r="I30" s="460">
        <f>'Month (GWh)'!I30*3.6/'Month (Million m3)'!I30</f>
        <v>39.17301414581067</v>
      </c>
      <c r="J30" s="460"/>
      <c r="K30" s="460">
        <f>'Month (GWh)'!K30*3.6/'Month (Million m3)'!K30</f>
        <v>39.10135135135135</v>
      </c>
      <c r="L30" s="461">
        <f>'Month (GWh)'!L30*3.6/'Month (Million m3)'!L30</f>
        <v>39.1601163177792</v>
      </c>
      <c r="M30" s="463">
        <f>'Month (GWh)'!M30*3.6/'Month (Million m3)'!M30</f>
        <v>39.1601163177792</v>
      </c>
      <c r="N30" t="s" s="458">
        <f>IF(($M30)&gt;41,"Too High?","")</f>
      </c>
      <c r="O30" t="s" s="459">
        <f>IF(($M30)&lt;38,"Too Low?","")</f>
      </c>
      <c r="P30" s="176"/>
      <c r="Q30" s="176"/>
      <c r="R30" s="176"/>
    </row>
    <row r="31" ht="15" customHeight="1">
      <c r="A31" s="194">
        <v>2001</v>
      </c>
      <c r="B31" t="s" s="229">
        <v>146</v>
      </c>
      <c r="C31" s="460"/>
      <c r="D31" s="460"/>
      <c r="E31" s="460">
        <f>'Month (GWh)'!E31*3.6/'Month (Million m3)'!E31</f>
        <v>39.38730853391685</v>
      </c>
      <c r="F31" s="460"/>
      <c r="G31" s="461">
        <f>'Month (GWh)'!G31*3.6/'Month (Million m3)'!G31</f>
        <v>39.38730853391685</v>
      </c>
      <c r="H31" s="462">
        <f>'Month (GWh)'!H31*3.6/'Month (Million m3)'!H31</f>
        <v>39.17301414581067</v>
      </c>
      <c r="I31" s="460">
        <f>'Month (GWh)'!I31*3.6/'Month (Million m3)'!I31</f>
        <v>39.38730853391685</v>
      </c>
      <c r="J31" s="460"/>
      <c r="K31" s="460">
        <f>'Month (GWh)'!K31*3.6/'Month (Million m3)'!K31</f>
        <v>39.38730853391686</v>
      </c>
      <c r="L31" s="461">
        <f>'Month (GWh)'!L31*3.6/'Month (Million m3)'!L31</f>
        <v>39.22254254111474</v>
      </c>
      <c r="M31" s="463">
        <f>'Month (GWh)'!M31*3.6/'Month (Million m3)'!M31</f>
        <v>39.21466485567115</v>
      </c>
      <c r="N31" t="s" s="458">
        <f>IF(($M31)&gt;41,"Too High?","")</f>
      </c>
      <c r="O31" t="s" s="459">
        <f>IF(($M31)&lt;38,"Too Low?","")</f>
      </c>
      <c r="P31" s="176"/>
      <c r="Q31" s="176"/>
      <c r="R31" s="176"/>
    </row>
    <row r="32" ht="15" customHeight="1">
      <c r="A32" s="194">
        <v>2001</v>
      </c>
      <c r="B32" t="s" s="229">
        <v>147</v>
      </c>
      <c r="C32" s="460"/>
      <c r="D32" s="460"/>
      <c r="E32" s="460">
        <f>'Month (GWh)'!E32*3.6/'Month (Million m3)'!E32</f>
        <v>39.94285714285714</v>
      </c>
      <c r="F32" s="460"/>
      <c r="G32" s="461">
        <f>'Month (GWh)'!G32*3.6/'Month (Million m3)'!G32</f>
        <v>39.94285714285714</v>
      </c>
      <c r="H32" s="462">
        <f>'Month (GWh)'!H32*3.6/'Month (Million m3)'!H32</f>
        <v>39.26748768472906</v>
      </c>
      <c r="I32" s="460">
        <f>'Month (GWh)'!I32*3.6/'Month (Million m3)'!I32</f>
        <v>39.38730853391685</v>
      </c>
      <c r="J32" s="460"/>
      <c r="K32" s="460">
        <f>'Month (GWh)'!K32*3.6/'Month (Million m3)'!K32</f>
        <v>39.22857142857143</v>
      </c>
      <c r="L32" s="461">
        <f>'Month (GWh)'!L32*3.6/'Month (Million m3)'!L32</f>
        <v>39.26417298923086</v>
      </c>
      <c r="M32" s="463">
        <f>'Month (GWh)'!M32*3.6/'Month (Million m3)'!M32</f>
        <v>39.22352940281817</v>
      </c>
      <c r="N32" t="s" s="458">
        <f>IF(($M32)&gt;41,"Too High?","")</f>
      </c>
      <c r="O32" t="s" s="459">
        <f>IF(($M32)&lt;38,"Too Low?","")</f>
      </c>
      <c r="P32" s="176"/>
      <c r="Q32" s="176"/>
      <c r="R32" s="176"/>
    </row>
    <row r="33" ht="15" customHeight="1">
      <c r="A33" s="194">
        <v>2001</v>
      </c>
      <c r="B33" t="s" s="229">
        <v>148</v>
      </c>
      <c r="C33" s="460"/>
      <c r="D33" s="460"/>
      <c r="E33" s="460">
        <f>'Month (GWh)'!E33*3.6/'Month (Million m3)'!E33</f>
        <v>39.7531914893617</v>
      </c>
      <c r="F33" s="460"/>
      <c r="G33" s="461">
        <f>'Month (GWh)'!G33*3.6/'Month (Million m3)'!G33</f>
        <v>39.7531914893617</v>
      </c>
      <c r="H33" s="462">
        <f>'Month (GWh)'!H33*3.6/'Month (Million m3)'!H33</f>
        <v>39.08903225806452</v>
      </c>
      <c r="I33" s="460">
        <f>'Month (GWh)'!I33*3.6/'Month (Million m3)'!I33</f>
        <v>39.1304347826087</v>
      </c>
      <c r="J33" s="460"/>
      <c r="K33" s="460">
        <f>'Month (GWh)'!K33*3.6/'Month (Million m3)'!K33</f>
        <v>39.1304347826087</v>
      </c>
      <c r="L33" s="461">
        <f>'Month (GWh)'!L33*3.6/'Month (Million m3)'!L33</f>
        <v>39.09961483416738</v>
      </c>
      <c r="M33" s="463">
        <f>'Month (GWh)'!M33*3.6/'Month (Million m3)'!M33</f>
        <v>39.01646798973594</v>
      </c>
      <c r="N33" t="s" s="458">
        <f>IF(($M33)&gt;41,"Too High?","")</f>
      </c>
      <c r="O33" t="s" s="459">
        <f>IF(($M33)&lt;38,"Too Low?","")</f>
      </c>
      <c r="P33" s="176"/>
      <c r="Q33" s="176"/>
      <c r="R33" s="176"/>
    </row>
    <row r="34" ht="15" customHeight="1">
      <c r="A34" s="194">
        <v>2001</v>
      </c>
      <c r="B34" t="s" s="229">
        <v>149</v>
      </c>
      <c r="C34" s="460"/>
      <c r="D34" s="460"/>
      <c r="E34" s="460">
        <f>'Month (GWh)'!E34*3.6/'Month (Million m3)'!E34</f>
        <v>39.85222929936306</v>
      </c>
      <c r="F34" s="460"/>
      <c r="G34" s="461">
        <f>'Month (GWh)'!G34*3.6/'Month (Million m3)'!G34</f>
        <v>39.85222929936306</v>
      </c>
      <c r="H34" s="462">
        <f>'Month (GWh)'!H34*3.6/'Month (Million m3)'!H34</f>
        <v>39.1245283018868</v>
      </c>
      <c r="I34" s="460">
        <f>'Month (GWh)'!I34*3.6/'Month (Million m3)'!I34</f>
        <v>39.38730853391685</v>
      </c>
      <c r="J34" s="460"/>
      <c r="K34" s="460">
        <f>'Month (GWh)'!K34*3.6/'Month (Million m3)'!K34</f>
        <v>39.12808988764045</v>
      </c>
      <c r="L34" s="461">
        <f>'Month (GWh)'!L34*3.6/'Month (Million m3)'!L34</f>
        <v>39.14244166655549</v>
      </c>
      <c r="M34" s="463">
        <f>'Month (GWh)'!M34*3.6/'Month (Million m3)'!M34</f>
        <v>38.96765118402771</v>
      </c>
      <c r="N34" t="s" s="458">
        <f>IF(($M34)&gt;41,"Too High?","")</f>
      </c>
      <c r="O34" t="s" s="459">
        <f>IF(($M34)&lt;38,"Too Low?","")</f>
      </c>
      <c r="P34" s="176"/>
      <c r="Q34" s="176"/>
      <c r="R34" s="176"/>
    </row>
    <row r="35" ht="15" customHeight="1">
      <c r="A35" s="253">
        <v>2001</v>
      </c>
      <c r="B35" t="s" s="254">
        <v>101</v>
      </c>
      <c r="C35" s="464">
        <f>'Month (GWh)'!C35*3.6/'Month (Million m3)'!C35</f>
        <v>39.38730853391685</v>
      </c>
      <c r="D35" s="464"/>
      <c r="E35" s="464">
        <f>'Month (GWh)'!E35*3.6/'Month (Million m3)'!E35</f>
        <v>39.49640287769784</v>
      </c>
      <c r="F35" s="464"/>
      <c r="G35" s="465">
        <f>'Month (GWh)'!G35*3.6/'Month (Million m3)'!G35</f>
        <v>39.47075185921933</v>
      </c>
      <c r="H35" s="466">
        <f>'Month (GWh)'!H35*3.6/'Month (Million m3)'!H35</f>
        <v>39.38730853391686</v>
      </c>
      <c r="I35" s="464">
        <f>'Month (GWh)'!I35*3.6/'Month (Million m3)'!I35</f>
        <v>39.38730853391686</v>
      </c>
      <c r="J35" s="464"/>
      <c r="K35" s="464">
        <f>'Month (GWh)'!K35*3.6/'Month (Million m3)'!K35</f>
        <v>39.38730853391685</v>
      </c>
      <c r="L35" s="465">
        <f>'Month (GWh)'!L35*3.6/'Month (Million m3)'!L35</f>
        <v>39.38730853391686</v>
      </c>
      <c r="M35" s="467">
        <f>'Month (GWh)'!M35*3.6/'Month (Million m3)'!M35</f>
        <v>39.04324979239556</v>
      </c>
      <c r="N35" t="s" s="458">
        <f>IF(($M35)&gt;41,"Too High?","")</f>
      </c>
      <c r="O35" t="s" s="459">
        <f>IF(($M35)&lt;38,"Too Low?","")</f>
      </c>
      <c r="P35" s="176"/>
      <c r="Q35" s="176"/>
      <c r="R35" s="176"/>
    </row>
    <row r="36" ht="15" customHeight="1">
      <c r="A36" s="259">
        <v>2002</v>
      </c>
      <c r="B36" t="s" s="260">
        <v>89</v>
      </c>
      <c r="C36" s="454">
        <f>'Month (GWh)'!C36*3.6/'Month (Million m3)'!C36</f>
        <v>39.15363881401617</v>
      </c>
      <c r="D36" s="454"/>
      <c r="E36" s="454">
        <f>'Month (GWh)'!E36*3.6/'Month (Million m3)'!E36</f>
        <v>40.59133504223222</v>
      </c>
      <c r="F36" s="454"/>
      <c r="G36" s="455">
        <f>'Month (GWh)'!G36*3.6/'Month (Million m3)'!G36</f>
        <v>39.76784015223597</v>
      </c>
      <c r="H36" s="456"/>
      <c r="I36" s="454">
        <f>'Month (GWh)'!I36*3.6/'Month (Million m3)'!I36</f>
        <v>39.38730853391685</v>
      </c>
      <c r="J36" s="454"/>
      <c r="K36" s="454">
        <f>'Month (GWh)'!K36*3.6/'Month (Million m3)'!K36</f>
        <v>39.70827067669173</v>
      </c>
      <c r="L36" s="455">
        <f>'Month (GWh)'!L36*3.6/'Month (Million m3)'!L36</f>
        <v>39.65601241799703</v>
      </c>
      <c r="M36" s="457">
        <f>'Month (GWh)'!M36*3.6/'Month (Million m3)'!M36</f>
        <v>39.87551827799533</v>
      </c>
      <c r="N36" t="s" s="458">
        <f>IF(($M36)&gt;41,"Too High?","")</f>
      </c>
      <c r="O36" t="s" s="459">
        <f>IF(($M36)&lt;38,"Too Low?","")</f>
      </c>
      <c r="P36" s="176"/>
      <c r="Q36" s="176"/>
      <c r="R36" s="176"/>
    </row>
    <row r="37" ht="15" customHeight="1">
      <c r="A37" s="194">
        <v>2002</v>
      </c>
      <c r="B37" t="s" s="229">
        <v>87</v>
      </c>
      <c r="C37" s="460">
        <f>'Month (GWh)'!C37*3.6/'Month (Million m3)'!C37</f>
        <v>38.90571428571429</v>
      </c>
      <c r="D37" s="460"/>
      <c r="E37" s="460">
        <f>'Month (GWh)'!E37*3.6/'Month (Million m3)'!E37</f>
        <v>40.55635666571451</v>
      </c>
      <c r="F37" s="460"/>
      <c r="G37" s="461">
        <f>'Month (GWh)'!G37*3.6/'Month (Million m3)'!G37</f>
        <v>40.10337379422626</v>
      </c>
      <c r="H37" s="462"/>
      <c r="I37" s="460">
        <f>'Month (GWh)'!I37*3.6/'Month (Million m3)'!I37</f>
        <v>39.38730853391686</v>
      </c>
      <c r="J37" s="460"/>
      <c r="K37" s="460">
        <f>'Month (GWh)'!K37*3.6/'Month (Million m3)'!K37</f>
        <v>39.45992217898833</v>
      </c>
      <c r="L37" s="461">
        <f>'Month (GWh)'!L37*3.6/'Month (Million m3)'!L37</f>
        <v>39.4518025571304</v>
      </c>
      <c r="M37" s="463">
        <f>'Month (GWh)'!M37*3.6/'Month (Million m3)'!M37</f>
        <v>40.95726513636642</v>
      </c>
      <c r="N37" t="s" s="458">
        <f>IF(($M37)&gt;41,"Too High?","")</f>
      </c>
      <c r="O37" t="s" s="459">
        <f>IF(($M37)&lt;38,"Too Low?","")</f>
      </c>
      <c r="P37" s="176"/>
      <c r="Q37" s="176"/>
      <c r="R37" s="176"/>
    </row>
    <row r="38" ht="15" customHeight="1">
      <c r="A38" s="194">
        <v>2002</v>
      </c>
      <c r="B38" t="s" s="229">
        <v>141</v>
      </c>
      <c r="C38" s="460"/>
      <c r="D38" s="460"/>
      <c r="E38" s="460">
        <f>'Month (GWh)'!E38*3.6/'Month (Million m3)'!E38</f>
        <v>40.46144512266481</v>
      </c>
      <c r="F38" s="460"/>
      <c r="G38" s="461">
        <f>'Month (GWh)'!G38*3.6/'Month (Million m3)'!G38</f>
        <v>40.46144512266481</v>
      </c>
      <c r="H38" s="462">
        <f>'Month (GWh)'!H38*3.6/'Month (Million m3)'!H38</f>
        <v>39.24497041420118</v>
      </c>
      <c r="I38" s="460">
        <f>'Month (GWh)'!I38*3.6/'Month (Million m3)'!I38</f>
        <v>39.38730853391685</v>
      </c>
      <c r="J38" s="460"/>
      <c r="K38" s="460">
        <f>'Month (GWh)'!K38*3.6/'Month (Million m3)'!K38</f>
        <v>39.17981072555205</v>
      </c>
      <c r="L38" s="461">
        <f>'Month (GWh)'!L38*3.6/'Month (Million m3)'!L38</f>
        <v>39.22884942906709</v>
      </c>
      <c r="M38" s="463">
        <f>'Month (GWh)'!M38*3.6/'Month (Million m3)'!M38</f>
        <v>38.11292447535843</v>
      </c>
      <c r="N38" t="s" s="458">
        <f>IF(($M38)&gt;41,"Too High?","")</f>
      </c>
      <c r="O38" t="s" s="459">
        <f>IF(($M38)&lt;38,"Too Low?","")</f>
      </c>
      <c r="P38" s="176"/>
      <c r="Q38" s="176"/>
      <c r="R38" s="176"/>
    </row>
    <row r="39" ht="15" customHeight="1">
      <c r="A39" s="194">
        <v>2002</v>
      </c>
      <c r="B39" t="s" s="229">
        <v>142</v>
      </c>
      <c r="C39" s="460"/>
      <c r="D39" s="460"/>
      <c r="E39" s="460">
        <f>'Month (GWh)'!E39*3.6/'Month (Million m3)'!E39</f>
        <v>40.33688550093342</v>
      </c>
      <c r="F39" s="460"/>
      <c r="G39" s="461">
        <f>'Month (GWh)'!G39*3.6/'Month (Million m3)'!G39</f>
        <v>40.33688550093342</v>
      </c>
      <c r="H39" s="462">
        <f>'Month (GWh)'!H39*3.6/'Month (Million m3)'!H39</f>
        <v>39.234375</v>
      </c>
      <c r="I39" s="460">
        <f>'Month (GWh)'!I39*3.6/'Month (Million m3)'!I39</f>
        <v>39.38730853391686</v>
      </c>
      <c r="J39" s="460"/>
      <c r="K39" s="460">
        <f>'Month (GWh)'!K39*3.6/'Month (Million m3)'!K39</f>
        <v>39.16243093922652</v>
      </c>
      <c r="L39" s="461">
        <f>'Month (GWh)'!L39*3.6/'Month (Million m3)'!L39</f>
        <v>39.21929977446964</v>
      </c>
      <c r="M39" s="463">
        <f>'Month (GWh)'!M39*3.6/'Month (Million m3)'!M39</f>
        <v>39.02028631352025</v>
      </c>
      <c r="N39" t="s" s="458">
        <f>IF(($M39)&gt;41,"Too High?","")</f>
      </c>
      <c r="O39" t="s" s="459">
        <f>IF(($M39)&lt;38,"Too Low?","")</f>
      </c>
      <c r="P39" s="176"/>
      <c r="Q39" s="176"/>
      <c r="R39" s="176"/>
    </row>
    <row r="40" ht="15" customHeight="1">
      <c r="A40" s="194">
        <v>2002</v>
      </c>
      <c r="B40" t="s" s="229">
        <v>143</v>
      </c>
      <c r="C40" s="460"/>
      <c r="D40" s="460"/>
      <c r="E40" s="460">
        <f>'Month (GWh)'!E40*3.6/'Month (Million m3)'!E40</f>
        <v>38.99517393927207</v>
      </c>
      <c r="F40" s="460"/>
      <c r="G40" s="461">
        <f>'Month (GWh)'!G40*3.6/'Month (Million m3)'!G40</f>
        <v>38.99517393927207</v>
      </c>
      <c r="H40" s="462">
        <f>'Month (GWh)'!H40*3.6/'Month (Million m3)'!H40</f>
        <v>39.10229226361032</v>
      </c>
      <c r="I40" s="460">
        <f>'Month (GWh)'!I40*3.6/'Month (Million m3)'!I40</f>
        <v>39.38730853391685</v>
      </c>
      <c r="J40" s="460"/>
      <c r="K40" s="460">
        <f>'Month (GWh)'!K40*3.6/'Month (Million m3)'!K40</f>
        <v>39.38730853391686</v>
      </c>
      <c r="L40" s="461">
        <f>'Month (GWh)'!L40*3.6/'Month (Million m3)'!L40</f>
        <v>39.15824713845041</v>
      </c>
      <c r="M40" s="463">
        <f>'Month (GWh)'!M40*3.6/'Month (Million m3)'!M40</f>
        <v>39.16495150235918</v>
      </c>
      <c r="N40" t="s" s="458">
        <f>IF(($M40)&gt;41,"Too High?","")</f>
      </c>
      <c r="O40" t="s" s="459">
        <f>IF(($M40)&lt;38,"Too Low?","")</f>
      </c>
      <c r="P40" s="176"/>
      <c r="Q40" s="176"/>
      <c r="R40" s="176"/>
    </row>
    <row r="41" ht="15" customHeight="1">
      <c r="A41" s="194">
        <v>2002</v>
      </c>
      <c r="B41" t="s" s="229">
        <v>144</v>
      </c>
      <c r="C41" s="460"/>
      <c r="D41" s="460"/>
      <c r="E41" s="460">
        <f>'Month (GWh)'!E41*3.6/'Month (Million m3)'!E41</f>
        <v>39.97858615183627</v>
      </c>
      <c r="F41" s="460"/>
      <c r="G41" s="461">
        <f>'Month (GWh)'!G41*3.6/'Month (Million m3)'!G41</f>
        <v>39.97858615183627</v>
      </c>
      <c r="H41" s="462">
        <f>'Month (GWh)'!H41*3.6/'Month (Million m3)'!H41</f>
        <v>39.11808764940239</v>
      </c>
      <c r="I41" s="460">
        <f>'Month (GWh)'!I41*3.6/'Month (Million m3)'!I41</f>
        <v>39.38730853391685</v>
      </c>
      <c r="J41" s="460"/>
      <c r="K41" s="460">
        <f>'Month (GWh)'!K41*3.6/'Month (Million m3)'!K41</f>
        <v>39.38730853391685</v>
      </c>
      <c r="L41" s="461">
        <f>'Month (GWh)'!L41*3.6/'Month (Million m3)'!L41</f>
        <v>39.17031720332393</v>
      </c>
      <c r="M41" s="463">
        <f>'Month (GWh)'!M41*3.6/'Month (Million m3)'!M41</f>
        <v>39.09331772330623</v>
      </c>
      <c r="N41" t="s" s="458">
        <f>IF(($M41)&gt;41,"Too High?","")</f>
      </c>
      <c r="O41" t="s" s="459">
        <f>IF(($M41)&lt;38,"Too Low?","")</f>
      </c>
      <c r="P41" s="176"/>
      <c r="Q41" s="176"/>
      <c r="R41" s="176"/>
    </row>
    <row r="42" ht="15" customHeight="1">
      <c r="A42" s="194">
        <v>2002</v>
      </c>
      <c r="B42" t="s" s="229">
        <v>145</v>
      </c>
      <c r="C42" s="460">
        <f>'Month (GWh)'!C42*3.6/'Month (Million m3)'!C42</f>
        <v>39.38730853391685</v>
      </c>
      <c r="D42" s="460"/>
      <c r="E42" s="460">
        <f>'Month (GWh)'!E42*3.6/'Month (Million m3)'!E42</f>
        <v>40.16960276338515</v>
      </c>
      <c r="F42" s="460"/>
      <c r="G42" s="461">
        <f>'Month (GWh)'!G42*3.6/'Month (Million m3)'!G42</f>
        <v>39.93485448225833</v>
      </c>
      <c r="H42" s="462">
        <f>'Month (GWh)'!H42*3.6/'Month (Million m3)'!H42</f>
        <v>39.38730853391686</v>
      </c>
      <c r="I42" s="460">
        <f>'Month (GWh)'!I42*3.6/'Month (Million m3)'!I42</f>
        <v>39.38730853391685</v>
      </c>
      <c r="J42" s="460"/>
      <c r="K42" s="460">
        <f>'Month (GWh)'!K42*3.6/'Month (Million m3)'!K42</f>
        <v>39.38730853391685</v>
      </c>
      <c r="L42" s="461">
        <f>'Month (GWh)'!L42*3.6/'Month (Million m3)'!L42</f>
        <v>39.38730853391685</v>
      </c>
      <c r="M42" s="463">
        <f>'Month (GWh)'!M42*3.6/'Month (Million m3)'!M42</f>
        <v>38.56678591800924</v>
      </c>
      <c r="N42" t="s" s="458">
        <f>IF(($M42)&gt;41,"Too High?","")</f>
      </c>
      <c r="O42" t="s" s="459">
        <f>IF(($M42)&lt;38,"Too Low?","")</f>
      </c>
      <c r="P42" s="176"/>
      <c r="Q42" s="176"/>
      <c r="R42" s="176"/>
    </row>
    <row r="43" ht="15" customHeight="1">
      <c r="A43" s="194">
        <v>2002</v>
      </c>
      <c r="B43" t="s" s="229">
        <v>146</v>
      </c>
      <c r="C43" s="460">
        <f>'Month (GWh)'!C43*3.6/'Month (Million m3)'!C43</f>
        <v>39.38730853391685</v>
      </c>
      <c r="D43" s="460"/>
      <c r="E43" s="460">
        <f>'Month (GWh)'!E43*3.6/'Month (Million m3)'!E43</f>
        <v>39.99072912131534</v>
      </c>
      <c r="F43" s="460"/>
      <c r="G43" s="461">
        <f>'Month (GWh)'!G43*3.6/'Month (Million m3)'!G43</f>
        <v>39.98361051538804</v>
      </c>
      <c r="H43" s="462">
        <f>'Month (GWh)'!H43*3.6/'Month (Million m3)'!H43</f>
        <v>39.20771456123433</v>
      </c>
      <c r="I43" s="460">
        <f>'Month (GWh)'!I43*3.6/'Month (Million m3)'!I43</f>
        <v>39.38730853391685</v>
      </c>
      <c r="J43" s="460"/>
      <c r="K43" s="460">
        <f>'Month (GWh)'!K43*3.6/'Month (Million m3)'!K43</f>
        <v>39.06714801444043</v>
      </c>
      <c r="L43" s="461">
        <f>'Month (GWh)'!L43*3.6/'Month (Million m3)'!L43</f>
        <v>39.18102371285557</v>
      </c>
      <c r="M43" s="463">
        <f>'Month (GWh)'!M43*3.6/'Month (Million m3)'!M43</f>
        <v>39.07543246862222</v>
      </c>
      <c r="N43" t="s" s="458">
        <f>IF(($M43)&gt;41,"Too High?","")</f>
      </c>
      <c r="O43" t="s" s="459">
        <f>IF(($M43)&lt;38,"Too Low?","")</f>
      </c>
      <c r="P43" s="176"/>
      <c r="Q43" s="176"/>
      <c r="R43" s="176"/>
    </row>
    <row r="44" ht="15" customHeight="1">
      <c r="A44" s="194">
        <v>2002</v>
      </c>
      <c r="B44" t="s" s="229">
        <v>147</v>
      </c>
      <c r="C44" s="460"/>
      <c r="D44" s="460"/>
      <c r="E44" s="460">
        <f>'Month (GWh)'!E44*3.6/'Month (Million m3)'!E44</f>
        <v>39.94596324988795</v>
      </c>
      <c r="F44" s="460"/>
      <c r="G44" s="461">
        <f>'Month (GWh)'!G44*3.6/'Month (Million m3)'!G44</f>
        <v>39.94596324988795</v>
      </c>
      <c r="H44" s="462">
        <f>'Month (GWh)'!H44*3.6/'Month (Million m3)'!H44</f>
        <v>39.13882820258193</v>
      </c>
      <c r="I44" s="460">
        <f>'Month (GWh)'!I44*3.6/'Month (Million m3)'!I44</f>
        <v>39.38730853391685</v>
      </c>
      <c r="J44" s="460"/>
      <c r="K44" s="460">
        <f>'Month (GWh)'!K44*3.6/'Month (Million m3)'!K44</f>
        <v>39.38730853391685</v>
      </c>
      <c r="L44" s="461">
        <f>'Month (GWh)'!L44*3.6/'Month (Million m3)'!L44</f>
        <v>39.20166228604693</v>
      </c>
      <c r="M44" s="463">
        <f>'Month (GWh)'!M44*3.6/'Month (Million m3)'!M44</f>
        <v>39.11311909787222</v>
      </c>
      <c r="N44" t="s" s="458">
        <f>IF(($M44)&gt;41,"Too High?","")</f>
      </c>
      <c r="O44" t="s" s="459">
        <f>IF(($M44)&lt;38,"Too Low?","")</f>
      </c>
      <c r="P44" s="176"/>
      <c r="Q44" s="176"/>
      <c r="R44" s="176"/>
    </row>
    <row r="45" ht="15" customHeight="1">
      <c r="A45" s="194">
        <v>2002</v>
      </c>
      <c r="B45" t="s" s="229">
        <v>148</v>
      </c>
      <c r="C45" s="460"/>
      <c r="D45" s="460"/>
      <c r="E45" s="460">
        <f>'Month (GWh)'!E45*3.6/'Month (Million m3)'!E45</f>
        <v>40.31273555736372</v>
      </c>
      <c r="F45" s="460"/>
      <c r="G45" s="461">
        <f>'Month (GWh)'!G45*3.6/'Month (Million m3)'!G45</f>
        <v>40.31273555736372</v>
      </c>
      <c r="H45" s="462">
        <f>'Month (GWh)'!H45*3.6/'Month (Million m3)'!H45</f>
        <v>39.38730853391686</v>
      </c>
      <c r="I45" s="460">
        <f>'Month (GWh)'!I45*3.6/'Month (Million m3)'!I45</f>
        <v>39.38730853391685</v>
      </c>
      <c r="J45" s="460"/>
      <c r="K45" s="460">
        <f>'Month (GWh)'!K45*3.6/'Month (Million m3)'!K45</f>
        <v>39.38730853391685</v>
      </c>
      <c r="L45" s="461">
        <f>'Month (GWh)'!L45*3.6/'Month (Million m3)'!L45</f>
        <v>39.38730853391685</v>
      </c>
      <c r="M45" s="463">
        <f>'Month (GWh)'!M45*3.6/'Month (Million m3)'!M45</f>
        <v>39.06295380011041</v>
      </c>
      <c r="N45" t="s" s="458">
        <f>IF(($M45)&gt;41,"Too High?","")</f>
      </c>
      <c r="O45" t="s" s="459">
        <f>IF(($M45)&lt;38,"Too Low?","")</f>
      </c>
      <c r="P45" s="176"/>
      <c r="Q45" s="176"/>
      <c r="R45" s="176"/>
    </row>
    <row r="46" ht="15" customHeight="1">
      <c r="A46" s="194">
        <v>2002</v>
      </c>
      <c r="B46" t="s" s="229">
        <v>149</v>
      </c>
      <c r="C46" s="460"/>
      <c r="D46" s="460"/>
      <c r="E46" s="460">
        <f>'Month (GWh)'!E46*3.6/'Month (Million m3)'!E46</f>
        <v>39.37985611510791</v>
      </c>
      <c r="F46" s="460"/>
      <c r="G46" s="461">
        <f>'Month (GWh)'!G46*3.6/'Month (Million m3)'!G46</f>
        <v>39.37985611510791</v>
      </c>
      <c r="H46" s="462">
        <f>'Month (GWh)'!H46*3.6/'Month (Million m3)'!H46</f>
        <v>39.24437689969605</v>
      </c>
      <c r="I46" s="460">
        <f>'Month (GWh)'!I46*3.6/'Month (Million m3)'!I46</f>
        <v>39.38730853391685</v>
      </c>
      <c r="J46" s="460"/>
      <c r="K46" s="460">
        <f>'Month (GWh)'!K46*3.6/'Month (Million m3)'!K46</f>
        <v>39.16433121019109</v>
      </c>
      <c r="L46" s="461">
        <f>'Month (GWh)'!L46*3.6/'Month (Million m3)'!L46</f>
        <v>39.22265250293103</v>
      </c>
      <c r="M46" s="463">
        <f>'Month (GWh)'!M46*3.6/'Month (Million m3)'!M46</f>
        <v>39.02418643980819</v>
      </c>
      <c r="N46" t="s" s="458">
        <f>IF(($M46)&gt;41,"Too High?","")</f>
      </c>
      <c r="O46" t="s" s="459">
        <f>IF(($M46)&lt;38,"Too Low?","")</f>
      </c>
      <c r="P46" s="176"/>
      <c r="Q46" s="176"/>
      <c r="R46" s="176"/>
    </row>
    <row r="47" ht="15" customHeight="1">
      <c r="A47" s="253">
        <v>2002</v>
      </c>
      <c r="B47" t="s" s="254">
        <v>101</v>
      </c>
      <c r="C47" s="464">
        <f>'Month (GWh)'!C47*3.6/'Month (Million m3)'!C47</f>
        <v>39.38730853391685</v>
      </c>
      <c r="D47" s="464"/>
      <c r="E47" s="464">
        <f>'Month (GWh)'!E47*3.6/'Month (Million m3)'!E47</f>
        <v>40.72043393853023</v>
      </c>
      <c r="F47" s="464"/>
      <c r="G47" s="465">
        <f>'Month (GWh)'!G47*3.6/'Month (Million m3)'!G47</f>
        <v>40.64940276393369</v>
      </c>
      <c r="H47" s="466">
        <f>'Month (GWh)'!H47*3.6/'Month (Million m3)'!H47</f>
        <v>39.28022922636104</v>
      </c>
      <c r="I47" s="464">
        <f>'Month (GWh)'!I47*3.6/'Month (Million m3)'!I47</f>
        <v>39.38730853391685</v>
      </c>
      <c r="J47" s="464"/>
      <c r="K47" s="464">
        <f>'Month (GWh)'!K47*3.6/'Month (Million m3)'!K47</f>
        <v>39.21702127659574</v>
      </c>
      <c r="L47" s="465">
        <f>'Month (GWh)'!L47*3.6/'Month (Million m3)'!L47</f>
        <v>39.25623662197642</v>
      </c>
      <c r="M47" s="467">
        <f>'Month (GWh)'!M47*3.6/'Month (Million m3)'!M47</f>
        <v>34.45226813464065</v>
      </c>
      <c r="N47" t="s" s="458">
        <f>IF(($M47)&gt;41,"Too High?","")</f>
      </c>
      <c r="O47" s="286"/>
      <c r="P47" s="176"/>
      <c r="Q47" s="176"/>
      <c r="R47" s="176"/>
    </row>
    <row r="48" ht="15" customHeight="1">
      <c r="A48" s="259">
        <v>2003</v>
      </c>
      <c r="B48" t="s" s="260">
        <v>89</v>
      </c>
      <c r="C48" s="454"/>
      <c r="D48" s="454"/>
      <c r="E48" s="454">
        <f>'Month (GWh)'!E48*3.6/'Month (Million m3)'!E48</f>
        <v>40.72732342553826</v>
      </c>
      <c r="F48" s="454"/>
      <c r="G48" s="455">
        <f>'Month (GWh)'!G48*3.6/'Month (Million m3)'!G48</f>
        <v>40.72732342553826</v>
      </c>
      <c r="H48" s="456">
        <f>'Month (GWh)'!H48*3.6/'Month (Million m3)'!H48</f>
        <v>38.97818181818182</v>
      </c>
      <c r="I48" s="454">
        <f>'Month (GWh)'!I48*3.6/'Month (Million m3)'!I48</f>
        <v>39.38730853391685</v>
      </c>
      <c r="J48" s="454"/>
      <c r="K48" s="454">
        <f>'Month (GWh)'!K48*3.6/'Month (Million m3)'!K48</f>
        <v>39.4059880239521</v>
      </c>
      <c r="L48" s="455">
        <f>'Month (GWh)'!L48*3.6/'Month (Million m3)'!L48</f>
        <v>39.30564824364497</v>
      </c>
      <c r="M48" s="457">
        <f>'Month (GWh)'!M48*3.6/'Month (Million m3)'!M48</f>
        <v>46.0570888755803</v>
      </c>
      <c r="N48" s="284"/>
      <c r="O48" s="286"/>
      <c r="P48" s="176"/>
      <c r="Q48" s="176"/>
      <c r="R48" s="176"/>
    </row>
    <row r="49" ht="15" customHeight="1">
      <c r="A49" s="194">
        <v>2003</v>
      </c>
      <c r="B49" t="s" s="229">
        <v>87</v>
      </c>
      <c r="C49" s="460"/>
      <c r="D49" s="460"/>
      <c r="E49" s="460">
        <f>'Month (GWh)'!E49*3.6/'Month (Million m3)'!E49</f>
        <v>40.61304118915566</v>
      </c>
      <c r="F49" s="460"/>
      <c r="G49" s="461">
        <f>'Month (GWh)'!G49*3.6/'Month (Million m3)'!G49</f>
        <v>40.61304118915566</v>
      </c>
      <c r="H49" s="462">
        <f>'Month (GWh)'!H49*3.6/'Month (Million m3)'!H49</f>
        <v>39.25270588235294</v>
      </c>
      <c r="I49" s="460">
        <f>'Month (GWh)'!I49*3.6/'Month (Million m3)'!I49</f>
        <v>39.38730853391685</v>
      </c>
      <c r="J49" s="460"/>
      <c r="K49" s="460">
        <f>'Month (GWh)'!K49*3.6/'Month (Million m3)'!K49</f>
        <v>39.28073394495413</v>
      </c>
      <c r="L49" s="461">
        <f>'Month (GWh)'!L49*3.6/'Month (Million m3)'!L49</f>
        <v>39.26944895253303</v>
      </c>
      <c r="M49" s="463">
        <f>'Month (GWh)'!M49*3.6/'Month (Million m3)'!M49</f>
        <v>36.49009589635713</v>
      </c>
      <c r="N49" s="284"/>
      <c r="O49" s="286"/>
      <c r="P49" s="176"/>
      <c r="Q49" s="176"/>
      <c r="R49" s="176"/>
    </row>
    <row r="50" ht="15" customHeight="1">
      <c r="A50" s="194">
        <v>2003</v>
      </c>
      <c r="B50" t="s" s="229">
        <v>141</v>
      </c>
      <c r="C50" s="460"/>
      <c r="D50" s="460"/>
      <c r="E50" s="460">
        <f>'Month (GWh)'!E50*3.6/'Month (Million m3)'!E50</f>
        <v>41.07731932629935</v>
      </c>
      <c r="F50" s="460"/>
      <c r="G50" s="461">
        <f>'Month (GWh)'!G50*3.6/'Month (Million m3)'!G50</f>
        <v>41.07731932629935</v>
      </c>
      <c r="H50" s="462">
        <f>'Month (GWh)'!H50*3.6/'Month (Million m3)'!H50</f>
        <v>39.13636363636363</v>
      </c>
      <c r="I50" s="460">
        <f>'Month (GWh)'!I50*3.6/'Month (Million m3)'!I50</f>
        <v>39.38730853391685</v>
      </c>
      <c r="J50" s="460"/>
      <c r="K50" s="460">
        <f>'Month (GWh)'!K50*3.6/'Month (Million m3)'!K50</f>
        <v>39.20869565217392</v>
      </c>
      <c r="L50" s="461">
        <f>'Month (GWh)'!L50*3.6/'Month (Million m3)'!L50</f>
        <v>39.15528859541639</v>
      </c>
      <c r="M50" s="463">
        <f>'Month (GWh)'!M50*3.6/'Month (Million m3)'!M50</f>
        <v>38.22493223180231</v>
      </c>
      <c r="N50" s="284"/>
      <c r="O50" s="286"/>
      <c r="P50" s="176"/>
      <c r="Q50" s="176"/>
      <c r="R50" s="176"/>
    </row>
    <row r="51" ht="15" customHeight="1">
      <c r="A51" s="194">
        <v>2003</v>
      </c>
      <c r="B51" t="s" s="229">
        <v>142</v>
      </c>
      <c r="C51" s="460"/>
      <c r="D51" s="460"/>
      <c r="E51" s="460">
        <f>'Month (GWh)'!E51*3.6/'Month (Million m3)'!E51</f>
        <v>40.85869595517521</v>
      </c>
      <c r="F51" s="460"/>
      <c r="G51" s="461">
        <f>'Month (GWh)'!G51*3.6/'Month (Million m3)'!G51</f>
        <v>40.85869595517521</v>
      </c>
      <c r="H51" s="462">
        <f>'Month (GWh)'!H51*3.6/'Month (Million m3)'!H51</f>
        <v>39.14777227722772</v>
      </c>
      <c r="I51" s="460">
        <f>'Month (GWh)'!I51*3.6/'Month (Million m3)'!I51</f>
        <v>39.38730853391685</v>
      </c>
      <c r="J51" s="460"/>
      <c r="K51" s="460">
        <f>'Month (GWh)'!K51*3.6/'Month (Million m3)'!K51</f>
        <v>39.12074303405573</v>
      </c>
      <c r="L51" s="461">
        <f>'Month (GWh)'!L51*3.6/'Month (Million m3)'!L51</f>
        <v>39.14695193032984</v>
      </c>
      <c r="M51" s="463">
        <f>'Month (GWh)'!M51*3.6/'Month (Million m3)'!M51</f>
        <v>38.70137354525812</v>
      </c>
      <c r="N51" s="284"/>
      <c r="O51" s="286"/>
      <c r="P51" s="237"/>
      <c r="Q51" s="237"/>
      <c r="R51" s="237"/>
    </row>
    <row r="52" ht="15" customHeight="1">
      <c r="A52" s="194">
        <v>2003</v>
      </c>
      <c r="B52" t="s" s="229">
        <v>143</v>
      </c>
      <c r="C52" s="460"/>
      <c r="D52" s="460"/>
      <c r="E52" s="460">
        <f>'Month (GWh)'!E52*3.6/'Month (Million m3)'!E52</f>
        <v>40.69229366680509</v>
      </c>
      <c r="F52" s="460"/>
      <c r="G52" s="461">
        <f>'Month (GWh)'!G52*3.6/'Month (Million m3)'!G52</f>
        <v>40.69229366680509</v>
      </c>
      <c r="H52" s="462">
        <f>'Month (GWh)'!H52*3.6/'Month (Million m3)'!H52</f>
        <v>39.1455</v>
      </c>
      <c r="I52" s="460">
        <f>'Month (GWh)'!I52*3.6/'Month (Million m3)'!I52</f>
        <v>39.38730853391685</v>
      </c>
      <c r="J52" s="460"/>
      <c r="K52" s="460">
        <f>'Month (GWh)'!K52*3.6/'Month (Million m3)'!K52</f>
        <v>39.15709779179811</v>
      </c>
      <c r="L52" s="461">
        <f>'Month (GWh)'!L52*3.6/'Month (Million m3)'!L52</f>
        <v>39.15107836061448</v>
      </c>
      <c r="M52" s="463">
        <f>'Month (GWh)'!M52*3.6/'Month (Million m3)'!M52</f>
        <v>38.59840180375839</v>
      </c>
      <c r="N52" s="284"/>
      <c r="O52" s="286"/>
      <c r="P52" s="237"/>
      <c r="Q52" s="237"/>
      <c r="R52" s="237"/>
    </row>
    <row r="53" ht="15" customHeight="1">
      <c r="A53" s="194">
        <v>2003</v>
      </c>
      <c r="B53" t="s" s="229">
        <v>144</v>
      </c>
      <c r="C53" s="460"/>
      <c r="D53" s="460"/>
      <c r="E53" s="460">
        <f>'Month (GWh)'!E53*3.6/'Month (Million m3)'!E53</f>
        <v>40.43705944506362</v>
      </c>
      <c r="F53" s="460"/>
      <c r="G53" s="461">
        <f>'Month (GWh)'!G53*3.6/'Month (Million m3)'!G53</f>
        <v>40.43705944506362</v>
      </c>
      <c r="H53" s="462">
        <f>'Month (GWh)'!H53*3.6/'Month (Million m3)'!H53</f>
        <v>39.14117647058823</v>
      </c>
      <c r="I53" s="460">
        <f>'Month (GWh)'!I53*3.6/'Month (Million m3)'!I53</f>
        <v>39.38730853391685</v>
      </c>
      <c r="J53" s="460"/>
      <c r="K53" s="460">
        <f>'Month (GWh)'!K53*3.6/'Month (Million m3)'!K53</f>
        <v>39.14838709677419</v>
      </c>
      <c r="L53" s="461">
        <f>'Month (GWh)'!L53*3.6/'Month (Million m3)'!L53</f>
        <v>39.14305862655617</v>
      </c>
      <c r="M53" s="463">
        <f>'Month (GWh)'!M53*3.6/'Month (Million m3)'!M53</f>
        <v>38.9379393237653</v>
      </c>
      <c r="N53" s="284"/>
      <c r="O53" s="286"/>
      <c r="P53" s="317"/>
      <c r="Q53" s="237"/>
      <c r="R53" s="237"/>
    </row>
    <row r="54" ht="15" customHeight="1">
      <c r="A54" s="194">
        <v>2003</v>
      </c>
      <c r="B54" t="s" s="229">
        <v>145</v>
      </c>
      <c r="C54" s="460"/>
      <c r="D54" s="460"/>
      <c r="E54" s="460">
        <f>'Month (GWh)'!E54*3.6/'Month (Million m3)'!E54</f>
        <v>40.77220125786165</v>
      </c>
      <c r="F54" s="460"/>
      <c r="G54" s="461">
        <f>'Month (GWh)'!G54*3.6/'Month (Million m3)'!G54</f>
        <v>40.77220125786165</v>
      </c>
      <c r="H54" s="462">
        <f>'Month (GWh)'!H54*3.6/'Month (Million m3)'!H54</f>
        <v>39.15882352941177</v>
      </c>
      <c r="I54" s="460">
        <f>'Month (GWh)'!I54*3.6/'Month (Million m3)'!I54</f>
        <v>39.38730853391685</v>
      </c>
      <c r="J54" s="460"/>
      <c r="K54" s="460">
        <f>'Month (GWh)'!K54*3.6/'Month (Million m3)'!K54</f>
        <v>39.05567010309279</v>
      </c>
      <c r="L54" s="461">
        <f>'Month (GWh)'!L54*3.6/'Month (Million m3)'!L54</f>
        <v>39.14529574331773</v>
      </c>
      <c r="M54" s="463">
        <f>'Month (GWh)'!M54*3.6/'Month (Million m3)'!M54</f>
        <v>38.76690348131201</v>
      </c>
      <c r="N54" s="284"/>
      <c r="O54" s="286"/>
      <c r="P54" s="317"/>
      <c r="Q54" s="237"/>
      <c r="R54" s="237"/>
    </row>
    <row r="55" ht="15" customHeight="1">
      <c r="A55" s="194">
        <v>2003</v>
      </c>
      <c r="B55" t="s" s="229">
        <v>146</v>
      </c>
      <c r="C55" s="460"/>
      <c r="D55" s="460"/>
      <c r="E55" s="460">
        <f>'Month (GWh)'!E55*3.6/'Month (Million m3)'!E55</f>
        <v>40.47662545274815</v>
      </c>
      <c r="F55" s="460"/>
      <c r="G55" s="461">
        <f>'Month (GWh)'!G55*3.6/'Month (Million m3)'!G55</f>
        <v>40.47662545274815</v>
      </c>
      <c r="H55" s="462">
        <f>'Month (GWh)'!H55*3.6/'Month (Million m3)'!H55</f>
        <v>39.16390066626287</v>
      </c>
      <c r="I55" s="460">
        <f>'Month (GWh)'!I55*3.6/'Month (Million m3)'!I55</f>
        <v>39.38730853391685</v>
      </c>
      <c r="J55" s="460"/>
      <c r="K55" s="460">
        <f>'Month (GWh)'!K55*3.6/'Month (Million m3)'!K55</f>
        <v>39.10298507462687</v>
      </c>
      <c r="L55" s="461">
        <f>'Month (GWh)'!L55*3.6/'Month (Million m3)'!L55</f>
        <v>39.1577658693592</v>
      </c>
      <c r="M55" s="463">
        <f>'Month (GWh)'!M55*3.6/'Month (Million m3)'!M55</f>
        <v>38.88692453498841</v>
      </c>
      <c r="N55" s="284"/>
      <c r="O55" s="286"/>
      <c r="P55" s="176"/>
      <c r="Q55" s="176"/>
      <c r="R55" s="176"/>
    </row>
    <row r="56" ht="15" customHeight="1">
      <c r="A56" s="194">
        <v>2003</v>
      </c>
      <c r="B56" t="s" s="229">
        <v>147</v>
      </c>
      <c r="C56" s="460"/>
      <c r="D56" s="460"/>
      <c r="E56" s="460">
        <f>'Month (GWh)'!E56*3.6/'Month (Million m3)'!E56</f>
        <v>40.33462466658199</v>
      </c>
      <c r="F56" s="460"/>
      <c r="G56" s="461">
        <f>'Month (GWh)'!G56*3.6/'Month (Million m3)'!G56</f>
        <v>40.33462466658199</v>
      </c>
      <c r="H56" s="462">
        <f>'Month (GWh)'!H56*3.6/'Month (Million m3)'!H56</f>
        <v>39.09803921568628</v>
      </c>
      <c r="I56" s="460">
        <f>'Month (GWh)'!I56*3.6/'Month (Million m3)'!I56</f>
        <v>39.38730853391685</v>
      </c>
      <c r="J56" s="460"/>
      <c r="K56" s="460">
        <f>'Month (GWh)'!K56*3.6/'Month (Million m3)'!K56</f>
        <v>39.38730853391686</v>
      </c>
      <c r="L56" s="461">
        <f>'Month (GWh)'!L56*3.6/'Month (Million m3)'!L56</f>
        <v>39.21909452140806</v>
      </c>
      <c r="M56" s="463">
        <f>'Month (GWh)'!M56*3.6/'Month (Million m3)'!M56</f>
        <v>38.73144779601153</v>
      </c>
      <c r="N56" s="284"/>
      <c r="O56" s="286"/>
      <c r="P56" s="176"/>
      <c r="Q56" s="176"/>
      <c r="R56" s="176"/>
    </row>
    <row r="57" ht="15" customHeight="1">
      <c r="A57" s="194">
        <v>2003</v>
      </c>
      <c r="B57" t="s" s="229">
        <v>148</v>
      </c>
      <c r="C57" s="460"/>
      <c r="D57" s="460"/>
      <c r="E57" s="460">
        <f>'Month (GWh)'!E57*3.6/'Month (Million m3)'!E57</f>
        <v>41.14012084047254</v>
      </c>
      <c r="F57" s="460"/>
      <c r="G57" s="461">
        <f>'Month (GWh)'!G57*3.6/'Month (Million m3)'!G57</f>
        <v>41.14012084047254</v>
      </c>
      <c r="H57" s="462">
        <f>'Month (GWh)'!H57*3.6/'Month (Million m3)'!H57</f>
        <v>39.22971428571429</v>
      </c>
      <c r="I57" s="460">
        <f>'Month (GWh)'!I57*3.6/'Month (Million m3)'!I57</f>
        <v>39.38730853391685</v>
      </c>
      <c r="J57" s="460"/>
      <c r="K57" s="460">
        <f>'Month (GWh)'!K57*3.6/'Month (Million m3)'!K57</f>
        <v>39.09375</v>
      </c>
      <c r="L57" s="461">
        <f>'Month (GWh)'!L57*3.6/'Month (Million m3)'!L57</f>
        <v>39.19187473388605</v>
      </c>
      <c r="M57" s="463">
        <f>'Month (GWh)'!M57*3.6/'Month (Million m3)'!M57</f>
        <v>33.86536240898599</v>
      </c>
      <c r="N57" s="284"/>
      <c r="O57" s="286"/>
      <c r="P57" s="176"/>
      <c r="Q57" s="176"/>
      <c r="R57" s="176"/>
    </row>
    <row r="58" ht="15" customHeight="1">
      <c r="A58" s="194">
        <v>2003</v>
      </c>
      <c r="B58" t="s" s="229">
        <v>149</v>
      </c>
      <c r="C58" s="460">
        <f>'Month (GWh)'!C58*3.6/'Month (Million m3)'!C58</f>
        <v>39.38730853391686</v>
      </c>
      <c r="D58" s="460"/>
      <c r="E58" s="460">
        <f>'Month (GWh)'!E58*3.6/'Month (Million m3)'!E58</f>
        <v>40.98003634196148</v>
      </c>
      <c r="F58" s="460"/>
      <c r="G58" s="461">
        <f>'Month (GWh)'!G58*3.6/'Month (Million m3)'!G58</f>
        <v>40.9187659704105</v>
      </c>
      <c r="H58" s="462"/>
      <c r="I58" s="460">
        <f>'Month (GWh)'!I58*3.6/'Month (Million m3)'!I58</f>
        <v>39.38730853391685</v>
      </c>
      <c r="J58" s="460"/>
      <c r="K58" s="460">
        <f>'Month (GWh)'!K58*3.6/'Month (Million m3)'!K58</f>
        <v>39.55457413249211</v>
      </c>
      <c r="L58" s="461">
        <f>'Month (GWh)'!L58*3.6/'Month (Million m3)'!L58</f>
        <v>39.54328598987943</v>
      </c>
      <c r="M58" s="463">
        <f>'Month (GWh)'!M58*3.6/'Month (Million m3)'!M58</f>
        <v>41.89823180076672</v>
      </c>
      <c r="N58" s="284"/>
      <c r="O58" s="286"/>
      <c r="P58" s="176"/>
      <c r="Q58" s="176"/>
      <c r="R58" s="176"/>
    </row>
    <row r="59" ht="15" customHeight="1">
      <c r="A59" s="253">
        <v>2003</v>
      </c>
      <c r="B59" t="s" s="254">
        <v>101</v>
      </c>
      <c r="C59" s="464">
        <f>'Month (GWh)'!C59*3.6/'Month (Million m3)'!C59</f>
        <v>39.38730853391685</v>
      </c>
      <c r="D59" s="464"/>
      <c r="E59" s="464">
        <f>'Month (GWh)'!E59*3.6/'Month (Million m3)'!E59</f>
        <v>40.9157123642101</v>
      </c>
      <c r="F59" s="464"/>
      <c r="G59" s="465">
        <f>'Month (GWh)'!G59*3.6/'Month (Million m3)'!G59</f>
        <v>40.47912308595951</v>
      </c>
      <c r="H59" s="466"/>
      <c r="I59" s="464">
        <f>'Month (GWh)'!I59*3.6/'Month (Million m3)'!I59</f>
        <v>39.38730853391685</v>
      </c>
      <c r="J59" s="464"/>
      <c r="K59" s="464">
        <f>'Month (GWh)'!K59*3.6/'Month (Million m3)'!K59</f>
        <v>39.96233766233766</v>
      </c>
      <c r="L59" s="465">
        <f>'Month (GWh)'!L59*3.6/'Month (Million m3)'!L59</f>
        <v>39.91836896245464</v>
      </c>
      <c r="M59" s="467">
        <f>'Month (GWh)'!M59*3.6/'Month (Million m3)'!M59</f>
        <v>40.67389786119676</v>
      </c>
      <c r="N59" s="284"/>
      <c r="O59" s="286"/>
      <c r="P59" s="176"/>
      <c r="Q59" s="176"/>
      <c r="R59" s="176"/>
    </row>
    <row r="60" ht="15" customHeight="1">
      <c r="A60" s="259">
        <v>2004</v>
      </c>
      <c r="B60" t="s" s="260">
        <v>89</v>
      </c>
      <c r="C60" s="454">
        <f>'Month (GWh)'!C60*3.6/'Month (Million m3)'!C60</f>
        <v>39.38730853391684</v>
      </c>
      <c r="D60" s="454"/>
      <c r="E60" s="454">
        <f>'Month (GWh)'!E60*3.6/'Month (Million m3)'!E60</f>
        <v>40.8354685364689</v>
      </c>
      <c r="F60" s="454"/>
      <c r="G60" s="455">
        <f>'Month (GWh)'!G60*3.6/'Month (Million m3)'!G60</f>
        <v>40.25962498225018</v>
      </c>
      <c r="H60" s="456"/>
      <c r="I60" s="454">
        <f>'Month (GWh)'!I60*3.6/'Month (Million m3)'!I60</f>
        <v>39.38730853391685</v>
      </c>
      <c r="J60" s="454"/>
      <c r="K60" s="454">
        <f>'Month (GWh)'!K60*3.6/'Month (Million m3)'!K60</f>
        <v>40.25571428571428</v>
      </c>
      <c r="L60" s="455">
        <f>'Month (GWh)'!L60*3.6/'Month (Million m3)'!L60</f>
        <v>40.18705544237533</v>
      </c>
      <c r="M60" s="457">
        <f>'Month (GWh)'!M60*3.6/'Month (Million m3)'!M60</f>
        <v>40.27824467638175</v>
      </c>
      <c r="N60" s="284"/>
      <c r="O60" s="286"/>
      <c r="P60" s="176"/>
      <c r="Q60" s="176"/>
      <c r="R60" s="176"/>
    </row>
    <row r="61" ht="15" customHeight="1">
      <c r="A61" s="194">
        <v>2004</v>
      </c>
      <c r="B61" t="s" s="229">
        <v>87</v>
      </c>
      <c r="C61" s="460">
        <f>'Month (GWh)'!C61*3.6/'Month (Million m3)'!C61</f>
        <v>39.38730853391685</v>
      </c>
      <c r="D61" s="460"/>
      <c r="E61" s="460">
        <f>'Month (GWh)'!E61*3.6/'Month (Million m3)'!E61</f>
        <v>40.83958434631291</v>
      </c>
      <c r="F61" s="460"/>
      <c r="G61" s="461">
        <f>'Month (GWh)'!G61*3.6/'Month (Million m3)'!G61</f>
        <v>40.28013791378301</v>
      </c>
      <c r="H61" s="462"/>
      <c r="I61" s="460">
        <f>'Month (GWh)'!I61*3.6/'Month (Million m3)'!I61</f>
        <v>39.38730853391685</v>
      </c>
      <c r="J61" s="460"/>
      <c r="K61" s="460">
        <f>'Month (GWh)'!K61*3.6/'Month (Million m3)'!K61</f>
        <v>40.13617021276595</v>
      </c>
      <c r="L61" s="461">
        <f>'Month (GWh)'!L61*3.6/'Month (Million m3)'!L61</f>
        <v>40.07243898909847</v>
      </c>
      <c r="M61" s="463">
        <f>'Month (GWh)'!M61*3.6/'Month (Million m3)'!M61</f>
        <v>40.34052872918171</v>
      </c>
      <c r="N61" s="284"/>
      <c r="O61" s="286"/>
      <c r="P61" s="176"/>
      <c r="Q61" s="176"/>
      <c r="R61" s="176"/>
    </row>
    <row r="62" ht="15" customHeight="1">
      <c r="A62" s="194">
        <v>2004</v>
      </c>
      <c r="B62" t="s" s="229">
        <v>141</v>
      </c>
      <c r="C62" s="460">
        <f>'Month (GWh)'!C62*3.6/'Month (Million m3)'!C62</f>
        <v>39.38730853391685</v>
      </c>
      <c r="D62" s="460"/>
      <c r="E62" s="460">
        <f>'Month (GWh)'!E62*3.6/'Month (Million m3)'!E62</f>
        <v>40.88408964732888</v>
      </c>
      <c r="F62" s="460"/>
      <c r="G62" s="461">
        <f>'Month (GWh)'!G62*3.6/'Month (Million m3)'!G62</f>
        <v>40.61223918112614</v>
      </c>
      <c r="H62" s="462">
        <f>'Month (GWh)'!H62*3.6/'Month (Million m3)'!H62</f>
        <v>39.38730853391685</v>
      </c>
      <c r="I62" s="460">
        <f>'Month (GWh)'!I62*3.6/'Month (Million m3)'!I62</f>
        <v>39.38730853391685</v>
      </c>
      <c r="J62" s="460"/>
      <c r="K62" s="460">
        <f>'Month (GWh)'!K62*3.6/'Month (Million m3)'!K62</f>
        <v>39.62175226586103</v>
      </c>
      <c r="L62" s="461">
        <f>'Month (GWh)'!L62*3.6/'Month (Million m3)'!L62</f>
        <v>39.55947410224212</v>
      </c>
      <c r="M62" s="463">
        <f>'Month (GWh)'!M62*3.6/'Month (Million m3)'!M62</f>
        <v>41.31890276274633</v>
      </c>
      <c r="N62" s="284"/>
      <c r="O62" s="286"/>
      <c r="P62" s="176"/>
      <c r="Q62" s="176"/>
      <c r="R62" s="176"/>
    </row>
    <row r="63" ht="15" customHeight="1">
      <c r="A63" s="194">
        <v>2004</v>
      </c>
      <c r="B63" t="s" s="229">
        <v>142</v>
      </c>
      <c r="C63" s="460"/>
      <c r="D63" s="460"/>
      <c r="E63" s="460">
        <f>'Month (GWh)'!E63*3.6/'Month (Million m3)'!E63</f>
        <v>40.28927399951781</v>
      </c>
      <c r="F63" s="460"/>
      <c r="G63" s="461">
        <f>'Month (GWh)'!G63*3.6/'Month (Million m3)'!G63</f>
        <v>40.28927399951781</v>
      </c>
      <c r="H63" s="462">
        <f>'Month (GWh)'!H63*3.6/'Month (Million m3)'!H63</f>
        <v>39.32173913043478</v>
      </c>
      <c r="I63" s="460">
        <f>'Month (GWh)'!I63*3.6/'Month (Million m3)'!I63</f>
        <v>39.38730853391685</v>
      </c>
      <c r="J63" s="460"/>
      <c r="K63" s="460">
        <f>'Month (GWh)'!K63*3.6/'Month (Million m3)'!K63</f>
        <v>38.94230769230769</v>
      </c>
      <c r="L63" s="461">
        <f>'Month (GWh)'!L63*3.6/'Month (Million m3)'!L63</f>
        <v>39.19956369646791</v>
      </c>
      <c r="M63" s="463">
        <f>'Month (GWh)'!M63*3.6/'Month (Million m3)'!M63</f>
        <v>38.09581559046485</v>
      </c>
      <c r="N63" t="s" s="458">
        <f>IF(($M63)&gt;41,"Too High?","")</f>
      </c>
      <c r="O63" t="s" s="459">
        <f>IF(($M63)&lt;38,"Too Low?","")</f>
      </c>
      <c r="P63" s="176"/>
      <c r="Q63" s="176"/>
      <c r="R63" s="176"/>
    </row>
    <row r="64" ht="15" customHeight="1">
      <c r="A64" s="194">
        <v>2004</v>
      </c>
      <c r="B64" t="s" s="229">
        <v>143</v>
      </c>
      <c r="C64" s="460"/>
      <c r="D64" s="460"/>
      <c r="E64" s="460">
        <f>'Month (GWh)'!E64*3.6/'Month (Million m3)'!E64</f>
        <v>40.14539179894609</v>
      </c>
      <c r="F64" s="460"/>
      <c r="G64" s="461">
        <f>'Month (GWh)'!G64*3.6/'Month (Million m3)'!G64</f>
        <v>40.14539179894609</v>
      </c>
      <c r="H64" s="462">
        <f>'Month (GWh)'!H64*3.6/'Month (Million m3)'!H64</f>
        <v>39.38730853391685</v>
      </c>
      <c r="I64" s="460">
        <f>'Month (GWh)'!I64*3.6/'Month (Million m3)'!I64</f>
        <v>39.38730853391686</v>
      </c>
      <c r="J64" s="460"/>
      <c r="K64" s="460">
        <f>'Month (GWh)'!K64*3.6/'Month (Million m3)'!K64</f>
        <v>39.09078947368421</v>
      </c>
      <c r="L64" s="461">
        <f>'Month (GWh)'!L64*3.6/'Month (Million m3)'!L64</f>
        <v>39.32522672426142</v>
      </c>
      <c r="M64" s="463">
        <f>'Month (GWh)'!M64*3.6/'Month (Million m3)'!M64</f>
        <v>38.80042321393323</v>
      </c>
      <c r="N64" t="s" s="458">
        <f>IF(($M64)&gt;41,"Too High?","")</f>
      </c>
      <c r="O64" t="s" s="459">
        <f>IF(($M64)&lt;38,"Too Low?","")</f>
      </c>
      <c r="P64" s="176"/>
      <c r="Q64" s="176"/>
      <c r="R64" s="176"/>
    </row>
    <row r="65" ht="15" customHeight="1">
      <c r="A65" s="194">
        <v>2004</v>
      </c>
      <c r="B65" t="s" s="229">
        <v>144</v>
      </c>
      <c r="C65" s="460"/>
      <c r="D65" s="460"/>
      <c r="E65" s="460">
        <f>'Month (GWh)'!E65*3.6/'Month (Million m3)'!E65</f>
        <v>39.18642021262855</v>
      </c>
      <c r="F65" s="460"/>
      <c r="G65" s="461">
        <f>'Month (GWh)'!G65*3.6/'Month (Million m3)'!G65</f>
        <v>39.18642021262855</v>
      </c>
      <c r="H65" s="462">
        <f>'Month (GWh)'!H65*3.6/'Month (Million m3)'!H65</f>
        <v>39.12659732540862</v>
      </c>
      <c r="I65" s="460">
        <f>'Month (GWh)'!I65*3.6/'Month (Million m3)'!I65</f>
        <v>39.38730853391685</v>
      </c>
      <c r="J65" s="460"/>
      <c r="K65" s="460">
        <f>'Month (GWh)'!K65*3.6/'Month (Million m3)'!K65</f>
        <v>39.38730853391685</v>
      </c>
      <c r="L65" s="461">
        <f>'Month (GWh)'!L65*3.6/'Month (Million m3)'!L65</f>
        <v>39.17272909827755</v>
      </c>
      <c r="M65" s="463">
        <f>'Month (GWh)'!M65*3.6/'Month (Million m3)'!M65</f>
        <v>39.1695553015478</v>
      </c>
      <c r="N65" t="s" s="458">
        <f>IF(($M65)&gt;41,"Too High?","")</f>
      </c>
      <c r="O65" t="s" s="459">
        <f>IF(($M65)&lt;38,"Too Low?","")</f>
      </c>
      <c r="P65" s="176"/>
      <c r="Q65" s="176"/>
      <c r="R65" s="176"/>
    </row>
    <row r="66" ht="15" customHeight="1">
      <c r="A66" s="194">
        <v>2004</v>
      </c>
      <c r="B66" t="s" s="229">
        <v>145</v>
      </c>
      <c r="C66" s="460"/>
      <c r="D66" s="460"/>
      <c r="E66" s="460">
        <f>'Month (GWh)'!E66*3.6/'Month (Million m3)'!E66</f>
        <v>39.96198754241067</v>
      </c>
      <c r="F66" s="460"/>
      <c r="G66" s="461">
        <f>'Month (GWh)'!G66*3.6/'Month (Million m3)'!G66</f>
        <v>39.96198754241067</v>
      </c>
      <c r="H66" s="462">
        <f>'Month (GWh)'!H66*3.6/'Month (Million m3)'!H66</f>
        <v>39.16761778367618</v>
      </c>
      <c r="I66" s="460">
        <f>'Month (GWh)'!I66*3.6/'Month (Million m3)'!I66</f>
        <v>39.38730853391685</v>
      </c>
      <c r="J66" s="460"/>
      <c r="K66" s="460">
        <f>'Month (GWh)'!K66*3.6/'Month (Million m3)'!K66</f>
        <v>39.03503649635037</v>
      </c>
      <c r="L66" s="461">
        <f>'Month (GWh)'!L66*3.6/'Month (Million m3)'!L66</f>
        <v>39.150177832845</v>
      </c>
      <c r="M66" s="463">
        <f>'Month (GWh)'!M66*3.6/'Month (Million m3)'!M66</f>
        <v>38.78256154234202</v>
      </c>
      <c r="N66" t="s" s="458">
        <f>IF(($M66)&gt;41,"Too High?","")</f>
      </c>
      <c r="O66" t="s" s="459">
        <f>IF(($M66)&lt;38,"Too Low?","")</f>
      </c>
      <c r="P66" s="176"/>
      <c r="Q66" s="176"/>
      <c r="R66" s="176"/>
    </row>
    <row r="67" ht="15" customHeight="1">
      <c r="A67" s="194">
        <v>2004</v>
      </c>
      <c r="B67" t="s" s="229">
        <v>146</v>
      </c>
      <c r="C67" s="460"/>
      <c r="D67" s="460"/>
      <c r="E67" s="460">
        <f>'Month (GWh)'!E67*3.6/'Month (Million m3)'!E67</f>
        <v>40.04371750039935</v>
      </c>
      <c r="F67" s="460"/>
      <c r="G67" s="461">
        <f>'Month (GWh)'!G67*3.6/'Month (Million m3)'!G67</f>
        <v>40.04371750039935</v>
      </c>
      <c r="H67" s="462">
        <f>'Month (GWh)'!H67*3.6/'Month (Million m3)'!H67</f>
        <v>39.20106809078772</v>
      </c>
      <c r="I67" s="460">
        <f>'Month (GWh)'!I67*3.6/'Month (Million m3)'!I67</f>
        <v>39.38730853391686</v>
      </c>
      <c r="J67" s="460"/>
      <c r="K67" s="460">
        <f>'Month (GWh)'!K67*3.6/'Month (Million m3)'!K67</f>
        <v>39.10791366906475</v>
      </c>
      <c r="L67" s="461">
        <f>'Month (GWh)'!L67*3.6/'Month (Million m3)'!L67</f>
        <v>39.18077800069844</v>
      </c>
      <c r="M67" s="463">
        <f>'Month (GWh)'!M67*3.6/'Month (Million m3)'!M67</f>
        <v>38.54714139124408</v>
      </c>
      <c r="N67" t="s" s="458">
        <f>IF(($M67)&gt;41,"Too High?","")</f>
      </c>
      <c r="O67" t="s" s="459">
        <f>IF(($M67)&lt;38,"Too Low?","")</f>
      </c>
      <c r="P67" s="176"/>
      <c r="Q67" s="176"/>
      <c r="R67" s="176"/>
    </row>
    <row r="68" ht="15" customHeight="1">
      <c r="A68" s="194">
        <v>2004</v>
      </c>
      <c r="B68" t="s" s="229">
        <v>147</v>
      </c>
      <c r="C68" s="460">
        <f>'Month (GWh)'!C68*3.6/'Month (Million m3)'!C68</f>
        <v>39.38730853391685</v>
      </c>
      <c r="D68" s="460"/>
      <c r="E68" s="460">
        <f>'Month (GWh)'!E68*3.6/'Month (Million m3)'!E68</f>
        <v>39.81542807668379</v>
      </c>
      <c r="F68" s="460"/>
      <c r="G68" s="461">
        <f>'Month (GWh)'!G68*3.6/'Month (Million m3)'!G68</f>
        <v>39.79614181277309</v>
      </c>
      <c r="H68" s="462">
        <f>'Month (GWh)'!H68*3.6/'Month (Million m3)'!H68</f>
        <v>39.38730853391685</v>
      </c>
      <c r="I68" s="460">
        <f>'Month (GWh)'!I68*3.6/'Month (Million m3)'!I68</f>
        <v>39.38730853391685</v>
      </c>
      <c r="J68" s="460"/>
      <c r="K68" s="460">
        <f>'Month (GWh)'!K68*3.6/'Month (Million m3)'!K68</f>
        <v>39.38730853391685</v>
      </c>
      <c r="L68" s="461">
        <f>'Month (GWh)'!L68*3.6/'Month (Million m3)'!L68</f>
        <v>39.38730853391685</v>
      </c>
      <c r="M68" s="463">
        <f>'Month (GWh)'!M68*3.6/'Month (Million m3)'!M68</f>
        <v>41.60325052837745</v>
      </c>
      <c r="N68" s="284"/>
      <c r="O68" t="s" s="459">
        <f>IF(($M68)&lt;38,"Too Low?","")</f>
      </c>
      <c r="P68" s="176"/>
      <c r="Q68" s="176"/>
      <c r="R68" s="176"/>
    </row>
    <row r="69" ht="15" customHeight="1">
      <c r="A69" s="194">
        <v>2004</v>
      </c>
      <c r="B69" t="s" s="229">
        <v>148</v>
      </c>
      <c r="C69" s="460">
        <f>'Month (GWh)'!C69*3.6/'Month (Million m3)'!C69</f>
        <v>39.38730853391686</v>
      </c>
      <c r="D69" s="460"/>
      <c r="E69" s="460">
        <f>'Month (GWh)'!E69*3.6/'Month (Million m3)'!E69</f>
        <v>40.61213498461873</v>
      </c>
      <c r="F69" s="460"/>
      <c r="G69" s="461">
        <f>'Month (GWh)'!G69*3.6/'Month (Million m3)'!G69</f>
        <v>40.32338541244671</v>
      </c>
      <c r="H69" s="462"/>
      <c r="I69" s="460">
        <f>'Month (GWh)'!I69*3.6/'Month (Million m3)'!I69</f>
        <v>39.38730853391685</v>
      </c>
      <c r="J69" s="460"/>
      <c r="K69" s="460">
        <f>'Month (GWh)'!K69*3.6/'Month (Million m3)'!K69</f>
        <v>39.76023738872404</v>
      </c>
      <c r="L69" s="461">
        <f>'Month (GWh)'!L69*3.6/'Month (Million m3)'!L69</f>
        <v>39.74241966155142</v>
      </c>
      <c r="M69" s="463">
        <f>'Month (GWh)'!M69*3.6/'Month (Million m3)'!M69</f>
        <v>40.6560521808084</v>
      </c>
      <c r="N69" s="284"/>
      <c r="O69" t="s" s="459">
        <f>IF(($M69)&lt;38,"Too Low?","")</f>
      </c>
      <c r="P69" s="176"/>
      <c r="Q69" s="176"/>
      <c r="R69" s="176"/>
    </row>
    <row r="70" ht="15" customHeight="1">
      <c r="A70" s="194">
        <v>2004</v>
      </c>
      <c r="B70" t="s" s="229">
        <v>149</v>
      </c>
      <c r="C70" s="460">
        <f>'Month (GWh)'!C70*3.6/'Month (Million m3)'!C70</f>
        <v>39.38730853391685</v>
      </c>
      <c r="D70" s="460"/>
      <c r="E70" s="460">
        <f>'Month (GWh)'!E70*3.6/'Month (Million m3)'!E70</f>
        <v>40.96352174038976</v>
      </c>
      <c r="F70" s="460"/>
      <c r="G70" s="461">
        <f>'Month (GWh)'!G70*3.6/'Month (Million m3)'!G70</f>
        <v>40.60516430356169</v>
      </c>
      <c r="H70" s="462"/>
      <c r="I70" s="460">
        <f>'Month (GWh)'!I70*3.6/'Month (Million m3)'!I70</f>
        <v>39.38730853391685</v>
      </c>
      <c r="J70" s="460"/>
      <c r="K70" s="460">
        <f>'Month (GWh)'!K70*3.6/'Month (Million m3)'!K70</f>
        <v>39.7741935483871</v>
      </c>
      <c r="L70" s="461">
        <f>'Month (GWh)'!L70*3.6/'Month (Million m3)'!L70</f>
        <v>39.74852677821168</v>
      </c>
      <c r="M70" s="463">
        <f>'Month (GWh)'!M70*3.6/'Month (Million m3)'!M70</f>
        <v>40.86983850394566</v>
      </c>
      <c r="N70" s="284"/>
      <c r="O70" t="s" s="459">
        <f>IF(($M70)&lt;38,"Too Low?","")</f>
      </c>
      <c r="P70" s="176"/>
      <c r="Q70" s="176"/>
      <c r="R70" s="176"/>
    </row>
    <row r="71" ht="15" customHeight="1">
      <c r="A71" s="253">
        <v>2004</v>
      </c>
      <c r="B71" t="s" s="254">
        <v>101</v>
      </c>
      <c r="C71" s="464">
        <f>'Month (GWh)'!C71*3.6/'Month (Million m3)'!C71</f>
        <v>39.38730853391685</v>
      </c>
      <c r="D71" s="464"/>
      <c r="E71" s="464">
        <f>'Month (GWh)'!E71*3.6/'Month (Million m3)'!E71</f>
        <v>41.08396084184007</v>
      </c>
      <c r="F71" s="464"/>
      <c r="G71" s="465">
        <f>'Month (GWh)'!G71*3.6/'Month (Million m3)'!G71</f>
        <v>40.61700616185553</v>
      </c>
      <c r="H71" s="466"/>
      <c r="I71" s="464">
        <f>'Month (GWh)'!I71*3.6/'Month (Million m3)'!I71</f>
        <v>39.38730853391684</v>
      </c>
      <c r="J71" s="464"/>
      <c r="K71" s="464">
        <f>'Month (GWh)'!K71*3.6/'Month (Million m3)'!K71</f>
        <v>40.01774744027304</v>
      </c>
      <c r="L71" s="465">
        <f>'Month (GWh)'!L71*3.6/'Month (Million m3)'!L71</f>
        <v>39.97315586092807</v>
      </c>
      <c r="M71" s="467">
        <f>'Month (GWh)'!M71*3.6/'Month (Million m3)'!M71</f>
        <v>40.77225137266141</v>
      </c>
      <c r="N71" s="284"/>
      <c r="O71" t="s" s="459">
        <f>IF(($M71)&lt;38,"Too Low?","")</f>
      </c>
      <c r="P71" s="176"/>
      <c r="Q71" s="176"/>
      <c r="R71" s="176"/>
    </row>
    <row r="72" ht="15" customHeight="1">
      <c r="A72" s="259">
        <v>2005</v>
      </c>
      <c r="B72" t="s" s="260">
        <v>89</v>
      </c>
      <c r="C72" s="454">
        <f>'Month (GWh)'!C72*3.6/'Month (Million m3)'!C72</f>
        <v>39.38730853391685</v>
      </c>
      <c r="D72" s="454"/>
      <c r="E72" s="454">
        <f>'Month (GWh)'!E72*3.6/'Month (Million m3)'!E72</f>
        <v>40.80034617161099</v>
      </c>
      <c r="F72" s="454"/>
      <c r="G72" s="455">
        <f>'Month (GWh)'!G72*3.6/'Month (Million m3)'!G72</f>
        <v>40.43370568696533</v>
      </c>
      <c r="H72" s="456"/>
      <c r="I72" s="454">
        <f>'Month (GWh)'!I72*3.6/'Month (Million m3)'!I72</f>
        <v>39.38730853391685</v>
      </c>
      <c r="J72" s="454"/>
      <c r="K72" s="454">
        <f>'Month (GWh)'!K72*3.6/'Month (Million m3)'!K72</f>
        <v>39.97689530685921</v>
      </c>
      <c r="L72" s="455">
        <f>'Month (GWh)'!L72*3.6/'Month (Million m3)'!L72</f>
        <v>39.93800908822375</v>
      </c>
      <c r="M72" s="457">
        <f>'Month (GWh)'!M72*3.6/'Month (Million m3)'!M72</f>
        <v>40.55086057512251</v>
      </c>
      <c r="N72" s="284"/>
      <c r="O72" t="s" s="459">
        <f>IF(($M72)&lt;38,"Too Low?","")</f>
      </c>
      <c r="P72" s="176"/>
      <c r="Q72" s="176"/>
      <c r="R72" s="176"/>
    </row>
    <row r="73" ht="15" customHeight="1">
      <c r="A73" s="194">
        <v>2005</v>
      </c>
      <c r="B73" t="s" s="229">
        <v>87</v>
      </c>
      <c r="C73" s="460">
        <f>'Month (GWh)'!C73*3.6/'Month (Million m3)'!C73</f>
        <v>39.38730853391685</v>
      </c>
      <c r="D73" s="460"/>
      <c r="E73" s="460">
        <f>'Month (GWh)'!E73*3.6/'Month (Million m3)'!E73</f>
        <v>40.83743450950947</v>
      </c>
      <c r="F73" s="460"/>
      <c r="G73" s="461">
        <f>'Month (GWh)'!G73*3.6/'Month (Million m3)'!G73</f>
        <v>40.42928164962311</v>
      </c>
      <c r="H73" s="462"/>
      <c r="I73" s="460">
        <f>'Month (GWh)'!I73*3.6/'Month (Million m3)'!I73</f>
        <v>39.38730853391685</v>
      </c>
      <c r="J73" s="460"/>
      <c r="K73" s="460">
        <f>'Month (GWh)'!K73*3.6/'Month (Million m3)'!K73</f>
        <v>40.06736842105263</v>
      </c>
      <c r="L73" s="461">
        <f>'Month (GWh)'!L73*3.6/'Month (Million m3)'!L73</f>
        <v>40.04317944171283</v>
      </c>
      <c r="M73" s="463">
        <f>'Month (GWh)'!M73*3.6/'Month (Million m3)'!M73</f>
        <v>40.52669119392946</v>
      </c>
      <c r="N73" s="284"/>
      <c r="O73" t="s" s="459">
        <f>IF(($M73)&lt;38,"Too Low?","")</f>
      </c>
      <c r="P73" s="176"/>
      <c r="Q73" s="176"/>
      <c r="R73" s="176"/>
    </row>
    <row r="74" ht="15" customHeight="1">
      <c r="A74" s="194">
        <v>2005</v>
      </c>
      <c r="B74" t="s" s="229">
        <v>141</v>
      </c>
      <c r="C74" s="460">
        <f>'Month (GWh)'!C74*3.6/'Month (Million m3)'!C74</f>
        <v>39.38730853391685</v>
      </c>
      <c r="D74" s="460"/>
      <c r="E74" s="460">
        <f>'Month (GWh)'!E74*3.6/'Month (Million m3)'!E74</f>
        <v>40.78768621755553</v>
      </c>
      <c r="F74" s="460"/>
      <c r="G74" s="461">
        <f>'Month (GWh)'!G74*3.6/'Month (Million m3)'!G74</f>
        <v>40.68586249980175</v>
      </c>
      <c r="H74" s="462">
        <f>'Month (GWh)'!H74*3.6/'Month (Million m3)'!H74</f>
        <v>39.38730853391686</v>
      </c>
      <c r="I74" s="460">
        <f>'Month (GWh)'!I74*3.6/'Month (Million m3)'!I74</f>
        <v>39.38730853391685</v>
      </c>
      <c r="J74" s="460"/>
      <c r="K74" s="460">
        <f>'Month (GWh)'!K74*3.6/'Month (Million m3)'!K74</f>
        <v>39.38730853391685</v>
      </c>
      <c r="L74" s="461">
        <f>'Month (GWh)'!L74*3.6/'Month (Million m3)'!L74</f>
        <v>39.38730853391685</v>
      </c>
      <c r="M74" s="463">
        <f>'Month (GWh)'!M74*3.6/'Month (Million m3)'!M74</f>
        <v>41.59976553404858</v>
      </c>
      <c r="N74" s="284"/>
      <c r="O74" t="s" s="459">
        <f>IF(($M74)&lt;38,"Too Low?","")</f>
      </c>
      <c r="P74" s="176"/>
      <c r="Q74" s="176"/>
      <c r="R74" s="176"/>
    </row>
    <row r="75" ht="15" customHeight="1">
      <c r="A75" s="194">
        <v>2005</v>
      </c>
      <c r="B75" t="s" s="229">
        <v>142</v>
      </c>
      <c r="C75" s="460"/>
      <c r="D75" s="460"/>
      <c r="E75" s="460">
        <f>'Month (GWh)'!E75*3.6/'Month (Million m3)'!E75</f>
        <v>40.88293442354048</v>
      </c>
      <c r="F75" s="460"/>
      <c r="G75" s="461">
        <f>'Month (GWh)'!G75*3.6/'Month (Million m3)'!G75</f>
        <v>40.88293442354048</v>
      </c>
      <c r="H75" s="462">
        <f>'Month (GWh)'!H75*3.6/'Month (Million m3)'!H75</f>
        <v>39.1257019438445</v>
      </c>
      <c r="I75" s="460">
        <f>'Month (GWh)'!I75*3.6/'Month (Million m3)'!I75</f>
        <v>39.38730853391685</v>
      </c>
      <c r="J75" s="460"/>
      <c r="K75" s="460">
        <f>'Month (GWh)'!K75*3.6/'Month (Million m3)'!K75</f>
        <v>39.38730853391685</v>
      </c>
      <c r="L75" s="461">
        <f>'Month (GWh)'!L75*3.6/'Month (Million m3)'!L75</f>
        <v>39.23956509774763</v>
      </c>
      <c r="M75" s="463">
        <f>'Month (GWh)'!M75*3.6/'Month (Million m3)'!M75</f>
        <v>46.70102740848131</v>
      </c>
      <c r="N75" s="284"/>
      <c r="O75" t="s" s="459">
        <f>IF(($M75)&lt;38,"Too Low?","")</f>
      </c>
      <c r="P75" s="176"/>
      <c r="Q75" s="176"/>
      <c r="R75" s="176"/>
    </row>
    <row r="76" ht="15" customHeight="1">
      <c r="A76" s="194">
        <v>2005</v>
      </c>
      <c r="B76" t="s" s="229">
        <v>143</v>
      </c>
      <c r="C76" s="460"/>
      <c r="D76" s="460"/>
      <c r="E76" s="460">
        <f>'Month (GWh)'!E76*3.6/'Month (Million m3)'!E76</f>
        <v>40.93138975434599</v>
      </c>
      <c r="F76" s="460"/>
      <c r="G76" s="461">
        <f>'Month (GWh)'!G76*3.6/'Month (Million m3)'!G76</f>
        <v>40.93138975434599</v>
      </c>
      <c r="H76" s="462">
        <f>'Month (GWh)'!H76*3.6/'Month (Million m3)'!H76</f>
        <v>39.11195335276968</v>
      </c>
      <c r="I76" s="460">
        <f>'Month (GWh)'!I76*3.6/'Month (Million m3)'!I76</f>
        <v>39.38730853391685</v>
      </c>
      <c r="J76" s="460"/>
      <c r="K76" s="460">
        <f>'Month (GWh)'!K76*3.6/'Month (Million m3)'!K76</f>
        <v>39.38730853391685</v>
      </c>
      <c r="L76" s="461">
        <f>'Month (GWh)'!L76*3.6/'Month (Million m3)'!L76</f>
        <v>39.20672611332468</v>
      </c>
      <c r="M76" s="463">
        <f>'Month (GWh)'!M76*3.6/'Month (Million m3)'!M76</f>
        <v>338.729687850051</v>
      </c>
      <c r="N76" s="284"/>
      <c r="O76" s="286"/>
      <c r="P76" s="176"/>
      <c r="Q76" s="176"/>
      <c r="R76" s="176"/>
    </row>
    <row r="77" ht="15" customHeight="1">
      <c r="A77" s="194">
        <v>2005</v>
      </c>
      <c r="B77" t="s" s="229">
        <v>144</v>
      </c>
      <c r="C77" s="460"/>
      <c r="D77" s="460"/>
      <c r="E77" s="460">
        <f>'Month (GWh)'!E77*3.6/'Month (Million m3)'!E77</f>
        <v>38.86010000117352</v>
      </c>
      <c r="F77" s="460"/>
      <c r="G77" s="461">
        <f>'Month (GWh)'!G77*3.6/'Month (Million m3)'!G77</f>
        <v>38.86010000117352</v>
      </c>
      <c r="H77" s="462">
        <f>'Month (GWh)'!H77*3.6/'Month (Million m3)'!H77</f>
        <v>39.09251101321586</v>
      </c>
      <c r="I77" s="460">
        <f>'Month (GWh)'!I77*3.6/'Month (Million m3)'!I77</f>
        <v>39.38730853391685</v>
      </c>
      <c r="J77" s="460"/>
      <c r="K77" s="460">
        <f>'Month (GWh)'!K77*3.6/'Month (Million m3)'!K77</f>
        <v>39.38730853391685</v>
      </c>
      <c r="L77" s="461">
        <f>'Month (GWh)'!L77*3.6/'Month (Million m3)'!L77</f>
        <v>39.18501394296936</v>
      </c>
      <c r="M77" s="463">
        <f>'Month (GWh)'!M77*3.6/'Month (Million m3)'!M77</f>
        <v>39.20648424358415</v>
      </c>
      <c r="N77" s="284"/>
      <c r="O77" s="286"/>
      <c r="P77" s="176"/>
      <c r="Q77" s="176"/>
      <c r="R77" s="176"/>
    </row>
    <row r="78" ht="15" customHeight="1">
      <c r="A78" s="194">
        <v>2005</v>
      </c>
      <c r="B78" t="s" s="229">
        <v>145</v>
      </c>
      <c r="C78" s="460">
        <f>'Month (GWh)'!C78*3.6/'Month (Million m3)'!C78</f>
        <v>39.38730853391685</v>
      </c>
      <c r="D78" s="460"/>
      <c r="E78" s="460">
        <f>'Month (GWh)'!E78*3.6/'Month (Million m3)'!E78</f>
        <v>40.72987871198078</v>
      </c>
      <c r="F78" s="460"/>
      <c r="G78" s="461">
        <f>'Month (GWh)'!G78*3.6/'Month (Million m3)'!G78</f>
        <v>40.71942263565845</v>
      </c>
      <c r="H78" s="462">
        <f>'Month (GWh)'!H78*3.6/'Month (Million m3)'!H78</f>
        <v>39.20625</v>
      </c>
      <c r="I78" s="460">
        <f>'Month (GWh)'!I78*3.6/'Month (Million m3)'!I78</f>
        <v>39.38730853391685</v>
      </c>
      <c r="J78" s="460"/>
      <c r="K78" s="460">
        <f>'Month (GWh)'!K78*3.6/'Month (Million m3)'!K78</f>
        <v>39.38730853391685</v>
      </c>
      <c r="L78" s="461">
        <f>'Month (GWh)'!L78*3.6/'Month (Million m3)'!L78</f>
        <v>39.29511913759497</v>
      </c>
      <c r="M78" s="463">
        <f>'Month (GWh)'!M78*3.6/'Month (Million m3)'!M78</f>
        <v>24.83476855324803</v>
      </c>
      <c r="N78" s="284"/>
      <c r="O78" s="286"/>
      <c r="P78" s="176"/>
      <c r="Q78" s="176"/>
      <c r="R78" s="176"/>
    </row>
    <row r="79" ht="15" customHeight="1">
      <c r="A79" s="194">
        <v>2005</v>
      </c>
      <c r="B79" t="s" s="229">
        <v>146</v>
      </c>
      <c r="C79" s="460">
        <f>'Month (GWh)'!C79*3.6/'Month (Million m3)'!C79</f>
        <v>39.38730853391685</v>
      </c>
      <c r="D79" s="460"/>
      <c r="E79" s="460">
        <f>'Month (GWh)'!E79*3.6/'Month (Million m3)'!E79</f>
        <v>40.38705580664386</v>
      </c>
      <c r="F79" s="460">
        <f>'Month (GWh)'!F79*3.6/'Month (Million m3)'!F79</f>
        <v>39.38730853391685</v>
      </c>
      <c r="G79" s="461">
        <f>'Month (GWh)'!G79*3.6/'Month (Million m3)'!G79</f>
        <v>40.24284364734993</v>
      </c>
      <c r="H79" s="462">
        <f>'Month (GWh)'!H79*3.6/'Month (Million m3)'!H79</f>
        <v>39.38730853391685</v>
      </c>
      <c r="I79" s="460">
        <f>'Month (GWh)'!I79*3.6/'Month (Million m3)'!I79</f>
        <v>39.38730853391686</v>
      </c>
      <c r="J79" s="460"/>
      <c r="K79" s="460">
        <f>'Month (GWh)'!K79*3.6/'Month (Million m3)'!K79</f>
        <v>39.38730853391685</v>
      </c>
      <c r="L79" s="461">
        <f>'Month (GWh)'!L79*3.6/'Month (Million m3)'!L79</f>
        <v>39.38730853391684</v>
      </c>
      <c r="M79" s="463">
        <f>'Month (GWh)'!M79*3.6/'Month (Million m3)'!M79</f>
        <v>40.67405889780495</v>
      </c>
      <c r="N79" s="284"/>
      <c r="O79" s="286"/>
      <c r="P79" s="176"/>
      <c r="Q79" s="176"/>
      <c r="R79" s="176"/>
    </row>
    <row r="80" ht="15" customHeight="1">
      <c r="A80" s="194">
        <v>2005</v>
      </c>
      <c r="B80" t="s" s="229">
        <v>147</v>
      </c>
      <c r="C80" s="460"/>
      <c r="D80" s="460"/>
      <c r="E80" s="460">
        <f>'Month (GWh)'!E80*3.6/'Month (Million m3)'!E80</f>
        <v>40.52848802133182</v>
      </c>
      <c r="F80" s="460">
        <f>'Month (GWh)'!F80*3.6/'Month (Million m3)'!F80</f>
        <v>39.38730853391685</v>
      </c>
      <c r="G80" s="461">
        <f>'Month (GWh)'!G80*3.6/'Month (Million m3)'!G80</f>
        <v>40.49427185238344</v>
      </c>
      <c r="H80" s="462">
        <f>'Month (GWh)'!H80*3.6/'Month (Million m3)'!H80</f>
        <v>39.09545454545455</v>
      </c>
      <c r="I80" s="460">
        <f>'Month (GWh)'!I80*3.6/'Month (Million m3)'!I80</f>
        <v>39.38730853391685</v>
      </c>
      <c r="J80" s="460"/>
      <c r="K80" s="460">
        <f>'Month (GWh)'!K80*3.6/'Month (Million m3)'!K80</f>
        <v>39.38730853391685</v>
      </c>
      <c r="L80" s="461">
        <f>'Month (GWh)'!L80*3.6/'Month (Million m3)'!L80</f>
        <v>39.18468587874428</v>
      </c>
      <c r="M80" s="463">
        <f>'Month (GWh)'!M80*3.6/'Month (Million m3)'!M80</f>
        <v>21.06670466613917</v>
      </c>
      <c r="N80" s="284"/>
      <c r="O80" s="286"/>
      <c r="P80" s="176"/>
      <c r="Q80" s="176"/>
      <c r="R80" s="176"/>
    </row>
    <row r="81" ht="15" customHeight="1">
      <c r="A81" s="194">
        <v>2005</v>
      </c>
      <c r="B81" t="s" s="229">
        <v>148</v>
      </c>
      <c r="C81" s="460">
        <f>'Month (GWh)'!C81*3.6/'Month (Million m3)'!C81</f>
        <v>39.38730853391685</v>
      </c>
      <c r="D81" s="460"/>
      <c r="E81" s="460">
        <f>'Month (GWh)'!E81*3.6/'Month (Million m3)'!E81</f>
        <v>40.81970046422155</v>
      </c>
      <c r="F81" s="460">
        <f>'Month (GWh)'!F81*3.6/'Month (Million m3)'!F81</f>
        <v>39.38730853391685</v>
      </c>
      <c r="G81" s="461">
        <f>'Month (GWh)'!G81*3.6/'Month (Million m3)'!G81</f>
        <v>40.70413320089691</v>
      </c>
      <c r="H81" s="462">
        <f>'Month (GWh)'!H81*3.6/'Month (Million m3)'!H81</f>
        <v>39.14594594594595</v>
      </c>
      <c r="I81" s="460">
        <f>'Month (GWh)'!I81*3.6/'Month (Million m3)'!I81</f>
        <v>39.38730853391686</v>
      </c>
      <c r="J81" s="460"/>
      <c r="K81" s="460">
        <f>'Month (GWh)'!K81*3.6/'Month (Million m3)'!K81</f>
        <v>39.38730853391685</v>
      </c>
      <c r="L81" s="461">
        <f>'Month (GWh)'!L81*3.6/'Month (Million m3)'!L81</f>
        <v>39.29173422374906</v>
      </c>
      <c r="M81" s="463">
        <f>'Month (GWh)'!M81*3.6/'Month (Million m3)'!M81</f>
        <v>42.50049301035368</v>
      </c>
      <c r="N81" s="284"/>
      <c r="O81" s="286"/>
      <c r="P81" s="176"/>
      <c r="Q81" s="176"/>
      <c r="R81" s="176"/>
    </row>
    <row r="82" ht="15" customHeight="1">
      <c r="A82" s="194">
        <v>2005</v>
      </c>
      <c r="B82" t="s" s="229">
        <v>149</v>
      </c>
      <c r="C82" s="460">
        <f>'Month (GWh)'!C82*3.6/'Month (Million m3)'!C82</f>
        <v>39.38730853391686</v>
      </c>
      <c r="D82" s="460"/>
      <c r="E82" s="460">
        <f>'Month (GWh)'!E82*3.6/'Month (Million m3)'!E82</f>
        <v>40.52783160053862</v>
      </c>
      <c r="F82" s="460">
        <f>'Month (GWh)'!F82*3.6/'Month (Million m3)'!F82</f>
        <v>39.38730853391686</v>
      </c>
      <c r="G82" s="461">
        <f>'Month (GWh)'!G82*3.6/'Month (Million m3)'!G82</f>
        <v>40.11223654383794</v>
      </c>
      <c r="H82" s="462">
        <f>'Month (GWh)'!H82*3.6/'Month (Million m3)'!H82</f>
        <v>39.38730853391685</v>
      </c>
      <c r="I82" s="460">
        <f>'Month (GWh)'!I82*3.6/'Month (Million m3)'!I82</f>
        <v>39.38730853391684</v>
      </c>
      <c r="J82" s="460"/>
      <c r="K82" s="460">
        <f>'Month (GWh)'!K82*3.6/'Month (Million m3)'!K82</f>
        <v>40.04848484848485</v>
      </c>
      <c r="L82" s="461">
        <f>'Month (GWh)'!L82*3.6/'Month (Million m3)'!L82</f>
        <v>39.95471590820436</v>
      </c>
      <c r="M82" s="463">
        <f>'Month (GWh)'!M82*3.6/'Month (Million m3)'!M82</f>
        <v>40.15234137968922</v>
      </c>
      <c r="N82" t="s" s="458">
        <f>IF(($M82)&gt;41,"Too High?","")</f>
      </c>
      <c r="O82" t="s" s="459">
        <f>IF(($M82)&lt;38,"Too Low?","")</f>
      </c>
      <c r="P82" s="176"/>
      <c r="Q82" s="176"/>
      <c r="R82" s="176"/>
    </row>
    <row r="83" ht="15" customHeight="1">
      <c r="A83" s="253">
        <v>2005</v>
      </c>
      <c r="B83" t="s" s="254">
        <v>101</v>
      </c>
      <c r="C83" s="464">
        <f>'Month (GWh)'!C83*3.6/'Month (Million m3)'!C83</f>
        <v>39.38730853391685</v>
      </c>
      <c r="D83" s="464"/>
      <c r="E83" s="464">
        <f>'Month (GWh)'!E83*3.6/'Month (Million m3)'!E83</f>
        <v>40.95899597424264</v>
      </c>
      <c r="F83" s="464">
        <f>'Month (GWh)'!F83*3.6/'Month (Million m3)'!F83</f>
        <v>39.38730853391686</v>
      </c>
      <c r="G83" s="465">
        <f>'Month (GWh)'!G83*3.6/'Month (Million m3)'!G83</f>
        <v>40.27876913092175</v>
      </c>
      <c r="H83" s="466"/>
      <c r="I83" s="464">
        <f>'Month (GWh)'!I83*3.6/'Month (Million m3)'!I83</f>
        <v>39.38730853391684</v>
      </c>
      <c r="J83" s="464"/>
      <c r="K83" s="464">
        <f>'Month (GWh)'!K83*3.6/'Month (Million m3)'!K83</f>
        <v>39.99408284023669</v>
      </c>
      <c r="L83" s="465">
        <f>'Month (GWh)'!L83*3.6/'Month (Million m3)'!L83</f>
        <v>39.93646495826095</v>
      </c>
      <c r="M83" s="467">
        <f>'Month (GWh)'!M83*3.6/'Month (Million m3)'!M83</f>
        <v>40.35748153390965</v>
      </c>
      <c r="N83" t="s" s="458">
        <f>IF(($M83)&gt;41,"Too High?","")</f>
      </c>
      <c r="O83" t="s" s="459">
        <f>IF(($M83)&lt;38,"Too Low?","")</f>
      </c>
      <c r="P83" s="176"/>
      <c r="Q83" s="176"/>
      <c r="R83" s="176"/>
    </row>
    <row r="84" ht="15" customHeight="1">
      <c r="A84" s="259">
        <v>2006</v>
      </c>
      <c r="B84" t="s" s="260">
        <v>89</v>
      </c>
      <c r="C84" s="454">
        <f>'Month (GWh)'!C84*3.6/'Month (Million m3)'!C84</f>
        <v>39.38730853391685</v>
      </c>
      <c r="D84" s="454"/>
      <c r="E84" s="454">
        <f>'Month (GWh)'!E84*3.6/'Month (Million m3)'!E84</f>
        <v>41.16912746265267</v>
      </c>
      <c r="F84" s="454">
        <f>'Month (GWh)'!F84*3.6/'Month (Million m3)'!F84</f>
        <v>39.30441123195124</v>
      </c>
      <c r="G84" s="455">
        <f>'Month (GWh)'!G84*3.6/'Month (Million m3)'!G84</f>
        <v>40.30338099867694</v>
      </c>
      <c r="H84" s="456"/>
      <c r="I84" s="454">
        <f>'Month (GWh)'!I84*3.6/'Month (Million m3)'!I84</f>
        <v>39.38730853391685</v>
      </c>
      <c r="J84" s="454"/>
      <c r="K84" s="454">
        <f>'Month (GWh)'!K84*3.6/'Month (Million m3)'!K84</f>
        <v>39.38730853391686</v>
      </c>
      <c r="L84" s="455">
        <f>'Month (GWh)'!L84*3.6/'Month (Million m3)'!L84</f>
        <v>39.38730853391685</v>
      </c>
      <c r="M84" s="457">
        <f>'Month (GWh)'!M84*3.6/'Month (Million m3)'!M84</f>
        <v>40.50101339688666</v>
      </c>
      <c r="N84" t="s" s="458">
        <f>IF(($M84)&gt;41,"Too High?","")</f>
      </c>
      <c r="O84" t="s" s="459">
        <f>IF(($M84)&lt;38,"Too Low?","")</f>
      </c>
      <c r="P84" s="176"/>
      <c r="Q84" s="176"/>
      <c r="R84" s="176"/>
    </row>
    <row r="85" ht="15" customHeight="1">
      <c r="A85" s="194">
        <v>2006</v>
      </c>
      <c r="B85" t="s" s="229">
        <v>87</v>
      </c>
      <c r="C85" s="460">
        <f>'Month (GWh)'!C85*3.6/'Month (Million m3)'!C85</f>
        <v>39.39981360671016</v>
      </c>
      <c r="D85" s="460"/>
      <c r="E85" s="460">
        <f>'Month (GWh)'!E85*3.6/'Month (Million m3)'!E85</f>
        <v>41.18977715712398</v>
      </c>
      <c r="F85" s="460">
        <f>'Month (GWh)'!F85*3.6/'Month (Million m3)'!F85</f>
        <v>39.25521167844805</v>
      </c>
      <c r="G85" s="461">
        <f>'Month (GWh)'!G85*3.6/'Month (Million m3)'!G85</f>
        <v>40.14336931449665</v>
      </c>
      <c r="H85" s="462"/>
      <c r="I85" s="460">
        <f>'Month (GWh)'!I85*3.6/'Month (Million m3)'!I85</f>
        <v>39.38730853391686</v>
      </c>
      <c r="J85" s="460"/>
      <c r="K85" s="460">
        <f>'Month (GWh)'!K85*3.6/'Month (Million m3)'!K85</f>
        <v>39.38730853391686</v>
      </c>
      <c r="L85" s="461">
        <f>'Month (GWh)'!L85*3.6/'Month (Million m3)'!L85</f>
        <v>39.38730853391686</v>
      </c>
      <c r="M85" s="463">
        <f>'Month (GWh)'!M85*3.6/'Month (Million m3)'!M85</f>
        <v>40.27941310214681</v>
      </c>
      <c r="N85" t="s" s="458">
        <f>IF(($M85)&gt;41,"Too High?","")</f>
      </c>
      <c r="O85" t="s" s="459">
        <f>IF(($M85)&lt;38,"Too Low?","")</f>
      </c>
      <c r="P85" s="176"/>
      <c r="Q85" s="176"/>
      <c r="R85" s="176"/>
    </row>
    <row r="86" ht="15" customHeight="1">
      <c r="A86" s="194">
        <v>2006</v>
      </c>
      <c r="B86" t="s" s="229">
        <v>141</v>
      </c>
      <c r="C86" s="460">
        <f>'Month (GWh)'!C86*3.6/'Month (Million m3)'!C86</f>
        <v>39.39799505272751</v>
      </c>
      <c r="D86" s="460"/>
      <c r="E86" s="460">
        <f>'Month (GWh)'!E86*3.6/'Month (Million m3)'!E86</f>
        <v>40.92423270884782</v>
      </c>
      <c r="F86" s="460">
        <f>'Month (GWh)'!F86*3.6/'Month (Million m3)'!F86</f>
        <v>39.25078890786452</v>
      </c>
      <c r="G86" s="461">
        <f>'Month (GWh)'!G86*3.6/'Month (Million m3)'!G86</f>
        <v>40.07540981489424</v>
      </c>
      <c r="H86" s="462"/>
      <c r="I86" s="460">
        <f>'Month (GWh)'!I86*3.6/'Month (Million m3)'!I86</f>
        <v>39.38730853391686</v>
      </c>
      <c r="J86" s="460"/>
      <c r="K86" s="460">
        <f>'Month (GWh)'!K86*3.6/'Month (Million m3)'!K86</f>
        <v>39.38730853391685</v>
      </c>
      <c r="L86" s="461">
        <f>'Month (GWh)'!L86*3.6/'Month (Million m3)'!L86</f>
        <v>39.38730853391685</v>
      </c>
      <c r="M86" s="463">
        <f>'Month (GWh)'!M86*3.6/'Month (Million m3)'!M86</f>
        <v>40.23476753213115</v>
      </c>
      <c r="N86" t="s" s="458">
        <f>IF(($M86)&gt;41,"Too High?","")</f>
      </c>
      <c r="O86" s="286"/>
      <c r="P86" s="176"/>
      <c r="Q86" s="176"/>
      <c r="R86" s="176"/>
    </row>
    <row r="87" ht="15" customHeight="1">
      <c r="A87" s="194">
        <v>2006</v>
      </c>
      <c r="B87" t="s" s="229">
        <v>142</v>
      </c>
      <c r="C87" s="460">
        <f>'Month (GWh)'!C87*3.6/'Month (Million m3)'!C87</f>
        <v>39.39473684210527</v>
      </c>
      <c r="D87" s="460"/>
      <c r="E87" s="460">
        <f>'Month (GWh)'!E87*3.6/'Month (Million m3)'!E87</f>
        <v>40.5955976631755</v>
      </c>
      <c r="F87" s="460">
        <f>'Month (GWh)'!F87*3.6/'Month (Million m3)'!F87</f>
        <v>39.27255379468866</v>
      </c>
      <c r="G87" s="461">
        <f>'Month (GWh)'!G87*3.6/'Month (Million m3)'!G87</f>
        <v>40.1652157050492</v>
      </c>
      <c r="H87" s="462">
        <f>'Month (GWh)'!H87*3.6/'Month (Million m3)'!H87</f>
        <v>39.38730853391685</v>
      </c>
      <c r="I87" s="460">
        <f>'Month (GWh)'!I87*3.6/'Month (Million m3)'!I87</f>
        <v>39.38730853391685</v>
      </c>
      <c r="J87" s="460"/>
      <c r="K87" s="460">
        <f>'Month (GWh)'!K87*3.6/'Month (Million m3)'!K87</f>
        <v>39.38730853391685</v>
      </c>
      <c r="L87" s="461">
        <f>'Month (GWh)'!L87*3.6/'Month (Million m3)'!L87</f>
        <v>39.38730853391686</v>
      </c>
      <c r="M87" s="463">
        <f>'Month (GWh)'!M87*3.6/'Month (Million m3)'!M87</f>
        <v>41.22506855460681</v>
      </c>
      <c r="N87" s="284"/>
      <c r="O87" s="286"/>
      <c r="P87" s="176"/>
      <c r="Q87" s="176"/>
      <c r="R87" s="176"/>
    </row>
    <row r="88" ht="15" customHeight="1">
      <c r="A88" s="194">
        <v>2006</v>
      </c>
      <c r="B88" t="s" s="229">
        <v>143</v>
      </c>
      <c r="C88" s="460"/>
      <c r="D88" s="460"/>
      <c r="E88" s="460">
        <f>'Month (GWh)'!E88*3.6/'Month (Million m3)'!E88</f>
        <v>40.14666190008356</v>
      </c>
      <c r="F88" s="460">
        <f>'Month (GWh)'!F88*3.6/'Month (Million m3)'!F88</f>
        <v>39.46273695105067</v>
      </c>
      <c r="G88" s="461">
        <f>'Month (GWh)'!G88*3.6/'Month (Million m3)'!G88</f>
        <v>40.04236006935351</v>
      </c>
      <c r="H88" s="462">
        <f>'Month (GWh)'!H88*3.6/'Month (Million m3)'!H88</f>
        <v>39.38730853391685</v>
      </c>
      <c r="I88" s="460">
        <f>'Month (GWh)'!I88*3.6/'Month (Million m3)'!I88</f>
        <v>39.38730853391685</v>
      </c>
      <c r="J88" s="460"/>
      <c r="K88" s="460">
        <f>'Month (GWh)'!K88*3.6/'Month (Million m3)'!K88</f>
        <v>39.38730853391685</v>
      </c>
      <c r="L88" s="461">
        <f>'Month (GWh)'!L88*3.6/'Month (Million m3)'!L88</f>
        <v>39.38730853391685</v>
      </c>
      <c r="M88" s="463">
        <f>'Month (GWh)'!M88*3.6/'Month (Million m3)'!M88</f>
        <v>36.85710445029084</v>
      </c>
      <c r="N88" s="284"/>
      <c r="O88" s="286"/>
      <c r="P88" s="176"/>
      <c r="Q88" s="176"/>
      <c r="R88" s="176"/>
    </row>
    <row r="89" ht="15" customHeight="1">
      <c r="A89" s="194">
        <v>2006</v>
      </c>
      <c r="B89" t="s" s="229">
        <v>144</v>
      </c>
      <c r="C89" s="460"/>
      <c r="D89" s="460"/>
      <c r="E89" s="460">
        <f>'Month (GWh)'!E89*3.6/'Month (Million m3)'!E89</f>
        <v>40.84465903041743</v>
      </c>
      <c r="F89" s="460">
        <f>'Month (GWh)'!F89*3.6/'Month (Million m3)'!F89</f>
        <v>39.83484155941088</v>
      </c>
      <c r="G89" s="461">
        <f>'Month (GWh)'!G89*3.6/'Month (Million m3)'!G89</f>
        <v>40.56104269210334</v>
      </c>
      <c r="H89" s="462">
        <f>'Month (GWh)'!H89*3.6/'Month (Million m3)'!H89</f>
        <v>39.38730853391686</v>
      </c>
      <c r="I89" s="460">
        <f>'Month (GWh)'!I89*3.6/'Month (Million m3)'!I89</f>
        <v>39.38730853391686</v>
      </c>
      <c r="J89" s="460"/>
      <c r="K89" s="460">
        <f>'Month (GWh)'!K89*3.6/'Month (Million m3)'!K89</f>
        <v>39.38730853391685</v>
      </c>
      <c r="L89" s="461">
        <f>'Month (GWh)'!L89*3.6/'Month (Million m3)'!L89</f>
        <v>39.38730853391685</v>
      </c>
      <c r="M89" s="463">
        <f>'Month (GWh)'!M89*3.6/'Month (Million m3)'!M89</f>
        <v>37.6336478608393</v>
      </c>
      <c r="N89" s="284"/>
      <c r="O89" s="286"/>
      <c r="P89" s="176"/>
      <c r="Q89" s="176"/>
      <c r="R89" s="176"/>
    </row>
    <row r="90" ht="15" customHeight="1">
      <c r="A90" s="194">
        <v>2006</v>
      </c>
      <c r="B90" t="s" s="229">
        <v>145</v>
      </c>
      <c r="C90" s="460">
        <f>'Month (GWh)'!C90*3.6/'Month (Million m3)'!C90</f>
        <v>39.43718592964824</v>
      </c>
      <c r="D90" s="460"/>
      <c r="E90" s="460">
        <f>'Month (GWh)'!E90*3.6/'Month (Million m3)'!E90</f>
        <v>40.58050036987959</v>
      </c>
      <c r="F90" s="460">
        <f>'Month (GWh)'!F90*3.6/'Month (Million m3)'!F90</f>
        <v>39.71201433123853</v>
      </c>
      <c r="G90" s="461">
        <f>'Month (GWh)'!G90*3.6/'Month (Million m3)'!G90</f>
        <v>40.38881788746279</v>
      </c>
      <c r="H90" s="462">
        <f>'Month (GWh)'!H90*3.6/'Month (Million m3)'!H90</f>
        <v>39.38730853391685</v>
      </c>
      <c r="I90" s="460">
        <f>'Month (GWh)'!I90*3.6/'Month (Million m3)'!I90</f>
        <v>39.38730853391686</v>
      </c>
      <c r="J90" s="460"/>
      <c r="K90" s="460">
        <f>'Month (GWh)'!K90*3.6/'Month (Million m3)'!K90</f>
        <v>39.38730853391686</v>
      </c>
      <c r="L90" s="461">
        <f>'Month (GWh)'!L90*3.6/'Month (Million m3)'!L90</f>
        <v>39.38730853391685</v>
      </c>
      <c r="M90" s="463">
        <f>'Month (GWh)'!M90*3.6/'Month (Million m3)'!M90</f>
        <v>-8.659260290843699</v>
      </c>
      <c r="N90" s="284"/>
      <c r="O90" s="286"/>
      <c r="P90" s="176"/>
      <c r="Q90" s="176"/>
      <c r="R90" s="176"/>
    </row>
    <row r="91" ht="15" customHeight="1">
      <c r="A91" s="194">
        <v>2006</v>
      </c>
      <c r="B91" t="s" s="229">
        <v>146</v>
      </c>
      <c r="C91" s="460">
        <f>'Month (GWh)'!C91*3.6/'Month (Million m3)'!C91</f>
        <v>39.41176470588235</v>
      </c>
      <c r="D91" s="460"/>
      <c r="E91" s="460">
        <f>'Month (GWh)'!E91*3.6/'Month (Million m3)'!E91</f>
        <v>40.1615013879534</v>
      </c>
      <c r="F91" s="460">
        <f>'Month (GWh)'!F91*3.6/'Month (Million m3)'!F91</f>
        <v>39.34545005017283</v>
      </c>
      <c r="G91" s="461">
        <f>'Month (GWh)'!G91*3.6/'Month (Million m3)'!G91</f>
        <v>39.94417227052838</v>
      </c>
      <c r="H91" s="462">
        <f>'Month (GWh)'!H91*3.6/'Month (Million m3)'!H91</f>
        <v>39.38730853391685</v>
      </c>
      <c r="I91" s="460">
        <f>'Month (GWh)'!I91*3.6/'Month (Million m3)'!I91</f>
        <v>39.38730853391685</v>
      </c>
      <c r="J91" s="460"/>
      <c r="K91" s="460">
        <f>'Month (GWh)'!K91*3.6/'Month (Million m3)'!K91</f>
        <v>39.38730853391686</v>
      </c>
      <c r="L91" s="461">
        <f>'Month (GWh)'!L91*3.6/'Month (Million m3)'!L91</f>
        <v>39.38730853391686</v>
      </c>
      <c r="M91" s="463">
        <f>'Month (GWh)'!M91*3.6/'Month (Million m3)'!M91</f>
        <v>42.69783298760535</v>
      </c>
      <c r="N91" s="284"/>
      <c r="O91" s="286"/>
      <c r="P91" s="176"/>
      <c r="Q91" s="176"/>
      <c r="R91" s="176"/>
    </row>
    <row r="92" ht="15" customHeight="1">
      <c r="A92" s="194">
        <v>2006</v>
      </c>
      <c r="B92" t="s" s="229">
        <v>147</v>
      </c>
      <c r="C92" s="460"/>
      <c r="D92" s="460"/>
      <c r="E92" s="460">
        <f>'Month (GWh)'!E92*3.6/'Month (Million m3)'!E92</f>
        <v>40.02122726427351</v>
      </c>
      <c r="F92" s="460">
        <f>'Month (GWh)'!F92*3.6/'Month (Million m3)'!F92</f>
        <v>39.22918889930223</v>
      </c>
      <c r="G92" s="461">
        <f>'Month (GWh)'!G92*3.6/'Month (Million m3)'!G92</f>
        <v>39.91245341438807</v>
      </c>
      <c r="H92" s="462">
        <f>'Month (GWh)'!H92*3.6/'Month (Million m3)'!H92</f>
        <v>39.38730853391686</v>
      </c>
      <c r="I92" s="460">
        <f>'Month (GWh)'!I92*3.6/'Month (Million m3)'!I92</f>
        <v>39.38730853391685</v>
      </c>
      <c r="J92" s="460"/>
      <c r="K92" s="460">
        <f>'Month (GWh)'!K92*3.6/'Month (Million m3)'!K92</f>
        <v>39.38730853391686</v>
      </c>
      <c r="L92" s="461">
        <f>'Month (GWh)'!L92*3.6/'Month (Million m3)'!L92</f>
        <v>39.38730853391685</v>
      </c>
      <c r="M92" s="463">
        <f>'Month (GWh)'!M92*3.6/'Month (Million m3)'!M92</f>
        <v>37.9734760188958</v>
      </c>
      <c r="N92" t="s" s="458">
        <f>IF(($M92)&gt;41,"Too High?","")</f>
      </c>
      <c r="O92" s="286"/>
      <c r="P92" s="176"/>
      <c r="Q92" s="176"/>
      <c r="R92" s="176"/>
    </row>
    <row r="93" ht="15" customHeight="1">
      <c r="A93" s="194">
        <v>2006</v>
      </c>
      <c r="B93" t="s" s="229">
        <v>148</v>
      </c>
      <c r="C93" s="460"/>
      <c r="D93" s="460"/>
      <c r="E93" s="460">
        <f>'Month (GWh)'!E93*3.6/'Month (Million m3)'!E93</f>
        <v>39.738325844120</v>
      </c>
      <c r="F93" s="460">
        <f>'Month (GWh)'!F93*3.6/'Month (Million m3)'!F93</f>
        <v>39.19277503253917</v>
      </c>
      <c r="G93" s="461">
        <f>'Month (GWh)'!G93*3.6/'Month (Million m3)'!G93</f>
        <v>39.63322640706524</v>
      </c>
      <c r="H93" s="462">
        <f>'Month (GWh)'!H93*3.6/'Month (Million m3)'!H93</f>
        <v>39.38730853391685</v>
      </c>
      <c r="I93" s="460">
        <f>'Month (GWh)'!I93*3.6/'Month (Million m3)'!I93</f>
        <v>39.38730853391685</v>
      </c>
      <c r="J93" s="460"/>
      <c r="K93" s="460">
        <f>'Month (GWh)'!K93*3.6/'Month (Million m3)'!K93</f>
        <v>39.38730853391685</v>
      </c>
      <c r="L93" s="461">
        <f>'Month (GWh)'!L93*3.6/'Month (Million m3)'!L93</f>
        <v>39.38730853391685</v>
      </c>
      <c r="M93" s="463">
        <f>'Month (GWh)'!M93*3.6/'Month (Million m3)'!M93</f>
        <v>40.03926973412815</v>
      </c>
      <c r="N93" t="s" s="458">
        <f>IF(($M93)&gt;41,"Too High?","")</f>
      </c>
      <c r="O93" s="286"/>
      <c r="P93" s="176"/>
      <c r="Q93" s="176"/>
      <c r="R93" s="176"/>
    </row>
    <row r="94" ht="15" customHeight="1">
      <c r="A94" s="194">
        <v>2006</v>
      </c>
      <c r="B94" t="s" s="229">
        <v>150</v>
      </c>
      <c r="C94" s="460">
        <f>'Month (GWh)'!C94*3.6/'Month (Million m3)'!C94</f>
        <v>39.38659793814433</v>
      </c>
      <c r="D94" s="460">
        <f>'Month (GWh)'!D94*3.6/'Month (Million m3)'!D94</f>
        <v>39.38683556396425</v>
      </c>
      <c r="E94" s="460">
        <f>'Month (GWh)'!E94*3.6/'Month (Million m3)'!E94</f>
        <v>40.17932197993145</v>
      </c>
      <c r="F94" s="460">
        <f>'Month (GWh)'!F94*3.6/'Month (Million m3)'!F94</f>
        <v>39.2719344646656</v>
      </c>
      <c r="G94" s="461">
        <f>'Month (GWh)'!G94*3.6/'Month (Million m3)'!G94</f>
        <v>40.00795630308271</v>
      </c>
      <c r="H94" s="462">
        <f>'Month (GWh)'!H94*3.6/'Month (Million m3)'!H94</f>
        <v>39.38730853391686</v>
      </c>
      <c r="I94" s="460">
        <f>'Month (GWh)'!I94*3.6/'Month (Million m3)'!I94</f>
        <v>39.38730853391684</v>
      </c>
      <c r="J94" s="460"/>
      <c r="K94" s="460">
        <f>'Month (GWh)'!K94*3.6/'Month (Million m3)'!K94</f>
        <v>39.38730853391686</v>
      </c>
      <c r="L94" s="461">
        <f>'Month (GWh)'!L94*3.6/'Month (Million m3)'!L94</f>
        <v>39.38730853391685</v>
      </c>
      <c r="M94" s="463">
        <f>'Month (GWh)'!M94*3.6/'Month (Million m3)'!M94</f>
        <v>40.17008960827923</v>
      </c>
      <c r="N94" t="s" s="458">
        <f>IF(($M94)&gt;41,"Too High?","")</f>
      </c>
      <c r="O94" t="s" s="459">
        <f>IF(($M94)&lt;38,"Too Low?","")</f>
      </c>
      <c r="P94" s="176"/>
      <c r="Q94" s="176"/>
      <c r="R94" s="176"/>
    </row>
    <row r="95" ht="15" customHeight="1">
      <c r="A95" s="253">
        <v>2006</v>
      </c>
      <c r="B95" t="s" s="254">
        <v>101</v>
      </c>
      <c r="C95" s="464">
        <f>'Month (GWh)'!C95*3.6/'Month (Million m3)'!C95</f>
        <v>39.40410347903657</v>
      </c>
      <c r="D95" s="464">
        <f>'Month (GWh)'!D95*3.6/'Month (Million m3)'!D95</f>
        <v>39.1300918667615</v>
      </c>
      <c r="E95" s="464">
        <f>'Month (GWh)'!E95*3.6/'Month (Million m3)'!E95</f>
        <v>40.08395284172027</v>
      </c>
      <c r="F95" s="464">
        <f>'Month (GWh)'!F95*3.6/'Month (Million m3)'!F95</f>
        <v>39.4681390228676</v>
      </c>
      <c r="G95" s="465">
        <f>'Month (GWh)'!G95*3.6/'Month (Million m3)'!G95</f>
        <v>39.79351600299329</v>
      </c>
      <c r="H95" s="466">
        <f>'Month (GWh)'!H95*3.6/'Month (Million m3)'!H95</f>
        <v>39.38730853391685</v>
      </c>
      <c r="I95" s="464">
        <f>'Month (GWh)'!I95*3.6/'Month (Million m3)'!I95</f>
        <v>39.38730853391685</v>
      </c>
      <c r="J95" s="464"/>
      <c r="K95" s="464">
        <f>'Month (GWh)'!K95*3.6/'Month (Million m3)'!K95</f>
        <v>39.38730853391684</v>
      </c>
      <c r="L95" s="465">
        <f>'Month (GWh)'!L95*3.6/'Month (Million m3)'!L95</f>
        <v>39.38730853391684</v>
      </c>
      <c r="M95" s="467">
        <f>'Month (GWh)'!M95*3.6/'Month (Million m3)'!M95</f>
        <v>39.85756104010547</v>
      </c>
      <c r="N95" t="s" s="458">
        <f>IF(($M95)&gt;41,"Too High?","")</f>
      </c>
      <c r="O95" t="s" s="459">
        <f>IF(($M95)&lt;38,"Too Low?","")</f>
      </c>
      <c r="P95" s="176"/>
      <c r="Q95" s="176"/>
      <c r="R95" s="176"/>
    </row>
    <row r="96" ht="15" customHeight="1">
      <c r="A96" s="259">
        <v>2007</v>
      </c>
      <c r="B96" t="s" s="260">
        <v>89</v>
      </c>
      <c r="C96" s="454">
        <f>'Month (GWh)'!C96*3.6/'Month (Million m3)'!C96</f>
        <v>39.3</v>
      </c>
      <c r="D96" s="454">
        <f>'Month (GWh)'!D96*3.6/'Month (Million m3)'!D96</f>
        <v>38.98318211963924</v>
      </c>
      <c r="E96" s="454">
        <f>'Month (GWh)'!E96*3.6/'Month (Million m3)'!E96</f>
        <v>40.04029347694232</v>
      </c>
      <c r="F96" s="454">
        <f>'Month (GWh)'!F96*3.6/'Month (Million m3)'!F96</f>
        <v>35.64</v>
      </c>
      <c r="G96" s="455">
        <f>'Month (GWh)'!G96*3.6/'Month (Million m3)'!G96</f>
        <v>39.25538021355045</v>
      </c>
      <c r="H96" s="456">
        <f>'Month (GWh)'!H96*3.6/'Month (Million m3)'!H96</f>
        <v>39.46927779836594</v>
      </c>
      <c r="I96" s="454">
        <f>'Month (GWh)'!I96*3.6/'Month (Million m3)'!I96</f>
        <v>37.82263912400781</v>
      </c>
      <c r="J96" s="454"/>
      <c r="K96" s="454">
        <f>'Month (GWh)'!K96*3.6/'Month (Million m3)'!K96</f>
        <v>39.46927779836594</v>
      </c>
      <c r="L96" s="455">
        <f>'Month (GWh)'!L96*3.6/'Month (Million m3)'!L96</f>
        <v>39.37562136863732</v>
      </c>
      <c r="M96" s="457">
        <f>'Month (GWh)'!M96*3.6/'Month (Million m3)'!M96</f>
        <v>39.23430545608528</v>
      </c>
      <c r="N96" t="s" s="458">
        <f>IF(($M96)&gt;41,"Too High?","")</f>
      </c>
      <c r="O96" t="s" s="459">
        <f>IF(($M96)&lt;38,"Too Low?","")</f>
      </c>
      <c r="P96" s="176"/>
      <c r="Q96" s="176"/>
      <c r="R96" s="176"/>
    </row>
    <row r="97" ht="15" customHeight="1">
      <c r="A97" s="194">
        <v>2007</v>
      </c>
      <c r="B97" t="s" s="229">
        <v>87</v>
      </c>
      <c r="C97" s="460">
        <f>'Month (GWh)'!C97*3.6/'Month (Million m3)'!C97</f>
        <v>39.3</v>
      </c>
      <c r="D97" s="460">
        <f>'Month (GWh)'!D97*3.6/'Month (Million m3)'!D97</f>
        <v>38.8244244715078</v>
      </c>
      <c r="E97" s="460">
        <f>'Month (GWh)'!E97*3.6/'Month (Million m3)'!E97</f>
        <v>40.02989066193039</v>
      </c>
      <c r="F97" s="460">
        <f>'Month (GWh)'!F97*3.6/'Month (Million m3)'!F97</f>
        <v>39.39000000000001</v>
      </c>
      <c r="G97" s="461">
        <f>'Month (GWh)'!G97*3.6/'Month (Million m3)'!G97</f>
        <v>39.70997574144239</v>
      </c>
      <c r="H97" s="462">
        <f>'Month (GWh)'!H97*3.6/'Month (Million m3)'!H97</f>
        <v>39.50666167242407</v>
      </c>
      <c r="I97" s="460">
        <f>'Month (GWh)'!I97*3.6/'Month (Million m3)'!I97</f>
        <v>37.82277205062704</v>
      </c>
      <c r="J97" s="460"/>
      <c r="K97" s="460">
        <f>'Month (GWh)'!K97*3.6/'Month (Million m3)'!K97</f>
        <v>39.50666167242407</v>
      </c>
      <c r="L97" s="461">
        <f>'Month (GWh)'!L97*3.6/'Month (Million m3)'!L97</f>
        <v>39.42730902502314</v>
      </c>
      <c r="M97" s="463">
        <f>'Month (GWh)'!M97*3.6/'Month (Million m3)'!M97</f>
        <v>39.76148914983923</v>
      </c>
      <c r="N97" t="s" s="458">
        <f>IF(($M97)&gt;41,"Too High?","")</f>
      </c>
      <c r="O97" t="s" s="459">
        <f>IF(($M97)&lt;38,"Too Low?","")</f>
      </c>
      <c r="P97" s="176"/>
      <c r="Q97" s="176"/>
      <c r="R97" s="176"/>
    </row>
    <row r="98" ht="15" customHeight="1">
      <c r="A98" s="194">
        <v>2007</v>
      </c>
      <c r="B98" t="s" s="229">
        <v>141</v>
      </c>
      <c r="C98" s="460">
        <f>'Month (GWh)'!C98*3.6/'Month (Million m3)'!C98</f>
        <v>39.3</v>
      </c>
      <c r="D98" s="460">
        <f>'Month (GWh)'!D98*3.6/'Month (Million m3)'!D98</f>
        <v>38.89289948473221</v>
      </c>
      <c r="E98" s="460">
        <f>'Month (GWh)'!E98*3.6/'Month (Million m3)'!E98</f>
        <v>39.89179809907974</v>
      </c>
      <c r="F98" s="460">
        <f>'Month (GWh)'!F98*3.6/'Month (Million m3)'!F98</f>
        <v>39.2</v>
      </c>
      <c r="G98" s="461">
        <f>'Month (GWh)'!G98*3.6/'Month (Million m3)'!G98</f>
        <v>39.65014578716599</v>
      </c>
      <c r="H98" s="462">
        <f>'Month (GWh)'!H98*3.6/'Month (Million m3)'!H98</f>
        <v>39.41398427665014</v>
      </c>
      <c r="I98" s="460">
        <f>'Month (GWh)'!I98*3.6/'Month (Million m3)'!I98</f>
        <v>37.84754512135594</v>
      </c>
      <c r="J98" s="460"/>
      <c r="K98" s="460">
        <f>'Month (GWh)'!K98*3.6/'Month (Million m3)'!K98</f>
        <v>39.41398427665014</v>
      </c>
      <c r="L98" s="461">
        <f>'Month (GWh)'!L98*3.6/'Month (Million m3)'!L98</f>
        <v>39.36466566571336</v>
      </c>
      <c r="M98" s="463">
        <f>'Month (GWh)'!M98*3.6/'Month (Million m3)'!M98</f>
        <v>39.74804451290932</v>
      </c>
      <c r="N98" t="s" s="458">
        <f>IF(($M98)&gt;41,"Too High?","")</f>
      </c>
      <c r="O98" t="s" s="459">
        <f>IF(($M98)&lt;38,"Too Low?","")</f>
      </c>
      <c r="P98" s="176"/>
      <c r="Q98" s="176"/>
      <c r="R98" s="176"/>
    </row>
    <row r="99" ht="15" customHeight="1">
      <c r="A99" s="194">
        <v>2007</v>
      </c>
      <c r="B99" t="s" s="229">
        <v>142</v>
      </c>
      <c r="C99" s="460"/>
      <c r="D99" s="460">
        <f>'Month (GWh)'!D99*3.6/'Month (Million m3)'!D99</f>
        <v>39.07535553985515</v>
      </c>
      <c r="E99" s="460">
        <f>'Month (GWh)'!E99*3.6/'Month (Million m3)'!E99</f>
        <v>39.67753004434967</v>
      </c>
      <c r="F99" s="460">
        <f>'Month (GWh)'!F99*3.6/'Month (Million m3)'!F99</f>
        <v>38.86</v>
      </c>
      <c r="G99" s="461">
        <f>'Month (GWh)'!G99*3.6/'Month (Million m3)'!G99</f>
        <v>39.52798916160577</v>
      </c>
      <c r="H99" s="462">
        <f>'Month (GWh)'!H99*3.6/'Month (Million m3)'!H99</f>
        <v>39.46733792088656</v>
      </c>
      <c r="I99" s="460">
        <f>'Month (GWh)'!I99*3.6/'Month (Million m3)'!I99</f>
        <v>37.80118187670151</v>
      </c>
      <c r="J99" s="460"/>
      <c r="K99" s="460">
        <f>'Month (GWh)'!K99*3.6/'Month (Million m3)'!K99</f>
        <v>39.47080910276175</v>
      </c>
      <c r="L99" s="461">
        <f>'Month (GWh)'!L99*3.6/'Month (Million m3)'!L99</f>
        <v>39.43209743717931</v>
      </c>
      <c r="M99" s="463">
        <f>'Month (GWh)'!M99*3.6/'Month (Million m3)'!M99</f>
        <v>39.63363795558145</v>
      </c>
      <c r="N99" t="s" s="458">
        <f>IF(($M99)&gt;41,"Too High?","")</f>
      </c>
      <c r="O99" t="s" s="459">
        <f>IF(($M99)&lt;38,"Too Low?","")</f>
      </c>
      <c r="P99" s="176"/>
      <c r="Q99" s="176"/>
      <c r="R99" s="176"/>
    </row>
    <row r="100" ht="15" customHeight="1">
      <c r="A100" s="194">
        <v>2007</v>
      </c>
      <c r="B100" t="s" s="229">
        <v>143</v>
      </c>
      <c r="C100" s="460"/>
      <c r="D100" s="460">
        <f>'Month (GWh)'!D100*3.6/'Month (Million m3)'!D100</f>
        <v>38.74526548797863</v>
      </c>
      <c r="E100" s="460">
        <f>'Month (GWh)'!E100*3.6/'Month (Million m3)'!E100</f>
        <v>39.93555903573186</v>
      </c>
      <c r="F100" s="460">
        <f>'Month (GWh)'!F100*3.6/'Month (Million m3)'!F100</f>
        <v>38.73</v>
      </c>
      <c r="G100" s="461">
        <f>'Month (GWh)'!G100*3.6/'Month (Million m3)'!G100</f>
        <v>39.6220220787848</v>
      </c>
      <c r="H100" s="462">
        <f>'Month (GWh)'!H100*3.6/'Month (Million m3)'!H100</f>
        <v>39.34690564123994</v>
      </c>
      <c r="I100" s="460">
        <f>'Month (GWh)'!I100*3.6/'Month (Million m3)'!I100</f>
        <v>38.03271724289174</v>
      </c>
      <c r="J100" s="460"/>
      <c r="K100" s="460">
        <f>'Month (GWh)'!K100*3.6/'Month (Million m3)'!K100</f>
        <v>39.34690564123994</v>
      </c>
      <c r="L100" s="461">
        <f>'Month (GWh)'!L100*3.6/'Month (Million m3)'!L100</f>
        <v>39.3157756855643</v>
      </c>
      <c r="M100" s="463">
        <f>'Month (GWh)'!M100*3.6/'Month (Million m3)'!M100</f>
        <v>41.22235040816933</v>
      </c>
      <c r="N100" s="284"/>
      <c r="O100" t="s" s="459">
        <f>IF(($M100)&lt;38,"Too Low?","")</f>
      </c>
      <c r="P100" s="176"/>
      <c r="Q100" s="176"/>
      <c r="R100" s="176"/>
    </row>
    <row r="101" ht="15" customHeight="1">
      <c r="A101" s="194">
        <v>2007</v>
      </c>
      <c r="B101" t="s" s="229">
        <v>144</v>
      </c>
      <c r="C101" s="460">
        <f>'Month (GWh)'!C101*3.6/'Month (Million m3)'!C101</f>
        <v>39.3</v>
      </c>
      <c r="D101" s="460">
        <f>'Month (GWh)'!D101*3.6/'Month (Million m3)'!D101</f>
        <v>38.7490899554258</v>
      </c>
      <c r="E101" s="460">
        <f>'Month (GWh)'!E101*3.6/'Month (Million m3)'!E101</f>
        <v>40.0775242602586</v>
      </c>
      <c r="F101" s="460">
        <f>'Month (GWh)'!F101*3.6/'Month (Million m3)'!F101</f>
        <v>39.05</v>
      </c>
      <c r="G101" s="461">
        <f>'Month (GWh)'!G101*3.6/'Month (Million m3)'!G101</f>
        <v>39.67943844483742</v>
      </c>
      <c r="H101" s="462">
        <f>'Month (GWh)'!H101*3.6/'Month (Million m3)'!H101</f>
        <v>39.41783764537404</v>
      </c>
      <c r="I101" s="460">
        <f>'Month (GWh)'!I101*3.6/'Month (Million m3)'!I101</f>
        <v>37.70321611460827</v>
      </c>
      <c r="J101" s="460"/>
      <c r="K101" s="460">
        <f>'Month (GWh)'!K101*3.6/'Month (Million m3)'!K101</f>
        <v>39.41783764537404</v>
      </c>
      <c r="L101" s="461">
        <f>'Month (GWh)'!L101*3.6/'Month (Million m3)'!L101</f>
        <v>39.32643170170095</v>
      </c>
      <c r="M101" s="463">
        <f>'Month (GWh)'!M101*3.6/'Month (Million m3)'!M101</f>
        <v>39.9988262864404</v>
      </c>
      <c r="N101" s="284"/>
      <c r="O101" t="s" s="459">
        <f>IF(($M101)&lt;38,"Too Low?","")</f>
      </c>
      <c r="P101" s="176"/>
      <c r="Q101" s="176"/>
      <c r="R101" s="176"/>
    </row>
    <row r="102" ht="15" customHeight="1">
      <c r="A102" s="194">
        <v>2007</v>
      </c>
      <c r="B102" t="s" s="229">
        <v>145</v>
      </c>
      <c r="C102" s="460"/>
      <c r="D102" s="460">
        <f>'Month (GWh)'!D102*3.6/'Month (Million m3)'!D102</f>
        <v>38.50306313335203</v>
      </c>
      <c r="E102" s="460">
        <f>'Month (GWh)'!E102*3.6/'Month (Million m3)'!E102</f>
        <v>40.14398247322942</v>
      </c>
      <c r="F102" s="460">
        <f>'Month (GWh)'!F102*3.6/'Month (Million m3)'!F102</f>
        <v>39.06</v>
      </c>
      <c r="G102" s="461">
        <f>'Month (GWh)'!G102*3.6/'Month (Million m3)'!G102</f>
        <v>39.65723207228594</v>
      </c>
      <c r="H102" s="462">
        <f>'Month (GWh)'!H102*3.6/'Month (Million m3)'!H102</f>
        <v>39.2488957182705</v>
      </c>
      <c r="I102" s="460">
        <f>'Month (GWh)'!I102*3.6/'Month (Million m3)'!I102</f>
        <v>38.29852924740519</v>
      </c>
      <c r="J102" s="460"/>
      <c r="K102" s="460">
        <f>'Month (GWh)'!K102*3.6/'Month (Million m3)'!K102</f>
        <v>39.2488957182705</v>
      </c>
      <c r="L102" s="461">
        <f>'Month (GWh)'!L102*3.6/'Month (Million m3)'!L102</f>
        <v>39.198755528899</v>
      </c>
      <c r="M102" s="463">
        <f>'Month (GWh)'!M102*3.6/'Month (Million m3)'!M102</f>
        <v>44.21271051462551</v>
      </c>
      <c r="N102" s="284"/>
      <c r="O102" t="s" s="459">
        <f>IF(($M102)&lt;38,"Too Low?","")</f>
      </c>
      <c r="P102" s="176"/>
      <c r="Q102" s="176"/>
      <c r="R102" s="176"/>
    </row>
    <row r="103" ht="15" customHeight="1">
      <c r="A103" s="194">
        <v>2007</v>
      </c>
      <c r="B103" t="s" s="229">
        <v>146</v>
      </c>
      <c r="C103" s="460">
        <f>'Month (GWh)'!C103*3.6/'Month (Million m3)'!C103</f>
        <v>39.3</v>
      </c>
      <c r="D103" s="460">
        <f>'Month (GWh)'!D103*3.6/'Month (Million m3)'!D103</f>
        <v>39.19956788332596</v>
      </c>
      <c r="E103" s="460">
        <f>'Month (GWh)'!E103*3.6/'Month (Million m3)'!E103</f>
        <v>40.42585010401366</v>
      </c>
      <c r="F103" s="460">
        <f>'Month (GWh)'!F103*3.6/'Month (Million m3)'!F103</f>
        <v>39.01</v>
      </c>
      <c r="G103" s="461">
        <f>'Month (GWh)'!G103*3.6/'Month (Million m3)'!G103</f>
        <v>40.10208146680613</v>
      </c>
      <c r="H103" s="462">
        <f>'Month (GWh)'!H103*3.6/'Month (Million m3)'!H103</f>
        <v>39.32611693455829</v>
      </c>
      <c r="I103" s="460">
        <f>'Month (GWh)'!I103*3.6/'Month (Million m3)'!I103</f>
        <v>37.48148763551101</v>
      </c>
      <c r="J103" s="460"/>
      <c r="K103" s="460">
        <f>'Month (GWh)'!K103*3.6/'Month (Million m3)'!K103</f>
        <v>39.32611693455829</v>
      </c>
      <c r="L103" s="461">
        <f>'Month (GWh)'!L103*3.6/'Month (Million m3)'!L103</f>
        <v>39.11893664669958</v>
      </c>
      <c r="M103" s="463">
        <f>'Month (GWh)'!M103*3.6/'Month (Million m3)'!M103</f>
        <v>40.99677349079287</v>
      </c>
      <c r="N103" s="284"/>
      <c r="O103" t="s" s="459">
        <f>IF(($M103)&lt;38,"Too Low?","")</f>
      </c>
      <c r="P103" s="176"/>
      <c r="Q103" s="176"/>
      <c r="R103" s="176"/>
    </row>
    <row r="104" ht="15" customHeight="1">
      <c r="A104" s="194">
        <v>2007</v>
      </c>
      <c r="B104" t="s" s="229">
        <v>147</v>
      </c>
      <c r="C104" s="460">
        <f>'Month (GWh)'!C104*3.6/'Month (Million m3)'!C104</f>
        <v>39.3</v>
      </c>
      <c r="D104" s="460">
        <f>'Month (GWh)'!D104*3.6/'Month (Million m3)'!D104</f>
        <v>39.15179805625123</v>
      </c>
      <c r="E104" s="460">
        <f>'Month (GWh)'!E104*3.6/'Month (Million m3)'!E104</f>
        <v>40.18569217606345</v>
      </c>
      <c r="F104" s="460">
        <f>'Month (GWh)'!F104*3.6/'Month (Million m3)'!F104</f>
        <v>38.57</v>
      </c>
      <c r="G104" s="461">
        <f>'Month (GWh)'!G104*3.6/'Month (Million m3)'!G104</f>
        <v>39.98737202517461</v>
      </c>
      <c r="H104" s="462">
        <f>'Month (GWh)'!H104*3.6/'Month (Million m3)'!H104</f>
        <v>39.80405021973197</v>
      </c>
      <c r="I104" s="460">
        <f>'Month (GWh)'!I104*3.6/'Month (Million m3)'!I104</f>
        <v>37.44850653474088</v>
      </c>
      <c r="J104" s="460">
        <f>'Month (GWh)'!J104*3.6/'Month (Million m3)'!J104</f>
        <v>40.12266980076963</v>
      </c>
      <c r="K104" s="460">
        <f>'Month (GWh)'!K104*3.6/'Month (Million m3)'!K104</f>
        <v>39.80405021973197</v>
      </c>
      <c r="L104" s="461">
        <f>'Month (GWh)'!L104*3.6/'Month (Million m3)'!L104</f>
        <v>39.71113232559047</v>
      </c>
      <c r="M104" s="463">
        <f>'Month (GWh)'!M104*3.6/'Month (Million m3)'!M104</f>
        <v>40.14526261917426</v>
      </c>
      <c r="N104" s="284"/>
      <c r="O104" t="s" s="459">
        <f>IF(($M104)&lt;38,"Too Low?","")</f>
      </c>
      <c r="P104" s="176"/>
      <c r="Q104" s="176"/>
      <c r="R104" s="176"/>
    </row>
    <row r="105" ht="15" customHeight="1">
      <c r="A105" s="194">
        <v>2007</v>
      </c>
      <c r="B105" t="s" s="229">
        <v>148</v>
      </c>
      <c r="C105" s="460"/>
      <c r="D105" s="460">
        <f>'Month (GWh)'!D105*3.6/'Month (Million m3)'!D105</f>
        <v>38.96587021446144</v>
      </c>
      <c r="E105" s="460">
        <f>'Month (GWh)'!E105*3.6/'Month (Million m3)'!E105</f>
        <v>39.88888042023879</v>
      </c>
      <c r="F105" s="460">
        <f>'Month (GWh)'!F105*3.6/'Month (Million m3)'!F105</f>
        <v>39.43</v>
      </c>
      <c r="G105" s="461">
        <f>'Month (GWh)'!G105*3.6/'Month (Million m3)'!G105</f>
        <v>39.74357644834093</v>
      </c>
      <c r="H105" s="462">
        <f>'Month (GWh)'!H105*3.6/'Month (Million m3)'!H105</f>
        <v>39.44198870812851</v>
      </c>
      <c r="I105" s="460">
        <f>'Month (GWh)'!I105*3.6/'Month (Million m3)'!I105</f>
        <v>38.53239047635878</v>
      </c>
      <c r="J105" s="460">
        <f>'Month (GWh)'!J105*3.6/'Month (Million m3)'!J105</f>
        <v>40.12266980076963</v>
      </c>
      <c r="K105" s="460">
        <f>'Month (GWh)'!K105*3.6/'Month (Million m3)'!K105</f>
        <v>39.4419887081285</v>
      </c>
      <c r="L105" s="461">
        <f>'Month (GWh)'!L105*3.6/'Month (Million m3)'!L105</f>
        <v>39.3689220495141</v>
      </c>
      <c r="M105" s="463">
        <f>'Month (GWh)'!M105*3.6/'Month (Million m3)'!M105</f>
        <v>39.96448521709263</v>
      </c>
      <c r="N105" s="284"/>
      <c r="O105" t="s" s="459">
        <f>IF(($M105)&lt;38,"Too Low?","")</f>
      </c>
      <c r="P105" s="176"/>
      <c r="Q105" s="176"/>
      <c r="R105" s="176"/>
    </row>
    <row r="106" ht="15" customHeight="1">
      <c r="A106" s="194">
        <v>2007</v>
      </c>
      <c r="B106" t="s" s="229">
        <v>149</v>
      </c>
      <c r="C106" s="460"/>
      <c r="D106" s="460">
        <f>'Month (GWh)'!D106*3.6/'Month (Million m3)'!D106</f>
        <v>38.74889257569072</v>
      </c>
      <c r="E106" s="460">
        <f>'Month (GWh)'!E106*3.6/'Month (Million m3)'!E106</f>
        <v>39.76981626232897</v>
      </c>
      <c r="F106" s="460">
        <f>'Month (GWh)'!F106*3.6/'Month (Million m3)'!F106</f>
        <v>39.28</v>
      </c>
      <c r="G106" s="461">
        <f>'Month (GWh)'!G106*3.6/'Month (Million m3)'!G106</f>
        <v>39.37734839394193</v>
      </c>
      <c r="H106" s="462">
        <f>'Month (GWh)'!H106*3.6/'Month (Million m3)'!H106</f>
        <v>39.25294086425535</v>
      </c>
      <c r="I106" s="460">
        <f>'Month (GWh)'!I106*3.6/'Month (Million m3)'!I106</f>
        <v>38.14573252872108</v>
      </c>
      <c r="J106" s="460">
        <f>'Month (GWh)'!J106*3.6/'Month (Million m3)'!J106</f>
        <v>40.12266980076963</v>
      </c>
      <c r="K106" s="460">
        <f>'Month (GWh)'!K106*3.6/'Month (Million m3)'!K106</f>
        <v>39.25294086425535</v>
      </c>
      <c r="L106" s="461">
        <f>'Month (GWh)'!L106*3.6/'Month (Million m3)'!L106</f>
        <v>39.11466667888727</v>
      </c>
      <c r="M106" s="463">
        <f>'Month (GWh)'!M106*3.6/'Month (Million m3)'!M106</f>
        <v>39.45321967091972</v>
      </c>
      <c r="N106" s="284"/>
      <c r="O106" t="s" s="459">
        <f>IF(($M106)&lt;38,"Too Low?","")</f>
      </c>
      <c r="P106" s="176"/>
      <c r="Q106" s="176"/>
      <c r="R106" s="176"/>
    </row>
    <row r="107" ht="15" customHeight="1">
      <c r="A107" s="253">
        <v>2007</v>
      </c>
      <c r="B107" t="s" s="254">
        <v>101</v>
      </c>
      <c r="C107" s="464"/>
      <c r="D107" s="464">
        <f>'Month (GWh)'!D107*3.6/'Month (Million m3)'!D107</f>
        <v>38.39171313571589</v>
      </c>
      <c r="E107" s="464">
        <f>'Month (GWh)'!E107*3.6/'Month (Million m3)'!E107</f>
        <v>39.88636150963269</v>
      </c>
      <c r="F107" s="464">
        <f>'Month (GWh)'!F107*3.6/'Month (Million m3)'!F107</f>
        <v>39.33</v>
      </c>
      <c r="G107" s="465">
        <f>'Month (GWh)'!G107*3.6/'Month (Million m3)'!G107</f>
        <v>39.34667627569932</v>
      </c>
      <c r="H107" s="466">
        <f>'Month (GWh)'!H107*3.6/'Month (Million m3)'!H107</f>
        <v>39.31129342977542</v>
      </c>
      <c r="I107" s="464">
        <f>'Month (GWh)'!I107*3.6/'Month (Million m3)'!I107</f>
        <v>38.17589964150695</v>
      </c>
      <c r="J107" s="464">
        <f>'Month (GWh)'!J107*3.6/'Month (Million m3)'!J107</f>
        <v>40.12266980076963</v>
      </c>
      <c r="K107" s="464">
        <f>'Month (GWh)'!K107*3.6/'Month (Million m3)'!K107</f>
        <v>39.31129342977542</v>
      </c>
      <c r="L107" s="465">
        <f>'Month (GWh)'!L107*3.6/'Month (Million m3)'!L107</f>
        <v>39.14321187222271</v>
      </c>
      <c r="M107" s="467">
        <f>'Month (GWh)'!M107*3.6/'Month (Million m3)'!M107</f>
        <v>39.38579372447744</v>
      </c>
      <c r="N107" s="284"/>
      <c r="O107" t="s" s="459">
        <f>IF(($M107)&lt;38,"Too Low?","")</f>
      </c>
      <c r="P107" s="176"/>
      <c r="Q107" s="176"/>
      <c r="R107" s="176"/>
    </row>
    <row r="108" ht="15" customHeight="1">
      <c r="A108" s="259">
        <v>2008</v>
      </c>
      <c r="B108" t="s" s="260">
        <v>89</v>
      </c>
      <c r="C108" s="454">
        <f>'Month (GWh)'!C108*3.6/'Month (Million m3)'!C108</f>
        <v>38.85742198478223</v>
      </c>
      <c r="D108" s="454">
        <f>'Month (GWh)'!D108*3.6/'Month (Million m3)'!D108</f>
        <v>38.34771556970603</v>
      </c>
      <c r="E108" s="454">
        <f>'Month (GWh)'!E108*3.6/'Month (Million m3)'!E108</f>
        <v>39.79164392235542</v>
      </c>
      <c r="F108" s="454">
        <f>'Month (GWh)'!F108*3.6/'Month (Million m3)'!F108</f>
        <v>39.06985340098352</v>
      </c>
      <c r="G108" s="455">
        <f>'Month (GWh)'!G108*3.6/'Month (Million m3)'!G108</f>
        <v>39.2424001899003</v>
      </c>
      <c r="H108" s="456">
        <f>'Month (GWh)'!H108*3.6/'Month (Million m3)'!H108</f>
        <v>39.17150947484631</v>
      </c>
      <c r="I108" s="454">
        <f>'Month (GWh)'!I108*3.6/'Month (Million m3)'!I108</f>
        <v>38.39954481463669</v>
      </c>
      <c r="J108" s="454">
        <f>'Month (GWh)'!J108*3.6/'Month (Million m3)'!J108</f>
        <v>40.12266980076962</v>
      </c>
      <c r="K108" s="454">
        <f>'Month (GWh)'!K108*3.6/'Month (Million m3)'!K108</f>
        <v>39.17150947484631</v>
      </c>
      <c r="L108" s="455">
        <f>'Month (GWh)'!L108*3.6/'Month (Million m3)'!L108</f>
        <v>39.03600496545701</v>
      </c>
      <c r="M108" s="457">
        <f>'Month (GWh)'!M108*3.6/'Month (Million m3)'!M108</f>
        <v>39.27483906017978</v>
      </c>
      <c r="N108" t="s" s="458">
        <f>IF(($M108)&gt;41,"Too High?","")</f>
      </c>
      <c r="O108" t="s" s="459">
        <f>IF(($M108)&lt;38,"Too Low?","")</f>
      </c>
      <c r="P108" s="176"/>
      <c r="Q108" s="176"/>
      <c r="R108" s="176"/>
    </row>
    <row r="109" ht="15" customHeight="1">
      <c r="A109" s="194">
        <v>2008</v>
      </c>
      <c r="B109" t="s" s="229">
        <v>87</v>
      </c>
      <c r="C109" s="460">
        <f>'Month (GWh)'!C109*3.6/'Month (Million m3)'!C109</f>
        <v>38.82394155162515</v>
      </c>
      <c r="D109" s="460">
        <f>'Month (GWh)'!D109*3.6/'Month (Million m3)'!D109</f>
        <v>38.5659016342908</v>
      </c>
      <c r="E109" s="460">
        <f>'Month (GWh)'!E109*3.6/'Month (Million m3)'!E109</f>
        <v>39.83921482492216</v>
      </c>
      <c r="F109" s="460">
        <f>'Month (GWh)'!F109*3.6/'Month (Million m3)'!F109</f>
        <v>38.15059929341384</v>
      </c>
      <c r="G109" s="461">
        <f>'Month (GWh)'!G109*3.6/'Month (Million m3)'!G109</f>
        <v>39.4479403329544</v>
      </c>
      <c r="H109" s="462">
        <f>'Month (GWh)'!H109*3.6/'Month (Million m3)'!H109</f>
        <v>39.22225648214638</v>
      </c>
      <c r="I109" s="460">
        <f>'Month (GWh)'!I109*3.6/'Month (Million m3)'!I109</f>
        <v>38.54561559838195</v>
      </c>
      <c r="J109" s="460">
        <f>'Month (GWh)'!J109*3.6/'Month (Million m3)'!J109</f>
        <v>40.12266980076962</v>
      </c>
      <c r="K109" s="460">
        <f>'Month (GWh)'!K109*3.6/'Month (Million m3)'!K109</f>
        <v>39.22225648214638</v>
      </c>
      <c r="L109" s="461">
        <f>'Month (GWh)'!L109*3.6/'Month (Million m3)'!L109</f>
        <v>39.15636198427642</v>
      </c>
      <c r="M109" s="463">
        <f>'Month (GWh)'!M109*3.6/'Month (Million m3)'!M109</f>
        <v>39.49606960122019</v>
      </c>
      <c r="N109" t="s" s="458">
        <f>IF(($M109)&gt;41,"Too High?","")</f>
      </c>
      <c r="O109" t="s" s="459">
        <f>IF(($M109)&lt;38,"Too Low?","")</f>
      </c>
      <c r="P109" s="176"/>
      <c r="Q109" s="176"/>
      <c r="R109" s="176"/>
    </row>
    <row r="110" ht="15" customHeight="1">
      <c r="A110" s="194">
        <v>2008</v>
      </c>
      <c r="B110" t="s" s="229">
        <v>141</v>
      </c>
      <c r="C110" s="460">
        <f>'Month (GWh)'!C110*3.6/'Month (Million m3)'!C110</f>
        <v>38.75587069075398</v>
      </c>
      <c r="D110" s="460">
        <f>'Month (GWh)'!D110*3.6/'Month (Million m3)'!D110</f>
        <v>38.86223755180378</v>
      </c>
      <c r="E110" s="460">
        <f>'Month (GWh)'!E110*3.6/'Month (Million m3)'!E110</f>
        <v>39.87933993834727</v>
      </c>
      <c r="F110" s="460">
        <f>'Month (GWh)'!F110*3.6/'Month (Million m3)'!F110</f>
        <v>38.42983973233749</v>
      </c>
      <c r="G110" s="461">
        <f>'Month (GWh)'!G110*3.6/'Month (Million m3)'!G110</f>
        <v>39.55864119793266</v>
      </c>
      <c r="H110" s="462">
        <f>'Month (GWh)'!H110*3.6/'Month (Million m3)'!H110</f>
        <v>39.31982706995144</v>
      </c>
      <c r="I110" s="460">
        <f>'Month (GWh)'!I110*3.6/'Month (Million m3)'!I110</f>
        <v>41.94008375057941</v>
      </c>
      <c r="J110" s="460">
        <f>'Month (GWh)'!J110*3.6/'Month (Million m3)'!J110</f>
        <v>40.12266980076962</v>
      </c>
      <c r="K110" s="460">
        <f>'Month (GWh)'!K110*3.6/'Month (Million m3)'!K110</f>
        <v>39.31982706995144</v>
      </c>
      <c r="L110" s="461">
        <f>'Month (GWh)'!L110*3.6/'Month (Million m3)'!L110</f>
        <v>39.64261042668834</v>
      </c>
      <c r="M110" s="463">
        <f>'Month (GWh)'!M110*3.6/'Month (Million m3)'!M110</f>
        <v>39.54480541281777</v>
      </c>
      <c r="N110" t="s" s="458">
        <f>IF(($M110)&gt;41,"Too High?","")</f>
      </c>
      <c r="O110" t="s" s="459">
        <f>IF(($M110)&lt;38,"Too Low?","")</f>
      </c>
      <c r="P110" s="176"/>
      <c r="Q110" s="176"/>
      <c r="R110" s="176"/>
    </row>
    <row r="111" ht="15" customHeight="1">
      <c r="A111" s="194">
        <v>2008</v>
      </c>
      <c r="B111" t="s" s="229">
        <v>142</v>
      </c>
      <c r="C111" s="460">
        <f>'Month (GWh)'!C111*3.6/'Month (Million m3)'!C111</f>
        <v>38.99999999999999</v>
      </c>
      <c r="D111" s="460">
        <f>'Month (GWh)'!D111*3.6/'Month (Million m3)'!D111</f>
        <v>38.76372050688826</v>
      </c>
      <c r="E111" s="460">
        <f>'Month (GWh)'!E111*3.6/'Month (Million m3)'!E111</f>
        <v>40.10051067291961</v>
      </c>
      <c r="F111" s="460">
        <f>'Month (GWh)'!F111*3.6/'Month (Million m3)'!F111</f>
        <v>39.58767618428351</v>
      </c>
      <c r="G111" s="461">
        <f>'Month (GWh)'!G111*3.6/'Month (Million m3)'!G111</f>
        <v>39.64280317482948</v>
      </c>
      <c r="H111" s="462">
        <f>'Month (GWh)'!H111*3.6/'Month (Million m3)'!H111</f>
        <v>39.31622445353946</v>
      </c>
      <c r="I111" s="460">
        <f>'Month (GWh)'!I111*3.6/'Month (Million m3)'!I111</f>
        <v>39.03619935905954</v>
      </c>
      <c r="J111" s="460">
        <f>'Month (GWh)'!J111*3.6/'Month (Million m3)'!J111</f>
        <v>40.12266980076962</v>
      </c>
      <c r="K111" s="460">
        <f>'Month (GWh)'!K111*3.6/'Month (Million m3)'!K111</f>
        <v>39.31622445353946</v>
      </c>
      <c r="L111" s="461">
        <f>'Month (GWh)'!L111*3.6/'Month (Million m3)'!L111</f>
        <v>39.27612666029306</v>
      </c>
      <c r="M111" s="463">
        <f>'Month (GWh)'!M111*3.6/'Month (Million m3)'!M111</f>
        <v>39.72050955439479</v>
      </c>
      <c r="N111" t="s" s="458">
        <f>IF(($M111)&gt;41,"Too High?","")</f>
      </c>
      <c r="O111" t="s" s="459">
        <f>IF(($M111)&lt;38,"Too Low?","")</f>
      </c>
      <c r="P111" s="176"/>
      <c r="Q111" s="176"/>
      <c r="R111" s="176"/>
    </row>
    <row r="112" ht="15" customHeight="1">
      <c r="A112" s="194">
        <v>2008</v>
      </c>
      <c r="B112" t="s" s="229">
        <v>143</v>
      </c>
      <c r="C112" s="460">
        <f>'Month (GWh)'!C112*3.6/'Month (Million m3)'!C112</f>
        <v>39.4483477788322</v>
      </c>
      <c r="D112" s="460">
        <f>'Month (GWh)'!D112*3.6/'Month (Million m3)'!D112</f>
        <v>39.00295226066387</v>
      </c>
      <c r="E112" s="460">
        <f>'Month (GWh)'!E112*3.6/'Month (Million m3)'!E112</f>
        <v>40.3053058699901</v>
      </c>
      <c r="F112" s="460">
        <f>'Month (GWh)'!F112*3.6/'Month (Million m3)'!F112</f>
        <v>38.19156621924788</v>
      </c>
      <c r="G112" s="461">
        <f>'Month (GWh)'!G112*3.6/'Month (Million m3)'!G112</f>
        <v>39.93233748639594</v>
      </c>
      <c r="H112" s="462">
        <f>'Month (GWh)'!H112*3.6/'Month (Million m3)'!H112</f>
        <v>39.40125838501486</v>
      </c>
      <c r="I112" s="460">
        <f>'Month (GWh)'!I112*3.6/'Month (Million m3)'!I112</f>
        <v>41.65906014613788</v>
      </c>
      <c r="J112" s="460">
        <f>'Month (GWh)'!J112*3.6/'Month (Million m3)'!J112</f>
        <v>40.12266980076961</v>
      </c>
      <c r="K112" s="460">
        <f>'Month (GWh)'!K112*3.6/'Month (Million m3)'!K112</f>
        <v>39.40125838501486</v>
      </c>
      <c r="L112" s="461">
        <f>'Month (GWh)'!L112*3.6/'Month (Million m3)'!L112</f>
        <v>39.65471011094144</v>
      </c>
      <c r="M112" s="463">
        <f>'Month (GWh)'!M112*3.6/'Month (Million m3)'!M112</f>
        <v>40.16141372960919</v>
      </c>
      <c r="N112" t="s" s="458">
        <f>IF(($M112)&gt;41,"Too High?","")</f>
      </c>
      <c r="O112" t="s" s="459">
        <f>IF(($M112)&lt;38,"Too Low?","")</f>
      </c>
      <c r="P112" s="176"/>
      <c r="Q112" s="176"/>
      <c r="R112" s="176"/>
    </row>
    <row r="113" ht="15" customHeight="1">
      <c r="A113" s="194">
        <v>2008</v>
      </c>
      <c r="B113" t="s" s="229">
        <v>144</v>
      </c>
      <c r="C113" s="460"/>
      <c r="D113" s="460">
        <f>'Month (GWh)'!D113*3.6/'Month (Million m3)'!D113</f>
        <v>38.96591572324137</v>
      </c>
      <c r="E113" s="460">
        <f>'Month (GWh)'!E113*3.6/'Month (Million m3)'!E113</f>
        <v>40.0585708627772</v>
      </c>
      <c r="F113" s="460">
        <f>'Month (GWh)'!F113*3.6/'Month (Million m3)'!F113</f>
        <v>38.89857093063786</v>
      </c>
      <c r="G113" s="461">
        <f>'Month (GWh)'!G113*3.6/'Month (Million m3)'!G113</f>
        <v>39.71311080322888</v>
      </c>
      <c r="H113" s="462">
        <f>'Month (GWh)'!H113*3.6/'Month (Million m3)'!H113</f>
        <v>39.35563885109963</v>
      </c>
      <c r="I113" s="460">
        <f>'Month (GWh)'!I113*3.6/'Month (Million m3)'!I113</f>
        <v>41.08415679596356</v>
      </c>
      <c r="J113" s="460">
        <f>'Month (GWh)'!J113*3.6/'Month (Million m3)'!J113</f>
        <v>40.12266980076961</v>
      </c>
      <c r="K113" s="460">
        <f>'Month (GWh)'!K113*3.6/'Month (Million m3)'!K113</f>
        <v>39.35563885109963</v>
      </c>
      <c r="L113" s="461">
        <f>'Month (GWh)'!L113*3.6/'Month (Million m3)'!L113</f>
        <v>39.5270102075632</v>
      </c>
      <c r="M113" s="463">
        <f>'Month (GWh)'!M113*3.6/'Month (Million m3)'!M113</f>
        <v>39.97552112899081</v>
      </c>
      <c r="N113" t="s" s="458">
        <f>IF(($M113)&gt;41,"Too High?","")</f>
      </c>
      <c r="O113" t="s" s="459">
        <f>IF(($M113)&lt;38,"Too Low?","")</f>
      </c>
      <c r="P113" s="176"/>
      <c r="Q113" s="176"/>
      <c r="R113" s="176"/>
    </row>
    <row r="114" ht="15" customHeight="1">
      <c r="A114" s="194">
        <v>2008</v>
      </c>
      <c r="B114" t="s" s="229">
        <v>145</v>
      </c>
      <c r="C114" s="460">
        <f>'Month (GWh)'!C114*3.6/'Month (Million m3)'!C114</f>
        <v>39.50252043535086</v>
      </c>
      <c r="D114" s="460">
        <f>'Month (GWh)'!D114*3.6/'Month (Million m3)'!D114</f>
        <v>38.63389890327954</v>
      </c>
      <c r="E114" s="460">
        <f>'Month (GWh)'!E114*3.6/'Month (Million m3)'!E114</f>
        <v>40.26707127092456</v>
      </c>
      <c r="F114" s="460">
        <f>'Month (GWh)'!F114*3.6/'Month (Million m3)'!F114</f>
        <v>39.0459198046765</v>
      </c>
      <c r="G114" s="461">
        <f>'Month (GWh)'!G114*3.6/'Month (Million m3)'!G114</f>
        <v>39.95881714280353</v>
      </c>
      <c r="H114" s="462">
        <f>'Month (GWh)'!H114*3.6/'Month (Million m3)'!H114</f>
        <v>39.76370494023545</v>
      </c>
      <c r="I114" s="460">
        <f>'Month (GWh)'!I114*3.6/'Month (Million m3)'!I114</f>
        <v>42.42726602722347</v>
      </c>
      <c r="J114" s="460">
        <f>'Month (GWh)'!J114*3.6/'Month (Million m3)'!J114</f>
        <v>40.12266980076963</v>
      </c>
      <c r="K114" s="460">
        <f>'Month (GWh)'!K114*3.6/'Month (Million m3)'!K114</f>
        <v>39.76370494023545</v>
      </c>
      <c r="L114" s="461">
        <f>'Month (GWh)'!L114*3.6/'Month (Million m3)'!L114</f>
        <v>39.97125806791586</v>
      </c>
      <c r="M114" s="463">
        <f>'Month (GWh)'!M114*3.6/'Month (Million m3)'!M114</f>
        <v>39.9520846308087</v>
      </c>
      <c r="N114" t="s" s="458">
        <f>IF(($M114)&gt;41,"Too High?","")</f>
      </c>
      <c r="O114" t="s" s="459">
        <f>IF(($M114)&lt;38,"Too Low?","")</f>
      </c>
      <c r="P114" s="176"/>
      <c r="Q114" s="176"/>
      <c r="R114" s="176"/>
    </row>
    <row r="115" ht="15" customHeight="1">
      <c r="A115" s="194">
        <v>2008</v>
      </c>
      <c r="B115" t="s" s="229">
        <v>146</v>
      </c>
      <c r="C115" s="460"/>
      <c r="D115" s="460">
        <f>'Month (GWh)'!D115*3.6/'Month (Million m3)'!D115</f>
        <v>38.43799011192967</v>
      </c>
      <c r="E115" s="460">
        <f>'Month (GWh)'!E115*3.6/'Month (Million m3)'!E115</f>
        <v>40.34743443238786</v>
      </c>
      <c r="F115" s="460">
        <f>'Month (GWh)'!F115*3.6/'Month (Million m3)'!F115</f>
        <v>38.81446659409511</v>
      </c>
      <c r="G115" s="461">
        <f>'Month (GWh)'!G115*3.6/'Month (Million m3)'!G115</f>
        <v>39.82140429099054</v>
      </c>
      <c r="H115" s="462">
        <f>'Month (GWh)'!H115*3.6/'Month (Million m3)'!H115</f>
        <v>39.55424020825155</v>
      </c>
      <c r="I115" s="460">
        <f>'Month (GWh)'!I115*3.6/'Month (Million m3)'!I115</f>
        <v>42.47362154539472</v>
      </c>
      <c r="J115" s="460">
        <f>'Month (GWh)'!J115*3.6/'Month (Million m3)'!J115</f>
        <v>40.12266980076962</v>
      </c>
      <c r="K115" s="460">
        <f>'Month (GWh)'!K115*3.6/'Month (Million m3)'!K115</f>
        <v>39.55424020825155</v>
      </c>
      <c r="L115" s="461">
        <f>'Month (GWh)'!L115*3.6/'Month (Million m3)'!L115</f>
        <v>39.76941202949033</v>
      </c>
      <c r="M115" s="463">
        <f>'Month (GWh)'!M115*3.6/'Month (Million m3)'!M115</f>
        <v>39.88476373372725</v>
      </c>
      <c r="N115" t="s" s="458">
        <f>IF(($M115)&gt;41,"Too High?","")</f>
      </c>
      <c r="O115" t="s" s="459">
        <f>IF(($M115)&lt;38,"Too Low?","")</f>
      </c>
      <c r="P115" s="176"/>
      <c r="Q115" s="176"/>
      <c r="R115" s="176"/>
    </row>
    <row r="116" ht="15" customHeight="1">
      <c r="A116" s="194">
        <v>2008</v>
      </c>
      <c r="B116" t="s" s="229">
        <v>147</v>
      </c>
      <c r="C116" s="460"/>
      <c r="D116" s="460">
        <f>'Month (GWh)'!D116*3.6/'Month (Million m3)'!D116</f>
        <v>38.55136717237025</v>
      </c>
      <c r="E116" s="460">
        <f>'Month (GWh)'!E116*3.6/'Month (Million m3)'!E116</f>
        <v>39.6928026729828</v>
      </c>
      <c r="F116" s="460">
        <f>'Month (GWh)'!F116*3.6/'Month (Million m3)'!F116</f>
        <v>38.93103004868394</v>
      </c>
      <c r="G116" s="461">
        <f>'Month (GWh)'!G116*3.6/'Month (Million m3)'!G116</f>
        <v>39.4253670371291</v>
      </c>
      <c r="H116" s="462">
        <f>'Month (GWh)'!H116*3.6/'Month (Million m3)'!H116</f>
        <v>39.53274857008455</v>
      </c>
      <c r="I116" s="460">
        <f>'Month (GWh)'!I116*3.6/'Month (Million m3)'!I116</f>
        <v>42.91598250579543</v>
      </c>
      <c r="J116" s="460">
        <f>'Month (GWh)'!J116*3.6/'Month (Million m3)'!J116</f>
        <v>40.12266980076962</v>
      </c>
      <c r="K116" s="460">
        <f>'Month (GWh)'!K116*3.6/'Month (Million m3)'!K116</f>
        <v>39.53274857008455</v>
      </c>
      <c r="L116" s="461">
        <f>'Month (GWh)'!L116*3.6/'Month (Million m3)'!L116</f>
        <v>39.65725899554802</v>
      </c>
      <c r="M116" s="463">
        <f>'Month (GWh)'!M116*3.6/'Month (Million m3)'!M116</f>
        <v>39.12366551991472</v>
      </c>
      <c r="N116" t="s" s="458">
        <f>IF(($M116)&gt;41,"Too High?","")</f>
      </c>
      <c r="O116" t="s" s="459">
        <f>IF(($M116)&lt;38,"Too Low?","")</f>
      </c>
      <c r="P116" s="176"/>
      <c r="Q116" s="176"/>
      <c r="R116" s="176"/>
    </row>
    <row r="117" ht="15" customHeight="1">
      <c r="A117" s="194">
        <v>2008</v>
      </c>
      <c r="B117" t="s" s="229">
        <v>148</v>
      </c>
      <c r="C117" s="305"/>
      <c r="D117" s="460">
        <f>'Month (GWh)'!D117*3.6/'Month (Million m3)'!D117</f>
        <v>38.59427836224591</v>
      </c>
      <c r="E117" s="460">
        <f>'Month (GWh)'!E117*3.6/'Month (Million m3)'!E117</f>
        <v>40.00286117254405</v>
      </c>
      <c r="F117" s="460">
        <f>'Month (GWh)'!F117*3.6/'Month (Million m3)'!F117</f>
        <v>39.0773878567703</v>
      </c>
      <c r="G117" s="461">
        <f>'Month (GWh)'!G117*3.6/'Month (Million m3)'!G117</f>
        <v>39.77706778546985</v>
      </c>
      <c r="H117" s="462">
        <f>'Month (GWh)'!H117*3.6/'Month (Million m3)'!H117</f>
        <v>39.55486707240221</v>
      </c>
      <c r="I117" s="460">
        <f>'Month (GWh)'!I117*3.6/'Month (Million m3)'!I117</f>
        <v>44.25970794582438</v>
      </c>
      <c r="J117" s="460">
        <f>'Month (GWh)'!J117*3.6/'Month (Million m3)'!J117</f>
        <v>40.12266980076963</v>
      </c>
      <c r="K117" s="460">
        <f>'Month (GWh)'!K117*3.6/'Month (Million m3)'!K117</f>
        <v>39.55486707240221</v>
      </c>
      <c r="L117" s="461">
        <f>'Month (GWh)'!L117*3.6/'Month (Million m3)'!L117</f>
        <v>39.7494178638092</v>
      </c>
      <c r="M117" s="463">
        <f>'Month (GWh)'!M117*3.6/'Month (Million m3)'!M117</f>
        <v>39.79851974679666</v>
      </c>
      <c r="N117" s="284"/>
      <c r="O117" s="176"/>
      <c r="P117" s="176"/>
      <c r="Q117" s="176"/>
      <c r="R117" s="176"/>
    </row>
    <row r="118" ht="15" customHeight="1">
      <c r="A118" s="194">
        <v>2008</v>
      </c>
      <c r="B118" t="s" s="229">
        <v>149</v>
      </c>
      <c r="C118" s="305"/>
      <c r="D118" s="460">
        <f>'Month (GWh)'!D118*3.6/'Month (Million m3)'!D118</f>
        <v>38.55248648128875</v>
      </c>
      <c r="E118" s="460">
        <f>'Month (GWh)'!E118*3.6/'Month (Million m3)'!E118</f>
        <v>39.99402372287738</v>
      </c>
      <c r="F118" s="460">
        <f>'Month (GWh)'!F118*3.6/'Month (Million m3)'!F118</f>
        <v>39.40662555546021</v>
      </c>
      <c r="G118" s="461">
        <f>'Month (GWh)'!G118*3.6/'Month (Million m3)'!G118</f>
        <v>39.6718921360532</v>
      </c>
      <c r="H118" s="462">
        <f>'Month (GWh)'!H118*3.6/'Month (Million m3)'!H118</f>
        <v>39.56343219999729</v>
      </c>
      <c r="I118" s="460">
        <f>'Month (GWh)'!I118*3.6/'Month (Million m3)'!I118</f>
        <v>44.37385503785809</v>
      </c>
      <c r="J118" s="460">
        <f>'Month (GWh)'!J118*3.6/'Month (Million m3)'!J118</f>
        <v>40.12266980076962</v>
      </c>
      <c r="K118" s="460">
        <f>'Month (GWh)'!K118*3.6/'Month (Million m3)'!K118</f>
        <v>39.56343219999729</v>
      </c>
      <c r="L118" s="461">
        <f>'Month (GWh)'!L118*3.6/'Month (Million m3)'!L118</f>
        <v>39.88888424307008</v>
      </c>
      <c r="M118" s="463">
        <f>'Month (GWh)'!M118*3.6/'Month (Million m3)'!M118</f>
        <v>39.59919909168413</v>
      </c>
      <c r="N118" s="284"/>
      <c r="O118" s="176"/>
      <c r="P118" s="176"/>
      <c r="Q118" s="176"/>
      <c r="R118" s="176"/>
    </row>
    <row r="119" ht="15" customHeight="1">
      <c r="A119" s="253">
        <v>2008</v>
      </c>
      <c r="B119" t="s" s="254">
        <v>101</v>
      </c>
      <c r="C119" s="307"/>
      <c r="D119" s="464">
        <f>'Month (GWh)'!D119*3.6/'Month (Million m3)'!D119</f>
        <v>38.43466681436896</v>
      </c>
      <c r="E119" s="464">
        <f>'Month (GWh)'!E119*3.6/'Month (Million m3)'!E119</f>
        <v>39.98585436036439</v>
      </c>
      <c r="F119" s="464">
        <f>'Month (GWh)'!F119*3.6/'Month (Million m3)'!F119</f>
        <v>38.67125065458437</v>
      </c>
      <c r="G119" s="465">
        <f>'Month (GWh)'!G119*3.6/'Month (Million m3)'!G119</f>
        <v>39.6091501272498</v>
      </c>
      <c r="H119" s="466">
        <f>'Month (GWh)'!H119*3.6/'Month (Million m3)'!H119</f>
        <v>39.65746236433446</v>
      </c>
      <c r="I119" s="464">
        <f>'Month (GWh)'!I119*3.6/'Month (Million m3)'!I119</f>
        <v>43.1253027856373</v>
      </c>
      <c r="J119" s="464">
        <f>'Month (GWh)'!J119*3.6/'Month (Million m3)'!J119</f>
        <v>40.12266980076963</v>
      </c>
      <c r="K119" s="464">
        <f>'Month (GWh)'!K119*3.6/'Month (Million m3)'!K119</f>
        <v>39.6057775692289</v>
      </c>
      <c r="L119" s="465">
        <f>'Month (GWh)'!L119*3.6/'Month (Million m3)'!L119</f>
        <v>40.03202048461007</v>
      </c>
      <c r="M119" s="467">
        <f>'Month (GWh)'!M119*3.6/'Month (Million m3)'!M119</f>
        <v>39.51778682109234</v>
      </c>
      <c r="N119" s="284"/>
      <c r="O119" s="176"/>
      <c r="P119" s="176"/>
      <c r="Q119" s="176"/>
      <c r="R119" s="176"/>
    </row>
    <row r="120" ht="15" customHeight="1">
      <c r="A120" s="259">
        <v>2009</v>
      </c>
      <c r="B120" t="s" s="260">
        <v>89</v>
      </c>
      <c r="C120" s="454">
        <f>'Month (GWh)'!C120*3.6/'Month (Million m3)'!C120</f>
        <v>39.16300600234284</v>
      </c>
      <c r="D120" s="454">
        <f>'Month (GWh)'!D120*3.6/'Month (Million m3)'!D120</f>
        <v>38.55869434837426</v>
      </c>
      <c r="E120" s="454">
        <f>'Month (GWh)'!E120*3.6/'Month (Million m3)'!E120</f>
        <v>40.05935524901122</v>
      </c>
      <c r="F120" s="454">
        <f>'Month (GWh)'!F120*3.6/'Month (Million m3)'!F120</f>
        <v>38.62437023439816</v>
      </c>
      <c r="G120" s="455">
        <f>'Month (GWh)'!G120*3.6/'Month (Million m3)'!G120</f>
        <v>39.60895768175198</v>
      </c>
      <c r="H120" s="456">
        <f>'Month (GWh)'!H120*3.6/'Month (Million m3)'!H120</f>
        <v>39.61599276341121</v>
      </c>
      <c r="I120" s="454">
        <f>'Month (GWh)'!I120*3.6/'Month (Million m3)'!I120</f>
        <v>41.00675938742389</v>
      </c>
      <c r="J120" s="454">
        <f>'Month (GWh)'!J120*3.6/'Month (Million m3)'!J120</f>
        <v>40.12266980076962</v>
      </c>
      <c r="K120" s="454">
        <f>'Month (GWh)'!K120*3.6/'Month (Million m3)'!K120</f>
        <v>39.61599276341121</v>
      </c>
      <c r="L120" s="455">
        <f>'Month (GWh)'!L120*3.6/'Month (Million m3)'!L120</f>
        <v>39.70112034453376</v>
      </c>
      <c r="M120" s="457">
        <f>'Month (GWh)'!M120*3.6/'Month (Million m3)'!M120</f>
        <v>39.5651855640578</v>
      </c>
      <c r="N120" s="284"/>
      <c r="O120" s="176"/>
      <c r="P120" s="176"/>
      <c r="Q120" s="176"/>
      <c r="R120" s="176"/>
    </row>
    <row r="121" ht="15" customHeight="1">
      <c r="A121" s="194">
        <v>2009</v>
      </c>
      <c r="B121" t="s" s="229">
        <v>87</v>
      </c>
      <c r="C121" s="460">
        <f>'Month (GWh)'!C121*3.6/'Month (Million m3)'!C121</f>
        <v>39.15327439156138</v>
      </c>
      <c r="D121" s="460">
        <f>'Month (GWh)'!D121*3.6/'Month (Million m3)'!D121</f>
        <v>38.56683853983273</v>
      </c>
      <c r="E121" s="460">
        <f>'Month (GWh)'!E121*3.6/'Month (Million m3)'!E121</f>
        <v>39.89080598239127</v>
      </c>
      <c r="F121" s="460">
        <f>'Month (GWh)'!F121*3.6/'Month (Million m3)'!F121</f>
        <v>38.95719845851617</v>
      </c>
      <c r="G121" s="461">
        <f>'Month (GWh)'!G121*3.6/'Month (Million m3)'!G121</f>
        <v>39.53374203747185</v>
      </c>
      <c r="H121" s="462">
        <f>'Month (GWh)'!H121*3.6/'Month (Million m3)'!H121</f>
        <v>39.56200456595813</v>
      </c>
      <c r="I121" s="460">
        <f>'Month (GWh)'!I121*3.6/'Month (Million m3)'!I121</f>
        <v>40.8212814148682</v>
      </c>
      <c r="J121" s="460">
        <f>'Month (GWh)'!J121*3.6/'Month (Million m3)'!J121</f>
        <v>40.12266980076963</v>
      </c>
      <c r="K121" s="460">
        <f>'Month (GWh)'!K121*3.6/'Month (Million m3)'!K121</f>
        <v>39.56200456595813</v>
      </c>
      <c r="L121" s="461">
        <f>'Month (GWh)'!L121*3.6/'Month (Million m3)'!L121</f>
        <v>39.75027920404926</v>
      </c>
      <c r="M121" s="463">
        <f>'Month (GWh)'!M121*3.6/'Month (Million m3)'!M121</f>
        <v>39.48375704334918</v>
      </c>
      <c r="N121" s="284"/>
      <c r="O121" s="176"/>
      <c r="P121" s="176"/>
      <c r="Q121" s="176"/>
      <c r="R121" s="176"/>
    </row>
    <row r="122" ht="15" customHeight="1">
      <c r="A122" s="194">
        <v>2009</v>
      </c>
      <c r="B122" t="s" s="229">
        <v>141</v>
      </c>
      <c r="C122" s="460">
        <f>'Month (GWh)'!C122*3.6/'Month (Million m3)'!C122</f>
        <v>39.28834552726934</v>
      </c>
      <c r="D122" s="460">
        <f>'Month (GWh)'!D122*3.6/'Month (Million m3)'!D122</f>
        <v>38.47864186805889</v>
      </c>
      <c r="E122" s="460">
        <f>'Month (GWh)'!E122*3.6/'Month (Million m3)'!E122</f>
        <v>39.82154722690581</v>
      </c>
      <c r="F122" s="460">
        <f>'Month (GWh)'!F122*3.6/'Month (Million m3)'!F122</f>
        <v>39.07901168410619</v>
      </c>
      <c r="G122" s="461">
        <f>'Month (GWh)'!G122*3.6/'Month (Million m3)'!G122</f>
        <v>39.51583903683292</v>
      </c>
      <c r="H122" s="462">
        <f>'Month (GWh)'!H122*3.6/'Month (Million m3)'!H122</f>
        <v>39.57467459170206</v>
      </c>
      <c r="I122" s="460">
        <f>'Month (GWh)'!I122*3.6/'Month (Million m3)'!I122</f>
        <v>39.23449734342449</v>
      </c>
      <c r="J122" s="460">
        <f>'Month (GWh)'!J122*3.6/'Month (Million m3)'!J122</f>
        <v>40.12266980076963</v>
      </c>
      <c r="K122" s="460">
        <f>'Month (GWh)'!K122*3.6/'Month (Million m3)'!K122</f>
        <v>39.57467459170206</v>
      </c>
      <c r="L122" s="461">
        <f>'Month (GWh)'!L122*3.6/'Month (Million m3)'!L122</f>
        <v>39.53051002140253</v>
      </c>
      <c r="M122" s="463">
        <f>'Month (GWh)'!M122*3.6/'Month (Million m3)'!M122</f>
        <v>39.51207656164168</v>
      </c>
      <c r="N122" s="284"/>
      <c r="O122" s="176"/>
      <c r="P122" s="176"/>
      <c r="Q122" s="176"/>
      <c r="R122" s="176"/>
    </row>
    <row r="123" ht="15" customHeight="1">
      <c r="A123" s="194">
        <v>2009</v>
      </c>
      <c r="B123" t="s" s="229">
        <v>142</v>
      </c>
      <c r="C123" s="460"/>
      <c r="D123" s="460">
        <f>'Month (GWh)'!D123*3.6/'Month (Million m3)'!D123</f>
        <v>38.8158116845098</v>
      </c>
      <c r="E123" s="460">
        <f>'Month (GWh)'!E123*3.6/'Month (Million m3)'!E123</f>
        <v>39.93139196845365</v>
      </c>
      <c r="F123" s="460">
        <f>'Month (GWh)'!F123*3.6/'Month (Million m3)'!F123</f>
        <v>41.98503855783714</v>
      </c>
      <c r="G123" s="461">
        <f>'Month (GWh)'!G123*3.6/'Month (Million m3)'!G123</f>
        <v>40.03220906058934</v>
      </c>
      <c r="H123" s="462">
        <f>'Month (GWh)'!H123*3.6/'Month (Million m3)'!H123</f>
        <v>39.45823983266425</v>
      </c>
      <c r="I123" s="460">
        <f>'Month (GWh)'!I123*3.6/'Month (Million m3)'!I123</f>
        <v>39.01066214857176</v>
      </c>
      <c r="J123" s="460">
        <f>'Month (GWh)'!J123*3.6/'Month (Million m3)'!J123</f>
        <v>40.12266980076961</v>
      </c>
      <c r="K123" s="460">
        <f>'Month (GWh)'!K123*3.6/'Month (Million m3)'!K123</f>
        <v>39.45823983266425</v>
      </c>
      <c r="L123" s="461">
        <f>'Month (GWh)'!L123*3.6/'Month (Million m3)'!L123</f>
        <v>39.42340010751579</v>
      </c>
      <c r="M123" s="463">
        <f>'Month (GWh)'!M123*3.6/'Month (Million m3)'!M123</f>
        <v>40.51140136790716</v>
      </c>
      <c r="N123" s="284"/>
      <c r="O123" s="176"/>
      <c r="P123" s="176"/>
      <c r="Q123" s="176"/>
      <c r="R123" s="176"/>
    </row>
    <row r="124" ht="15" customHeight="1">
      <c r="A124" s="194">
        <v>2009</v>
      </c>
      <c r="B124" t="s" s="229">
        <v>143</v>
      </c>
      <c r="C124" s="460"/>
      <c r="D124" s="460">
        <f>'Month (GWh)'!D124*3.6/'Month (Million m3)'!D124</f>
        <v>39.22089222612368</v>
      </c>
      <c r="E124" s="460">
        <f>'Month (GWh)'!E124*3.6/'Month (Million m3)'!E124</f>
        <v>40.03969255653426</v>
      </c>
      <c r="F124" s="460">
        <f>'Month (GWh)'!F124*3.6/'Month (Million m3)'!F124</f>
        <v>39.12175365630758</v>
      </c>
      <c r="G124" s="461">
        <f>'Month (GWh)'!G124*3.6/'Month (Million m3)'!G124</f>
        <v>39.69583688359258</v>
      </c>
      <c r="H124" s="462">
        <f>'Month (GWh)'!H124*3.6/'Month (Million m3)'!H124</f>
        <v>39.49492851710136</v>
      </c>
      <c r="I124" s="460">
        <f>'Month (GWh)'!I124*3.6/'Month (Million m3)'!I124</f>
        <v>39.23928292768453</v>
      </c>
      <c r="J124" s="460">
        <f>'Month (GWh)'!J124*3.6/'Month (Million m3)'!J124</f>
        <v>40.12266980076961</v>
      </c>
      <c r="K124" s="460">
        <f>'Month (GWh)'!K124*3.6/'Month (Million m3)'!K124</f>
        <v>39.49492851710136</v>
      </c>
      <c r="L124" s="461">
        <f>'Month (GWh)'!L124*3.6/'Month (Million m3)'!L124</f>
        <v>39.46969553677159</v>
      </c>
      <c r="M124" s="463">
        <f>'Month (GWh)'!M124*3.6/'Month (Million m3)'!M124</f>
        <v>39.96381018025186</v>
      </c>
      <c r="N124" s="284"/>
      <c r="O124" s="176"/>
      <c r="P124" s="176"/>
      <c r="Q124" s="176"/>
      <c r="R124" s="176"/>
    </row>
    <row r="125" ht="15" customHeight="1">
      <c r="A125" s="194">
        <v>2009</v>
      </c>
      <c r="B125" t="s" s="229">
        <v>144</v>
      </c>
      <c r="C125" s="460"/>
      <c r="D125" s="460">
        <f>'Month (GWh)'!D125*3.6/'Month (Million m3)'!D125</f>
        <v>39.30883542425048</v>
      </c>
      <c r="E125" s="460">
        <f>'Month (GWh)'!E125*3.6/'Month (Million m3)'!E125</f>
        <v>40.00662750490633</v>
      </c>
      <c r="F125" s="460">
        <f>'Month (GWh)'!F125*3.6/'Month (Million m3)'!F125</f>
        <v>39.32500049859835</v>
      </c>
      <c r="G125" s="461">
        <f>'Month (GWh)'!G125*3.6/'Month (Million m3)'!G125</f>
        <v>39.69386031386509</v>
      </c>
      <c r="H125" s="462">
        <f>'Month (GWh)'!H125*3.6/'Month (Million m3)'!H125</f>
        <v>39.60512996496681</v>
      </c>
      <c r="I125" s="460">
        <f>'Month (GWh)'!I125*3.6/'Month (Million m3)'!I125</f>
        <v>37.55139050121061</v>
      </c>
      <c r="J125" s="460">
        <f>'Month (GWh)'!J125*3.6/'Month (Million m3)'!J125</f>
        <v>40.12266980076963</v>
      </c>
      <c r="K125" s="460">
        <f>'Month (GWh)'!K125*3.6/'Month (Million m3)'!K125</f>
        <v>39.60512996496681</v>
      </c>
      <c r="L125" s="461">
        <f>'Month (GWh)'!L125*3.6/'Month (Million m3)'!L125</f>
        <v>39.40078796496728</v>
      </c>
      <c r="M125" s="463">
        <f>'Month (GWh)'!M125*3.6/'Month (Million m3)'!M125</f>
        <v>40.47229773860652</v>
      </c>
      <c r="N125" s="284"/>
      <c r="O125" s="176"/>
      <c r="P125" s="176"/>
      <c r="Q125" s="176"/>
      <c r="R125" s="176"/>
    </row>
    <row r="126" ht="15" customHeight="1">
      <c r="A126" s="194">
        <v>2009</v>
      </c>
      <c r="B126" t="s" s="229">
        <v>145</v>
      </c>
      <c r="C126" s="460"/>
      <c r="D126" s="460">
        <f>'Month (GWh)'!D126*3.6/'Month (Million m3)'!D126</f>
        <v>39.41154599107221</v>
      </c>
      <c r="E126" s="460">
        <f>'Month (GWh)'!E126*3.6/'Month (Million m3)'!E126</f>
        <v>39.91992373360338</v>
      </c>
      <c r="F126" s="460">
        <f>'Month (GWh)'!F126*3.6/'Month (Million m3)'!F126</f>
        <v>39.2784639215776</v>
      </c>
      <c r="G126" s="461">
        <f>'Month (GWh)'!G126*3.6/'Month (Million m3)'!G126</f>
        <v>39.57911122954964</v>
      </c>
      <c r="H126" s="462">
        <f>'Month (GWh)'!H126*3.6/'Month (Million m3)'!H126</f>
        <v>39.70422385162107</v>
      </c>
      <c r="I126" s="460">
        <f>'Month (GWh)'!I126*3.6/'Month (Million m3)'!I126</f>
        <v>37.80536828030788</v>
      </c>
      <c r="J126" s="460">
        <f>'Month (GWh)'!J126*3.6/'Month (Million m3)'!J126</f>
        <v>40.12266980076962</v>
      </c>
      <c r="K126" s="460">
        <f>'Month (GWh)'!K126*3.6/'Month (Million m3)'!K126</f>
        <v>39.70422385162107</v>
      </c>
      <c r="L126" s="461">
        <f>'Month (GWh)'!L126*3.6/'Month (Million m3)'!L126</f>
        <v>39.51413342386568</v>
      </c>
      <c r="M126" s="463">
        <f>'Month (GWh)'!M126*3.6/'Month (Million m3)'!M126</f>
        <v>39.64181339421965</v>
      </c>
      <c r="N126" s="284"/>
      <c r="O126" s="176"/>
      <c r="P126" s="176"/>
      <c r="Q126" s="176"/>
      <c r="R126" s="176"/>
    </row>
    <row r="127" ht="15" customHeight="1">
      <c r="A127" s="194">
        <v>2009</v>
      </c>
      <c r="B127" t="s" s="229">
        <v>146</v>
      </c>
      <c r="C127" s="460">
        <f>'Month (GWh)'!C127*3.6/'Month (Million m3)'!C127</f>
        <v>38.83628414665144</v>
      </c>
      <c r="D127" s="460">
        <f>'Month (GWh)'!D127*3.6/'Month (Million m3)'!D127</f>
        <v>39.15071254030526</v>
      </c>
      <c r="E127" s="460">
        <f>'Month (GWh)'!E127*3.6/'Month (Million m3)'!E127</f>
        <v>39.88362114074884</v>
      </c>
      <c r="F127" s="460">
        <f>'Month (GWh)'!F127*3.6/'Month (Million m3)'!F127</f>
        <v>39.28022018048996</v>
      </c>
      <c r="G127" s="461">
        <f>'Month (GWh)'!G127*3.6/'Month (Million m3)'!G127</f>
        <v>39.56474440856351</v>
      </c>
      <c r="H127" s="462">
        <f>'Month (GWh)'!H127*3.6/'Month (Million m3)'!H127</f>
        <v>37.99954538044604</v>
      </c>
      <c r="I127" s="460">
        <f>'Month (GWh)'!I127*3.6/'Month (Million m3)'!I127</f>
        <v>38.70070038641162</v>
      </c>
      <c r="J127" s="460">
        <f>'Month (GWh)'!J127*3.6/'Month (Million m3)'!J127</f>
        <v>40.12266980076962</v>
      </c>
      <c r="K127" s="460">
        <f>'Month (GWh)'!K127*3.6/'Month (Million m3)'!K127</f>
        <v>39.38665749154431</v>
      </c>
      <c r="L127" s="461">
        <f>'Month (GWh)'!L127*3.6/'Month (Million m3)'!L127</f>
        <v>38.79113898042004</v>
      </c>
      <c r="M127" s="463">
        <f>'Month (GWh)'!M127*3.6/'Month (Million m3)'!M127</f>
        <v>39.84661053548307</v>
      </c>
      <c r="N127" s="284"/>
      <c r="O127" s="176"/>
      <c r="P127" s="176"/>
      <c r="Q127" s="176"/>
      <c r="R127" s="176"/>
    </row>
    <row r="128" ht="15" customHeight="1">
      <c r="A128" s="194">
        <v>2009</v>
      </c>
      <c r="B128" t="s" s="229">
        <v>147</v>
      </c>
      <c r="C128" s="460"/>
      <c r="D128" s="460">
        <f>'Month (GWh)'!D128*3.6/'Month (Million m3)'!D128</f>
        <v>38.84338862173119</v>
      </c>
      <c r="E128" s="460">
        <f>'Month (GWh)'!E128*3.6/'Month (Million m3)'!E128</f>
        <v>39.63941999434181</v>
      </c>
      <c r="F128" s="460">
        <f>'Month (GWh)'!F128*3.6/'Month (Million m3)'!F128</f>
        <v>39.18237732394451</v>
      </c>
      <c r="G128" s="461">
        <f>'Month (GWh)'!G128*3.6/'Month (Million m3)'!G128</f>
        <v>39.43093238379875</v>
      </c>
      <c r="H128" s="462">
        <f>'Month (GWh)'!H128*3.6/'Month (Million m3)'!H128</f>
        <v>37.99874378481054</v>
      </c>
      <c r="I128" s="460">
        <f>'Month (GWh)'!I128*3.6/'Month (Million m3)'!I128</f>
        <v>43.83718034087716</v>
      </c>
      <c r="J128" s="460">
        <f>'Month (GWh)'!J128*3.6/'Month (Million m3)'!J128</f>
        <v>40.12266980076962</v>
      </c>
      <c r="K128" s="460">
        <f>'Month (GWh)'!K128*3.6/'Month (Million m3)'!K128</f>
        <v>39.67909522852023</v>
      </c>
      <c r="L128" s="461">
        <f>'Month (GWh)'!L128*3.6/'Month (Million m3)'!L128</f>
        <v>38.8676838211587</v>
      </c>
      <c r="M128" s="463">
        <f>'Month (GWh)'!M128*3.6/'Month (Million m3)'!M128</f>
        <v>39.69185608231743</v>
      </c>
      <c r="N128" s="284"/>
      <c r="O128" s="176"/>
      <c r="P128" s="176"/>
      <c r="Q128" s="176"/>
      <c r="R128" s="176"/>
    </row>
    <row r="129" ht="15" customHeight="1">
      <c r="A129" s="194">
        <v>2009</v>
      </c>
      <c r="B129" t="s" s="229">
        <v>148</v>
      </c>
      <c r="C129" s="460"/>
      <c r="D129" s="460">
        <f>'Month (GWh)'!D129*3.6/'Month (Million m3)'!D129</f>
        <v>38.52499478253208</v>
      </c>
      <c r="E129" s="460">
        <f>'Month (GWh)'!E129*3.6/'Month (Million m3)'!E129</f>
        <v>40.1455456336334</v>
      </c>
      <c r="F129" s="460">
        <f>'Month (GWh)'!F129*3.6/'Month (Million m3)'!F129</f>
        <v>39.15112781521733</v>
      </c>
      <c r="G129" s="461">
        <f>'Month (GWh)'!G129*3.6/'Month (Million m3)'!G129</f>
        <v>39.61060056987604</v>
      </c>
      <c r="H129" s="462">
        <f>'Month (GWh)'!H129*3.6/'Month (Million m3)'!H129</f>
        <v>38.00029174725294</v>
      </c>
      <c r="I129" s="460">
        <f>'Month (GWh)'!I129*3.6/'Month (Million m3)'!I129</f>
        <v>37.68661153170643</v>
      </c>
      <c r="J129" s="460">
        <f>'Month (GWh)'!J129*3.6/'Month (Million m3)'!J129</f>
        <v>40.12266980076962</v>
      </c>
      <c r="K129" s="460">
        <f>'Month (GWh)'!K129*3.6/'Month (Million m3)'!K129</f>
        <v>39.68537727643521</v>
      </c>
      <c r="L129" s="461">
        <f>'Month (GWh)'!L129*3.6/'Month (Million m3)'!L129</f>
        <v>38.5691771111257</v>
      </c>
      <c r="M129" s="463">
        <f>'Month (GWh)'!M129*3.6/'Month (Million m3)'!M129</f>
        <v>40.12903932579419</v>
      </c>
      <c r="N129" s="284"/>
      <c r="O129" s="176"/>
      <c r="P129" s="176"/>
      <c r="Q129" s="176"/>
      <c r="R129" s="176"/>
    </row>
    <row r="130" ht="15" customHeight="1">
      <c r="A130" s="194">
        <v>2009</v>
      </c>
      <c r="B130" t="s" s="229">
        <v>149</v>
      </c>
      <c r="C130" s="460">
        <f>'Month (GWh)'!C130*3.6/'Month (Million m3)'!C130</f>
        <v>39.53988979275056</v>
      </c>
      <c r="D130" s="460">
        <f>'Month (GWh)'!D130*3.6/'Month (Million m3)'!D130</f>
        <v>38.34716050215464</v>
      </c>
      <c r="E130" s="460">
        <f>'Month (GWh)'!E130*3.6/'Month (Million m3)'!E130</f>
        <v>40.06108849688285</v>
      </c>
      <c r="F130" s="460">
        <f>'Month (GWh)'!F130*3.6/'Month (Million m3)'!F130</f>
        <v>39.19304274490161</v>
      </c>
      <c r="G130" s="461">
        <f>'Month (GWh)'!G130*3.6/'Month (Million m3)'!G130</f>
        <v>39.47063235180206</v>
      </c>
      <c r="H130" s="462">
        <f>'Month (GWh)'!H130*3.6/'Month (Million m3)'!H130</f>
        <v>39.53988979275056</v>
      </c>
      <c r="I130" s="460">
        <f>'Month (GWh)'!I130*3.6/'Month (Million m3)'!I130</f>
        <v>38.64609821310803</v>
      </c>
      <c r="J130" s="460">
        <f>'Month (GWh)'!J130*3.6/'Month (Million m3)'!J130</f>
        <v>40.12266980076963</v>
      </c>
      <c r="K130" s="460">
        <f>'Month (GWh)'!K130*3.6/'Month (Million m3)'!K130</f>
        <v>39.53988979275056</v>
      </c>
      <c r="L130" s="461">
        <f>'Month (GWh)'!L130*3.6/'Month (Million m3)'!L130</f>
        <v>39.39217155548904</v>
      </c>
      <c r="M130" s="463">
        <f>'Month (GWh)'!M130*3.6/'Month (Million m3)'!M130</f>
        <v>39.48440137471948</v>
      </c>
      <c r="N130" s="284"/>
      <c r="O130" s="176"/>
      <c r="P130" s="176"/>
      <c r="Q130" s="176"/>
      <c r="R130" s="176"/>
    </row>
    <row r="131" ht="15" customHeight="1">
      <c r="A131" s="253">
        <v>2009</v>
      </c>
      <c r="B131" t="s" s="254">
        <v>101</v>
      </c>
      <c r="C131" s="464">
        <f>'Month (GWh)'!C131*3.6/'Month (Million m3)'!C131</f>
        <v>39.26864632515544</v>
      </c>
      <c r="D131" s="464">
        <f>'Month (GWh)'!D131*3.6/'Month (Million m3)'!D131</f>
        <v>38.44534330923489</v>
      </c>
      <c r="E131" s="464">
        <f>'Month (GWh)'!E131*3.6/'Month (Million m3)'!E131</f>
        <v>39.85317512101605</v>
      </c>
      <c r="F131" s="464">
        <f>'Month (GWh)'!F131*3.6/'Month (Million m3)'!F131</f>
        <v>39.17164725511017</v>
      </c>
      <c r="G131" s="465">
        <f>'Month (GWh)'!G131*3.6/'Month (Million m3)'!G131</f>
        <v>39.34369061708156</v>
      </c>
      <c r="H131" s="466"/>
      <c r="I131" s="464">
        <f>'Month (GWh)'!I131*3.6/'Month (Million m3)'!I131</f>
        <v>38.06240233558395</v>
      </c>
      <c r="J131" s="464">
        <f>'Month (GWh)'!J131*3.6/'Month (Million m3)'!J131</f>
        <v>40.12266980076963</v>
      </c>
      <c r="K131" s="464">
        <f>'Month (GWh)'!K131*3.6/'Month (Million m3)'!K131</f>
        <v>39.46051921547291</v>
      </c>
      <c r="L131" s="465">
        <f>'Month (GWh)'!L131*3.6/'Month (Million m3)'!L131</f>
        <v>39.19685455598136</v>
      </c>
      <c r="M131" s="467">
        <f>'Month (GWh)'!M131*3.6/'Month (Million m3)'!M131</f>
        <v>39.36098247019001</v>
      </c>
      <c r="N131" s="284"/>
      <c r="O131" s="176"/>
      <c r="P131" s="176"/>
      <c r="Q131" s="176"/>
      <c r="R131" s="176"/>
    </row>
    <row r="132" ht="15" customHeight="1">
      <c r="A132" s="259">
        <v>2010</v>
      </c>
      <c r="B132" t="s" s="260">
        <v>89</v>
      </c>
      <c r="C132" s="454">
        <f>'Month (GWh)'!C132*3.6/'Month (Million m3)'!C132</f>
        <v>39.0708149030396</v>
      </c>
      <c r="D132" s="454">
        <f>'Month (GWh)'!D132*3.6/'Month (Million m3)'!D132</f>
        <v>38.30168343865755</v>
      </c>
      <c r="E132" s="454">
        <f>'Month (GWh)'!E132*3.6/'Month (Million m3)'!E132</f>
        <v>39.75023363345859</v>
      </c>
      <c r="F132" s="454">
        <f>'Month (GWh)'!F132*3.6/'Month (Million m3)'!F132</f>
        <v>39.12485815299463</v>
      </c>
      <c r="G132" s="455">
        <f>'Month (GWh)'!G132*3.6/'Month (Million m3)'!G132</f>
        <v>39.29431585473942</v>
      </c>
      <c r="H132" s="456">
        <f>'Month (GWh)'!H132*3.6/'Month (Million m3)'!H132</f>
        <v>39.42325942665876</v>
      </c>
      <c r="I132" s="454">
        <f>'Month (GWh)'!I132*3.6/'Month (Million m3)'!I132</f>
        <v>38.78832773793282</v>
      </c>
      <c r="J132" s="454">
        <f>'Month (GWh)'!J132*3.6/'Month (Million m3)'!J132</f>
        <v>40</v>
      </c>
      <c r="K132" s="454">
        <f>'Month (GWh)'!K132*3.6/'Month (Million m3)'!K132</f>
        <v>39.42325942665876</v>
      </c>
      <c r="L132" s="455">
        <f>'Month (GWh)'!L132*3.6/'Month (Million m3)'!L132</f>
        <v>39.30505422002276</v>
      </c>
      <c r="M132" s="457">
        <f>'Month (GWh)'!M132*3.6/'Month (Million m3)'!M132</f>
        <v>39.29296519160719</v>
      </c>
      <c r="N132" s="284"/>
      <c r="O132" s="176"/>
      <c r="P132" s="176"/>
      <c r="Q132" s="176"/>
      <c r="R132" s="176"/>
    </row>
    <row r="133" ht="15" customHeight="1">
      <c r="A133" s="194">
        <v>2010</v>
      </c>
      <c r="B133" t="s" s="229">
        <v>87</v>
      </c>
      <c r="C133" s="460">
        <f>'Month (GWh)'!C133*3.6/'Month (Million m3)'!C133</f>
        <v>38.97953902398446</v>
      </c>
      <c r="D133" s="460">
        <f>'Month (GWh)'!D133*3.6/'Month (Million m3)'!D133</f>
        <v>38.34084726631963</v>
      </c>
      <c r="E133" s="460">
        <f>'Month (GWh)'!E133*3.6/'Month (Million m3)'!E133</f>
        <v>39.62847354984231</v>
      </c>
      <c r="F133" s="460">
        <f>'Month (GWh)'!F133*3.6/'Month (Million m3)'!F133</f>
        <v>39.12587655527501</v>
      </c>
      <c r="G133" s="461">
        <f>'Month (GWh)'!G133*3.6/'Month (Million m3)'!G133</f>
        <v>39.2511402472468</v>
      </c>
      <c r="H133" s="462">
        <f>'Month (GWh)'!H133*3.6/'Month (Million m3)'!H133</f>
        <v>39.89355763963018</v>
      </c>
      <c r="I133" s="460">
        <f>'Month (GWh)'!I133*3.6/'Month (Million m3)'!I133</f>
        <v>41.95587040830583</v>
      </c>
      <c r="J133" s="460">
        <f>'Month (GWh)'!J133*3.6/'Month (Million m3)'!J133</f>
        <v>40</v>
      </c>
      <c r="K133" s="460">
        <f>'Month (GWh)'!K133*3.6/'Month (Million m3)'!K133</f>
        <v>39.44288705827376</v>
      </c>
      <c r="L133" s="461">
        <f>'Month (GWh)'!L133*3.6/'Month (Million m3)'!L133</f>
        <v>40.12802054919321</v>
      </c>
      <c r="M133" s="463">
        <f>'Month (GWh)'!M133*3.6/'Month (Million m3)'!M133</f>
        <v>39.15848996117106</v>
      </c>
      <c r="N133" s="284"/>
      <c r="O133" s="176"/>
      <c r="P133" s="176"/>
      <c r="Q133" s="176"/>
      <c r="R133" s="176"/>
    </row>
    <row r="134" ht="15" customHeight="1">
      <c r="A134" s="194">
        <v>2010</v>
      </c>
      <c r="B134" t="s" s="229">
        <v>141</v>
      </c>
      <c r="C134" s="460">
        <f>'Month (GWh)'!C134*3.6/'Month (Million m3)'!C134</f>
        <v>39.28578367118066</v>
      </c>
      <c r="D134" s="460">
        <f>'Month (GWh)'!D134*3.6/'Month (Million m3)'!D134</f>
        <v>38.3935598389973</v>
      </c>
      <c r="E134" s="460">
        <f>'Month (GWh)'!E134*3.6/'Month (Million m3)'!E134</f>
        <v>39.61554067147279</v>
      </c>
      <c r="F134" s="460">
        <f>'Month (GWh)'!F134*3.6/'Month (Million m3)'!F134</f>
        <v>39.13464168960549</v>
      </c>
      <c r="G134" s="461">
        <f>'Month (GWh)'!G134*3.6/'Month (Million m3)'!G134</f>
        <v>39.26772695927922</v>
      </c>
      <c r="H134" s="462">
        <f>'Month (GWh)'!H134*3.6/'Month (Million m3)'!H134</f>
        <v>39.39877067443408</v>
      </c>
      <c r="I134" s="460">
        <f>'Month (GWh)'!I134*3.6/'Month (Million m3)'!I134</f>
        <v>42.87714537258648</v>
      </c>
      <c r="J134" s="460">
        <f>'Month (GWh)'!J134*3.6/'Month (Million m3)'!J134</f>
        <v>39.99999999999999</v>
      </c>
      <c r="K134" s="460">
        <f>'Month (GWh)'!K134*3.6/'Month (Million m3)'!K134</f>
        <v>39.39877067443408</v>
      </c>
      <c r="L134" s="461">
        <f>'Month (GWh)'!L134*3.6/'Month (Million m3)'!L134</f>
        <v>39.94474357059584</v>
      </c>
      <c r="M134" s="463">
        <f>'Month (GWh)'!M134*3.6/'Month (Million m3)'!M134</f>
        <v>39.1279731759557</v>
      </c>
      <c r="N134" s="284"/>
      <c r="O134" s="176"/>
      <c r="P134" s="176"/>
      <c r="Q134" s="176"/>
      <c r="R134" s="176"/>
    </row>
    <row r="135" ht="15" customHeight="1">
      <c r="A135" s="194">
        <v>2010</v>
      </c>
      <c r="B135" t="s" s="229">
        <v>142</v>
      </c>
      <c r="C135" s="460"/>
      <c r="D135" s="460">
        <f>'Month (GWh)'!D135*3.6/'Month (Million m3)'!D135</f>
        <v>38.41800301655415</v>
      </c>
      <c r="E135" s="460">
        <f>'Month (GWh)'!E135*3.6/'Month (Million m3)'!E135</f>
        <v>39.87052102504352</v>
      </c>
      <c r="F135" s="460">
        <f>'Month (GWh)'!F135*3.6/'Month (Million m3)'!F135</f>
        <v>39.12687048860652</v>
      </c>
      <c r="G135" s="461">
        <f>'Month (GWh)'!G135*3.6/'Month (Million m3)'!G135</f>
        <v>39.30310210952617</v>
      </c>
      <c r="H135" s="462">
        <f>'Month (GWh)'!H135*3.6/'Month (Million m3)'!H135</f>
        <v>39.39877067443408</v>
      </c>
      <c r="I135" s="460">
        <f>'Month (GWh)'!I135*3.6/'Month (Million m3)'!I135</f>
        <v>45.32601986573904</v>
      </c>
      <c r="J135" s="460">
        <f>'Month (GWh)'!J135*3.6/'Month (Million m3)'!J135</f>
        <v>40.00000000000001</v>
      </c>
      <c r="K135" s="460">
        <f>'Month (GWh)'!K135*3.6/'Month (Million m3)'!K135</f>
        <v>39.41035063256189</v>
      </c>
      <c r="L135" s="461">
        <f>'Month (GWh)'!L135*3.6/'Month (Million m3)'!L135</f>
        <v>39.94081142448669</v>
      </c>
      <c r="M135" s="463">
        <f>'Month (GWh)'!M135*3.6/'Month (Million m3)'!M135</f>
        <v>38.9881284385538</v>
      </c>
      <c r="N135" s="284"/>
      <c r="O135" s="176"/>
      <c r="P135" s="176"/>
      <c r="Q135" s="176"/>
      <c r="R135" s="176"/>
    </row>
    <row r="136" ht="15" customHeight="1">
      <c r="A136" s="194">
        <v>2010</v>
      </c>
      <c r="B136" t="s" s="229">
        <v>143</v>
      </c>
      <c r="C136" s="460"/>
      <c r="D136" s="460">
        <f>'Month (GWh)'!D136*3.6/'Month (Million m3)'!D136</f>
        <v>38.27370169542378</v>
      </c>
      <c r="E136" s="460">
        <f>'Month (GWh)'!E136*3.6/'Month (Million m3)'!E136</f>
        <v>39.82478556264665</v>
      </c>
      <c r="F136" s="460">
        <f>'Month (GWh)'!F136*3.6/'Month (Million m3)'!F136</f>
        <v>39.16997479168761</v>
      </c>
      <c r="G136" s="461">
        <f>'Month (GWh)'!G136*3.6/'Month (Million m3)'!G136</f>
        <v>39.3420376542748</v>
      </c>
      <c r="H136" s="462">
        <f>'Month (GWh)'!H136*3.6/'Month (Million m3)'!H136</f>
        <v>37.99947748102958</v>
      </c>
      <c r="I136" s="460">
        <f>'Month (GWh)'!I136*3.6/'Month (Million m3)'!I136</f>
        <v>45.14480421314309</v>
      </c>
      <c r="J136" s="460">
        <f>'Month (GWh)'!J136*3.6/'Month (Million m3)'!J136</f>
        <v>40</v>
      </c>
      <c r="K136" s="460">
        <f>'Month (GWh)'!K136*3.6/'Month (Million m3)'!K136</f>
        <v>39.42941064981236</v>
      </c>
      <c r="L136" s="461">
        <f>'Month (GWh)'!L136*3.6/'Month (Million m3)'!L136</f>
        <v>38.80254859755103</v>
      </c>
      <c r="M136" s="463">
        <f>'Month (GWh)'!M136*3.6/'Month (Million m3)'!M136</f>
        <v>39.81397831413557</v>
      </c>
      <c r="N136" s="284"/>
      <c r="O136" s="176"/>
      <c r="P136" s="176"/>
      <c r="Q136" s="176"/>
      <c r="R136" s="176"/>
    </row>
    <row r="137" ht="15" customHeight="1">
      <c r="A137" s="194">
        <v>2010</v>
      </c>
      <c r="B137" t="s" s="229">
        <v>144</v>
      </c>
      <c r="C137" s="460"/>
      <c r="D137" s="460">
        <f>'Month (GWh)'!D137*3.6/'Month (Million m3)'!D137</f>
        <v>38.2600225658073</v>
      </c>
      <c r="E137" s="460">
        <f>'Month (GWh)'!E137*3.6/'Month (Million m3)'!E137</f>
        <v>39.77537013285494</v>
      </c>
      <c r="F137" s="460">
        <f>'Month (GWh)'!F137*3.6/'Month (Million m3)'!F137</f>
        <v>39.155258304328</v>
      </c>
      <c r="G137" s="461">
        <f>'Month (GWh)'!G137*3.6/'Month (Million m3)'!G137</f>
        <v>39.40901956743334</v>
      </c>
      <c r="H137" s="462">
        <f>'Month (GWh)'!H137*3.6/'Month (Million m3)'!H137</f>
        <v>39.3789733897656</v>
      </c>
      <c r="I137" s="460">
        <f>'Month (GWh)'!I137*3.6/'Month (Million m3)'!I137</f>
        <v>45.22412139538727</v>
      </c>
      <c r="J137" s="460">
        <f>'Month (GWh)'!J137*3.6/'Month (Million m3)'!J137</f>
        <v>40</v>
      </c>
      <c r="K137" s="460">
        <f>'Month (GWh)'!K137*3.6/'Month (Million m3)'!K137</f>
        <v>39.3789733897656</v>
      </c>
      <c r="L137" s="461">
        <f>'Month (GWh)'!L137*3.6/'Month (Million m3)'!L137</f>
        <v>39.74743008906746</v>
      </c>
      <c r="M137" s="463">
        <f>'Month (GWh)'!M137*3.6/'Month (Million m3)'!M137</f>
        <v>38.99299915843642</v>
      </c>
      <c r="N137" s="284"/>
      <c r="O137" s="176"/>
      <c r="P137" s="176"/>
      <c r="Q137" s="176"/>
      <c r="R137" s="176"/>
    </row>
    <row r="138" ht="15" customHeight="1">
      <c r="A138" s="194">
        <v>2010</v>
      </c>
      <c r="B138" t="s" s="229">
        <v>145</v>
      </c>
      <c r="C138" s="460"/>
      <c r="D138" s="460">
        <f>'Month (GWh)'!D138*3.6/'Month (Million m3)'!D138</f>
        <v>38.2319754066025</v>
      </c>
      <c r="E138" s="460">
        <f>'Month (GWh)'!E138*3.6/'Month (Million m3)'!E138</f>
        <v>39.79541336533518</v>
      </c>
      <c r="F138" s="460">
        <f>'Month (GWh)'!F138*3.6/'Month (Million m3)'!F138</f>
        <v>39.13131689152612</v>
      </c>
      <c r="G138" s="461">
        <f>'Month (GWh)'!G138*3.6/'Month (Million m3)'!G138</f>
        <v>39.2832527930714</v>
      </c>
      <c r="H138" s="462">
        <f>'Month (GWh)'!H138*3.6/'Month (Million m3)'!H138</f>
        <v>39.48242315882256</v>
      </c>
      <c r="I138" s="460">
        <f>'Month (GWh)'!I138*3.6/'Month (Million m3)'!I138</f>
        <v>44.89714696922724</v>
      </c>
      <c r="J138" s="460">
        <f>'Month (GWh)'!J138*3.6/'Month (Million m3)'!J138</f>
        <v>40</v>
      </c>
      <c r="K138" s="460">
        <f>'Month (GWh)'!K138*3.6/'Month (Million m3)'!K138</f>
        <v>39.48242315882256</v>
      </c>
      <c r="L138" s="461">
        <f>'Month (GWh)'!L138*3.6/'Month (Million m3)'!L138</f>
        <v>39.72214531900661</v>
      </c>
      <c r="M138" s="463">
        <f>'Month (GWh)'!M138*3.6/'Month (Million m3)'!M138</f>
        <v>38.4873364112421</v>
      </c>
      <c r="N138" s="284"/>
      <c r="O138" s="176"/>
      <c r="P138" s="176"/>
      <c r="Q138" s="176"/>
      <c r="R138" s="176"/>
    </row>
    <row r="139" ht="15" customHeight="1">
      <c r="A139" s="194">
        <v>2010</v>
      </c>
      <c r="B139" t="s" s="229">
        <v>146</v>
      </c>
      <c r="C139" s="460"/>
      <c r="D139" s="460">
        <f>'Month (GWh)'!D139*3.6/'Month (Million m3)'!D139</f>
        <v>38.18173367857304</v>
      </c>
      <c r="E139" s="460">
        <f>'Month (GWh)'!E139*3.6/'Month (Million m3)'!E139</f>
        <v>39.66078795041548</v>
      </c>
      <c r="F139" s="460">
        <f>'Month (GWh)'!F139*3.6/'Month (Million m3)'!F139</f>
        <v>39.13534642289658</v>
      </c>
      <c r="G139" s="461">
        <f>'Month (GWh)'!G139*3.6/'Month (Million m3)'!G139</f>
        <v>39.20003379670322</v>
      </c>
      <c r="H139" s="462">
        <f>'Month (GWh)'!H139*3.6/'Month (Million m3)'!H139</f>
        <v>39.34762107657171</v>
      </c>
      <c r="I139" s="460">
        <f>'Month (GWh)'!I139*3.6/'Month (Million m3)'!I139</f>
        <v>45.1666569879516</v>
      </c>
      <c r="J139" s="460">
        <f>'Month (GWh)'!J139*3.6/'Month (Million m3)'!J139</f>
        <v>39.99999999999999</v>
      </c>
      <c r="K139" s="460">
        <f>'Month (GWh)'!K139*3.6/'Month (Million m3)'!K139</f>
        <v>39.34762107657171</v>
      </c>
      <c r="L139" s="461">
        <f>'Month (GWh)'!L139*3.6/'Month (Million m3)'!L139</f>
        <v>39.71696990435586</v>
      </c>
      <c r="M139" s="463">
        <f>'Month (GWh)'!M139*3.6/'Month (Million m3)'!M139</f>
        <v>38.65541729122803</v>
      </c>
      <c r="N139" s="284"/>
      <c r="O139" s="176"/>
      <c r="P139" s="176"/>
      <c r="Q139" s="176"/>
      <c r="R139" s="176"/>
    </row>
    <row r="140" ht="15" customHeight="1">
      <c r="A140" s="194">
        <v>2010</v>
      </c>
      <c r="B140" t="s" s="229">
        <v>147</v>
      </c>
      <c r="C140" s="460"/>
      <c r="D140" s="460">
        <f>'Month (GWh)'!D140*3.6/'Month (Million m3)'!D140</f>
        <v>38.56143697698203</v>
      </c>
      <c r="E140" s="460">
        <f>'Month (GWh)'!E140*3.6/'Month (Million m3)'!E140</f>
        <v>39.77135004817435</v>
      </c>
      <c r="F140" s="460">
        <f>'Month (GWh)'!F140*3.6/'Month (Million m3)'!F140</f>
        <v>39.10845725091317</v>
      </c>
      <c r="G140" s="461">
        <f>'Month (GWh)'!G140*3.6/'Month (Million m3)'!G140</f>
        <v>39.17999688357445</v>
      </c>
      <c r="H140" s="462">
        <f>'Month (GWh)'!H140*3.6/'Month (Million m3)'!H140</f>
        <v>39.49974523690536</v>
      </c>
      <c r="I140" s="460">
        <f>'Month (GWh)'!I140*3.6/'Month (Million m3)'!I140</f>
        <v>45.20287188307384</v>
      </c>
      <c r="J140" s="460">
        <f>'Month (GWh)'!J140*3.6/'Month (Million m3)'!J140</f>
        <v>40</v>
      </c>
      <c r="K140" s="460">
        <f>'Month (GWh)'!K140*3.6/'Month (Million m3)'!K140</f>
        <v>39.49974523690536</v>
      </c>
      <c r="L140" s="461">
        <f>'Month (GWh)'!L140*3.6/'Month (Million m3)'!L140</f>
        <v>39.58841948103213</v>
      </c>
      <c r="M140" s="463">
        <f>'Month (GWh)'!M140*3.6/'Month (Million m3)'!M140</f>
        <v>38.87820845753048</v>
      </c>
      <c r="N140" s="284"/>
      <c r="O140" s="176"/>
      <c r="P140" s="176"/>
      <c r="Q140" s="176"/>
      <c r="R140" s="176"/>
    </row>
    <row r="141" ht="15" customHeight="1">
      <c r="A141" s="194">
        <v>2010</v>
      </c>
      <c r="B141" t="s" s="229">
        <v>148</v>
      </c>
      <c r="C141" s="460"/>
      <c r="D141" s="460">
        <f>'Month (GWh)'!D141*3.6/'Month (Million m3)'!D141</f>
        <v>38.32199188171316</v>
      </c>
      <c r="E141" s="460">
        <f>'Month (GWh)'!E141*3.6/'Month (Million m3)'!E141</f>
        <v>40.08801746775814</v>
      </c>
      <c r="F141" s="460">
        <f>'Month (GWh)'!F141*3.6/'Month (Million m3)'!F141</f>
        <v>39.09923456411278</v>
      </c>
      <c r="G141" s="461">
        <f>'Month (GWh)'!G141*3.6/'Month (Million m3)'!G141</f>
        <v>39.47853640421083</v>
      </c>
      <c r="H141" s="462">
        <f>'Month (GWh)'!H141*3.6/'Month (Million m3)'!H141</f>
        <v>39.55847364778577</v>
      </c>
      <c r="I141" s="460">
        <f>'Month (GWh)'!I141*3.6/'Month (Million m3)'!I141</f>
        <v>45.39495907170707</v>
      </c>
      <c r="J141" s="460">
        <f>'Month (GWh)'!J141*3.6/'Month (Million m3)'!J141</f>
        <v>40</v>
      </c>
      <c r="K141" s="460">
        <f>'Month (GWh)'!K141*3.6/'Month (Million m3)'!K141</f>
        <v>39.55847364778577</v>
      </c>
      <c r="L141" s="461">
        <f>'Month (GWh)'!L141*3.6/'Month (Million m3)'!L141</f>
        <v>39.83473108515975</v>
      </c>
      <c r="M141" s="463">
        <f>'Month (GWh)'!M141*3.6/'Month (Million m3)'!M141</f>
        <v>39.19297210048529</v>
      </c>
      <c r="N141" s="284"/>
      <c r="O141" s="176"/>
      <c r="P141" s="176"/>
      <c r="Q141" s="176"/>
      <c r="R141" s="176"/>
    </row>
    <row r="142" ht="15" customHeight="1">
      <c r="A142" s="194">
        <v>2010</v>
      </c>
      <c r="B142" t="s" s="229">
        <v>149</v>
      </c>
      <c r="C142" s="460">
        <f>'Month (GWh)'!C142*3.6/'Month (Million m3)'!C142</f>
        <v>39.50695369822935</v>
      </c>
      <c r="D142" s="460">
        <f>'Month (GWh)'!D142*3.6/'Month (Million m3)'!D142</f>
        <v>38.7175613195476</v>
      </c>
      <c r="E142" s="460">
        <f>'Month (GWh)'!E142*3.6/'Month (Million m3)'!E142</f>
        <v>39.91588907552725</v>
      </c>
      <c r="F142" s="460">
        <f>'Month (GWh)'!F142*3.6/'Month (Million m3)'!F142</f>
        <v>39.11371418864136</v>
      </c>
      <c r="G142" s="461">
        <f>'Month (GWh)'!G142*3.6/'Month (Million m3)'!G142</f>
        <v>39.43137735446965</v>
      </c>
      <c r="H142" s="462">
        <f>'Month (GWh)'!H142*3.6/'Month (Million m3)'!H142</f>
        <v>39.50695369822935</v>
      </c>
      <c r="I142" s="460">
        <f>'Month (GWh)'!I142*3.6/'Month (Million m3)'!I142</f>
        <v>45.45556013461746</v>
      </c>
      <c r="J142" s="460">
        <f>'Month (GWh)'!J142*3.6/'Month (Million m3)'!J142</f>
        <v>40</v>
      </c>
      <c r="K142" s="460">
        <f>'Month (GWh)'!K142*3.6/'Month (Million m3)'!K142</f>
        <v>39.50695369822935</v>
      </c>
      <c r="L142" s="461">
        <f>'Month (GWh)'!L142*3.6/'Month (Million m3)'!L142</f>
        <v>40.20173134965736</v>
      </c>
      <c r="M142" s="463">
        <f>'Month (GWh)'!M142*3.6/'Month (Million m3)'!M142</f>
        <v>39.27150950891174</v>
      </c>
      <c r="N142" s="284"/>
      <c r="O142" s="176"/>
      <c r="P142" s="176"/>
      <c r="Q142" s="176"/>
      <c r="R142" s="176"/>
    </row>
    <row r="143" ht="15" customHeight="1">
      <c r="A143" s="253">
        <v>2010</v>
      </c>
      <c r="B143" t="s" s="254">
        <v>101</v>
      </c>
      <c r="C143" s="464">
        <f>'Month (GWh)'!C143*3.6/'Month (Million m3)'!C143</f>
        <v>39.36419985365971</v>
      </c>
      <c r="D143" s="464">
        <f>'Month (GWh)'!D143*3.6/'Month (Million m3)'!D143</f>
        <v>38.69019569367978</v>
      </c>
      <c r="E143" s="464">
        <f>'Month (GWh)'!E143*3.6/'Month (Million m3)'!E143</f>
        <v>40.03576374658076</v>
      </c>
      <c r="F143" s="464">
        <f>'Month (GWh)'!F143*3.6/'Month (Million m3)'!F143</f>
        <v>39.11589580320596</v>
      </c>
      <c r="G143" s="465">
        <f>'Month (GWh)'!G143*3.6/'Month (Million m3)'!G143</f>
        <v>39.50423325413414</v>
      </c>
      <c r="H143" s="466">
        <f>'Month (GWh)'!H143*3.6/'Month (Million m3)'!H143</f>
        <v>39.60227668434531</v>
      </c>
      <c r="I143" s="464">
        <f>'Month (GWh)'!I143*3.6/'Month (Million m3)'!I143</f>
        <v>45.4026374494559</v>
      </c>
      <c r="J143" s="464">
        <f>'Month (GWh)'!J143*3.6/'Month (Million m3)'!J143</f>
        <v>40.00000000000001</v>
      </c>
      <c r="K143" s="464">
        <f>'Month (GWh)'!K143*3.6/'Month (Million m3)'!K143</f>
        <v>39.60227668434531</v>
      </c>
      <c r="L143" s="465">
        <f>'Month (GWh)'!L143*3.6/'Month (Million m3)'!L143</f>
        <v>40.89180666153026</v>
      </c>
      <c r="M143" s="467">
        <f>'Month (GWh)'!M143*3.6/'Month (Million m3)'!M143</f>
        <v>39.3715647571097</v>
      </c>
      <c r="N143" s="284"/>
      <c r="O143" s="176"/>
      <c r="P143" s="176"/>
      <c r="Q143" s="176"/>
      <c r="R143" s="176"/>
    </row>
    <row r="144" ht="15" customHeight="1">
      <c r="A144" s="259">
        <v>2011</v>
      </c>
      <c r="B144" t="s" s="260">
        <v>89</v>
      </c>
      <c r="C144" s="454">
        <f>'Month (GWh)'!C144*3.6/'Month (Million m3)'!C144</f>
        <v>39.3641998536597</v>
      </c>
      <c r="D144" s="454">
        <f>'Month (GWh)'!D144*3.6/'Month (Million m3)'!D144</f>
        <v>39.0473448778845</v>
      </c>
      <c r="E144" s="454">
        <f>'Month (GWh)'!E144*3.6/'Month (Million m3)'!E144</f>
        <v>39.87558115748752</v>
      </c>
      <c r="F144" s="454">
        <f>'Month (GWh)'!F144*3.6/'Month (Million m3)'!F144</f>
        <v>39.11633714732343</v>
      </c>
      <c r="G144" s="455">
        <f>'Month (GWh)'!G144*3.6/'Month (Million m3)'!G144</f>
        <v>39.41394280002022</v>
      </c>
      <c r="H144" s="456">
        <f>'Month (GWh)'!H144*3.6/'Month (Million m3)'!H144</f>
        <v>39.60227668434531</v>
      </c>
      <c r="I144" s="454">
        <f>'Month (GWh)'!I144*3.6/'Month (Million m3)'!I144</f>
        <v>45.42031919881597</v>
      </c>
      <c r="J144" s="454">
        <f>'Month (GWh)'!J144*3.6/'Month (Million m3)'!J144</f>
        <v>39.99999999999999</v>
      </c>
      <c r="K144" s="454">
        <f>'Month (GWh)'!K144*3.6/'Month (Million m3)'!K144</f>
        <v>39.54869412227793</v>
      </c>
      <c r="L144" s="455">
        <f>'Month (GWh)'!L144*3.6/'Month (Million m3)'!L144</f>
        <v>40.86060098157602</v>
      </c>
      <c r="M144" s="457">
        <f>'Month (GWh)'!M144*3.6/'Month (Million m3)'!M144</f>
        <v>39.25243432982275</v>
      </c>
      <c r="N144" s="284"/>
      <c r="O144" s="176"/>
      <c r="P144" s="176"/>
      <c r="Q144" s="176"/>
      <c r="R144" s="176"/>
    </row>
    <row r="145" ht="15" customHeight="1">
      <c r="A145" s="194">
        <v>2011</v>
      </c>
      <c r="B145" t="s" s="229">
        <v>87</v>
      </c>
      <c r="C145" s="460">
        <f>'Month (GWh)'!C145*3.6/'Month (Million m3)'!C145</f>
        <v>39.36419985365971</v>
      </c>
      <c r="D145" s="460">
        <f>'Month (GWh)'!D145*3.6/'Month (Million m3)'!D145</f>
        <v>38.46358566799394</v>
      </c>
      <c r="E145" s="460">
        <f>'Month (GWh)'!E145*3.6/'Month (Million m3)'!E145</f>
        <v>39.85602554298831</v>
      </c>
      <c r="F145" s="460">
        <f>'Month (GWh)'!F145*3.6/'Month (Million m3)'!F145</f>
        <v>39.11094354163647</v>
      </c>
      <c r="G145" s="461">
        <f>'Month (GWh)'!G145*3.6/'Month (Million m3)'!G145</f>
        <v>39.37074359395148</v>
      </c>
      <c r="H145" s="462">
        <f>'Month (GWh)'!H145*3.6/'Month (Million m3)'!H145</f>
        <v>39.60227668434531</v>
      </c>
      <c r="I145" s="460">
        <f>'Month (GWh)'!I145*3.6/'Month (Million m3)'!I145</f>
        <v>45.50532324955078</v>
      </c>
      <c r="J145" s="460">
        <f>'Month (GWh)'!J145*3.6/'Month (Million m3)'!J145</f>
        <v>39.99999999999999</v>
      </c>
      <c r="K145" s="460">
        <f>'Month (GWh)'!K145*3.6/'Month (Million m3)'!K145</f>
        <v>39.51611706507487</v>
      </c>
      <c r="L145" s="461">
        <f>'Month (GWh)'!L145*3.6/'Month (Million m3)'!L145</f>
        <v>40.76751067506409</v>
      </c>
      <c r="M145" s="463">
        <f>'Month (GWh)'!M145*3.6/'Month (Million m3)'!M145</f>
        <v>39.17449680469576</v>
      </c>
      <c r="N145" s="284"/>
      <c r="O145" s="176"/>
      <c r="P145" s="176"/>
      <c r="Q145" s="176"/>
      <c r="R145" s="176"/>
    </row>
    <row r="146" ht="15" customHeight="1">
      <c r="A146" s="194">
        <v>2011</v>
      </c>
      <c r="B146" t="s" s="229">
        <v>141</v>
      </c>
      <c r="C146" s="460">
        <f>'Month (GWh)'!C146*3.6/'Month (Million m3)'!C146</f>
        <v>39.72044458716936</v>
      </c>
      <c r="D146" s="460">
        <f>'Month (GWh)'!D146*3.6/'Month (Million m3)'!D146</f>
        <v>38.69636492819362</v>
      </c>
      <c r="E146" s="460">
        <f>'Month (GWh)'!E146*3.6/'Month (Million m3)'!E146</f>
        <v>39.82600763189834</v>
      </c>
      <c r="F146" s="460">
        <f>'Month (GWh)'!F146*3.6/'Month (Million m3)'!F146</f>
        <v>39.1165435607153</v>
      </c>
      <c r="G146" s="461">
        <f>'Month (GWh)'!G146*3.6/'Month (Million m3)'!G146</f>
        <v>39.4231167346483</v>
      </c>
      <c r="H146" s="462">
        <f>'Month (GWh)'!H146*3.6/'Month (Million m3)'!H146</f>
        <v>39.57761679762902</v>
      </c>
      <c r="I146" s="460">
        <f>'Month (GWh)'!I146*3.6/'Month (Million m3)'!I146</f>
        <v>45.52410089778288</v>
      </c>
      <c r="J146" s="460">
        <f>'Month (GWh)'!J146*3.6/'Month (Million m3)'!J146</f>
        <v>40.00000000000001</v>
      </c>
      <c r="K146" s="460">
        <f>'Month (GWh)'!K146*3.6/'Month (Million m3)'!K146</f>
        <v>39.57761679762902</v>
      </c>
      <c r="L146" s="461">
        <f>'Month (GWh)'!L146*3.6/'Month (Million m3)'!L146</f>
        <v>40.79941305812684</v>
      </c>
      <c r="M146" s="463">
        <f>'Month (GWh)'!M146*3.6/'Month (Million m3)'!M146</f>
        <v>39.22168354150332</v>
      </c>
      <c r="N146" s="284"/>
      <c r="O146" s="176"/>
      <c r="P146" s="176"/>
      <c r="Q146" s="176"/>
      <c r="R146" s="176"/>
    </row>
    <row r="147" ht="15" customHeight="1">
      <c r="A147" s="194">
        <v>2011</v>
      </c>
      <c r="B147" t="s" s="229">
        <v>142</v>
      </c>
      <c r="C147" s="460"/>
      <c r="D147" s="460">
        <f>'Month (GWh)'!D147*3.6/'Month (Million m3)'!D147</f>
        <v>38.46044695671837</v>
      </c>
      <c r="E147" s="460">
        <f>'Month (GWh)'!E147*3.6/'Month (Million m3)'!E147</f>
        <v>39.71315332515836</v>
      </c>
      <c r="F147" s="460">
        <f>'Month (GWh)'!F147*3.6/'Month (Million m3)'!F147</f>
        <v>39.10896468227995</v>
      </c>
      <c r="G147" s="461">
        <f>'Month (GWh)'!G147*3.6/'Month (Million m3)'!G147</f>
        <v>39.18541121673862</v>
      </c>
      <c r="H147" s="462">
        <f>'Month (GWh)'!H147*3.6/'Month (Million m3)'!H147</f>
        <v>39.4</v>
      </c>
      <c r="I147" s="460">
        <f>'Month (GWh)'!I147*3.6/'Month (Million m3)'!I147</f>
        <v>45.50828274398964</v>
      </c>
      <c r="J147" s="460">
        <f>'Month (GWh)'!J147*3.6/'Month (Million m3)'!J147</f>
        <v>39.99999999999999</v>
      </c>
      <c r="K147" s="460">
        <f>'Month (GWh)'!K147*3.6/'Month (Million m3)'!K147</f>
        <v>39.45138129179391</v>
      </c>
      <c r="L147" s="461">
        <f>'Month (GWh)'!L147*3.6/'Month (Million m3)'!L147</f>
        <v>39.83177093966782</v>
      </c>
      <c r="M147" s="463">
        <f>'Month (GWh)'!M147*3.6/'Month (Million m3)'!M147</f>
        <v>38.75186029675236</v>
      </c>
      <c r="N147" s="284"/>
      <c r="O147" s="176"/>
      <c r="P147" s="176"/>
      <c r="Q147" s="176"/>
      <c r="R147" s="176"/>
    </row>
    <row r="148" ht="15" customHeight="1">
      <c r="A148" s="194">
        <v>2011</v>
      </c>
      <c r="B148" t="s" s="229">
        <v>143</v>
      </c>
      <c r="C148" s="460"/>
      <c r="D148" s="460">
        <f>'Month (GWh)'!D148*3.6/'Month (Million m3)'!D148</f>
        <v>38.38312148279863</v>
      </c>
      <c r="E148" s="460">
        <f>'Month (GWh)'!E148*3.6/'Month (Million m3)'!E148</f>
        <v>39.47139489639047</v>
      </c>
      <c r="F148" s="460">
        <f>'Month (GWh)'!F148*3.6/'Month (Million m3)'!F148</f>
        <v>39.10215257081329</v>
      </c>
      <c r="G148" s="461">
        <f>'Month (GWh)'!G148*3.6/'Month (Million m3)'!G148</f>
        <v>39.09504453283947</v>
      </c>
      <c r="H148" s="462">
        <f>'Month (GWh)'!H148*3.6/'Month (Million m3)'!H148</f>
        <v>39.4</v>
      </c>
      <c r="I148" s="460">
        <f>'Month (GWh)'!I148*3.6/'Month (Million m3)'!I148</f>
        <v>45.55068093947921</v>
      </c>
      <c r="J148" s="460">
        <f>'Month (GWh)'!J148*3.6/'Month (Million m3)'!J148</f>
        <v>39.99999999999999</v>
      </c>
      <c r="K148" s="460">
        <f>'Month (GWh)'!K148*3.6/'Month (Million m3)'!K148</f>
        <v>39.43234978816727</v>
      </c>
      <c r="L148" s="461">
        <f>'Month (GWh)'!L148*3.6/'Month (Million m3)'!L148</f>
        <v>39.87933302432698</v>
      </c>
      <c r="M148" s="463">
        <f>'Month (GWh)'!M148*3.6/'Month (Million m3)'!M148</f>
        <v>38.56083202684903</v>
      </c>
      <c r="N148" s="284"/>
      <c r="O148" s="176"/>
      <c r="P148" s="176"/>
      <c r="Q148" s="176"/>
      <c r="R148" s="176"/>
    </row>
    <row r="149" ht="15" customHeight="1">
      <c r="A149" s="194">
        <v>2011</v>
      </c>
      <c r="B149" t="s" s="229">
        <v>144</v>
      </c>
      <c r="C149" s="460"/>
      <c r="D149" s="460">
        <f>'Month (GWh)'!D149*3.6/'Month (Million m3)'!D149</f>
        <v>38.28150719742634</v>
      </c>
      <c r="E149" s="460">
        <f>'Month (GWh)'!E149*3.6/'Month (Million m3)'!E149</f>
        <v>39.16432832395085</v>
      </c>
      <c r="F149" s="460">
        <f>'Month (GWh)'!F149*3.6/'Month (Million m3)'!F149</f>
        <v>39.10215038697633</v>
      </c>
      <c r="G149" s="461">
        <f>'Month (GWh)'!G149*3.6/'Month (Million m3)'!G149</f>
        <v>39.01950822714532</v>
      </c>
      <c r="H149" s="462">
        <f>'Month (GWh)'!H149*3.6/'Month (Million m3)'!H149</f>
        <v>39.4</v>
      </c>
      <c r="I149" s="460">
        <f>'Month (GWh)'!I149*3.6/'Month (Million m3)'!I149</f>
        <v>45.55120746571183</v>
      </c>
      <c r="J149" s="460">
        <f>'Month (GWh)'!J149*3.6/'Month (Million m3)'!J149</f>
        <v>40</v>
      </c>
      <c r="K149" s="460">
        <f>'Month (GWh)'!K149*3.6/'Month (Million m3)'!K149</f>
        <v>39.49017118620571</v>
      </c>
      <c r="L149" s="461">
        <f>'Month (GWh)'!L149*3.6/'Month (Million m3)'!L149</f>
        <v>39.8436802206844</v>
      </c>
      <c r="M149" s="463">
        <f>'Month (GWh)'!M149*3.6/'Month (Million m3)'!M149</f>
        <v>38.44049686856457</v>
      </c>
      <c r="N149" s="284"/>
      <c r="O149" s="176"/>
      <c r="P149" s="176"/>
      <c r="Q149" s="176"/>
      <c r="R149" s="176"/>
    </row>
    <row r="150" ht="15" customHeight="1">
      <c r="A150" s="194">
        <v>2011</v>
      </c>
      <c r="B150" t="s" s="229">
        <v>145</v>
      </c>
      <c r="C150" s="460"/>
      <c r="D150" s="460">
        <f>'Month (GWh)'!D150*3.6/'Month (Million m3)'!D150</f>
        <v>38.54660401915967</v>
      </c>
      <c r="E150" s="460">
        <f>'Month (GWh)'!E150*3.6/'Month (Million m3)'!E150</f>
        <v>39.80678625993855</v>
      </c>
      <c r="F150" s="460">
        <f>'Month (GWh)'!F150*3.6/'Month (Million m3)'!F150</f>
        <v>39.09908199439396</v>
      </c>
      <c r="G150" s="461">
        <f>'Month (GWh)'!G150*3.6/'Month (Million m3)'!G150</f>
        <v>39.28847944095131</v>
      </c>
      <c r="H150" s="462">
        <f>'Month (GWh)'!H150*3.6/'Month (Million m3)'!H150</f>
        <v>39.3</v>
      </c>
      <c r="I150" s="460">
        <f>'Month (GWh)'!I150*3.6/'Month (Million m3)'!I150</f>
        <v>45.5850521565312</v>
      </c>
      <c r="J150" s="460">
        <f>'Month (GWh)'!J150*3.6/'Month (Million m3)'!J150</f>
        <v>40</v>
      </c>
      <c r="K150" s="460">
        <f>'Month (GWh)'!K150*3.6/'Month (Million m3)'!K150</f>
        <v>39.50475984583441</v>
      </c>
      <c r="L150" s="461">
        <f>'Month (GWh)'!L150*3.6/'Month (Million m3)'!L150</f>
        <v>39.64173181645048</v>
      </c>
      <c r="M150" s="463">
        <f>'Month (GWh)'!M150*3.6/'Month (Million m3)'!M150</f>
        <v>39.04048929224178</v>
      </c>
      <c r="N150" s="284"/>
      <c r="O150" s="176"/>
      <c r="P150" s="176"/>
      <c r="Q150" s="176"/>
      <c r="R150" s="176"/>
    </row>
    <row r="151" ht="15" customHeight="1">
      <c r="A151" s="194">
        <v>2011</v>
      </c>
      <c r="B151" t="s" s="229">
        <v>146</v>
      </c>
      <c r="C151" s="460"/>
      <c r="D151" s="460">
        <f>'Month (GWh)'!D151*3.6/'Month (Million m3)'!D151</f>
        <v>38.46400063060408</v>
      </c>
      <c r="E151" s="460">
        <f>'Month (GWh)'!E151*3.6/'Month (Million m3)'!E151</f>
        <v>39.68236985453145</v>
      </c>
      <c r="F151" s="460">
        <f>'Month (GWh)'!F151*3.6/'Month (Million m3)'!F151</f>
        <v>39.09908199439396</v>
      </c>
      <c r="G151" s="461">
        <f>'Month (GWh)'!G151*3.6/'Month (Million m3)'!G151</f>
        <v>39.29590065242503</v>
      </c>
      <c r="H151" s="462">
        <f>'Month (GWh)'!H151*3.6/'Month (Million m3)'!H151</f>
        <v>39.4</v>
      </c>
      <c r="I151" s="460">
        <f>'Month (GWh)'!I151*3.6/'Month (Million m3)'!I151</f>
        <v>45.6977395199694</v>
      </c>
      <c r="J151" s="460">
        <f>'Month (GWh)'!J151*3.6/'Month (Million m3)'!J151</f>
        <v>40</v>
      </c>
      <c r="K151" s="460">
        <f>'Month (GWh)'!K151*3.6/'Month (Million m3)'!K151</f>
        <v>39.33430329643479</v>
      </c>
      <c r="L151" s="461">
        <f>'Month (GWh)'!L151*3.6/'Month (Million m3)'!L151</f>
        <v>39.75565457597084</v>
      </c>
      <c r="M151" s="463">
        <f>'Month (GWh)'!M151*3.6/'Month (Million m3)'!M151</f>
        <v>38.88897114745944</v>
      </c>
      <c r="N151" s="284"/>
      <c r="O151" s="176"/>
      <c r="P151" s="176"/>
      <c r="Q151" s="176"/>
      <c r="R151" s="176"/>
    </row>
    <row r="152" ht="15" customHeight="1">
      <c r="A152" s="194">
        <v>2011</v>
      </c>
      <c r="B152" t="s" s="229">
        <v>147</v>
      </c>
      <c r="C152" s="460"/>
      <c r="D152" s="460">
        <f>'Month (GWh)'!D152*3.6/'Month (Million m3)'!D152</f>
        <v>37.95362892055823</v>
      </c>
      <c r="E152" s="460">
        <f>'Month (GWh)'!E152*3.6/'Month (Million m3)'!E152</f>
        <v>39.727952864306</v>
      </c>
      <c r="F152" s="460">
        <f>'Month (GWh)'!F152*3.6/'Month (Million m3)'!F152</f>
        <v>39.09908199439396</v>
      </c>
      <c r="G152" s="461">
        <f>'Month (GWh)'!G152*3.6/'Month (Million m3)'!G152</f>
        <v>39.16033138463287</v>
      </c>
      <c r="H152" s="462">
        <f>'Month (GWh)'!H152*3.6/'Month (Million m3)'!H152</f>
        <v>39.4</v>
      </c>
      <c r="I152" s="460">
        <f>'Month (GWh)'!I152*3.6/'Month (Million m3)'!I152</f>
        <v>45.60344988310585</v>
      </c>
      <c r="J152" s="460">
        <f>'Month (GWh)'!J152*3.6/'Month (Million m3)'!J152</f>
        <v>39.99999999999999</v>
      </c>
      <c r="K152" s="460">
        <f>'Month (GWh)'!K152*3.6/'Month (Million m3)'!K152</f>
        <v>39.38145974606784</v>
      </c>
      <c r="L152" s="461">
        <f>'Month (GWh)'!L152*3.6/'Month (Million m3)'!L152</f>
        <v>39.94314799004874</v>
      </c>
      <c r="M152" s="463">
        <f>'Month (GWh)'!M152*3.6/'Month (Million m3)'!M152</f>
        <v>38.71980866398297</v>
      </c>
      <c r="N152" s="284"/>
      <c r="O152" s="176"/>
      <c r="P152" s="176"/>
      <c r="Q152" s="176"/>
      <c r="R152" s="176"/>
    </row>
    <row r="153" ht="15" customHeight="1">
      <c r="A153" s="194">
        <v>2011</v>
      </c>
      <c r="B153" t="s" s="229">
        <v>148</v>
      </c>
      <c r="C153" s="460"/>
      <c r="D153" s="460">
        <f>'Month (GWh)'!D153*3.6/'Month (Million m3)'!D153</f>
        <v>38.4509620484139</v>
      </c>
      <c r="E153" s="460">
        <f>'Month (GWh)'!E153*3.6/'Month (Million m3)'!E153</f>
        <v>39.70894914504209</v>
      </c>
      <c r="F153" s="460">
        <f>'Month (GWh)'!F153*3.6/'Month (Million m3)'!F153</f>
        <v>39.09908199439396</v>
      </c>
      <c r="G153" s="461">
        <f>'Month (GWh)'!G153*3.6/'Month (Million m3)'!G153</f>
        <v>39.26320673004753</v>
      </c>
      <c r="H153" s="462">
        <f>'Month (GWh)'!H153*3.6/'Month (Million m3)'!H153</f>
        <v>39.4</v>
      </c>
      <c r="I153" s="460">
        <f>'Month (GWh)'!I153*3.6/'Month (Million m3)'!I153</f>
        <v>45.5874066174595</v>
      </c>
      <c r="J153" s="460">
        <f>'Month (GWh)'!J153*3.6/'Month (Million m3)'!J153</f>
        <v>40</v>
      </c>
      <c r="K153" s="460">
        <f>'Month (GWh)'!K153*3.6/'Month (Million m3)'!K153</f>
        <v>39.61054360375647</v>
      </c>
      <c r="L153" s="461">
        <f>'Month (GWh)'!L153*3.6/'Month (Million m3)'!L153</f>
        <v>39.80249440779278</v>
      </c>
      <c r="M153" s="463">
        <f>'Month (GWh)'!M153*3.6/'Month (Million m3)'!M153</f>
        <v>38.77843381966393</v>
      </c>
      <c r="N153" s="284"/>
      <c r="O153" s="176"/>
      <c r="P153" s="176"/>
      <c r="Q153" s="176"/>
      <c r="R153" s="176"/>
    </row>
    <row r="154" ht="15" customHeight="1">
      <c r="A154" s="194">
        <v>2011</v>
      </c>
      <c r="B154" t="s" s="229">
        <v>149</v>
      </c>
      <c r="C154" s="460"/>
      <c r="D154" s="460">
        <f>'Month (GWh)'!D154*3.6/'Month (Million m3)'!D154</f>
        <v>38.44153863095772</v>
      </c>
      <c r="E154" s="460">
        <f>'Month (GWh)'!E154*3.6/'Month (Million m3)'!E154</f>
        <v>39.85618341813733</v>
      </c>
      <c r="F154" s="460">
        <f>'Month (GWh)'!F154*3.6/'Month (Million m3)'!F154</f>
        <v>39.09908199439396</v>
      </c>
      <c r="G154" s="461">
        <f>'Month (GWh)'!G154*3.6/'Month (Million m3)'!G154</f>
        <v>39.43235970598933</v>
      </c>
      <c r="H154" s="462">
        <f>'Month (GWh)'!H154*3.6/'Month (Million m3)'!H154</f>
        <v>39.4</v>
      </c>
      <c r="I154" s="460">
        <f>'Month (GWh)'!I154*3.6/'Month (Million m3)'!I154</f>
        <v>45.5500457221798</v>
      </c>
      <c r="J154" s="460">
        <f>'Month (GWh)'!J154*3.6/'Month (Million m3)'!J154</f>
        <v>40.00000000000001</v>
      </c>
      <c r="K154" s="460">
        <f>'Month (GWh)'!K154*3.6/'Month (Million m3)'!K154</f>
        <v>39.48922635665767</v>
      </c>
      <c r="L154" s="461">
        <f>'Month (GWh)'!L154*3.6/'Month (Million m3)'!L154</f>
        <v>39.86373988091035</v>
      </c>
      <c r="M154" s="463">
        <f>'Month (GWh)'!M154*3.6/'Month (Million m3)'!M154</f>
        <v>39.18095502201027</v>
      </c>
      <c r="N154" s="284"/>
      <c r="O154" s="176"/>
      <c r="P154" s="176"/>
      <c r="Q154" s="176"/>
      <c r="R154" s="176"/>
    </row>
    <row r="155" ht="15" customHeight="1">
      <c r="A155" s="253">
        <v>2011</v>
      </c>
      <c r="B155" t="s" s="254">
        <v>101</v>
      </c>
      <c r="C155" s="464">
        <f>'Month (GWh)'!C155*3.6/'Month (Million m3)'!C155</f>
        <v>39</v>
      </c>
      <c r="D155" s="464">
        <f>'Month (GWh)'!D155*3.6/'Month (Million m3)'!D155</f>
        <v>38.7013973057307</v>
      </c>
      <c r="E155" s="464">
        <f>'Month (GWh)'!E155*3.6/'Month (Million m3)'!E155</f>
        <v>39.80921650189752</v>
      </c>
      <c r="F155" s="464">
        <f>'Month (GWh)'!F155*3.6/'Month (Million m3)'!F155</f>
        <v>39.09908199439396</v>
      </c>
      <c r="G155" s="465">
        <f>'Month (GWh)'!G155*3.6/'Month (Million m3)'!G155</f>
        <v>39.41945474587093</v>
      </c>
      <c r="H155" s="466">
        <f>'Month (GWh)'!H155*3.6/'Month (Million m3)'!H155</f>
        <v>39.3</v>
      </c>
      <c r="I155" s="464">
        <f>'Month (GWh)'!I155*3.6/'Month (Million m3)'!I155</f>
        <v>45.54688360046958</v>
      </c>
      <c r="J155" s="464">
        <f>'Month (GWh)'!J155*3.6/'Month (Million m3)'!J155</f>
        <v>39.99999999999999</v>
      </c>
      <c r="K155" s="464">
        <f>'Month (GWh)'!K155*3.6/'Month (Million m3)'!K155</f>
        <v>39.88875113141181</v>
      </c>
      <c r="L155" s="465">
        <f>'Month (GWh)'!L155*3.6/'Month (Million m3)'!L155</f>
        <v>40.3826611116675</v>
      </c>
      <c r="M155" s="467">
        <f>'Month (GWh)'!M155*3.6/'Month (Million m3)'!M155</f>
        <v>39.20332684154518</v>
      </c>
      <c r="N155" s="284"/>
      <c r="O155" s="176"/>
      <c r="P155" s="176"/>
      <c r="Q155" s="176"/>
      <c r="R155" s="176"/>
    </row>
    <row r="156" ht="15" customHeight="1">
      <c r="A156" s="259">
        <v>2012</v>
      </c>
      <c r="B156" t="s" s="260">
        <v>89</v>
      </c>
      <c r="C156" s="454">
        <f>'Month (GWh)'!C156*3.6/'Month (Million m3)'!C156</f>
        <v>38.9</v>
      </c>
      <c r="D156" s="454">
        <f>'Month (GWh)'!D156*3.6/'Month (Million m3)'!D156</f>
        <v>38.63212236299429</v>
      </c>
      <c r="E156" s="454">
        <f>'Month (GWh)'!E156*3.6/'Month (Million m3)'!E156</f>
        <v>39.53880830285607</v>
      </c>
      <c r="F156" s="454">
        <f>'Month (GWh)'!F156*3.6/'Month (Million m3)'!F156</f>
        <v>39.09908199439396</v>
      </c>
      <c r="G156" s="455">
        <f>'Month (GWh)'!G156*3.6/'Month (Million m3)'!G156</f>
        <v>39.28821273906116</v>
      </c>
      <c r="H156" s="456">
        <f>'Month (GWh)'!H156*3.6/'Month (Million m3)'!H156</f>
        <v>39.3</v>
      </c>
      <c r="I156" s="454">
        <f>('Month (GWh)'!I156*3.6)/'Month (Million m3)'!I156</f>
        <v>41.63848820742407</v>
      </c>
      <c r="J156" s="454">
        <f>'Month (GWh)'!J156*3.6/'Month (Million m3)'!J156</f>
        <v>40.00000000000001</v>
      </c>
      <c r="K156" s="454">
        <f>'Month (GWh)'!K156*3.6/'Month (Million m3)'!K156</f>
        <v>39.38476208632623</v>
      </c>
      <c r="L156" s="455">
        <f>'Month (GWh)'!L156*3.6/'Month (Million m3)'!L156</f>
        <v>39.88617664467744</v>
      </c>
      <c r="M156" s="457">
        <f>'Month (GWh)'!M156*3.6/'Month (Million m3)'!M156</f>
        <v>39.182308748717</v>
      </c>
      <c r="N156" s="284"/>
      <c r="O156" s="176"/>
      <c r="P156" s="176"/>
      <c r="Q156" s="176"/>
      <c r="R156" s="176"/>
    </row>
    <row r="157" ht="15" customHeight="1">
      <c r="A157" s="194">
        <v>2012</v>
      </c>
      <c r="B157" t="s" s="229">
        <v>87</v>
      </c>
      <c r="C157" s="460">
        <f>'Month (GWh)'!C157*3.6/'Month (Million m3)'!C157</f>
        <v>39.4</v>
      </c>
      <c r="D157" s="460">
        <f>'Month (GWh)'!D157*3.6/'Month (Million m3)'!D157</f>
        <v>38.64686437248189</v>
      </c>
      <c r="E157" s="460">
        <f>'Month (GWh)'!E157*3.6/'Month (Million m3)'!E157</f>
        <v>39.54573519518986</v>
      </c>
      <c r="F157" s="460">
        <f>'Month (GWh)'!F157*3.6/'Month (Million m3)'!F157</f>
        <v>39.09908199439396</v>
      </c>
      <c r="G157" s="461">
        <f>'Month (GWh)'!G157*3.6/'Month (Million m3)'!G157</f>
        <v>39.28804252505474</v>
      </c>
      <c r="H157" s="462">
        <f>'Month (GWh)'!H157*3.6/'Month (Million m3)'!H157</f>
        <v>39</v>
      </c>
      <c r="I157" s="460">
        <f>('Month (GWh)'!I157*3.6)/'Month (Million m3)'!I157</f>
        <v>41.80716539646734</v>
      </c>
      <c r="J157" s="460">
        <f>'Month (GWh)'!J157*3.6/'Month (Million m3)'!J157</f>
        <v>40</v>
      </c>
      <c r="K157" s="460">
        <f>'Month (GWh)'!K157*3.6/'Month (Million m3)'!K157</f>
        <v>39.38442562041581</v>
      </c>
      <c r="L157" s="461">
        <f>'Month (GWh)'!L157*3.6/'Month (Million m3)'!L157</f>
        <v>39.74475122480911</v>
      </c>
      <c r="M157" s="463">
        <f>'Month (GWh)'!M157*3.6/'Month (Million m3)'!M157</f>
        <v>39.18801151464477</v>
      </c>
      <c r="N157" s="284"/>
      <c r="O157" s="176"/>
      <c r="P157" s="176"/>
      <c r="Q157" s="176"/>
      <c r="R157" s="176"/>
    </row>
    <row r="158" ht="15" customHeight="1">
      <c r="A158" s="194">
        <v>2012</v>
      </c>
      <c r="B158" t="s" s="229">
        <v>141</v>
      </c>
      <c r="C158" s="460"/>
      <c r="D158" s="460">
        <f>'Month (GWh)'!D158*3.6/'Month (Million m3)'!D158</f>
        <v>38.45266633822224</v>
      </c>
      <c r="E158" s="460">
        <f>'Month (GWh)'!E158*3.6/'Month (Million m3)'!E158</f>
        <v>39.34862709226246</v>
      </c>
      <c r="F158" s="460">
        <f>'Month (GWh)'!F158*3.6/'Month (Million m3)'!F158</f>
        <v>39.09908199439396</v>
      </c>
      <c r="G158" s="461">
        <f>'Month (GWh)'!G158*3.6/'Month (Million m3)'!G158</f>
        <v>39.12913180653031</v>
      </c>
      <c r="H158" s="462">
        <f>'Month (GWh)'!H158*3.6/'Month (Million m3)'!H158</f>
        <v>39</v>
      </c>
      <c r="I158" s="460">
        <f>('Month (GWh)'!I158*3.6)/'Month (Million m3)'!I158</f>
        <v>42.18045786722943</v>
      </c>
      <c r="J158" s="460">
        <f>'Month (GWh)'!J158*3.6/'Month (Million m3)'!J158</f>
        <v>40.00000000000001</v>
      </c>
      <c r="K158" s="460">
        <f>'Month (GWh)'!K158*3.6/'Month (Million m3)'!K158</f>
        <v>39.25738212152606</v>
      </c>
      <c r="L158" s="461">
        <f>'Month (GWh)'!L158*3.6/'Month (Million m3)'!L158</f>
        <v>39.67613513338468</v>
      </c>
      <c r="M158" s="463">
        <f>'Month (GWh)'!M158*3.6/'Month (Million m3)'!M158</f>
        <v>38.97502304523796</v>
      </c>
      <c r="N158" s="284"/>
      <c r="O158" s="176"/>
      <c r="P158" s="176"/>
      <c r="Q158" s="176"/>
      <c r="R158" s="176"/>
    </row>
    <row r="159" ht="15" customHeight="1">
      <c r="A159" s="194">
        <v>2012</v>
      </c>
      <c r="B159" t="s" s="229">
        <v>142</v>
      </c>
      <c r="C159" s="460"/>
      <c r="D159" s="460">
        <f>'Month (GWh)'!D159*3.6/'Month (Million m3)'!D159</f>
        <v>38.6378878058406</v>
      </c>
      <c r="E159" s="460">
        <f>'Month (GWh)'!E159*3.6/'Month (Million m3)'!E159</f>
        <v>39.42623103988383</v>
      </c>
      <c r="F159" s="460">
        <f>'Month (GWh)'!F159*3.6/'Month (Million m3)'!F159</f>
        <v>39.10318770657577</v>
      </c>
      <c r="G159" s="461">
        <f>'Month (GWh)'!G159*3.6/'Month (Million m3)'!G159</f>
        <v>39.15608479672346</v>
      </c>
      <c r="H159" s="462">
        <f>'Month (GWh)'!H159*3.6/'Month (Million m3)'!H159</f>
        <v>39</v>
      </c>
      <c r="I159" s="460">
        <f>('Month (GWh)'!I159*3.6)/'Month (Million m3)'!I159</f>
        <v>41.68961251771936</v>
      </c>
      <c r="J159" s="460">
        <f>'Month (GWh)'!J159*3.6/'Month (Million m3)'!J159</f>
        <v>40</v>
      </c>
      <c r="K159" s="460">
        <f>'Month (GWh)'!K159*3.6/'Month (Million m3)'!K159</f>
        <v>39.21419572797844</v>
      </c>
      <c r="L159" s="461">
        <f>'Month (GWh)'!L159*3.6/'Month (Million m3)'!L159</f>
        <v>39.51526312457641</v>
      </c>
      <c r="M159" s="463">
        <f>'Month (GWh)'!M159*3.6/'Month (Million m3)'!M159</f>
        <v>39.00826929477492</v>
      </c>
      <c r="N159" s="284"/>
      <c r="O159" s="176"/>
      <c r="P159" s="176"/>
      <c r="Q159" s="176"/>
      <c r="R159" s="176"/>
    </row>
    <row r="160" ht="15" customHeight="1">
      <c r="A160" s="194">
        <v>2012</v>
      </c>
      <c r="B160" t="s" s="229">
        <v>143</v>
      </c>
      <c r="C160" s="460">
        <f>'Month (GWh)'!C160*3.6/'Month (Million m3)'!C160</f>
        <v>38.9</v>
      </c>
      <c r="D160" s="460">
        <f>'Month (GWh)'!D160*3.6/'Month (Million m3)'!D160</f>
        <v>38.68459472259145</v>
      </c>
      <c r="E160" s="460">
        <f>'Month (GWh)'!E160*3.6/'Month (Million m3)'!E160</f>
        <v>39.26847244873277</v>
      </c>
      <c r="F160" s="460">
        <f>'Month (GWh)'!F160*3.6/'Month (Million m3)'!F160</f>
        <v>39.09908199439395</v>
      </c>
      <c r="G160" s="461">
        <f>'Month (GWh)'!G160*3.6/'Month (Million m3)'!G160</f>
        <v>39.12084258892964</v>
      </c>
      <c r="H160" s="462">
        <f>'Month (GWh)'!H160*3.6/'Month (Million m3)'!H160</f>
        <v>39.3</v>
      </c>
      <c r="I160" s="460">
        <f>('Month (GWh)'!I160*3.6)/'Month (Million m3)'!I160</f>
        <v>41.73874273554571</v>
      </c>
      <c r="J160" s="460">
        <f>'Month (GWh)'!J160*3.6/'Month (Million m3)'!J160</f>
        <v>40</v>
      </c>
      <c r="K160" s="460">
        <f>'Month (GWh)'!K160*3.6/'Month (Million m3)'!K160</f>
        <v>39.18536521466579</v>
      </c>
      <c r="L160" s="461">
        <f>'Month (GWh)'!L160*3.6/'Month (Million m3)'!L160</f>
        <v>39.65633924170923</v>
      </c>
      <c r="M160" s="463">
        <f>'Month (GWh)'!M160*3.6/'Month (Million m3)'!M160</f>
        <v>38.88842492780621</v>
      </c>
      <c r="N160" s="284"/>
      <c r="O160" s="176"/>
      <c r="P160" s="176"/>
      <c r="Q160" s="176"/>
      <c r="R160" s="176"/>
    </row>
    <row r="161" ht="15" customHeight="1">
      <c r="A161" s="194">
        <v>2012</v>
      </c>
      <c r="B161" t="s" s="229">
        <v>144</v>
      </c>
      <c r="C161" s="460"/>
      <c r="D161" s="460">
        <f>'Month (GWh)'!D161*3.6/'Month (Million m3)'!D161</f>
        <v>38.47096056652727</v>
      </c>
      <c r="E161" s="460">
        <f>'Month (GWh)'!E161*3.6/'Month (Million m3)'!E161</f>
        <v>39.29147274145026</v>
      </c>
      <c r="F161" s="460">
        <f>'Month (GWh)'!F161*3.6/'Month (Million m3)'!F161</f>
        <v>39.07434843153673</v>
      </c>
      <c r="G161" s="461">
        <f>'Month (GWh)'!G161*3.6/'Month (Million m3)'!G161</f>
        <v>39.09397810783119</v>
      </c>
      <c r="H161" s="462">
        <f>'Month (GWh)'!H161*3.6/'Month (Million m3)'!H161</f>
        <v>39</v>
      </c>
      <c r="I161" s="460">
        <f>('Month (GWh)'!I161*3.6)/'Month (Million m3)'!I161</f>
        <v>41.71118353212988</v>
      </c>
      <c r="J161" s="460">
        <f>'Month (GWh)'!J161*3.6/'Month (Million m3)'!J161</f>
        <v>39.99999999999999</v>
      </c>
      <c r="K161" s="460">
        <f>'Month (GWh)'!K161*3.6/'Month (Million m3)'!K161</f>
        <v>39.03085493903608</v>
      </c>
      <c r="L161" s="461">
        <f>'Month (GWh)'!L161*3.6/'Month (Million m3)'!L161</f>
        <v>39.51378093579071</v>
      </c>
      <c r="M161" s="463">
        <f>'Month (GWh)'!M161*3.6/'Month (Million m3)'!M161</f>
        <v>38.87782770550164</v>
      </c>
      <c r="N161" s="284"/>
      <c r="O161" s="176"/>
      <c r="P161" s="176"/>
      <c r="Q161" s="176"/>
      <c r="R161" s="176"/>
    </row>
    <row r="162" ht="15" customHeight="1">
      <c r="A162" s="194">
        <v>2012</v>
      </c>
      <c r="B162" t="s" s="229">
        <v>145</v>
      </c>
      <c r="C162" s="460"/>
      <c r="D162" s="460">
        <f>'Month (GWh)'!D162*3.6/'Month (Million m3)'!D162</f>
        <v>38.30430361745402</v>
      </c>
      <c r="E162" s="460">
        <f>'Month (GWh)'!E162*3.6/'Month (Million m3)'!E162</f>
        <v>39.27986461115215</v>
      </c>
      <c r="F162" s="460">
        <f>'Month (GWh)'!F162*3.6/'Month (Million m3)'!F162</f>
        <v>39.10999156814792</v>
      </c>
      <c r="G162" s="461">
        <f>'Month (GWh)'!G162*3.6/'Month (Million m3)'!G162</f>
        <v>39.10592432489978</v>
      </c>
      <c r="H162" s="462">
        <f>'Month (GWh)'!H162*3.6/'Month (Million m3)'!H162</f>
        <v>39.2</v>
      </c>
      <c r="I162" s="460">
        <f>('Month (GWh)'!I162*3.6)/'Month (Million m3)'!I162</f>
        <v>41.15250274668233</v>
      </c>
      <c r="J162" s="460">
        <f>'Month (GWh)'!J162*3.6/'Month (Million m3)'!J162</f>
        <v>40</v>
      </c>
      <c r="K162" s="460">
        <f>'Month (GWh)'!K162*3.6/'Month (Million m3)'!K162</f>
        <v>39.19366091754292</v>
      </c>
      <c r="L162" s="461">
        <f>'Month (GWh)'!L162*3.6/'Month (Million m3)'!L162</f>
        <v>39.43270746813982</v>
      </c>
      <c r="M162" s="463">
        <f>'Month (GWh)'!M162*3.6/'Month (Million m3)'!M162</f>
        <v>38.79866476466641</v>
      </c>
      <c r="N162" s="284"/>
      <c r="O162" s="176"/>
      <c r="P162" s="176"/>
      <c r="Q162" s="176"/>
      <c r="R162" s="176"/>
    </row>
    <row r="163" ht="15" customHeight="1">
      <c r="A163" s="194">
        <v>2012</v>
      </c>
      <c r="B163" t="s" s="229">
        <v>146</v>
      </c>
      <c r="C163" s="460"/>
      <c r="D163" s="460">
        <f>'Month (GWh)'!D163*3.6/'Month (Million m3)'!D163</f>
        <v>38.40901748988835</v>
      </c>
      <c r="E163" s="460">
        <f>'Month (GWh)'!E163*3.6/'Month (Million m3)'!E163</f>
        <v>39.62178989533469</v>
      </c>
      <c r="F163" s="460">
        <f>'Month (GWh)'!F163*3.6/'Month (Million m3)'!F163</f>
        <v>39.09908199439396</v>
      </c>
      <c r="G163" s="461">
        <f>'Month (GWh)'!G163*3.6/'Month (Million m3)'!G163</f>
        <v>39.18873567656065</v>
      </c>
      <c r="H163" s="462">
        <f>'Month (GWh)'!H163*3.6/'Month (Million m3)'!H163</f>
        <v>39.2</v>
      </c>
      <c r="I163" s="460">
        <f>('Month (GWh)'!I163*3.6)/'Month (Million m3)'!I163</f>
        <v>41.322511901181</v>
      </c>
      <c r="J163" s="460">
        <f>'Month (GWh)'!J163*3.6/'Month (Million m3)'!J163</f>
        <v>40</v>
      </c>
      <c r="K163" s="460">
        <f>'Month (GWh)'!K163*3.6/'Month (Million m3)'!K163</f>
        <v>39.24989771408664</v>
      </c>
      <c r="L163" s="461">
        <f>'Month (GWh)'!L163*3.6/'Month (Million m3)'!L163</f>
        <v>39.43261365406081</v>
      </c>
      <c r="M163" s="463">
        <f>'Month (GWh)'!M163*3.6/'Month (Million m3)'!M163</f>
        <v>38.86211177360676</v>
      </c>
      <c r="N163" s="284"/>
      <c r="O163" s="176"/>
      <c r="P163" s="176"/>
      <c r="Q163" s="176"/>
      <c r="R163" s="176"/>
    </row>
    <row r="164" ht="15" customHeight="1">
      <c r="A164" s="194">
        <v>2012</v>
      </c>
      <c r="B164" t="s" s="229">
        <v>147</v>
      </c>
      <c r="C164" s="460">
        <f>'Month (GWh)'!C164*3.6/'Month (Million m3)'!C164</f>
        <v>39.78856039915951</v>
      </c>
      <c r="D164" s="460">
        <f>'Month (GWh)'!D164*3.6/'Month (Million m3)'!D164</f>
        <v>38.47414088122329</v>
      </c>
      <c r="E164" s="460">
        <f>'Month (GWh)'!E164*3.6/'Month (Million m3)'!E164</f>
        <v>40.00877521578193</v>
      </c>
      <c r="F164" s="460">
        <f>'Month (GWh)'!F164*3.6/'Month (Million m3)'!F164</f>
        <v>39.09908199439396</v>
      </c>
      <c r="G164" s="461">
        <f>'Month (GWh)'!G164*3.6/'Month (Million m3)'!G164</f>
        <v>39.58226315023445</v>
      </c>
      <c r="H164" s="462">
        <f>'Month (GWh)'!H164*3.6/'Month (Million m3)'!H164</f>
        <v>39.6036048735281</v>
      </c>
      <c r="I164" s="460">
        <f>('Month (GWh)'!I164*3.6)/'Month (Million m3)'!I164</f>
        <v>38.23581703607007</v>
      </c>
      <c r="J164" s="460">
        <f>'Month (GWh)'!J164*3.6/'Month (Million m3)'!J164</f>
        <v>39.99999999999999</v>
      </c>
      <c r="K164" s="460">
        <f>'Month (GWh)'!K164*3.6/'Month (Million m3)'!K164</f>
        <v>39.27677880809138</v>
      </c>
      <c r="L164" s="461">
        <f>'Month (GWh)'!L164*3.6/'Month (Million m3)'!L164</f>
        <v>39.27938664640688</v>
      </c>
      <c r="M164" s="463">
        <f>'Month (GWh)'!M164*3.6/'Month (Million m3)'!M164</f>
        <v>39.72241212262136</v>
      </c>
      <c r="N164" s="284"/>
      <c r="O164" s="176"/>
      <c r="P164" s="176"/>
      <c r="Q164" s="176"/>
      <c r="R164" s="176"/>
    </row>
    <row r="165" ht="15" customHeight="1">
      <c r="A165" s="194">
        <v>2012</v>
      </c>
      <c r="B165" t="s" s="229">
        <v>148</v>
      </c>
      <c r="C165" s="460">
        <f>'Month (GWh)'!C165*3.6/'Month (Million m3)'!C165</f>
        <v>39.2</v>
      </c>
      <c r="D165" s="460">
        <f>'Month (GWh)'!D165*3.6/'Month (Million m3)'!D165</f>
        <v>38.75637482731564</v>
      </c>
      <c r="E165" s="460">
        <f>'Month (GWh)'!E165*3.6/'Month (Million m3)'!E165</f>
        <v>39.69381891842192</v>
      </c>
      <c r="F165" s="460">
        <f>'Month (GWh)'!F165*3.6/'Month (Million m3)'!F165</f>
        <v>39.09908199439396</v>
      </c>
      <c r="G165" s="461">
        <f>'Month (GWh)'!G165*3.6/'Month (Million m3)'!G165</f>
        <v>39.45476696046045</v>
      </c>
      <c r="H165" s="462">
        <f>'Month (GWh)'!H165*3.6/'Month (Million m3)'!H165</f>
        <v>39.2</v>
      </c>
      <c r="I165" s="460">
        <f>('Month (GWh)'!I165*3.6)/'Month (Million m3)'!I165</f>
        <v>42.56976915384904</v>
      </c>
      <c r="J165" s="460">
        <f>'Month (GWh)'!J165*3.6/'Month (Million m3)'!J165</f>
        <v>39.99999999999999</v>
      </c>
      <c r="K165" s="460">
        <f>'Month (GWh)'!K165*3.6/'Month (Million m3)'!K165</f>
        <v>39.44159632793303</v>
      </c>
      <c r="L165" s="461">
        <f>'Month (GWh)'!L165*3.6/'Month (Million m3)'!L165</f>
        <v>40.19636646376935</v>
      </c>
      <c r="M165" s="463">
        <f>'Month (GWh)'!M165*3.6/'Month (Million m3)'!M165</f>
        <v>39.31850242220155</v>
      </c>
      <c r="N165" s="284"/>
      <c r="O165" s="176"/>
      <c r="P165" s="176"/>
      <c r="Q165" s="176"/>
      <c r="R165" s="176"/>
    </row>
    <row r="166" ht="15" customHeight="1">
      <c r="A166" s="194">
        <v>2012</v>
      </c>
      <c r="B166" t="s" s="229">
        <v>149</v>
      </c>
      <c r="C166" s="460">
        <f>'Month (GWh)'!C166*3.6/'Month (Million m3)'!C166</f>
        <v>39.2</v>
      </c>
      <c r="D166" s="460">
        <f>'Month (GWh)'!D166*3.6/'Month (Million m3)'!D166</f>
        <v>38.71827574164089</v>
      </c>
      <c r="E166" s="460">
        <f>'Month (GWh)'!E166*3.6/'Month (Million m3)'!E166</f>
        <v>39.64593213831746</v>
      </c>
      <c r="F166" s="460">
        <f>'Month (GWh)'!F166*3.6/'Month (Million m3)'!F166</f>
        <v>39.09908199439396</v>
      </c>
      <c r="G166" s="461">
        <f>'Month (GWh)'!G166*3.6/'Month (Million m3)'!G166</f>
        <v>39.3705083708601</v>
      </c>
      <c r="H166" s="462"/>
      <c r="I166" s="460">
        <f>('Month (GWh)'!I166*3.6)/'Month (Million m3)'!I166</f>
        <v>41.71211089979759</v>
      </c>
      <c r="J166" s="460">
        <f>'Month (GWh)'!J166*3.6/'Month (Million m3)'!J166</f>
        <v>39.99999999999999</v>
      </c>
      <c r="K166" s="460">
        <f>'Month (GWh)'!K166*3.6/'Month (Million m3)'!K166</f>
        <v>39.30911186031762</v>
      </c>
      <c r="L166" s="461">
        <f>'Month (GWh)'!L166*3.6/'Month (Million m3)'!L166</f>
        <v>39.9953825440703</v>
      </c>
      <c r="M166" s="463">
        <f>'Month (GWh)'!M166*3.6/'Month (Million m3)'!M166</f>
        <v>39.28723200955356</v>
      </c>
      <c r="N166" s="284"/>
      <c r="O166" s="176"/>
      <c r="P166" s="176"/>
      <c r="Q166" s="176"/>
      <c r="R166" s="176"/>
    </row>
    <row r="167" ht="15" customHeight="1">
      <c r="A167" s="253">
        <v>2012</v>
      </c>
      <c r="B167" t="s" s="254">
        <v>101</v>
      </c>
      <c r="C167" s="464">
        <f>'Month (GWh)'!C167*3.6/'Month (Million m3)'!C167</f>
        <v>39.2</v>
      </c>
      <c r="D167" s="464">
        <f>'Month (GWh)'!D167*3.6/'Month (Million m3)'!D167</f>
        <v>38.77269902658033</v>
      </c>
      <c r="E167" s="464">
        <f>'Month (GWh)'!E167*3.6/'Month (Million m3)'!E167</f>
        <v>39.61439219129111</v>
      </c>
      <c r="F167" s="464">
        <f>'Month (GWh)'!F167*3.6/'Month (Million m3)'!F167</f>
        <v>39.09908199439396</v>
      </c>
      <c r="G167" s="465">
        <f>'Month (GWh)'!G167*3.6/'Month (Million m3)'!G167</f>
        <v>39.34656499239509</v>
      </c>
      <c r="H167" s="466">
        <f>'Month (GWh)'!H167*3.6/'Month (Million m3)'!H167</f>
        <v>39.2</v>
      </c>
      <c r="I167" s="464">
        <f>('Month (GWh)'!I167*3.6)/'Month (Million m3)'!I167</f>
        <v>41.81040423171801</v>
      </c>
      <c r="J167" s="464">
        <f>'Month (GWh)'!J167*3.6/'Month (Million m3)'!J167</f>
        <v>39.99999999999999</v>
      </c>
      <c r="K167" s="464">
        <f>'Month (GWh)'!K167*3.6/'Month (Million m3)'!K167</f>
        <v>39.30810243980453</v>
      </c>
      <c r="L167" s="465">
        <f>'Month (GWh)'!L167*3.6/'Month (Million m3)'!L167</f>
        <v>39.96503783168267</v>
      </c>
      <c r="M167" s="467">
        <f>'Month (GWh)'!M167*3.6/'Month (Million m3)'!M167</f>
        <v>39.27309288597819</v>
      </c>
      <c r="N167" s="284"/>
      <c r="O167" s="176"/>
      <c r="P167" s="176"/>
      <c r="Q167" s="176"/>
      <c r="R167" s="176"/>
    </row>
    <row r="168" ht="15" customHeight="1">
      <c r="A168" s="259">
        <v>2013</v>
      </c>
      <c r="B168" t="s" s="260">
        <v>89</v>
      </c>
      <c r="C168" s="454">
        <f>'Month (GWh)'!C168*3.6/'Month (Million m3)'!C168</f>
        <v>38.59688705519076</v>
      </c>
      <c r="D168" s="454">
        <f>'Month (GWh)'!D168*3.6/'Month (Million m3)'!D168</f>
        <v>38.68379574444489</v>
      </c>
      <c r="E168" s="454">
        <f>'Month (GWh)'!E168*3.6/'Month (Million m3)'!E168</f>
        <v>39.55650371332088</v>
      </c>
      <c r="F168" s="454">
        <f>'Month (GWh)'!F168*3.6/'Month (Million m3)'!F168</f>
        <v>38.96580511289149</v>
      </c>
      <c r="G168" s="455">
        <f>'Month (GWh)'!G168*3.6/'Month (Million m3)'!G168</f>
        <v>39.25314661467678</v>
      </c>
      <c r="H168" s="456">
        <f>'Month (GWh)'!H168*3.6/'Month (Million m3)'!H168</f>
        <v>39.3004549700694</v>
      </c>
      <c r="I168" s="454">
        <f>('Month (GWh)'!I168*3.6)/'Month (Million m3)'!I168</f>
        <v>42.3480741133623</v>
      </c>
      <c r="J168" s="454"/>
      <c r="K168" s="454">
        <f>'Month (GWh)'!K168*3.6/'Month (Million m3)'!K168</f>
        <v>39.3004549700694</v>
      </c>
      <c r="L168" s="455">
        <f>'Month (GWh)'!L168*3.6/'Month (Million m3)'!L168</f>
        <v>40.10578004390983</v>
      </c>
      <c r="M168" s="457">
        <f>'Month (GWh)'!M168*3.6/'Month (Million m3)'!M168</f>
        <v>39.1457958294456</v>
      </c>
      <c r="N168" s="284"/>
      <c r="O168" s="176"/>
      <c r="P168" s="176"/>
      <c r="Q168" s="176"/>
      <c r="R168" s="176"/>
    </row>
    <row r="169" ht="15" customHeight="1">
      <c r="A169" s="194">
        <v>2013</v>
      </c>
      <c r="B169" t="s" s="229">
        <v>87</v>
      </c>
      <c r="C169" s="460">
        <f>'Month (GWh)'!C169*3.6/'Month (Million m3)'!C169</f>
        <v>38.5</v>
      </c>
      <c r="D169" s="460">
        <f>'Month (GWh)'!D169*3.6/'Month (Million m3)'!D169</f>
        <v>38.72374217642763</v>
      </c>
      <c r="E169" s="460">
        <f>'Month (GWh)'!E169*3.6/'Month (Million m3)'!E169</f>
        <v>39.59125100614277</v>
      </c>
      <c r="F169" s="460">
        <f>'Month (GWh)'!F169*3.6/'Month (Million m3)'!F169</f>
        <v>39.18558779243225</v>
      </c>
      <c r="G169" s="461">
        <f>'Month (GWh)'!G169*3.6/'Month (Million m3)'!G169</f>
        <v>39.2729271476876</v>
      </c>
      <c r="H169" s="462"/>
      <c r="I169" s="460">
        <f>('Month (GWh)'!I169*3.6)/'Month (Million m3)'!I169</f>
        <v>42.52738854485274</v>
      </c>
      <c r="J169" s="460">
        <f>'Month (GWh)'!J169*3.6/'Month (Million m3)'!J169</f>
        <v>40.00000000000001</v>
      </c>
      <c r="K169" s="460">
        <f>'Month (GWh)'!K169*3.6/'Month (Million m3)'!K169</f>
        <v>39.32489537167462</v>
      </c>
      <c r="L169" s="461">
        <f>'Month (GWh)'!L169*3.6/'Month (Million m3)'!L169</f>
        <v>40.21099573184179</v>
      </c>
      <c r="M169" s="463">
        <f>'Month (GWh)'!M169*3.6/'Month (Million m3)'!M169</f>
        <v>39.15690982325277</v>
      </c>
      <c r="N169" s="284"/>
      <c r="O169" s="176"/>
      <c r="P169" s="176"/>
      <c r="Q169" s="176"/>
      <c r="R169" s="176"/>
    </row>
    <row r="170" ht="15" customHeight="1">
      <c r="A170" s="194">
        <v>2013</v>
      </c>
      <c r="B170" t="s" s="229">
        <v>141</v>
      </c>
      <c r="C170" s="460">
        <f>'Month (GWh)'!C170*3.6/'Month (Million m3)'!C170</f>
        <v>38.46012305785428</v>
      </c>
      <c r="D170" s="460">
        <f>'Month (GWh)'!D170*3.6/'Month (Million m3)'!D170</f>
        <v>38.67286675234327</v>
      </c>
      <c r="E170" s="460">
        <f>'Month (GWh)'!E170*3.6/'Month (Million m3)'!E170</f>
        <v>39.6547117019201</v>
      </c>
      <c r="F170" s="460">
        <f>'Month (GWh)'!F170*3.6/'Month (Million m3)'!F170</f>
        <v>38.96051813853053</v>
      </c>
      <c r="G170" s="461">
        <f>'Month (GWh)'!G170*3.6/'Month (Million m3)'!G170</f>
        <v>39.13862319494462</v>
      </c>
      <c r="H170" s="462"/>
      <c r="I170" s="460">
        <f>('Month (GWh)'!I170*3.6)/'Month (Million m3)'!I170</f>
        <v>42.33696168010848</v>
      </c>
      <c r="J170" s="460">
        <f>'Month (GWh)'!J170*3.6/'Month (Million m3)'!J170</f>
        <v>40</v>
      </c>
      <c r="K170" s="460">
        <f>'Month (GWh)'!K170*3.6/'Month (Million m3)'!K170</f>
        <v>39.27702117570244</v>
      </c>
      <c r="L170" s="461">
        <f>'Month (GWh)'!L170*3.6/'Month (Million m3)'!L170</f>
        <v>39.98544672930363</v>
      </c>
      <c r="M170" s="463">
        <f>'Month (GWh)'!M170*3.6/'Month (Million m3)'!M170</f>
        <v>39.04792348185119</v>
      </c>
      <c r="N170" s="284"/>
      <c r="O170" s="176"/>
      <c r="P170" s="176"/>
      <c r="Q170" s="176"/>
      <c r="R170" s="176"/>
    </row>
    <row r="171" ht="15" customHeight="1">
      <c r="A171" s="194">
        <v>2013</v>
      </c>
      <c r="B171" t="s" s="229">
        <v>142</v>
      </c>
      <c r="C171" s="460">
        <f>'Month (GWh)'!C171*3.6/'Month (Million m3)'!C171</f>
        <v>38.7</v>
      </c>
      <c r="D171" s="460">
        <f>'Month (GWh)'!D171*3.6/'Month (Million m3)'!D171</f>
        <v>38.82440059936199</v>
      </c>
      <c r="E171" s="460">
        <f>'Month (GWh)'!E171*3.6/'Month (Million m3)'!E171</f>
        <v>39.43619663080781</v>
      </c>
      <c r="F171" s="460">
        <f>'Month (GWh)'!F171*3.6/'Month (Million m3)'!F171</f>
        <v>39.25531553943667</v>
      </c>
      <c r="G171" s="461">
        <f>'Month (GWh)'!G171*3.6/'Month (Million m3)'!G171</f>
        <v>39.28527408578108</v>
      </c>
      <c r="H171" s="462">
        <f>'Month (GWh)'!H171*3.6/'Month (Million m3)'!H171</f>
        <v>39.29294318457882</v>
      </c>
      <c r="I171" s="460">
        <f>('Month (GWh)'!I171*3.6)/'Month (Million m3)'!I171</f>
        <v>41.82773528343072</v>
      </c>
      <c r="J171" s="460">
        <f>'Month (GWh)'!J171*3.6/'Month (Million m3)'!J171</f>
        <v>40.00000000000001</v>
      </c>
      <c r="K171" s="460">
        <f>'Month (GWh)'!K171*3.6/'Month (Million m3)'!K171</f>
        <v>39.29294318457882</v>
      </c>
      <c r="L171" s="461">
        <f>'Month (GWh)'!L171*3.6/'Month (Million m3)'!L171</f>
        <v>39.63886118417648</v>
      </c>
      <c r="M171" s="463">
        <f>'Month (GWh)'!M171*3.6/'Month (Million m3)'!M171</f>
        <v>39.21986298794747</v>
      </c>
      <c r="N171" s="284"/>
      <c r="O171" s="176"/>
      <c r="P171" s="176"/>
      <c r="Q171" s="176"/>
      <c r="R171" s="176"/>
    </row>
    <row r="172" ht="15" customHeight="1">
      <c r="A172" s="194">
        <v>2013</v>
      </c>
      <c r="B172" t="s" s="229">
        <v>143</v>
      </c>
      <c r="C172" s="460">
        <f>'Month (GWh)'!C172*3.6/'Month (Million m3)'!C172</f>
        <v>38.82711399287532</v>
      </c>
      <c r="D172" s="460">
        <f>'Month (GWh)'!D172*3.6/'Month (Million m3)'!D172</f>
        <v>38.70563818479025</v>
      </c>
      <c r="E172" s="460">
        <f>'Month (GWh)'!E172*3.6/'Month (Million m3)'!E172</f>
        <v>39.11315152653543</v>
      </c>
      <c r="F172" s="460">
        <f>'Month (GWh)'!F172*3.6/'Month (Million m3)'!F172</f>
        <v>39.21186251039457</v>
      </c>
      <c r="G172" s="461">
        <f>'Month (GWh)'!G172*3.6/'Month (Million m3)'!G172</f>
        <v>39.09065225806324</v>
      </c>
      <c r="H172" s="462">
        <f>'Month (GWh)'!H172*3.6/'Month (Million m3)'!H172</f>
        <v>39.18311378949451</v>
      </c>
      <c r="I172" s="460">
        <f>('Month (GWh)'!I172*3.6)/'Month (Million m3)'!I172</f>
        <v>42.78358920289465</v>
      </c>
      <c r="J172" s="460">
        <f>'Month (GWh)'!J172*3.6/'Month (Million m3)'!J172</f>
        <v>39.99999999999999</v>
      </c>
      <c r="K172" s="460">
        <f>'Month (GWh)'!K172*3.6/'Month (Million m3)'!K172</f>
        <v>39.18311378949451</v>
      </c>
      <c r="L172" s="461">
        <f>'Month (GWh)'!L172*3.6/'Month (Million m3)'!L172</f>
        <v>39.60137740671035</v>
      </c>
      <c r="M172" s="463">
        <f>'Month (GWh)'!M172*3.6/'Month (Million m3)'!M172</f>
        <v>38.87877749363913</v>
      </c>
      <c r="N172" s="284"/>
      <c r="O172" s="176"/>
      <c r="P172" s="176"/>
      <c r="Q172" s="176"/>
      <c r="R172" s="176"/>
    </row>
    <row r="173" ht="15" customHeight="1">
      <c r="A173" s="194">
        <v>2013</v>
      </c>
      <c r="B173" t="s" s="229">
        <v>144</v>
      </c>
      <c r="C173" s="460"/>
      <c r="D173" s="460">
        <f>'Month (GWh)'!D173*3.6/'Month (Million m3)'!D173</f>
        <v>38.6</v>
      </c>
      <c r="E173" s="460">
        <f>'Month (GWh)'!E173*3.6/'Month (Million m3)'!E173</f>
        <v>39.2123700678957</v>
      </c>
      <c r="F173" s="460">
        <f>'Month (GWh)'!F173*3.6/'Month (Million m3)'!F173</f>
        <v>39.30148303460027</v>
      </c>
      <c r="G173" s="461">
        <f>'Month (GWh)'!G173*3.6/'Month (Million m3)'!G173</f>
        <v>39.20064708340976</v>
      </c>
      <c r="H173" s="462">
        <f>'Month (GWh)'!H173*3.6/'Month (Million m3)'!H173</f>
        <v>39.17269801362657</v>
      </c>
      <c r="I173" s="460">
        <f>('Month (GWh)'!I173*3.6)/'Month (Million m3)'!I173</f>
        <v>44.12527352578859</v>
      </c>
      <c r="J173" s="460"/>
      <c r="K173" s="460">
        <f>'Month (GWh)'!K173*3.6/'Month (Million m3)'!K173</f>
        <v>39.17269801362657</v>
      </c>
      <c r="L173" s="461">
        <f>'Month (GWh)'!L173*3.6/'Month (Million m3)'!L173</f>
        <v>39.71258316434673</v>
      </c>
      <c r="M173" s="463">
        <f>'Month (GWh)'!M173*3.6/'Month (Million m3)'!M173</f>
        <v>38.91758228244122</v>
      </c>
      <c r="N173" s="284"/>
      <c r="O173" s="176"/>
      <c r="P173" s="176"/>
      <c r="Q173" s="176"/>
      <c r="R173" s="176"/>
    </row>
    <row r="174" ht="15" customHeight="1">
      <c r="A174" s="194">
        <v>2013</v>
      </c>
      <c r="B174" t="s" s="229">
        <v>145</v>
      </c>
      <c r="C174" s="460"/>
      <c r="D174" s="460">
        <f>'Month (GWh)'!D174*3.6/'Month (Million m3)'!D174</f>
        <v>38.55225275356738</v>
      </c>
      <c r="E174" s="460">
        <f>'Month (GWh)'!E174*3.6/'Month (Million m3)'!E174</f>
        <v>39.07158389258046</v>
      </c>
      <c r="F174" s="460">
        <f>'Month (GWh)'!F174*3.6/'Month (Million m3)'!F174</f>
        <v>39.29789093136871</v>
      </c>
      <c r="G174" s="461">
        <f>'Month (GWh)'!G174*3.6/'Month (Million m3)'!G174</f>
        <v>39.06248947633005</v>
      </c>
      <c r="H174" s="462">
        <f>'Month (GWh)'!H174*3.6/'Month (Million m3)'!H174</f>
        <v>39.27504224326965</v>
      </c>
      <c r="I174" s="460">
        <f>('Month (GWh)'!I174*3.6)/'Month (Million m3)'!I174</f>
        <v>43.40027450019108</v>
      </c>
      <c r="J174" s="460"/>
      <c r="K174" s="460">
        <f>'Month (GWh)'!K174*3.6/'Month (Million m3)'!K174</f>
        <v>39.27504224326965</v>
      </c>
      <c r="L174" s="461">
        <f>'Month (GWh)'!L174*3.6/'Month (Million m3)'!L174</f>
        <v>39.8122553658555</v>
      </c>
      <c r="M174" s="463">
        <f>'Month (GWh)'!M174*3.6/'Month (Million m3)'!M174</f>
        <v>38.47254225197017</v>
      </c>
      <c r="N174" s="284"/>
      <c r="O174" s="176"/>
      <c r="P174" s="176"/>
      <c r="Q174" s="176"/>
      <c r="R174" s="176"/>
    </row>
    <row r="175" ht="15" customHeight="1">
      <c r="A175" s="194">
        <v>2013</v>
      </c>
      <c r="B175" t="s" s="229">
        <v>146</v>
      </c>
      <c r="C175" s="460">
        <f>'Month (GWh)'!C175*3.6/'Month (Million m3)'!C175</f>
        <v>38.69233038200832</v>
      </c>
      <c r="D175" s="460">
        <f>'Month (GWh)'!D175*3.6/'Month (Million m3)'!D175</f>
        <v>38.63776606714219</v>
      </c>
      <c r="E175" s="460">
        <f>'Month (GWh)'!E175*3.6/'Month (Million m3)'!E175</f>
        <v>39.02158127105861</v>
      </c>
      <c r="F175" s="460">
        <f>'Month (GWh)'!F175*3.6/'Month (Million m3)'!F175</f>
        <v>39.29946068433318</v>
      </c>
      <c r="G175" s="461">
        <f>'Month (GWh)'!G175*3.6/'Month (Million m3)'!G175</f>
        <v>39.03832383191119</v>
      </c>
      <c r="H175" s="462">
        <f>'Month (GWh)'!H175*3.6/'Month (Million m3)'!H175</f>
        <v>39.00454593145668</v>
      </c>
      <c r="I175" s="460">
        <f>('Month (GWh)'!I175*3.6)/'Month (Million m3)'!I175</f>
        <v>43.13352724824091</v>
      </c>
      <c r="J175" s="460">
        <f>'Month (GWh)'!J175*3.6/'Month (Million m3)'!J175</f>
        <v>39.99999999999999</v>
      </c>
      <c r="K175" s="460">
        <f>'Month (GWh)'!K175*3.6/'Month (Million m3)'!K175</f>
        <v>39.00454593145668</v>
      </c>
      <c r="L175" s="461">
        <f>'Month (GWh)'!L175*3.6/'Month (Million m3)'!L175</f>
        <v>39.76426968666056</v>
      </c>
      <c r="M175" s="463">
        <f>'Month (GWh)'!M175*3.6/'Month (Million m3)'!M175</f>
        <v>38.68875490894553</v>
      </c>
      <c r="N175" s="284"/>
      <c r="O175" s="176"/>
      <c r="P175" s="176"/>
      <c r="Q175" s="176"/>
      <c r="R175" s="176"/>
    </row>
    <row r="176" ht="15" customHeight="1">
      <c r="A176" s="194">
        <v>2013</v>
      </c>
      <c r="B176" t="s" s="229">
        <v>147</v>
      </c>
      <c r="C176" s="460">
        <f>'Month (GWh)'!C176*3.6/'Month (Million m3)'!C176</f>
        <v>39.11319770898741</v>
      </c>
      <c r="D176" s="460">
        <f>'Month (GWh)'!D176*3.6/'Month (Million m3)'!D176</f>
        <v>38.62064081054498</v>
      </c>
      <c r="E176" s="460">
        <f>'Month (GWh)'!E176*3.6/'Month (Million m3)'!E176</f>
        <v>39.81906934513263</v>
      </c>
      <c r="F176" s="460">
        <f>'Month (GWh)'!F176*3.6/'Month (Million m3)'!F176</f>
        <v>39.289822653790</v>
      </c>
      <c r="G176" s="461">
        <f>'Month (GWh)'!G176*3.6/'Month (Million m3)'!G176</f>
        <v>39.55567682937563</v>
      </c>
      <c r="H176" s="462">
        <f>'Month (GWh)'!H176*3.6/'Month (Million m3)'!H176</f>
        <v>39.4843136351137</v>
      </c>
      <c r="I176" s="460">
        <f>('Month (GWh)'!I176*3.6)/'Month (Million m3)'!I176</f>
        <v>42.99009419856864</v>
      </c>
      <c r="J176" s="460">
        <f>'Month (GWh)'!J176*3.6/'Month (Million m3)'!J176</f>
        <v>39.99999999999999</v>
      </c>
      <c r="K176" s="460">
        <f>'Month (GWh)'!K176*3.6/'Month (Million m3)'!K176</f>
        <v>39.4843136351137</v>
      </c>
      <c r="L176" s="461">
        <f>'Month (GWh)'!L176*3.6/'Month (Million m3)'!L176</f>
        <v>40.11194933509379</v>
      </c>
      <c r="M176" s="463">
        <f>'Month (GWh)'!M176*3.6/'Month (Million m3)'!M176</f>
        <v>39.27820910751929</v>
      </c>
      <c r="N176" s="284"/>
      <c r="O176" s="176"/>
      <c r="P176" s="176"/>
      <c r="Q176" s="176"/>
      <c r="R176" s="176"/>
    </row>
    <row r="177" ht="15" customHeight="1">
      <c r="A177" s="194">
        <v>2013</v>
      </c>
      <c r="B177" t="s" s="229">
        <v>148</v>
      </c>
      <c r="C177" s="460">
        <f>'Month (GWh)'!C177*3.6/'Month (Million m3)'!C177</f>
        <v>38.75115838806193</v>
      </c>
      <c r="D177" s="460">
        <f>'Month (GWh)'!D177*3.6/'Month (Million m3)'!D177</f>
        <v>38.48222401087093</v>
      </c>
      <c r="E177" s="460">
        <f>'Month (GWh)'!E177*3.6/'Month (Million m3)'!E177</f>
        <v>39.21087052049874</v>
      </c>
      <c r="F177" s="460">
        <f>'Month (GWh)'!F177*3.6/'Month (Million m3)'!F177</f>
        <v>39.26984978070739</v>
      </c>
      <c r="G177" s="461">
        <f>'Month (GWh)'!G177*3.6/'Month (Million m3)'!G177</f>
        <v>39.12915850830439</v>
      </c>
      <c r="H177" s="462">
        <f>'Month (GWh)'!H177*3.6/'Month (Million m3)'!H177</f>
        <v>39.30063647859062</v>
      </c>
      <c r="I177" s="460">
        <f>('Month (GWh)'!I177*3.6)/'Month (Million m3)'!I177</f>
        <v>42.92967392493877</v>
      </c>
      <c r="J177" s="460">
        <f>'Month (GWh)'!J177*3.6/'Month (Million m3)'!J177</f>
        <v>40</v>
      </c>
      <c r="K177" s="460">
        <f>'Month (GWh)'!K177*3.6/'Month (Million m3)'!K177</f>
        <v>39.30063647859062</v>
      </c>
      <c r="L177" s="461">
        <f>'Month (GWh)'!L177*3.6/'Month (Million m3)'!L177</f>
        <v>39.95934257585088</v>
      </c>
      <c r="M177" s="463">
        <f>'Month (GWh)'!M177*3.6/'Month (Million m3)'!M177</f>
        <v>38.90985338264002</v>
      </c>
      <c r="N177" s="284"/>
      <c r="O177" s="176"/>
      <c r="P177" s="176"/>
      <c r="Q177" s="176"/>
      <c r="R177" s="176"/>
    </row>
    <row r="178" ht="15" customHeight="1">
      <c r="A178" s="194">
        <v>2013</v>
      </c>
      <c r="B178" t="s" s="229">
        <v>149</v>
      </c>
      <c r="C178" s="460">
        <f>'Month (GWh)'!C178*3.6/'Month (Million m3)'!C178</f>
        <v>38.3818697129663</v>
      </c>
      <c r="D178" s="460">
        <f>'Month (GWh)'!D178*3.6/'Month (Million m3)'!D178</f>
        <v>38.53575332521575</v>
      </c>
      <c r="E178" s="460">
        <f>'Month (GWh)'!E178*3.6/'Month (Million m3)'!E178</f>
        <v>39.67803161944702</v>
      </c>
      <c r="F178" s="460">
        <f>'Month (GWh)'!F178*3.6/'Month (Million m3)'!F178</f>
        <v>39.27337453133104</v>
      </c>
      <c r="G178" s="461">
        <f>'Month (GWh)'!G178*3.6/'Month (Million m3)'!G178</f>
        <v>39.3191974427917</v>
      </c>
      <c r="H178" s="462"/>
      <c r="I178" s="460">
        <f>('Month (GWh)'!I178*3.6)/'Month (Million m3)'!I178</f>
        <v>43.18129744854326</v>
      </c>
      <c r="J178" s="460">
        <f>'Month (GWh)'!J178*3.6/'Month (Million m3)'!J178</f>
        <v>39.99999999999999</v>
      </c>
      <c r="K178" s="460">
        <f>'Month (GWh)'!K178*3.6/'Month (Million m3)'!K178</f>
        <v>39.34102215481388</v>
      </c>
      <c r="L178" s="461">
        <f>'Month (GWh)'!L178*3.6/'Month (Million m3)'!L178</f>
        <v>40.25638140562199</v>
      </c>
      <c r="M178" s="463">
        <f>'Month (GWh)'!M178*3.6/'Month (Million m3)'!M178</f>
        <v>39.20878170984857</v>
      </c>
      <c r="N178" s="284"/>
      <c r="O178" s="176"/>
      <c r="P178" s="176"/>
      <c r="Q178" s="176"/>
      <c r="R178" s="176"/>
    </row>
    <row r="179" ht="15" customHeight="1">
      <c r="A179" s="253">
        <v>2013</v>
      </c>
      <c r="B179" t="s" s="254">
        <v>101</v>
      </c>
      <c r="C179" s="464">
        <f>'Month (GWh)'!C179*3.6/'Month (Million m3)'!C179</f>
        <v>38.55828651465463</v>
      </c>
      <c r="D179" s="464">
        <f>'Month (GWh)'!D179*3.6/'Month (Million m3)'!D179</f>
        <v>38.41737366156384</v>
      </c>
      <c r="E179" s="464">
        <f>'Month (GWh)'!E179*3.6/'Month (Million m3)'!E179</f>
        <v>39.59546487711279</v>
      </c>
      <c r="F179" s="464">
        <f>'Month (GWh)'!F179*3.6/'Month (Million m3)'!F179</f>
        <v>39.20049796586255</v>
      </c>
      <c r="G179" s="465">
        <f>'Month (GWh)'!G179*3.6/'Month (Million m3)'!G179</f>
        <v>39.272744729587</v>
      </c>
      <c r="H179" s="466">
        <f>'Month (GWh)'!H179*3.6/'Month (Million m3)'!H179</f>
        <v>39.3852624995088</v>
      </c>
      <c r="I179" s="464">
        <f>('Month (GWh)'!I179*3.6)/'Month (Million m3)'!I179</f>
        <v>42.70587775440584</v>
      </c>
      <c r="J179" s="464">
        <f>'Month (GWh)'!J179*3.6/'Month (Million m3)'!J179</f>
        <v>40</v>
      </c>
      <c r="K179" s="464">
        <f>'Month (GWh)'!K179*3.6/'Month (Million m3)'!K179</f>
        <v>39.3852624995088</v>
      </c>
      <c r="L179" s="465">
        <f>'Month (GWh)'!L179*3.6/'Month (Million m3)'!L179</f>
        <v>40.10756297227193</v>
      </c>
      <c r="M179" s="467">
        <f>'Month (GWh)'!M179*3.6/'Month (Million m3)'!M179</f>
        <v>39.18101661210885</v>
      </c>
      <c r="N179" s="284"/>
      <c r="O179" s="176"/>
      <c r="P179" s="176"/>
      <c r="Q179" s="176"/>
      <c r="R179" s="176"/>
    </row>
    <row r="180" ht="15" customHeight="1">
      <c r="A180" s="259">
        <v>2014</v>
      </c>
      <c r="B180" t="s" s="260">
        <v>89</v>
      </c>
      <c r="C180" s="454">
        <f>'Month (GWh)'!C180*3.6/'Month (Million m3)'!C180</f>
        <v>39.03105114359865</v>
      </c>
      <c r="D180" s="454">
        <f>'Month (GWh)'!D180*3.6/'Month (Million m3)'!D180</f>
        <v>38.42670575699974</v>
      </c>
      <c r="E180" s="454">
        <f>'Month (GWh)'!E180*3.6/'Month (Million m3)'!E180</f>
        <v>39.38690275081091</v>
      </c>
      <c r="F180" s="454">
        <f>'Month (GWh)'!F180*3.6/'Month (Million m3)'!F180</f>
        <v>39.14901664937669</v>
      </c>
      <c r="G180" s="455">
        <f>'Month (GWh)'!G180*3.6/'Month (Million m3)'!G180</f>
        <v>39.13321968559924</v>
      </c>
      <c r="H180" s="456">
        <f>'Month (GWh)'!H180*3.6/'Month (Million m3)'!H180</f>
        <v>39.24981068909219</v>
      </c>
      <c r="I180" s="454">
        <f>('Month (GWh)'!I180*3.6)/'Month (Million m3)'!I180</f>
        <v>41.84669912131695</v>
      </c>
      <c r="J180" s="454">
        <f>'Month (GWh)'!J180*3.6/'Month (Million m3)'!J180</f>
        <v>40.00000000000001</v>
      </c>
      <c r="K180" s="454">
        <f>'Month (GWh)'!K180*3.6/'Month (Million m3)'!K180</f>
        <v>39.24981068909219</v>
      </c>
      <c r="L180" s="455">
        <f>'Month (GWh)'!L180*3.6/'Month (Million m3)'!L180</f>
        <v>39.9721667875957</v>
      </c>
      <c r="M180" s="457">
        <f>'Month (GWh)'!M180*3.6/'Month (Million m3)'!M180</f>
        <v>39.0238380579688</v>
      </c>
      <c r="N180" s="284"/>
      <c r="O180" s="176"/>
      <c r="P180" s="176"/>
      <c r="Q180" s="176"/>
      <c r="R180" s="176"/>
    </row>
    <row r="181" ht="15" customHeight="1">
      <c r="A181" s="194">
        <v>2014</v>
      </c>
      <c r="B181" t="s" s="229">
        <v>87</v>
      </c>
      <c r="C181" s="460">
        <f>'Month (GWh)'!C181*3.6/'Month (Million m3)'!C181</f>
        <v>38.83736839905362</v>
      </c>
      <c r="D181" s="460">
        <f>'Month (GWh)'!D181*3.6/'Month (Million m3)'!D181</f>
        <v>38.52611956110807</v>
      </c>
      <c r="E181" s="460">
        <f>'Month (GWh)'!E181*3.6/'Month (Million m3)'!E181</f>
        <v>39.36107976478082</v>
      </c>
      <c r="F181" s="460">
        <f>'Month (GWh)'!F181*3.6/'Month (Million m3)'!F181</f>
        <v>39.36612905676267</v>
      </c>
      <c r="G181" s="461">
        <f>'Month (GWh)'!G181*3.6/'Month (Million m3)'!G181</f>
        <v>39.17335421195715</v>
      </c>
      <c r="H181" s="462">
        <f>'Month (GWh)'!H181*3.6/'Month (Million m3)'!H181</f>
        <v>39.24884073570972</v>
      </c>
      <c r="I181" s="460">
        <f>('Month (GWh)'!I181*3.6)/'Month (Million m3)'!I181</f>
        <v>40.87107357947733</v>
      </c>
      <c r="J181" s="460">
        <f>'Month (GWh)'!J181*3.6/'Month (Million m3)'!J181</f>
        <v>40.00000000000001</v>
      </c>
      <c r="K181" s="460">
        <f>'Month (GWh)'!K181*3.6/'Month (Million m3)'!K181</f>
        <v>39.24884073570972</v>
      </c>
      <c r="L181" s="461">
        <f>'Month (GWh)'!L181*3.6/'Month (Million m3)'!L181</f>
        <v>39.76021699934027</v>
      </c>
      <c r="M181" s="463">
        <f>'Month (GWh)'!M181*3.6/'Month (Million m3)'!M181</f>
        <v>39.09029460223798</v>
      </c>
      <c r="N181" s="284"/>
      <c r="O181" s="176"/>
      <c r="P181" s="176"/>
      <c r="Q181" s="176"/>
      <c r="R181" s="176"/>
    </row>
    <row r="182" ht="15" customHeight="1">
      <c r="A182" s="194">
        <v>2014</v>
      </c>
      <c r="B182" t="s" s="229">
        <v>141</v>
      </c>
      <c r="C182" s="460">
        <f>'Month (GWh)'!C182*3.6/'Month (Million m3)'!C182</f>
        <v>39.09177908043665</v>
      </c>
      <c r="D182" s="460">
        <f>'Month (GWh)'!D182*3.6/'Month (Million m3)'!D182</f>
        <v>38.50090113789813</v>
      </c>
      <c r="E182" s="460">
        <f>'Month (GWh)'!E182*3.6/'Month (Million m3)'!E182</f>
        <v>39.26173216136735</v>
      </c>
      <c r="F182" s="460">
        <f>'Month (GWh)'!F182*3.6/'Month (Million m3)'!F182</f>
        <v>39.18947514673239</v>
      </c>
      <c r="G182" s="461">
        <f>'Month (GWh)'!G182*3.6/'Month (Million m3)'!G182</f>
        <v>39.10031621958824</v>
      </c>
      <c r="H182" s="462">
        <f>'Month (GWh)'!H182*3.6/'Month (Million m3)'!H182</f>
        <v>39.18810978290383</v>
      </c>
      <c r="I182" s="460">
        <f>('Month (GWh)'!I182*3.6)/'Month (Million m3)'!I182</f>
        <v>39.86290448961363</v>
      </c>
      <c r="J182" s="460">
        <f>'Month (GWh)'!J182*3.6/'Month (Million m3)'!J182</f>
        <v>40</v>
      </c>
      <c r="K182" s="460">
        <f>'Month (GWh)'!K182*3.6/'Month (Million m3)'!K182</f>
        <v>39.18810978290383</v>
      </c>
      <c r="L182" s="461">
        <f>'Month (GWh)'!L182*3.6/'Month (Million m3)'!L182</f>
        <v>39.38274531037185</v>
      </c>
      <c r="M182" s="463">
        <f>'Month (GWh)'!M182*3.6/'Month (Million m3)'!M182</f>
        <v>39.0412917172014</v>
      </c>
      <c r="N182" s="284"/>
      <c r="O182" s="176"/>
      <c r="P182" s="176"/>
      <c r="Q182" s="176"/>
      <c r="R182" s="176"/>
    </row>
    <row r="183" ht="15" customHeight="1">
      <c r="A183" s="194">
        <v>2014</v>
      </c>
      <c r="B183" t="s" s="229">
        <v>142</v>
      </c>
      <c r="C183" s="460"/>
      <c r="D183" s="460">
        <f>'Month (GWh)'!D183*3.6/'Month (Million m3)'!D183</f>
        <v>38.49299994997912</v>
      </c>
      <c r="E183" s="460">
        <f>'Month (GWh)'!E183*3.6/'Month (Million m3)'!E183</f>
        <v>38.9810035582964</v>
      </c>
      <c r="F183" s="460">
        <f>'Month (GWh)'!F183*3.6/'Month (Million m3)'!F183</f>
        <v>39.28300216304177</v>
      </c>
      <c r="G183" s="461">
        <f>'Month (GWh)'!G183*3.6/'Month (Million m3)'!G183</f>
        <v>38.98733726804015</v>
      </c>
      <c r="H183" s="462">
        <f>'Month (GWh)'!H183*3.6/'Month (Million m3)'!H183</f>
        <v>39.16248286131222</v>
      </c>
      <c r="I183" s="460">
        <f>('Month (GWh)'!I183*3.6)/'Month (Million m3)'!I183</f>
        <v>40.63671591514218</v>
      </c>
      <c r="J183" s="460">
        <f>'Month (GWh)'!J183*3.6/'Month (Million m3)'!J183</f>
        <v>40</v>
      </c>
      <c r="K183" s="460">
        <f>'Month (GWh)'!K183*3.6/'Month (Million m3)'!K183</f>
        <v>39.16248286131222</v>
      </c>
      <c r="L183" s="461">
        <f>'Month (GWh)'!L183*3.6/'Month (Million m3)'!L183</f>
        <v>39.43512193651723</v>
      </c>
      <c r="M183" s="463">
        <f>'Month (GWh)'!M183*3.6/'Month (Million m3)'!M183</f>
        <v>38.77332138257659</v>
      </c>
      <c r="N183" s="284"/>
      <c r="O183" s="176"/>
      <c r="P183" s="176"/>
      <c r="Q183" s="176"/>
      <c r="R183" s="176"/>
    </row>
    <row r="184" ht="15" customHeight="1">
      <c r="A184" s="194">
        <v>2014</v>
      </c>
      <c r="B184" t="s" s="229">
        <v>143</v>
      </c>
      <c r="C184" s="460"/>
      <c r="D184" s="460">
        <f>'Month (GWh)'!D184*3.6/'Month (Million m3)'!D184</f>
        <v>38.30103209110604</v>
      </c>
      <c r="E184" s="460">
        <f>'Month (GWh)'!E184*3.6/'Month (Million m3)'!E184</f>
        <v>38.5823970474638</v>
      </c>
      <c r="F184" s="460">
        <f>'Month (GWh)'!F184*3.6/'Month (Million m3)'!F184</f>
        <v>39.29870450189107</v>
      </c>
      <c r="G184" s="461">
        <f>'Month (GWh)'!G184*3.6/'Month (Million m3)'!G184</f>
        <v>38.90392839056378</v>
      </c>
      <c r="H184" s="462">
        <f>'Month (GWh)'!H184*3.6/'Month (Million m3)'!H184</f>
        <v>39.1494665953829</v>
      </c>
      <c r="I184" s="460">
        <f>('Month (GWh)'!I184*3.6)/'Month (Million m3)'!I184</f>
        <v>40.57966482077635</v>
      </c>
      <c r="J184" s="460">
        <f>'Month (GWh)'!J184*3.6/'Month (Million m3)'!J184</f>
        <v>39.99999999999999</v>
      </c>
      <c r="K184" s="460">
        <f>'Month (GWh)'!K184*3.6/'Month (Million m3)'!K184</f>
        <v>39.1494665953829</v>
      </c>
      <c r="L184" s="461">
        <f>'Month (GWh)'!L184*3.6/'Month (Million m3)'!L184</f>
        <v>39.32020835170419</v>
      </c>
      <c r="M184" s="463">
        <f>'Month (GWh)'!M184*3.6/'Month (Million m3)'!M184</f>
        <v>38.58189394440521</v>
      </c>
      <c r="N184" s="284"/>
      <c r="O184" s="176"/>
      <c r="P184" s="176"/>
      <c r="Q184" s="176"/>
      <c r="R184" s="176"/>
    </row>
    <row r="185" ht="15" customHeight="1">
      <c r="A185" s="194">
        <v>2014</v>
      </c>
      <c r="B185" t="s" s="229">
        <v>144</v>
      </c>
      <c r="C185" s="460"/>
      <c r="D185" s="460">
        <f>'Month (GWh)'!D185*3.6/'Month (Million m3)'!D185</f>
        <v>38.49586377019498</v>
      </c>
      <c r="E185" s="460">
        <f>'Month (GWh)'!E185*3.6/'Month (Million m3)'!E185</f>
        <v>38.82348672427298</v>
      </c>
      <c r="F185" s="460">
        <f>'Month (GWh)'!F185*3.6/'Month (Million m3)'!F185</f>
        <v>39.29753006558778</v>
      </c>
      <c r="G185" s="461">
        <f>'Month (GWh)'!G185*3.6/'Month (Million m3)'!G185</f>
        <v>38.9952137974542</v>
      </c>
      <c r="H185" s="462">
        <f>'Month (GWh)'!H185*3.6/'Month (Million m3)'!H185</f>
        <v>39.2413855760542</v>
      </c>
      <c r="I185" s="460">
        <f>('Month (GWh)'!I185*3.6)/'Month (Million m3)'!I185</f>
        <v>39.3858087801739</v>
      </c>
      <c r="J185" s="460">
        <f>'Month (GWh)'!J185*3.6/'Month (Million m3)'!J185</f>
        <v>40.00000000000001</v>
      </c>
      <c r="K185" s="460">
        <f>'Month (GWh)'!K185*3.6/'Month (Million m3)'!K185</f>
        <v>39.2413855760542</v>
      </c>
      <c r="L185" s="461">
        <f>'Month (GWh)'!L185*3.6/'Month (Million m3)'!L185</f>
        <v>39.26044226923499</v>
      </c>
      <c r="M185" s="463">
        <f>'Month (GWh)'!M185*3.6/'Month (Million m3)'!M185</f>
        <v>38.85804572782889</v>
      </c>
      <c r="N185" s="284"/>
      <c r="O185" s="176"/>
      <c r="P185" s="176"/>
      <c r="Q185" s="176"/>
      <c r="R185" s="176"/>
    </row>
    <row r="186" ht="15" customHeight="1">
      <c r="A186" s="194">
        <v>2014</v>
      </c>
      <c r="B186" t="s" s="229">
        <v>145</v>
      </c>
      <c r="C186" s="460"/>
      <c r="D186" s="460">
        <f>'Month (GWh)'!D186*3.6/'Month (Million m3)'!D186</f>
        <v>39.10264459501031</v>
      </c>
      <c r="E186" s="460">
        <f>'Month (GWh)'!E186*3.6/'Month (Million m3)'!E186</f>
        <v>38.8253553337089</v>
      </c>
      <c r="F186" s="460">
        <f>'Month (GWh)'!F186*3.6/'Month (Million m3)'!F186</f>
        <v>39.29846290478531</v>
      </c>
      <c r="G186" s="461">
        <f>'Month (GWh)'!G186*3.6/'Month (Million m3)'!G186</f>
        <v>39.09159707189536</v>
      </c>
      <c r="H186" s="462">
        <f>'Month (GWh)'!H186*3.6/'Month (Million m3)'!H186</f>
        <v>39.36996348181408</v>
      </c>
      <c r="I186" s="460">
        <f>('Month (GWh)'!I186*3.6)/'Month (Million m3)'!I186</f>
        <v>37.40093160165375</v>
      </c>
      <c r="J186" s="460">
        <f>'Month (GWh)'!J186*3.6/'Month (Million m3)'!J186</f>
        <v>40</v>
      </c>
      <c r="K186" s="460">
        <f>'Month (GWh)'!K186*3.6/'Month (Million m3)'!K186</f>
        <v>39.36996348181408</v>
      </c>
      <c r="L186" s="461">
        <f>'Month (GWh)'!L186*3.6/'Month (Million m3)'!L186</f>
        <v>39.27276071208279</v>
      </c>
      <c r="M186" s="463">
        <f>'Month (GWh)'!M186*3.6/'Month (Million m3)'!M186</f>
        <v>38.94426387589994</v>
      </c>
      <c r="N186" s="284"/>
      <c r="O186" s="176"/>
      <c r="P186" s="176"/>
      <c r="Q186" s="176"/>
      <c r="R186" s="176"/>
    </row>
    <row r="187" ht="15" customHeight="1">
      <c r="A187" s="194">
        <v>2014</v>
      </c>
      <c r="B187" t="s" s="229">
        <v>146</v>
      </c>
      <c r="C187" s="460"/>
      <c r="D187" s="460">
        <f>'Month (GWh)'!D187*3.6/'Month (Million m3)'!D187</f>
        <v>39.29859493877237</v>
      </c>
      <c r="E187" s="460">
        <f>'Month (GWh)'!E187*3.6/'Month (Million m3)'!E187</f>
        <v>38.86664909177167</v>
      </c>
      <c r="F187" s="460">
        <f>'Month (GWh)'!F187*3.6/'Month (Million m3)'!F187</f>
        <v>39.25186119521786</v>
      </c>
      <c r="G187" s="461">
        <f>'Month (GWh)'!G187*3.6/'Month (Million m3)'!G187</f>
        <v>39.10827531122879</v>
      </c>
      <c r="H187" s="462">
        <f>'Month (GWh)'!H187*3.6/'Month (Million m3)'!H187</f>
        <v>39.16376329220069</v>
      </c>
      <c r="I187" s="460">
        <f>('Month (GWh)'!I187*3.6)/'Month (Million m3)'!I187</f>
        <v>41.06804953346093</v>
      </c>
      <c r="J187" s="460">
        <f>'Month (GWh)'!J187*3.6/'Month (Million m3)'!J187</f>
        <v>40.00000000000001</v>
      </c>
      <c r="K187" s="460">
        <f>'Month (GWh)'!K187*3.6/'Month (Million m3)'!K187</f>
        <v>39.16376329220069</v>
      </c>
      <c r="L187" s="461">
        <f>'Month (GWh)'!L187*3.6/'Month (Million m3)'!L187</f>
        <v>39.43142469933964</v>
      </c>
      <c r="M187" s="463">
        <f>'Month (GWh)'!M187*3.6/'Month (Million m3)'!M187</f>
        <v>38.8901334566574</v>
      </c>
      <c r="N187" s="284"/>
      <c r="O187" s="176"/>
      <c r="P187" s="176"/>
      <c r="Q187" s="176"/>
      <c r="R187" s="176"/>
    </row>
    <row r="188" ht="15" customHeight="1">
      <c r="A188" s="194">
        <v>2014</v>
      </c>
      <c r="B188" t="s" s="229">
        <v>147</v>
      </c>
      <c r="C188" s="460"/>
      <c r="D188" s="460">
        <f>'Month (GWh)'!D188*3.6/'Month (Million m3)'!D188</f>
        <v>38.59911579206074</v>
      </c>
      <c r="E188" s="460">
        <f>'Month (GWh)'!E188*3.6/'Month (Million m3)'!E188</f>
        <v>39.73161829360342</v>
      </c>
      <c r="F188" s="460">
        <f>'Month (GWh)'!F188*3.6/'Month (Million m3)'!F188</f>
        <v>39.24154751197251</v>
      </c>
      <c r="G188" s="461">
        <f>'Month (GWh)'!G188*3.6/'Month (Million m3)'!G188</f>
        <v>39.38911245681545</v>
      </c>
      <c r="H188" s="462">
        <f>'Month (GWh)'!H188*3.6/'Month (Million m3)'!H188</f>
        <v>39.59652570239489</v>
      </c>
      <c r="I188" s="460">
        <f>('Month (GWh)'!I188*3.6)/'Month (Million m3)'!I188</f>
        <v>40.995175282970</v>
      </c>
      <c r="J188" s="460"/>
      <c r="K188" s="460">
        <f>'Month (GWh)'!K188*3.6/'Month (Million m3)'!K188</f>
        <v>39.59652570239489</v>
      </c>
      <c r="L188" s="461">
        <f>'Month (GWh)'!L188*3.6/'Month (Million m3)'!L188</f>
        <v>39.75329943170667</v>
      </c>
      <c r="M188" s="463">
        <f>'Month (GWh)'!M188*3.6/'Month (Million m3)'!M188</f>
        <v>39.10615061174778</v>
      </c>
      <c r="N188" s="284"/>
      <c r="O188" s="176"/>
      <c r="P188" s="176"/>
      <c r="Q188" s="176"/>
      <c r="R188" s="176"/>
    </row>
    <row r="189" ht="15" customHeight="1">
      <c r="A189" s="194">
        <v>2014</v>
      </c>
      <c r="B189" t="s" s="229">
        <v>148</v>
      </c>
      <c r="C189" s="460"/>
      <c r="D189" s="460">
        <f>'Month (GWh)'!D189*3.6/'Month (Million m3)'!D189</f>
        <v>38.79956750517609</v>
      </c>
      <c r="E189" s="460">
        <f>'Month (GWh)'!E189*3.6/'Month (Million m3)'!E189</f>
        <v>39.4584584787169</v>
      </c>
      <c r="F189" s="460">
        <f>'Month (GWh)'!F189*3.6/'Month (Million m3)'!F189</f>
        <v>38.22104900770837</v>
      </c>
      <c r="G189" s="461">
        <f>'Month (GWh)'!G189*3.6/'Month (Million m3)'!G189</f>
        <v>39.22595941423373</v>
      </c>
      <c r="H189" s="462">
        <f>'Month (GWh)'!H189*3.6/'Month (Million m3)'!H189</f>
        <v>39.42720484362255</v>
      </c>
      <c r="I189" s="460">
        <f>('Month (GWh)'!I189*3.6)/'Month (Million m3)'!I189</f>
        <v>42.84841373627209</v>
      </c>
      <c r="J189" s="460"/>
      <c r="K189" s="460">
        <f>'Month (GWh)'!K189*3.6/'Month (Million m3)'!K189</f>
        <v>39.42720484362255</v>
      </c>
      <c r="L189" s="461">
        <f>'Month (GWh)'!L189*3.6/'Month (Million m3)'!L189</f>
        <v>39.80967941582428</v>
      </c>
      <c r="M189" s="463">
        <f>'Month (GWh)'!M189*3.6/'Month (Million m3)'!M189</f>
        <v>38.99971976530404</v>
      </c>
      <c r="N189" s="284"/>
      <c r="O189" s="176"/>
      <c r="P189" s="176"/>
      <c r="Q189" s="176"/>
      <c r="R189" s="176"/>
    </row>
    <row r="190" ht="15" customHeight="1">
      <c r="A190" s="194">
        <v>2014</v>
      </c>
      <c r="B190" t="s" s="229">
        <v>149</v>
      </c>
      <c r="C190" s="460">
        <f>'Month (GWh)'!C190*3.6/'Month (Million m3)'!C190</f>
        <v>38.68423498519137</v>
      </c>
      <c r="D190" s="460">
        <f>'Month (GWh)'!D190*3.6/'Month (Million m3)'!D190</f>
        <v>38.43047836526119</v>
      </c>
      <c r="E190" s="460">
        <f>'Month (GWh)'!E190*3.6/'Month (Million m3)'!E190</f>
        <v>39.15353852258638</v>
      </c>
      <c r="F190" s="460">
        <f>'Month (GWh)'!F190*3.6/'Month (Million m3)'!F190</f>
        <v>39.23612341424619</v>
      </c>
      <c r="G190" s="461">
        <f>'Month (GWh)'!G190*3.6/'Month (Million m3)'!G190</f>
        <v>39.08951315715844</v>
      </c>
      <c r="H190" s="462">
        <f>'Month (GWh)'!H190*3.6/'Month (Million m3)'!H190</f>
        <v>39.20891722031105</v>
      </c>
      <c r="I190" s="460">
        <f>('Month (GWh)'!I190*3.6)/'Month (Million m3)'!I190</f>
        <v>41.52488809371398</v>
      </c>
      <c r="J190" s="460"/>
      <c r="K190" s="460">
        <f>'Month (GWh)'!K190*3.6/'Month (Million m3)'!K190</f>
        <v>39.20891722031105</v>
      </c>
      <c r="L190" s="461">
        <f>'Month (GWh)'!L190*3.6/'Month (Million m3)'!L190</f>
        <v>39.83623372837646</v>
      </c>
      <c r="M190" s="463">
        <f>'Month (GWh)'!M190*3.6/'Month (Million m3)'!M190</f>
        <v>38.98638909184197</v>
      </c>
      <c r="N190" s="284"/>
      <c r="O190" s="176"/>
      <c r="P190" s="176"/>
      <c r="Q190" s="176"/>
      <c r="R190" s="176"/>
    </row>
    <row r="191" ht="15" customHeight="1">
      <c r="A191" s="253">
        <v>2014</v>
      </c>
      <c r="B191" t="s" s="254">
        <v>101</v>
      </c>
      <c r="C191" s="464">
        <f>'Month (GWh)'!C191*3.6/'Month (Million m3)'!C191</f>
        <v>38.61141160492217</v>
      </c>
      <c r="D191" s="464">
        <f>'Month (GWh)'!D191*3.6/'Month (Million m3)'!D191</f>
        <v>38.40056923333115</v>
      </c>
      <c r="E191" s="464">
        <f>'Month (GWh)'!E191*3.6/'Month (Million m3)'!E191</f>
        <v>39.31078828551223</v>
      </c>
      <c r="F191" s="464">
        <f>'Month (GWh)'!F191*3.6/'Month (Million m3)'!F191</f>
        <v>41.51446637882009</v>
      </c>
      <c r="G191" s="465">
        <f>'Month (GWh)'!G191*3.6/'Month (Million m3)'!G191</f>
        <v>39.62242280940322</v>
      </c>
      <c r="H191" s="466">
        <f>'Month (GWh)'!H191*3.6/'Month (Million m3)'!H191</f>
        <v>39.24864658730773</v>
      </c>
      <c r="I191" s="464">
        <f>('Month (GWh)'!I191*3.6)/'Month (Million m3)'!I191</f>
        <v>41.49567014449478</v>
      </c>
      <c r="J191" s="464"/>
      <c r="K191" s="464">
        <f>'Month (GWh)'!K191*3.6/'Month (Million m3)'!K191</f>
        <v>39.24864658730773</v>
      </c>
      <c r="L191" s="465">
        <f>'Month (GWh)'!L191*3.6/'Month (Million m3)'!L191</f>
        <v>39.56148567693991</v>
      </c>
      <c r="M191" s="467">
        <f>'Month (GWh)'!M191*3.6/'Month (Million m3)'!M191</f>
        <v>39.62909502836201</v>
      </c>
      <c r="N191" s="284"/>
      <c r="O191" s="176"/>
      <c r="P191" s="176"/>
      <c r="Q191" s="176"/>
      <c r="R191" s="176"/>
    </row>
    <row r="192" ht="15" customHeight="1">
      <c r="A192" s="259">
        <v>2015</v>
      </c>
      <c r="B192" t="s" s="260">
        <v>89</v>
      </c>
      <c r="C192" s="454">
        <f>'Month (GWh)'!C192*3.6/'Month (Million m3)'!C192</f>
        <v>38.86150702716012</v>
      </c>
      <c r="D192" s="454">
        <f>'Month (GWh)'!D192*3.6/'Month (Million m3)'!D192</f>
        <v>38.8</v>
      </c>
      <c r="E192" s="454">
        <f>'Month (GWh)'!E192*3.6/'Month (Million m3)'!E192</f>
        <v>39.29543893670942</v>
      </c>
      <c r="F192" s="454">
        <f>'Month (GWh)'!F192*3.6/'Month (Million m3)'!F192</f>
        <v>39.32303211932474</v>
      </c>
      <c r="G192" s="455">
        <f>'Month (GWh)'!G192*3.6/'Month (Million m3)'!G192</f>
        <v>39.20750567344083</v>
      </c>
      <c r="H192" s="456">
        <f>'Month (GWh)'!H192*3.6/'Month (Million m3)'!H192</f>
        <v>38.77849474592391</v>
      </c>
      <c r="I192" s="454">
        <f>('Month (GWh)'!I192*3.6)/'Month (Million m3)'!I192</f>
        <v>39.61424161069434</v>
      </c>
      <c r="J192" s="454"/>
      <c r="K192" s="454">
        <f>'Month (GWh)'!K192*3.6/'Month (Million m3)'!K192</f>
        <v>39.39272122153384</v>
      </c>
      <c r="L192" s="455">
        <f>'Month (GWh)'!L192*3.6/'Month (Million m3)'!L192</f>
        <v>39.30607950703294</v>
      </c>
      <c r="M192" s="457">
        <f>'Month (GWh)'!M192*3.6/'Month (Million m3)'!M192</f>
        <v>39.18978967832331</v>
      </c>
      <c r="N192" s="284"/>
      <c r="O192" s="176"/>
      <c r="P192" s="176"/>
      <c r="Q192" s="176"/>
      <c r="R192" s="176"/>
    </row>
    <row r="193" ht="15" customHeight="1">
      <c r="A193" s="194">
        <v>2015</v>
      </c>
      <c r="B193" t="s" s="229">
        <v>87</v>
      </c>
      <c r="C193" s="460">
        <f>'Month (GWh)'!C193*3.6/'Month (Million m3)'!C193</f>
        <v>38.83736839905362</v>
      </c>
      <c r="D193" s="460">
        <f>'Month (GWh)'!D193*3.6/'Month (Million m3)'!D193</f>
        <v>38.8</v>
      </c>
      <c r="E193" s="460">
        <f>'Month (GWh)'!E193*3.6/'Month (Million m3)'!E193</f>
        <v>39.413729528266</v>
      </c>
      <c r="F193" s="460">
        <f>'Month (GWh)'!F193*3.6/'Month (Million m3)'!F193</f>
        <v>39.09908199439396</v>
      </c>
      <c r="G193" s="461">
        <f>'Month (GWh)'!G193*3.6/'Month (Million m3)'!G193</f>
        <v>39.2546078036778</v>
      </c>
      <c r="H193" s="462">
        <f>'Month (GWh)'!H193*3.6/'Month (Million m3)'!H193</f>
        <v>39.24884073570972</v>
      </c>
      <c r="I193" s="460">
        <f>('Month (GWh)'!I193*3.6)/'Month (Million m3)'!I193</f>
        <v>40.89734538895729</v>
      </c>
      <c r="J193" s="460"/>
      <c r="K193" s="460">
        <f>'Month (GWh)'!K193*3.6/'Month (Million m3)'!K193</f>
        <v>39.41138225290389</v>
      </c>
      <c r="L193" s="461">
        <f>'Month (GWh)'!L193*3.6/'Month (Million m3)'!L193</f>
        <v>39.81738085118952</v>
      </c>
      <c r="M193" s="463">
        <f>'Month (GWh)'!M193*3.6/'Month (Million m3)'!M193</f>
        <v>39.16841106170853</v>
      </c>
      <c r="N193" s="284"/>
      <c r="O193" s="176"/>
      <c r="P193" s="176"/>
      <c r="Q193" s="176"/>
      <c r="R193" s="176"/>
    </row>
    <row r="194" ht="15" customHeight="1">
      <c r="A194" s="194">
        <v>2015</v>
      </c>
      <c r="B194" t="s" s="229">
        <v>141</v>
      </c>
      <c r="C194" s="460">
        <f>'Month (GWh)'!C194*3.6/'Month (Million m3)'!C194</f>
        <v>39.09177908043665</v>
      </c>
      <c r="D194" s="460">
        <f>'Month (GWh)'!D194*3.6/'Month (Million m3)'!D194</f>
        <v>38.8</v>
      </c>
      <c r="E194" s="460">
        <f>'Month (GWh)'!E194*3.6/'Month (Million m3)'!E194</f>
        <v>39.30420895940872</v>
      </c>
      <c r="F194" s="460">
        <f>'Month (GWh)'!F194*3.6/'Month (Million m3)'!F194</f>
        <v>39.10151788586185</v>
      </c>
      <c r="G194" s="461">
        <f>'Month (GWh)'!G194*3.6/'Month (Million m3)'!G194</f>
        <v>39.18657300298067</v>
      </c>
      <c r="H194" s="462">
        <f>'Month (GWh)'!H194*3.6/'Month (Million m3)'!H194</f>
        <v>39.18810978290383</v>
      </c>
      <c r="I194" s="460">
        <f>('Month (GWh)'!I194*3.6)/'Month (Million m3)'!I194</f>
        <v>41.43695972306483</v>
      </c>
      <c r="J194" s="460"/>
      <c r="K194" s="460">
        <f>'Month (GWh)'!K194*3.6/'Month (Million m3)'!K194</f>
        <v>39.32154535783615</v>
      </c>
      <c r="L194" s="461">
        <f>'Month (GWh)'!L194*3.6/'Month (Million m3)'!L194</f>
        <v>39.75233098090363</v>
      </c>
      <c r="M194" s="463">
        <f>'Month (GWh)'!M194*3.6/'Month (Million m3)'!M194</f>
        <v>39.04625212622257</v>
      </c>
      <c r="N194" s="284"/>
      <c r="O194" s="176"/>
      <c r="P194" s="176"/>
      <c r="Q194" s="176"/>
      <c r="R194" s="176"/>
    </row>
    <row r="195" ht="15" customHeight="1">
      <c r="A195" s="194">
        <v>2015</v>
      </c>
      <c r="B195" t="s" s="229">
        <v>142</v>
      </c>
      <c r="C195" s="460">
        <f>'Month (GWh)'!C195*3.6/'Month (Million m3)'!C195</f>
        <v>38.68470055981394</v>
      </c>
      <c r="D195" s="460">
        <f>'Month (GWh)'!D195*3.6/'Month (Million m3)'!D195</f>
        <v>38.8</v>
      </c>
      <c r="E195" s="460">
        <f>'Month (GWh)'!E195*3.6/'Month (Million m3)'!E195</f>
        <v>39.29522197535163</v>
      </c>
      <c r="F195" s="460">
        <f>'Month (GWh)'!F195*3.6/'Month (Million m3)'!F195</f>
        <v>40.254119927509</v>
      </c>
      <c r="G195" s="461">
        <f>'Month (GWh)'!G195*3.6/'Month (Million m3)'!G195</f>
        <v>39.59219391024612</v>
      </c>
      <c r="H195" s="462">
        <f>'Month (GWh)'!H195*3.6/'Month (Million m3)'!H195</f>
        <v>39.16248286131222</v>
      </c>
      <c r="I195" s="460">
        <f>('Month (GWh)'!I195*3.6)/'Month (Million m3)'!I195</f>
        <v>44.26293494064359</v>
      </c>
      <c r="J195" s="460"/>
      <c r="K195" s="460">
        <f>'Month (GWh)'!K195*3.6/'Month (Million m3)'!K195</f>
        <v>39.5335602640495</v>
      </c>
      <c r="L195" s="461">
        <f>'Month (GWh)'!L195*3.6/'Month (Million m3)'!L195</f>
        <v>39.77344203891959</v>
      </c>
      <c r="M195" s="463">
        <f>'Month (GWh)'!M195*3.6/'Month (Million m3)'!M195</f>
        <v>39.47808297932559</v>
      </c>
      <c r="N195" s="284"/>
      <c r="O195" s="176"/>
      <c r="P195" s="176"/>
      <c r="Q195" s="176"/>
      <c r="R195" s="176"/>
    </row>
    <row r="196" ht="15" customHeight="1">
      <c r="A196" s="194">
        <v>2015</v>
      </c>
      <c r="B196" t="s" s="229">
        <v>143</v>
      </c>
      <c r="C196" s="460"/>
      <c r="D196" s="460">
        <f>'Month (GWh)'!D196*3.6/'Month (Million m3)'!D196</f>
        <v>38.8</v>
      </c>
      <c r="E196" s="460">
        <f>'Month (GWh)'!E196*3.6/'Month (Million m3)'!E196</f>
        <v>39.18539243938417</v>
      </c>
      <c r="F196" s="460">
        <f>'Month (GWh)'!F196*3.6/'Month (Million m3)'!F196</f>
        <v>39.24881363636442</v>
      </c>
      <c r="G196" s="461">
        <f>'Month (GWh)'!G196*3.6/'Month (Million m3)'!G196</f>
        <v>39.21169322842509</v>
      </c>
      <c r="H196" s="462">
        <f>'Month (GWh)'!H196*3.6/'Month (Million m3)'!H196</f>
        <v>39.1494665953829</v>
      </c>
      <c r="I196" s="460">
        <f>('Month (GWh)'!I196*3.6)/'Month (Million m3)'!I196</f>
        <v>41.22743290067898</v>
      </c>
      <c r="J196" s="460"/>
      <c r="K196" s="460">
        <f>'Month (GWh)'!K196*3.6/'Month (Million m3)'!K196</f>
        <v>39.57826451722086</v>
      </c>
      <c r="L196" s="461">
        <f>'Month (GWh)'!L196*3.6/'Month (Million m3)'!L196</f>
        <v>39.56576766581122</v>
      </c>
      <c r="M196" s="463">
        <f>'Month (GWh)'!M196*3.6/'Month (Million m3)'!M196</f>
        <v>38.85875305139748</v>
      </c>
      <c r="N196" s="284"/>
      <c r="O196" s="176"/>
      <c r="P196" s="176"/>
      <c r="Q196" s="176"/>
      <c r="R196" s="176"/>
    </row>
    <row r="197" ht="15" customHeight="1">
      <c r="A197" s="194">
        <v>2015</v>
      </c>
      <c r="B197" t="s" s="229">
        <v>144</v>
      </c>
      <c r="C197" s="460"/>
      <c r="D197" s="460">
        <f>'Month (GWh)'!D197*3.6/'Month (Million m3)'!D197</f>
        <v>38.8</v>
      </c>
      <c r="E197" s="460">
        <f>'Month (GWh)'!E197*3.6/'Month (Million m3)'!E197</f>
        <v>38.84565518928782</v>
      </c>
      <c r="F197" s="460">
        <f>'Month (GWh)'!F197*3.6/'Month (Million m3)'!F197</f>
        <v>39.29582245302435</v>
      </c>
      <c r="G197" s="461">
        <f>'Month (GWh)'!G197*3.6/'Month (Million m3)'!G197</f>
        <v>39.00450180123256</v>
      </c>
      <c r="H197" s="462">
        <f>'Month (GWh)'!H197*3.6/'Month (Million m3)'!H197</f>
        <v>39.2413855760542</v>
      </c>
      <c r="I197" s="460">
        <f>('Month (GWh)'!I197*3.6)/'Month (Million m3)'!I197</f>
        <v>41.25140731830996</v>
      </c>
      <c r="J197" s="460"/>
      <c r="K197" s="460">
        <f>'Month (GWh)'!K197*3.6/'Month (Million m3)'!K197</f>
        <v>39.46834802560136</v>
      </c>
      <c r="L197" s="461">
        <f>'Month (GWh)'!L197*3.6/'Month (Million m3)'!L197</f>
        <v>39.57490549013106</v>
      </c>
      <c r="M197" s="463">
        <f>'Month (GWh)'!M197*3.6/'Month (Million m3)'!M197</f>
        <v>38.70654132978258</v>
      </c>
      <c r="N197" s="284"/>
      <c r="O197" s="176"/>
      <c r="P197" s="176"/>
      <c r="Q197" s="176"/>
      <c r="R197" s="176"/>
    </row>
    <row r="198" ht="15" customHeight="1">
      <c r="A198" s="194">
        <v>2015</v>
      </c>
      <c r="B198" t="s" s="229">
        <v>145</v>
      </c>
      <c r="C198" s="460"/>
      <c r="D198" s="460">
        <f>'Month (GWh)'!D198*3.6/'Month (Million m3)'!D198</f>
        <v>38.8</v>
      </c>
      <c r="E198" s="460">
        <f>'Month (GWh)'!E198*3.6/'Month (Million m3)'!E198</f>
        <v>39.38791536583985</v>
      </c>
      <c r="F198" s="460">
        <f>'Month (GWh)'!F198*3.6/'Month (Million m3)'!F198</f>
        <v>39.15951497365727</v>
      </c>
      <c r="G198" s="461">
        <f>'Month (GWh)'!G198*3.6/'Month (Million m3)'!G198</f>
        <v>39.30421084037253</v>
      </c>
      <c r="H198" s="462">
        <f>'Month (GWh)'!H198*3.6/'Month (Million m3)'!H198</f>
        <v>39.36996348181408</v>
      </c>
      <c r="I198" s="460">
        <f>('Month (GWh)'!I198*3.6)/'Month (Million m3)'!I198</f>
        <v>40.74752345921504</v>
      </c>
      <c r="J198" s="460"/>
      <c r="K198" s="460">
        <f>'Month (GWh)'!K198*3.6/'Month (Million m3)'!K198</f>
        <v>39.6497032723049</v>
      </c>
      <c r="L198" s="461">
        <f>'Month (GWh)'!L198*3.6/'Month (Million m3)'!L198</f>
        <v>39.59472412955876</v>
      </c>
      <c r="M198" s="463">
        <f>'Month (GWh)'!M198*3.6/'Month (Million m3)'!M198</f>
        <v>39.0105638357225</v>
      </c>
      <c r="N198" s="284"/>
      <c r="O198" s="176"/>
      <c r="P198" s="176"/>
      <c r="Q198" s="176"/>
      <c r="R198" s="176"/>
    </row>
    <row r="199" ht="15" customHeight="1">
      <c r="A199" s="194">
        <v>2015</v>
      </c>
      <c r="B199" t="s" s="229">
        <v>146</v>
      </c>
      <c r="C199" s="460"/>
      <c r="D199" s="460">
        <f>'Month (GWh)'!D199*3.6/'Month (Million m3)'!D199</f>
        <v>38.79999999999999</v>
      </c>
      <c r="E199" s="460">
        <f>'Month (GWh)'!E199*3.6/'Month (Million m3)'!E199</f>
        <v>39.37886693392231</v>
      </c>
      <c r="F199" s="460">
        <f>'Month (GWh)'!F199*3.6/'Month (Million m3)'!F199</f>
        <v>39.27253980354345</v>
      </c>
      <c r="G199" s="461">
        <f>'Month (GWh)'!G199*3.6/'Month (Million m3)'!G199</f>
        <v>39.3357185543034</v>
      </c>
      <c r="H199" s="462">
        <f>'Month (GWh)'!H199*3.6/'Month (Million m3)'!H199</f>
        <v>39.16376329220069</v>
      </c>
      <c r="I199" s="460">
        <f>('Month (GWh)'!I199*3.6)/'Month (Million m3)'!I199</f>
        <v>41.20091827867593</v>
      </c>
      <c r="J199" s="460"/>
      <c r="K199" s="460">
        <f>'Month (GWh)'!K199*3.6/'Month (Million m3)'!K199</f>
        <v>39.49089328779509</v>
      </c>
      <c r="L199" s="461">
        <f>'Month (GWh)'!L199*3.6/'Month (Million m3)'!L199</f>
        <v>39.45781152126913</v>
      </c>
      <c r="M199" s="463">
        <f>'Month (GWh)'!M199*3.6/'Month (Million m3)'!M199</f>
        <v>39.19590485767316</v>
      </c>
      <c r="N199" s="284"/>
      <c r="O199" s="176"/>
      <c r="P199" s="176"/>
      <c r="Q199" s="176"/>
      <c r="R199" s="176"/>
    </row>
    <row r="200" ht="15" customHeight="1">
      <c r="A200" s="194">
        <v>2015</v>
      </c>
      <c r="B200" t="s" s="229">
        <v>147</v>
      </c>
      <c r="C200" s="460"/>
      <c r="D200" s="460">
        <f>'Month (GWh)'!D200*3.6/'Month (Million m3)'!D200</f>
        <v>38.8</v>
      </c>
      <c r="E200" s="460">
        <f>'Month (GWh)'!E200*3.6/'Month (Million m3)'!E200</f>
        <v>39.84390298719138</v>
      </c>
      <c r="F200" s="460">
        <f>'Month (GWh)'!F200*3.6/'Month (Million m3)'!F200</f>
        <v>39.41281439992028</v>
      </c>
      <c r="G200" s="461">
        <f>'Month (GWh)'!G200*3.6/'Month (Million m3)'!G200</f>
        <v>39.67857734411841</v>
      </c>
      <c r="H200" s="462">
        <f>'Month (GWh)'!H200*3.6/'Month (Million m3)'!H200</f>
        <v>39.5965257023949</v>
      </c>
      <c r="I200" s="460">
        <f>('Month (GWh)'!I200*3.6)/'Month (Million m3)'!I200</f>
        <v>37.52580652449612</v>
      </c>
      <c r="J200" s="460"/>
      <c r="K200" s="460">
        <f>'Month (GWh)'!K200*3.6/'Month (Million m3)'!K200</f>
        <v>39.84481557919977</v>
      </c>
      <c r="L200" s="461">
        <f>'Month (GWh)'!L200*3.6/'Month (Million m3)'!L200</f>
        <v>39.52490005798452</v>
      </c>
      <c r="M200" s="463">
        <f>'Month (GWh)'!M200*3.6/'Month (Million m3)'!M200</f>
        <v>39.8232908854546</v>
      </c>
      <c r="N200" s="284"/>
      <c r="O200" s="176"/>
      <c r="P200" s="176"/>
      <c r="Q200" s="176"/>
      <c r="R200" s="176"/>
    </row>
    <row r="201" ht="15" customHeight="1">
      <c r="A201" s="194">
        <v>2015</v>
      </c>
      <c r="B201" t="s" s="229">
        <v>148</v>
      </c>
      <c r="C201" s="460"/>
      <c r="D201" s="460">
        <f>'Month (GWh)'!D201*3.6/'Month (Million m3)'!D201</f>
        <v>38.8</v>
      </c>
      <c r="E201" s="460">
        <f>'Month (GWh)'!E201*3.6/'Month (Million m3)'!E201</f>
        <v>39.55009158577786</v>
      </c>
      <c r="F201" s="460">
        <f>'Month (GWh)'!F201*3.6/'Month (Million m3)'!F201</f>
        <v>39.21732122197954</v>
      </c>
      <c r="G201" s="461">
        <f>'Month (GWh)'!G201*3.6/'Month (Million m3)'!G201</f>
        <v>39.42624012088041</v>
      </c>
      <c r="H201" s="462">
        <f>'Month (GWh)'!H201*3.6/'Month (Million m3)'!H201</f>
        <v>39.42720484362255</v>
      </c>
      <c r="I201" s="460">
        <f>('Month (GWh)'!I201*3.6)/'Month (Million m3)'!I201</f>
        <v>41.07783897219568</v>
      </c>
      <c r="J201" s="176"/>
      <c r="K201" s="460">
        <f>'Month (GWh)'!K201*3.6/'Month (Million m3)'!K201</f>
        <v>39.54839432262841</v>
      </c>
      <c r="L201" s="461">
        <f>'Month (GWh)'!L201*3.6/'Month (Million m3)'!L201</f>
        <v>39.59680822759821</v>
      </c>
      <c r="M201" s="463">
        <f>'Month (GWh)'!M201*3.6/'Month (Million m3)'!M201</f>
        <v>39.33235652132153</v>
      </c>
      <c r="N201" s="284"/>
      <c r="O201" s="176"/>
      <c r="P201" s="176"/>
      <c r="Q201" s="176"/>
      <c r="R201" s="176"/>
    </row>
    <row r="202" ht="15" customHeight="1">
      <c r="A202" s="194">
        <v>2015</v>
      </c>
      <c r="B202" t="s" s="229">
        <v>149</v>
      </c>
      <c r="C202" s="460"/>
      <c r="D202" s="460">
        <f>'Month (GWh)'!D202*3.6/'Month (Million m3)'!D202</f>
        <v>39.99999906029142</v>
      </c>
      <c r="E202" s="460">
        <f>'Month (GWh)'!E202*3.6/'Month (Million m3)'!E202</f>
        <v>39.32424379337156</v>
      </c>
      <c r="F202" s="460">
        <f>'Month (GWh)'!F202*3.6/'Month (Million m3)'!F202</f>
        <v>39.23969822476324</v>
      </c>
      <c r="G202" s="461">
        <f>'Month (GWh)'!G202*3.6/'Month (Million m3)'!G202</f>
        <v>39.34234395076182</v>
      </c>
      <c r="H202" s="462">
        <f>'Month (GWh)'!H202*3.6/'Month (Million m3)'!H202</f>
        <v>39.20891722031104</v>
      </c>
      <c r="I202" s="460">
        <f>('Month (GWh)'!I202*3.6)/'Month (Million m3)'!I202</f>
        <v>41.44280416045195</v>
      </c>
      <c r="J202" s="176"/>
      <c r="K202" s="460">
        <f>'Month (GWh)'!K202*3.6/'Month (Million m3)'!K202</f>
        <v>39.5232298528405</v>
      </c>
      <c r="L202" s="461">
        <f>'Month (GWh)'!L202*3.6/'Month (Million m3)'!L202</f>
        <v>39.55799091351325</v>
      </c>
      <c r="M202" s="463">
        <f>'Month (GWh)'!M202*3.6/'Month (Million m3)'!M202</f>
        <v>39.25816870996412</v>
      </c>
      <c r="N202" s="284"/>
      <c r="O202" s="176"/>
      <c r="P202" s="176"/>
      <c r="Q202" s="176"/>
      <c r="R202" s="176"/>
    </row>
    <row r="203" ht="15" customHeight="1">
      <c r="A203" s="253">
        <v>2015</v>
      </c>
      <c r="B203" t="s" s="254">
        <v>101</v>
      </c>
      <c r="C203" s="464"/>
      <c r="D203" s="464">
        <f>'Month (GWh)'!D203*3.6/'Month (Million m3)'!D203</f>
        <v>39.99999877283954</v>
      </c>
      <c r="E203" s="464">
        <f>'Month (GWh)'!E203*3.6/'Month (Million m3)'!E203</f>
        <v>39.24920297493907</v>
      </c>
      <c r="F203" s="464">
        <f>'Month (GWh)'!F203*3.6/'Month (Million m3)'!F203</f>
        <v>40.60906989426542</v>
      </c>
      <c r="G203" s="465">
        <f>'Month (GWh)'!G203*3.6/'Month (Million m3)'!G203</f>
        <v>39.62536001669066</v>
      </c>
      <c r="H203" s="466">
        <f>'Month (GWh)'!H203*3.6/'Month (Million m3)'!H203</f>
        <v>39.24864658730773</v>
      </c>
      <c r="I203" s="464">
        <f>('Month (GWh)'!I203*3.6)/'Month (Million m3)'!I203</f>
        <v>41.7172805919874</v>
      </c>
      <c r="J203" s="352"/>
      <c r="K203" s="464">
        <f>'Month (GWh)'!K203*3.6/'Month (Million m3)'!K203</f>
        <v>39.61413785382269</v>
      </c>
      <c r="L203" s="465">
        <f>'Month (GWh)'!L203*3.6/'Month (Million m3)'!L203</f>
        <v>39.73549706216948</v>
      </c>
      <c r="M203" s="467">
        <f>'Month (GWh)'!M203*3.6/'Month (Million m3)'!M203</f>
        <v>39.59096568318075</v>
      </c>
      <c r="N203" s="284"/>
      <c r="O203" s="176"/>
      <c r="P203" s="176"/>
      <c r="Q203" s="176"/>
      <c r="R203" s="176"/>
    </row>
    <row r="204" ht="15" customHeight="1">
      <c r="A204" s="259">
        <v>2016</v>
      </c>
      <c r="B204" t="s" s="260">
        <v>89</v>
      </c>
      <c r="C204" s="454"/>
      <c r="D204" s="454">
        <f>'Month (GWh)'!D204*3.6/'Month (Million m3)'!D204</f>
        <v>38.8</v>
      </c>
      <c r="E204" s="454">
        <f>'Month (GWh)'!E204*3.6/'Month (Million m3)'!E204</f>
        <v>39.28427360190321</v>
      </c>
      <c r="F204" s="454">
        <f>'Month (GWh)'!F204*3.6/'Month (Million m3)'!F204</f>
        <v>39.49452022721751</v>
      </c>
      <c r="G204" s="455">
        <f>'Month (GWh)'!G204*3.6/'Month (Million m3)'!G204</f>
        <v>39.25971283426173</v>
      </c>
      <c r="H204" s="456">
        <f>'Month (GWh)'!H204*3.6/'Month (Million m3)'!H204</f>
        <v>38.46796003959044</v>
      </c>
      <c r="I204" s="454">
        <f>('Month (GWh)'!I204*3.6)/'Month (Million m3)'!I204</f>
        <v>40.13759285900434</v>
      </c>
      <c r="J204" s="374"/>
      <c r="K204" s="454">
        <f>'Month (GWh)'!K204*3.6/'Month (Million m3)'!K204</f>
        <v>39.56826276758945</v>
      </c>
      <c r="L204" s="455">
        <f>'Month (GWh)'!L204*3.6/'Month (Million m3)'!L204</f>
        <v>39.36849738896149</v>
      </c>
      <c r="M204" s="457">
        <f>'Month (GWh)'!M204*3.6/'Month (Million m3)'!M204</f>
        <v>39.24120652952791</v>
      </c>
      <c r="N204" s="417"/>
      <c r="O204" s="289"/>
      <c r="P204" s="289"/>
      <c r="Q204" s="176"/>
      <c r="R204" s="176"/>
    </row>
    <row r="205" ht="15" customHeight="1">
      <c r="A205" s="194">
        <v>2016</v>
      </c>
      <c r="B205" t="s" s="342">
        <v>87</v>
      </c>
      <c r="C205" s="460"/>
      <c r="D205" s="460">
        <f>'Month (GWh)'!D205*3.6/'Month (Million m3)'!D205</f>
        <v>38.8</v>
      </c>
      <c r="E205" s="460">
        <f>'Month (GWh)'!E205*3.6/'Month (Million m3)'!E205</f>
        <v>39.19147176679182</v>
      </c>
      <c r="F205" s="460">
        <f>'Month (GWh)'!F205*3.6/'Month (Million m3)'!F205</f>
        <v>40.60988093922407</v>
      </c>
      <c r="G205" s="461">
        <f>'Month (GWh)'!G205*3.6/'Month (Million m3)'!G205</f>
        <v>39.52442506286269</v>
      </c>
      <c r="H205" s="462">
        <f>'Month (GWh)'!H205*3.6/'Month (Million m3)'!H205</f>
        <v>38.5958969012188</v>
      </c>
      <c r="I205" s="460">
        <f>('Month (GWh)'!I205*3.6)/'Month (Million m3)'!I205</f>
        <v>45.20824377153796</v>
      </c>
      <c r="J205" s="176"/>
      <c r="K205" s="460">
        <f>'Month (GWh)'!K205*3.6/'Month (Million m3)'!K205</f>
        <v>39.50198083161168</v>
      </c>
      <c r="L205" s="461">
        <f>'Month (GWh)'!L205*3.6/'Month (Million m3)'!L205</f>
        <v>40.85922280701649</v>
      </c>
      <c r="M205" s="463">
        <f>'Month (GWh)'!M205*3.6/'Month (Million m3)'!M205</f>
        <v>39.35850814239503</v>
      </c>
      <c r="N205" s="417"/>
      <c r="O205" s="289"/>
      <c r="P205" s="289"/>
      <c r="Q205" s="176"/>
      <c r="R205" s="176"/>
    </row>
    <row r="206" ht="15" customHeight="1">
      <c r="A206" s="233"/>
      <c r="B206" s="468"/>
      <c r="C206" s="460"/>
      <c r="D206" s="460"/>
      <c r="E206" s="460"/>
      <c r="F206" s="460"/>
      <c r="G206" s="469"/>
      <c r="H206" s="470"/>
      <c r="I206" s="460"/>
      <c r="J206" s="176"/>
      <c r="K206" s="289"/>
      <c r="L206" s="418"/>
      <c r="M206" s="471"/>
      <c r="N206" s="419"/>
      <c r="O206" s="289"/>
      <c r="P206" s="289"/>
      <c r="Q206" s="176"/>
      <c r="R206" s="176"/>
    </row>
    <row r="207" ht="15" customHeight="1">
      <c r="A207" t="s" s="163">
        <v>53</v>
      </c>
      <c r="B207" s="278"/>
      <c r="C207" s="305"/>
      <c r="D207" s="305"/>
      <c r="E207" s="305"/>
      <c r="F207" s="305"/>
      <c r="G207" s="469"/>
      <c r="H207" s="470"/>
      <c r="I207" s="460"/>
      <c r="J207" s="176"/>
      <c r="K207" s="289"/>
      <c r="L207" s="418"/>
      <c r="M207" s="471"/>
      <c r="N207" s="419"/>
      <c r="O207" s="289"/>
      <c r="P207" s="289"/>
      <c r="Q207" s="176"/>
      <c r="R207" s="176"/>
    </row>
    <row r="208" ht="15" customHeight="1">
      <c r="A208" s="239"/>
      <c r="B208" s="176"/>
      <c r="C208" s="305"/>
      <c r="D208" s="305"/>
      <c r="E208" s="305"/>
      <c r="F208" s="305"/>
      <c r="G208" s="469"/>
      <c r="H208" s="470"/>
      <c r="I208" s="460"/>
      <c r="J208" s="176"/>
      <c r="K208" s="289"/>
      <c r="L208" s="418"/>
      <c r="M208" s="471"/>
      <c r="N208" s="419"/>
      <c r="O208" s="289"/>
      <c r="P208" s="289"/>
      <c r="Q208" s="176"/>
      <c r="R208" s="176"/>
    </row>
    <row r="209" ht="15" customHeight="1">
      <c r="A209" s="176"/>
      <c r="B209" s="176"/>
      <c r="C209" s="305"/>
      <c r="D209" s="305"/>
      <c r="E209" s="305"/>
      <c r="F209" s="305"/>
      <c r="G209" s="469"/>
      <c r="H209" s="470"/>
      <c r="I209" s="460"/>
      <c r="J209" s="176"/>
      <c r="K209" s="289"/>
      <c r="L209" s="418"/>
      <c r="M209" s="471"/>
      <c r="N209" s="419"/>
      <c r="O209" s="289"/>
      <c r="P209" s="289"/>
      <c r="Q209" s="176"/>
      <c r="R209" s="176"/>
    </row>
    <row r="210" ht="15" customHeight="1">
      <c r="A210" s="176"/>
      <c r="B210" s="176"/>
      <c r="C210" s="305"/>
      <c r="D210" s="305"/>
      <c r="E210" s="305"/>
      <c r="F210" s="305"/>
      <c r="G210" s="469"/>
      <c r="H210" s="470"/>
      <c r="I210" s="460"/>
      <c r="J210" s="176"/>
      <c r="K210" s="289"/>
      <c r="L210" s="418"/>
      <c r="M210" s="471"/>
      <c r="N210" s="419"/>
      <c r="O210" s="289"/>
      <c r="P210" s="289"/>
      <c r="Q210" s="176"/>
      <c r="R210" s="176"/>
    </row>
    <row r="211" ht="15" customHeight="1">
      <c r="A211" s="176"/>
      <c r="B211" s="176"/>
      <c r="C211" s="305"/>
      <c r="D211" s="305"/>
      <c r="E211" s="305"/>
      <c r="F211" s="305"/>
      <c r="G211" s="469"/>
      <c r="H211" s="470"/>
      <c r="I211" s="305"/>
      <c r="J211" s="176"/>
      <c r="K211" s="289"/>
      <c r="L211" s="418"/>
      <c r="M211" s="471"/>
      <c r="N211" s="419"/>
      <c r="O211" s="289"/>
      <c r="P211" s="289"/>
      <c r="Q211" s="176"/>
      <c r="R211" s="176"/>
    </row>
    <row r="212" ht="15" customHeight="1">
      <c r="A212" s="176"/>
      <c r="B212" s="176"/>
      <c r="C212" s="305"/>
      <c r="D212" s="305"/>
      <c r="E212" s="305"/>
      <c r="F212" s="305"/>
      <c r="G212" s="469"/>
      <c r="H212" s="470"/>
      <c r="I212" s="460"/>
      <c r="J212" s="176"/>
      <c r="K212" s="289"/>
      <c r="L212" s="418"/>
      <c r="M212" s="471"/>
      <c r="N212" s="419"/>
      <c r="O212" s="289"/>
      <c r="P212" s="289"/>
      <c r="Q212" s="176"/>
      <c r="R212" s="176"/>
    </row>
    <row r="213" ht="15" customHeight="1">
      <c r="A213" s="176"/>
      <c r="B213" s="176"/>
      <c r="C213" s="305"/>
      <c r="D213" s="305"/>
      <c r="E213" s="305"/>
      <c r="F213" s="305"/>
      <c r="G213" s="469"/>
      <c r="H213" s="470"/>
      <c r="I213" s="460"/>
      <c r="J213" s="176"/>
      <c r="K213" s="289"/>
      <c r="L213" s="418"/>
      <c r="M213" s="471"/>
      <c r="N213" s="419"/>
      <c r="O213" s="289"/>
      <c r="P213" s="289"/>
      <c r="Q213" s="176"/>
      <c r="R213" s="176"/>
    </row>
    <row r="214" ht="15" customHeight="1">
      <c r="A214" s="176"/>
      <c r="B214" s="176"/>
      <c r="C214" s="305"/>
      <c r="D214" s="305"/>
      <c r="E214" s="305"/>
      <c r="F214" s="305"/>
      <c r="G214" s="469"/>
      <c r="H214" s="470"/>
      <c r="I214" s="460"/>
      <c r="J214" s="176"/>
      <c r="K214" s="289"/>
      <c r="L214" s="418"/>
      <c r="M214" s="471"/>
      <c r="N214" s="419"/>
      <c r="O214" s="289"/>
      <c r="P214" s="289"/>
      <c r="Q214" s="176"/>
      <c r="R214" s="176"/>
    </row>
    <row r="215" ht="15" customHeight="1">
      <c r="A215" s="176"/>
      <c r="B215" s="176"/>
      <c r="C215" s="305"/>
      <c r="D215" s="305"/>
      <c r="E215" s="305"/>
      <c r="F215" s="305"/>
      <c r="G215" s="469"/>
      <c r="H215" s="470"/>
      <c r="I215" s="460"/>
      <c r="J215" s="176"/>
      <c r="K215" s="289"/>
      <c r="L215" s="418"/>
      <c r="M215" s="471"/>
      <c r="N215" s="419"/>
      <c r="O215" s="289"/>
      <c r="P215" s="289"/>
      <c r="Q215" s="176"/>
      <c r="R215" s="176"/>
    </row>
    <row r="216" ht="15" customHeight="1">
      <c r="A216" s="176"/>
      <c r="B216" s="176"/>
      <c r="C216" s="305"/>
      <c r="D216" s="305"/>
      <c r="E216" s="305"/>
      <c r="F216" s="305"/>
      <c r="G216" s="469"/>
      <c r="H216" s="470"/>
      <c r="I216" s="460"/>
      <c r="J216" s="176"/>
      <c r="K216" s="289"/>
      <c r="L216" s="418"/>
      <c r="M216" s="471"/>
      <c r="N216" s="419"/>
      <c r="O216" s="289"/>
      <c r="P216" s="289"/>
      <c r="Q216" s="176"/>
      <c r="R216" s="176"/>
    </row>
    <row r="217" ht="15" customHeight="1">
      <c r="A217" s="176"/>
      <c r="B217" s="176"/>
      <c r="C217" s="305"/>
      <c r="D217" s="305"/>
      <c r="E217" s="305"/>
      <c r="F217" s="305"/>
      <c r="G217" s="469"/>
      <c r="H217" s="470"/>
      <c r="I217" s="460"/>
      <c r="J217" s="176"/>
      <c r="K217" s="289"/>
      <c r="L217" s="418"/>
      <c r="M217" s="471"/>
      <c r="N217" s="419"/>
      <c r="O217" s="289"/>
      <c r="P217" s="289"/>
      <c r="Q217" s="176"/>
      <c r="R217" s="176"/>
    </row>
    <row r="218" ht="15" customHeight="1">
      <c r="A218" s="176"/>
      <c r="B218" s="176"/>
      <c r="C218" s="305"/>
      <c r="D218" s="305"/>
      <c r="E218" s="305"/>
      <c r="F218" s="305"/>
      <c r="G218" s="469"/>
      <c r="H218" s="470"/>
      <c r="I218" s="460"/>
      <c r="J218" s="176"/>
      <c r="K218" s="289"/>
      <c r="L218" s="418"/>
      <c r="M218" s="471"/>
      <c r="N218" s="419"/>
      <c r="O218" s="289"/>
      <c r="P218" s="289"/>
      <c r="Q218" s="176"/>
      <c r="R218" s="176"/>
    </row>
    <row r="219" ht="15" customHeight="1">
      <c r="A219" s="176"/>
      <c r="B219" s="176"/>
      <c r="C219" s="305"/>
      <c r="D219" s="305"/>
      <c r="E219" s="305"/>
      <c r="F219" s="305"/>
      <c r="G219" s="469"/>
      <c r="H219" s="470"/>
      <c r="I219" s="460"/>
      <c r="J219" s="176"/>
      <c r="K219" s="289"/>
      <c r="L219" s="418"/>
      <c r="M219" s="471"/>
      <c r="N219" s="419"/>
      <c r="O219" s="289"/>
      <c r="P219" s="289"/>
      <c r="Q219" s="176"/>
      <c r="R219" s="176"/>
    </row>
    <row r="220" ht="15" customHeight="1">
      <c r="A220" s="176"/>
      <c r="B220" s="176"/>
      <c r="C220" s="305"/>
      <c r="D220" s="305"/>
      <c r="E220" s="305"/>
      <c r="F220" s="305"/>
      <c r="G220" s="469"/>
      <c r="H220" s="470"/>
      <c r="I220" s="460"/>
      <c r="J220" s="176"/>
      <c r="K220" s="289"/>
      <c r="L220" s="418"/>
      <c r="M220" s="471"/>
      <c r="N220" s="419"/>
      <c r="O220" s="289"/>
      <c r="P220" s="289"/>
      <c r="Q220" s="176"/>
      <c r="R220" s="176"/>
    </row>
    <row r="221" ht="15" customHeight="1">
      <c r="A221" s="176"/>
      <c r="B221" s="176"/>
      <c r="C221" s="305"/>
      <c r="D221" s="305"/>
      <c r="E221" s="305"/>
      <c r="F221" s="305"/>
      <c r="G221" s="469"/>
      <c r="H221" s="470"/>
      <c r="I221" s="460"/>
      <c r="J221" s="176"/>
      <c r="K221" s="289"/>
      <c r="L221" s="418"/>
      <c r="M221" s="471"/>
      <c r="N221" s="419"/>
      <c r="O221" s="289"/>
      <c r="P221" s="289"/>
      <c r="Q221" s="176"/>
      <c r="R221" s="176"/>
    </row>
    <row r="222" ht="15" customHeight="1">
      <c r="A222" s="176"/>
      <c r="B222" s="176"/>
      <c r="C222" s="305"/>
      <c r="D222" s="305"/>
      <c r="E222" s="305"/>
      <c r="F222" s="305"/>
      <c r="G222" s="469"/>
      <c r="H222" s="470"/>
      <c r="I222" s="460"/>
      <c r="J222" s="176"/>
      <c r="K222" s="289"/>
      <c r="L222" s="418"/>
      <c r="M222" s="471"/>
      <c r="N222" s="419"/>
      <c r="O222" s="289"/>
      <c r="P222" s="289"/>
      <c r="Q222" s="176"/>
      <c r="R222" s="176"/>
    </row>
    <row r="223" ht="15" customHeight="1">
      <c r="A223" s="176"/>
      <c r="B223" s="176"/>
      <c r="C223" s="305"/>
      <c r="D223" s="305"/>
      <c r="E223" s="305"/>
      <c r="F223" s="305"/>
      <c r="G223" s="469"/>
      <c r="H223" s="470"/>
      <c r="I223" s="460"/>
      <c r="J223" s="176"/>
      <c r="K223" s="289"/>
      <c r="L223" s="418"/>
      <c r="M223" s="471"/>
      <c r="N223" s="419"/>
      <c r="O223" s="289"/>
      <c r="P223" s="289"/>
      <c r="Q223" s="176"/>
      <c r="R223" s="176"/>
    </row>
    <row r="224" ht="15" customHeight="1">
      <c r="A224" s="176"/>
      <c r="B224" s="176"/>
      <c r="C224" s="305"/>
      <c r="D224" s="305"/>
      <c r="E224" s="305"/>
      <c r="F224" s="305"/>
      <c r="G224" s="469"/>
      <c r="H224" s="470"/>
      <c r="I224" s="460"/>
      <c r="J224" s="176"/>
      <c r="K224" s="289"/>
      <c r="L224" s="418"/>
      <c r="M224" s="471"/>
      <c r="N224" s="419"/>
      <c r="O224" s="289"/>
      <c r="P224" s="289"/>
      <c r="Q224" s="176"/>
      <c r="R224" s="176"/>
    </row>
    <row r="225" ht="15" customHeight="1">
      <c r="A225" s="176"/>
      <c r="B225" s="176"/>
      <c r="C225" s="305"/>
      <c r="D225" s="305"/>
      <c r="E225" s="305"/>
      <c r="F225" s="305"/>
      <c r="G225" s="469"/>
      <c r="H225" s="470"/>
      <c r="I225" s="460"/>
      <c r="J225" s="176"/>
      <c r="K225" s="289"/>
      <c r="L225" s="418"/>
      <c r="M225" s="471"/>
      <c r="N225" s="419"/>
      <c r="O225" s="289"/>
      <c r="P225" s="289"/>
      <c r="Q225" s="176"/>
      <c r="R225" s="176"/>
    </row>
    <row r="226" ht="15" customHeight="1">
      <c r="A226" s="176"/>
      <c r="B226" s="176"/>
      <c r="C226" s="305"/>
      <c r="D226" s="305"/>
      <c r="E226" s="305"/>
      <c r="F226" s="305"/>
      <c r="G226" s="469"/>
      <c r="H226" s="470"/>
      <c r="I226" s="460"/>
      <c r="J226" s="176"/>
      <c r="K226" s="289"/>
      <c r="L226" s="418"/>
      <c r="M226" s="471"/>
      <c r="N226" s="419"/>
      <c r="O226" s="289"/>
      <c r="P226" s="289"/>
      <c r="Q226" s="176"/>
      <c r="R226" s="176"/>
    </row>
    <row r="227" ht="15" customHeight="1">
      <c r="A227" s="176"/>
      <c r="B227" s="176"/>
      <c r="C227" s="305"/>
      <c r="D227" s="305"/>
      <c r="E227" s="305"/>
      <c r="F227" s="305"/>
      <c r="G227" s="469"/>
      <c r="H227" s="470"/>
      <c r="I227" s="460"/>
      <c r="J227" s="176"/>
      <c r="K227" s="289"/>
      <c r="L227" s="418"/>
      <c r="M227" s="471"/>
      <c r="N227" s="419"/>
      <c r="O227" s="289"/>
      <c r="P227" s="289"/>
      <c r="Q227" s="176"/>
      <c r="R227" s="176"/>
    </row>
    <row r="228" ht="15" customHeight="1">
      <c r="A228" s="176"/>
      <c r="B228" s="176"/>
      <c r="C228" s="305"/>
      <c r="D228" s="305"/>
      <c r="E228" s="305"/>
      <c r="F228" s="305"/>
      <c r="G228" s="469"/>
      <c r="H228" s="470"/>
      <c r="I228" s="460"/>
      <c r="J228" s="176"/>
      <c r="K228" s="289"/>
      <c r="L228" s="418"/>
      <c r="M228" s="471"/>
      <c r="N228" s="419"/>
      <c r="O228" s="289"/>
      <c r="P228" s="289"/>
      <c r="Q228" s="176"/>
      <c r="R228" s="176"/>
    </row>
    <row r="229" ht="15" customHeight="1">
      <c r="A229" s="176"/>
      <c r="B229" s="176"/>
      <c r="C229" s="305"/>
      <c r="D229" s="305"/>
      <c r="E229" s="305"/>
      <c r="F229" s="305"/>
      <c r="G229" s="469"/>
      <c r="H229" s="470"/>
      <c r="I229" s="460"/>
      <c r="J229" s="176"/>
      <c r="K229" s="289"/>
      <c r="L229" s="418"/>
      <c r="M229" s="471"/>
      <c r="N229" s="419"/>
      <c r="O229" s="289"/>
      <c r="P229" s="289"/>
      <c r="Q229" s="176"/>
      <c r="R229" s="176"/>
    </row>
    <row r="230" ht="15" customHeight="1">
      <c r="A230" s="176"/>
      <c r="B230" s="176"/>
      <c r="C230" s="305"/>
      <c r="D230" s="305"/>
      <c r="E230" s="305"/>
      <c r="F230" s="305"/>
      <c r="G230" s="469"/>
      <c r="H230" s="470"/>
      <c r="I230" s="460"/>
      <c r="J230" s="176"/>
      <c r="K230" s="289"/>
      <c r="L230" s="418"/>
      <c r="M230" s="471"/>
      <c r="N230" s="419"/>
      <c r="O230" s="289"/>
      <c r="P230" s="289"/>
      <c r="Q230" s="176"/>
      <c r="R230" s="176"/>
    </row>
    <row r="231" ht="15" customHeight="1">
      <c r="A231" s="176"/>
      <c r="B231" s="176"/>
      <c r="C231" s="305"/>
      <c r="D231" s="305"/>
      <c r="E231" s="305"/>
      <c r="F231" s="305"/>
      <c r="G231" s="469"/>
      <c r="H231" s="470"/>
      <c r="I231" s="460"/>
      <c r="J231" s="176"/>
      <c r="K231" s="289"/>
      <c r="L231" s="418"/>
      <c r="M231" s="471"/>
      <c r="N231" s="419"/>
      <c r="O231" s="289"/>
      <c r="P231" s="289"/>
      <c r="Q231" s="176"/>
      <c r="R231" s="176"/>
    </row>
    <row r="232" ht="15" customHeight="1">
      <c r="A232" s="176"/>
      <c r="B232" s="176"/>
      <c r="C232" s="305"/>
      <c r="D232" s="305"/>
      <c r="E232" s="305"/>
      <c r="F232" s="305"/>
      <c r="G232" s="469"/>
      <c r="H232" s="470"/>
      <c r="I232" s="460"/>
      <c r="J232" s="176"/>
      <c r="K232" s="289"/>
      <c r="L232" s="418"/>
      <c r="M232" s="471"/>
      <c r="N232" s="419"/>
      <c r="O232" s="289"/>
      <c r="P232" s="289"/>
      <c r="Q232" s="176"/>
      <c r="R232" s="176"/>
    </row>
    <row r="233" ht="15" customHeight="1">
      <c r="A233" s="176"/>
      <c r="B233" s="176"/>
      <c r="C233" s="305"/>
      <c r="D233" s="305"/>
      <c r="E233" s="305"/>
      <c r="F233" s="305"/>
      <c r="G233" s="469"/>
      <c r="H233" s="470"/>
      <c r="I233" s="460"/>
      <c r="J233" s="176"/>
      <c r="K233" s="289"/>
      <c r="L233" s="418"/>
      <c r="M233" s="471"/>
      <c r="N233" s="419"/>
      <c r="O233" s="289"/>
      <c r="P233" s="289"/>
      <c r="Q233" s="176"/>
      <c r="R233" s="176"/>
    </row>
    <row r="234" ht="15" customHeight="1">
      <c r="A234" s="176"/>
      <c r="B234" s="176"/>
      <c r="C234" s="305"/>
      <c r="D234" s="305"/>
      <c r="E234" s="305"/>
      <c r="F234" s="305"/>
      <c r="G234" s="312"/>
      <c r="H234" s="313"/>
      <c r="I234" s="305"/>
      <c r="J234" s="305"/>
      <c r="K234" s="305"/>
      <c r="L234" s="312"/>
      <c r="M234" s="179"/>
      <c r="N234" s="284"/>
      <c r="O234" s="176"/>
      <c r="P234" s="176"/>
      <c r="Q234" s="176"/>
      <c r="R234" s="176"/>
    </row>
    <row r="235" ht="15" customHeight="1">
      <c r="A235" s="176"/>
      <c r="B235" s="176"/>
      <c r="C235" s="305"/>
      <c r="D235" s="305"/>
      <c r="E235" s="305"/>
      <c r="F235" s="305"/>
      <c r="G235" s="312"/>
      <c r="H235" s="313"/>
      <c r="I235" s="305"/>
      <c r="J235" s="305"/>
      <c r="K235" s="305"/>
      <c r="L235" s="312"/>
      <c r="M235" s="179"/>
      <c r="N235" s="284"/>
      <c r="O235" s="176"/>
      <c r="P235" s="176"/>
      <c r="Q235" s="176"/>
      <c r="R235" s="176"/>
    </row>
    <row r="236" ht="15" customHeight="1">
      <c r="A236" s="176"/>
      <c r="B236" s="176"/>
      <c r="C236" s="305"/>
      <c r="D236" s="305"/>
      <c r="E236" s="305"/>
      <c r="F236" s="305"/>
      <c r="G236" s="312"/>
      <c r="H236" s="313"/>
      <c r="I236" s="305"/>
      <c r="J236" s="305"/>
      <c r="K236" s="305"/>
      <c r="L236" s="312"/>
      <c r="M236" s="179"/>
      <c r="N236" s="284"/>
      <c r="O236" s="176"/>
      <c r="P236" s="176"/>
      <c r="Q236" s="176"/>
      <c r="R236" s="176"/>
    </row>
    <row r="237" ht="15" customHeight="1">
      <c r="A237" s="176"/>
      <c r="B237" s="176"/>
      <c r="C237" s="305"/>
      <c r="D237" s="305"/>
      <c r="E237" s="305"/>
      <c r="F237" s="305"/>
      <c r="G237" s="312"/>
      <c r="H237" s="313"/>
      <c r="I237" s="305"/>
      <c r="J237" s="305"/>
      <c r="K237" s="305"/>
      <c r="L237" s="312"/>
      <c r="M237" s="179"/>
      <c r="N237" s="284"/>
      <c r="O237" s="176"/>
      <c r="P237" s="176"/>
      <c r="Q237" s="176"/>
      <c r="R237" s="176"/>
    </row>
    <row r="238" ht="15" customHeight="1">
      <c r="A238" s="176"/>
      <c r="B238" s="176"/>
      <c r="C238" s="305"/>
      <c r="D238" s="305"/>
      <c r="E238" s="305"/>
      <c r="F238" s="305"/>
      <c r="G238" s="312"/>
      <c r="H238" s="313"/>
      <c r="I238" s="305"/>
      <c r="J238" s="305"/>
      <c r="K238" s="305"/>
      <c r="L238" s="312"/>
      <c r="M238" s="179"/>
      <c r="N238" s="284"/>
      <c r="O238" s="176"/>
      <c r="P238" s="176"/>
      <c r="Q238" s="176"/>
      <c r="R238" s="176"/>
    </row>
    <row r="239" ht="15" customHeight="1">
      <c r="A239" s="176"/>
      <c r="B239" s="176"/>
      <c r="C239" s="305"/>
      <c r="D239" s="305"/>
      <c r="E239" s="305"/>
      <c r="F239" s="305"/>
      <c r="G239" s="312"/>
      <c r="H239" s="313"/>
      <c r="I239" s="305"/>
      <c r="J239" s="305"/>
      <c r="K239" s="305"/>
      <c r="L239" s="312"/>
      <c r="M239" s="179"/>
      <c r="N239" s="284"/>
      <c r="O239" s="176"/>
      <c r="P239" s="176"/>
      <c r="Q239" s="176"/>
      <c r="R239" s="176"/>
    </row>
    <row r="240" ht="15" customHeight="1">
      <c r="A240" s="176"/>
      <c r="B240" s="176"/>
      <c r="C240" s="305"/>
      <c r="D240" s="305"/>
      <c r="E240" s="305"/>
      <c r="F240" s="305"/>
      <c r="G240" s="312"/>
      <c r="H240" s="313"/>
      <c r="I240" s="305"/>
      <c r="J240" s="305"/>
      <c r="K240" s="305"/>
      <c r="L240" s="312"/>
      <c r="M240" s="179"/>
      <c r="N240" s="284"/>
      <c r="O240" s="176"/>
      <c r="P240" s="176"/>
      <c r="Q240" s="176"/>
      <c r="R240" s="176"/>
    </row>
    <row r="241" ht="15" customHeight="1">
      <c r="A241" s="176"/>
      <c r="B241" s="176"/>
      <c r="C241" s="305"/>
      <c r="D241" s="305"/>
      <c r="E241" s="305"/>
      <c r="F241" s="305"/>
      <c r="G241" s="312"/>
      <c r="H241" s="313"/>
      <c r="I241" s="305"/>
      <c r="J241" s="305"/>
      <c r="K241" s="305"/>
      <c r="L241" s="312"/>
      <c r="M241" s="179"/>
      <c r="N241" s="284"/>
      <c r="O241" s="176"/>
      <c r="P241" s="176"/>
      <c r="Q241" s="176"/>
      <c r="R241" s="176"/>
    </row>
    <row r="242" ht="15" customHeight="1">
      <c r="A242" s="176"/>
      <c r="B242" s="176"/>
      <c r="C242" s="305"/>
      <c r="D242" s="305"/>
      <c r="E242" s="305"/>
      <c r="F242" s="305"/>
      <c r="G242" s="312"/>
      <c r="H242" s="313"/>
      <c r="I242" s="305"/>
      <c r="J242" s="305"/>
      <c r="K242" s="305"/>
      <c r="L242" s="312"/>
      <c r="M242" s="179"/>
      <c r="N242" s="284"/>
      <c r="O242" s="176"/>
      <c r="P242" s="176"/>
      <c r="Q242" s="176"/>
      <c r="R242" s="176"/>
    </row>
    <row r="243" ht="15" customHeight="1">
      <c r="A243" s="176"/>
      <c r="B243" s="176"/>
      <c r="C243" s="305"/>
      <c r="D243" s="305"/>
      <c r="E243" s="305"/>
      <c r="F243" s="305"/>
      <c r="G243" s="312"/>
      <c r="H243" s="313"/>
      <c r="I243" s="305"/>
      <c r="J243" s="305"/>
      <c r="K243" s="305"/>
      <c r="L243" s="312"/>
      <c r="M243" s="179"/>
      <c r="N243" s="284"/>
      <c r="O243" s="176"/>
      <c r="P243" s="176"/>
      <c r="Q243" s="176"/>
      <c r="R243" s="176"/>
    </row>
    <row r="244" ht="15" customHeight="1">
      <c r="A244" s="176"/>
      <c r="B244" s="176"/>
      <c r="C244" s="305"/>
      <c r="D244" s="305"/>
      <c r="E244" s="305"/>
      <c r="F244" s="305"/>
      <c r="G244" s="312"/>
      <c r="H244" s="313"/>
      <c r="I244" s="305"/>
      <c r="J244" s="305"/>
      <c r="K244" s="305"/>
      <c r="L244" s="312"/>
      <c r="M244" s="179"/>
      <c r="N244" s="284"/>
      <c r="O244" s="176"/>
      <c r="P244" s="176"/>
      <c r="Q244" s="176"/>
      <c r="R244" s="176"/>
    </row>
    <row r="245" ht="15" customHeight="1">
      <c r="A245" s="176"/>
      <c r="B245" s="176"/>
      <c r="C245" s="305"/>
      <c r="D245" s="305"/>
      <c r="E245" s="305"/>
      <c r="F245" s="305"/>
      <c r="G245" s="312"/>
      <c r="H245" s="313"/>
      <c r="I245" s="305"/>
      <c r="J245" s="305"/>
      <c r="K245" s="305"/>
      <c r="L245" s="312"/>
      <c r="M245" s="179"/>
      <c r="N245" s="284"/>
      <c r="O245" s="176"/>
      <c r="P245" s="176"/>
      <c r="Q245" s="176"/>
      <c r="R245" s="176"/>
    </row>
    <row r="246" ht="15" customHeight="1">
      <c r="A246" s="176"/>
      <c r="B246" s="176"/>
      <c r="C246" s="305"/>
      <c r="D246" s="305"/>
      <c r="E246" s="305"/>
      <c r="F246" s="305"/>
      <c r="G246" s="312"/>
      <c r="H246" s="313"/>
      <c r="I246" s="305"/>
      <c r="J246" s="305"/>
      <c r="K246" s="305"/>
      <c r="L246" s="312"/>
      <c r="M246" s="179"/>
      <c r="N246" s="284"/>
      <c r="O246" s="176"/>
      <c r="P246" s="176"/>
      <c r="Q246" s="176"/>
      <c r="R246" s="176"/>
    </row>
    <row r="247" ht="15" customHeight="1">
      <c r="A247" s="176"/>
      <c r="B247" s="176"/>
      <c r="C247" s="305"/>
      <c r="D247" s="305"/>
      <c r="E247" s="305"/>
      <c r="F247" s="305"/>
      <c r="G247" s="312"/>
      <c r="H247" s="313"/>
      <c r="I247" s="305"/>
      <c r="J247" s="305"/>
      <c r="K247" s="305"/>
      <c r="L247" s="312"/>
      <c r="M247" s="179"/>
      <c r="N247" s="284"/>
      <c r="O247" s="176"/>
      <c r="P247" s="176"/>
      <c r="Q247" s="176"/>
      <c r="R247" s="176"/>
    </row>
    <row r="248" ht="15" customHeight="1">
      <c r="A248" s="176"/>
      <c r="B248" s="176"/>
      <c r="C248" s="305"/>
      <c r="D248" s="305"/>
      <c r="E248" s="305"/>
      <c r="F248" s="305"/>
      <c r="G248" s="312"/>
      <c r="H248" s="313"/>
      <c r="I248" s="305"/>
      <c r="J248" s="305"/>
      <c r="K248" s="305"/>
      <c r="L248" s="312"/>
      <c r="M248" s="179"/>
      <c r="N248" s="284"/>
      <c r="O248" s="176"/>
      <c r="P248" s="176"/>
      <c r="Q248" s="176"/>
      <c r="R248" s="176"/>
    </row>
    <row r="249" ht="15" customHeight="1">
      <c r="A249" s="176"/>
      <c r="B249" s="176"/>
      <c r="C249" s="305"/>
      <c r="D249" s="305"/>
      <c r="E249" s="305"/>
      <c r="F249" s="305"/>
      <c r="G249" s="312"/>
      <c r="H249" s="313"/>
      <c r="I249" s="305"/>
      <c r="J249" s="305"/>
      <c r="K249" s="305"/>
      <c r="L249" s="312"/>
      <c r="M249" s="179"/>
      <c r="N249" s="284"/>
      <c r="O249" s="176"/>
      <c r="P249" s="176"/>
      <c r="Q249" s="176"/>
      <c r="R249" s="176"/>
    </row>
    <row r="250" ht="15" customHeight="1">
      <c r="A250" s="176"/>
      <c r="B250" s="176"/>
      <c r="C250" s="305"/>
      <c r="D250" s="305"/>
      <c r="E250" s="305"/>
      <c r="F250" s="305"/>
      <c r="G250" s="312"/>
      <c r="H250" s="313"/>
      <c r="I250" s="305"/>
      <c r="J250" s="305"/>
      <c r="K250" s="305"/>
      <c r="L250" s="312"/>
      <c r="M250" s="179"/>
      <c r="N250" s="284"/>
      <c r="O250" s="176"/>
      <c r="P250" s="176"/>
      <c r="Q250" s="176"/>
      <c r="R250" s="176"/>
    </row>
    <row r="251" ht="15" customHeight="1">
      <c r="A251" s="176"/>
      <c r="B251" s="176"/>
      <c r="C251" s="305"/>
      <c r="D251" s="305"/>
      <c r="E251" s="305"/>
      <c r="F251" s="305"/>
      <c r="G251" s="312"/>
      <c r="H251" s="313"/>
      <c r="I251" s="305"/>
      <c r="J251" s="305"/>
      <c r="K251" s="305"/>
      <c r="L251" s="312"/>
      <c r="M251" s="179"/>
      <c r="N251" s="284"/>
      <c r="O251" s="176"/>
      <c r="P251" s="176"/>
      <c r="Q251" s="176"/>
      <c r="R251" s="176"/>
    </row>
    <row r="252" ht="15" customHeight="1">
      <c r="A252" s="176"/>
      <c r="B252" s="176"/>
      <c r="C252" s="305"/>
      <c r="D252" s="305"/>
      <c r="E252" s="305"/>
      <c r="F252" s="305"/>
      <c r="G252" s="312"/>
      <c r="H252" s="313"/>
      <c r="I252" s="305"/>
      <c r="J252" s="305"/>
      <c r="K252" s="305"/>
      <c r="L252" s="312"/>
      <c r="M252" s="179"/>
      <c r="N252" s="284"/>
      <c r="O252" s="176"/>
      <c r="P252" s="176"/>
      <c r="Q252" s="176"/>
      <c r="R252" s="176"/>
    </row>
    <row r="253" ht="15" customHeight="1">
      <c r="A253" s="176"/>
      <c r="B253" s="176"/>
      <c r="C253" s="305"/>
      <c r="D253" s="305"/>
      <c r="E253" s="305"/>
      <c r="F253" s="305"/>
      <c r="G253" s="312"/>
      <c r="H253" s="313"/>
      <c r="I253" s="305"/>
      <c r="J253" s="305"/>
      <c r="K253" s="305"/>
      <c r="L253" s="312"/>
      <c r="M253" s="179"/>
      <c r="N253" s="284"/>
      <c r="O253" s="176"/>
      <c r="P253" s="176"/>
      <c r="Q253" s="176"/>
      <c r="R253" s="176"/>
    </row>
    <row r="254" ht="15" customHeight="1">
      <c r="A254" s="176"/>
      <c r="B254" s="176"/>
      <c r="C254" s="305"/>
      <c r="D254" s="305"/>
      <c r="E254" s="305"/>
      <c r="F254" s="305"/>
      <c r="G254" s="312"/>
      <c r="H254" s="313"/>
      <c r="I254" s="305"/>
      <c r="J254" s="305"/>
      <c r="K254" s="305"/>
      <c r="L254" s="312"/>
      <c r="M254" s="179"/>
      <c r="N254" s="284"/>
      <c r="O254" s="176"/>
      <c r="P254" s="176"/>
      <c r="Q254" s="176"/>
      <c r="R254" s="176"/>
    </row>
    <row r="255" ht="15" customHeight="1">
      <c r="A255" s="176"/>
      <c r="B255" s="176"/>
      <c r="C255" s="305"/>
      <c r="D255" s="305"/>
      <c r="E255" s="305"/>
      <c r="F255" s="305"/>
      <c r="G255" s="312"/>
      <c r="H255" s="313"/>
      <c r="I255" s="305"/>
      <c r="J255" s="305"/>
      <c r="K255" s="305"/>
      <c r="L255" s="312"/>
      <c r="M255" s="179"/>
      <c r="N255" s="284"/>
      <c r="O255" s="176"/>
      <c r="P255" s="176"/>
      <c r="Q255" s="176"/>
      <c r="R255" s="176"/>
    </row>
    <row r="256" ht="15" customHeight="1">
      <c r="A256" s="176"/>
      <c r="B256" s="176"/>
      <c r="C256" s="305"/>
      <c r="D256" s="305"/>
      <c r="E256" s="305"/>
      <c r="F256" s="305"/>
      <c r="G256" s="312"/>
      <c r="H256" s="313"/>
      <c r="I256" s="305"/>
      <c r="J256" s="305"/>
      <c r="K256" s="305"/>
      <c r="L256" s="312"/>
      <c r="M256" s="179"/>
      <c r="N256" s="284"/>
      <c r="O256" s="176"/>
      <c r="P256" s="176"/>
      <c r="Q256" s="176"/>
      <c r="R256" s="176"/>
    </row>
    <row r="257" ht="15" customHeight="1">
      <c r="A257" s="176"/>
      <c r="B257" s="176"/>
      <c r="C257" s="305"/>
      <c r="D257" s="305"/>
      <c r="E257" s="305"/>
      <c r="F257" s="305"/>
      <c r="G257" s="312"/>
      <c r="H257" s="313"/>
      <c r="I257" s="305"/>
      <c r="J257" s="305"/>
      <c r="K257" s="305"/>
      <c r="L257" s="312"/>
      <c r="M257" s="179"/>
      <c r="N257" s="284"/>
      <c r="O257" s="176"/>
      <c r="P257" s="176"/>
      <c r="Q257" s="176"/>
      <c r="R257" s="176"/>
    </row>
    <row r="258" ht="15" customHeight="1">
      <c r="A258" s="176"/>
      <c r="B258" s="176"/>
      <c r="C258" s="305"/>
      <c r="D258" s="305"/>
      <c r="E258" s="305"/>
      <c r="F258" s="305"/>
      <c r="G258" s="312"/>
      <c r="H258" s="313"/>
      <c r="I258" s="305"/>
      <c r="J258" s="305"/>
      <c r="K258" s="305"/>
      <c r="L258" s="312"/>
      <c r="M258" s="179"/>
      <c r="N258" s="284"/>
      <c r="O258" s="176"/>
      <c r="P258" s="176"/>
      <c r="Q258" s="176"/>
      <c r="R258" s="176"/>
    </row>
    <row r="259" ht="15" customHeight="1">
      <c r="A259" s="176"/>
      <c r="B259" s="176"/>
      <c r="C259" s="305"/>
      <c r="D259" s="305"/>
      <c r="E259" s="305"/>
      <c r="F259" s="305"/>
      <c r="G259" s="312"/>
      <c r="H259" s="313"/>
      <c r="I259" s="305"/>
      <c r="J259" s="305"/>
      <c r="K259" s="305"/>
      <c r="L259" s="312"/>
      <c r="M259" s="179"/>
      <c r="N259" s="284"/>
      <c r="O259" s="176"/>
      <c r="P259" s="176"/>
      <c r="Q259" s="176"/>
      <c r="R259" s="176"/>
    </row>
    <row r="260" ht="15" customHeight="1">
      <c r="A260" s="176"/>
      <c r="B260" s="176"/>
      <c r="C260" s="305"/>
      <c r="D260" s="305"/>
      <c r="E260" s="305"/>
      <c r="F260" s="305"/>
      <c r="G260" s="312"/>
      <c r="H260" s="313"/>
      <c r="I260" s="305"/>
      <c r="J260" s="305"/>
      <c r="K260" s="305"/>
      <c r="L260" s="312"/>
      <c r="M260" s="179"/>
      <c r="N260" s="284"/>
      <c r="O260" s="176"/>
      <c r="P260" s="176"/>
      <c r="Q260" s="176"/>
      <c r="R260" s="176"/>
    </row>
    <row r="261" ht="15" customHeight="1">
      <c r="A261" s="176"/>
      <c r="B261" s="176"/>
      <c r="C261" s="305"/>
      <c r="D261" s="305"/>
      <c r="E261" s="305"/>
      <c r="F261" s="305"/>
      <c r="G261" s="312"/>
      <c r="H261" s="313"/>
      <c r="I261" s="305"/>
      <c r="J261" s="305"/>
      <c r="K261" s="305"/>
      <c r="L261" s="312"/>
      <c r="M261" s="179"/>
      <c r="N261" s="284"/>
      <c r="O261" s="176"/>
      <c r="P261" s="176"/>
      <c r="Q261" s="176"/>
      <c r="R261" s="176"/>
    </row>
    <row r="262" ht="15" customHeight="1">
      <c r="A262" s="176"/>
      <c r="B262" s="176"/>
      <c r="C262" s="305"/>
      <c r="D262" s="305"/>
      <c r="E262" s="305"/>
      <c r="F262" s="305"/>
      <c r="G262" s="312"/>
      <c r="H262" s="313"/>
      <c r="I262" s="305"/>
      <c r="J262" s="305"/>
      <c r="K262" s="305"/>
      <c r="L262" s="312"/>
      <c r="M262" s="179"/>
      <c r="N262" s="284"/>
      <c r="O262" s="176"/>
      <c r="P262" s="176"/>
      <c r="Q262" s="176"/>
      <c r="R262" s="176"/>
    </row>
    <row r="263" ht="15" customHeight="1">
      <c r="A263" s="176"/>
      <c r="B263" s="176"/>
      <c r="C263" s="305"/>
      <c r="D263" s="305"/>
      <c r="E263" s="305"/>
      <c r="F263" s="305"/>
      <c r="G263" s="312"/>
      <c r="H263" s="313"/>
      <c r="I263" s="305"/>
      <c r="J263" s="305"/>
      <c r="K263" s="305"/>
      <c r="L263" s="312"/>
      <c r="M263" s="179"/>
      <c r="N263" s="284"/>
      <c r="O263" s="176"/>
      <c r="P263" s="176"/>
      <c r="Q263" s="176"/>
      <c r="R263" s="176"/>
    </row>
    <row r="264" ht="15" customHeight="1">
      <c r="A264" s="176"/>
      <c r="B264" s="176"/>
      <c r="C264" s="305"/>
      <c r="D264" s="305"/>
      <c r="E264" s="305"/>
      <c r="F264" s="305"/>
      <c r="G264" s="312"/>
      <c r="H264" s="313"/>
      <c r="I264" s="305"/>
      <c r="J264" s="305"/>
      <c r="K264" s="305"/>
      <c r="L264" s="312"/>
      <c r="M264" s="179"/>
      <c r="N264" s="284"/>
      <c r="O264" s="176"/>
      <c r="P264" s="176"/>
      <c r="Q264" s="176"/>
      <c r="R264" s="176"/>
    </row>
    <row r="265" ht="15" customHeight="1">
      <c r="A265" s="176"/>
      <c r="B265" s="176"/>
      <c r="C265" s="305"/>
      <c r="D265" s="305"/>
      <c r="E265" s="305"/>
      <c r="F265" s="305"/>
      <c r="G265" s="312"/>
      <c r="H265" s="313"/>
      <c r="I265" s="305"/>
      <c r="J265" s="305"/>
      <c r="K265" s="305"/>
      <c r="L265" s="312"/>
      <c r="M265" s="179"/>
      <c r="N265" s="284"/>
      <c r="O265" s="176"/>
      <c r="P265" s="176"/>
      <c r="Q265" s="176"/>
      <c r="R265" s="176"/>
    </row>
    <row r="266" ht="15" customHeight="1">
      <c r="A266" s="176"/>
      <c r="B266" s="176"/>
      <c r="C266" s="305"/>
      <c r="D266" s="305"/>
      <c r="E266" s="305"/>
      <c r="F266" s="305"/>
      <c r="G266" s="312"/>
      <c r="H266" s="313"/>
      <c r="I266" s="305"/>
      <c r="J266" s="305"/>
      <c r="K266" s="305"/>
      <c r="L266" s="312"/>
      <c r="M266" s="179"/>
      <c r="N266" s="284"/>
      <c r="O266" s="176"/>
      <c r="P266" s="176"/>
      <c r="Q266" s="176"/>
      <c r="R266" s="176"/>
    </row>
    <row r="267" ht="15" customHeight="1">
      <c r="A267" s="176"/>
      <c r="B267" s="176"/>
      <c r="C267" s="305"/>
      <c r="D267" s="305"/>
      <c r="E267" s="305"/>
      <c r="F267" s="305"/>
      <c r="G267" s="312"/>
      <c r="H267" s="313"/>
      <c r="I267" s="305"/>
      <c r="J267" s="305"/>
      <c r="K267" s="305"/>
      <c r="L267" s="312"/>
      <c r="M267" s="179"/>
      <c r="N267" s="284"/>
      <c r="O267" s="176"/>
      <c r="P267" s="176"/>
      <c r="Q267" s="176"/>
      <c r="R267" s="176"/>
    </row>
    <row r="268" ht="15" customHeight="1">
      <c r="A268" s="176"/>
      <c r="B268" s="176"/>
      <c r="C268" s="305"/>
      <c r="D268" s="305"/>
      <c r="E268" s="305"/>
      <c r="F268" s="305"/>
      <c r="G268" s="312"/>
      <c r="H268" s="313"/>
      <c r="I268" s="305"/>
      <c r="J268" s="305"/>
      <c r="K268" s="305"/>
      <c r="L268" s="312"/>
      <c r="M268" s="179"/>
      <c r="N268" s="284"/>
      <c r="O268" s="176"/>
      <c r="P268" s="176"/>
      <c r="Q268" s="176"/>
      <c r="R268" s="176"/>
    </row>
    <row r="269" ht="15" customHeight="1">
      <c r="A269" s="176"/>
      <c r="B269" s="176"/>
      <c r="C269" s="305"/>
      <c r="D269" s="305"/>
      <c r="E269" s="305"/>
      <c r="F269" s="305"/>
      <c r="G269" s="312"/>
      <c r="H269" s="313"/>
      <c r="I269" s="305"/>
      <c r="J269" s="305"/>
      <c r="K269" s="305"/>
      <c r="L269" s="312"/>
      <c r="M269" s="179"/>
      <c r="N269" s="284"/>
      <c r="O269" s="176"/>
      <c r="P269" s="176"/>
      <c r="Q269" s="176"/>
      <c r="R269" s="176"/>
    </row>
    <row r="270" ht="15" customHeight="1">
      <c r="A270" s="176"/>
      <c r="B270" s="176"/>
      <c r="C270" s="305"/>
      <c r="D270" s="305"/>
      <c r="E270" s="305"/>
      <c r="F270" s="305"/>
      <c r="G270" s="312"/>
      <c r="H270" s="313"/>
      <c r="I270" s="305"/>
      <c r="J270" s="305"/>
      <c r="K270" s="305"/>
      <c r="L270" s="312"/>
      <c r="M270" s="179"/>
      <c r="N270" s="284"/>
      <c r="O270" s="176"/>
      <c r="P270" s="176"/>
      <c r="Q270" s="176"/>
      <c r="R270" s="176"/>
    </row>
    <row r="271" ht="15" customHeight="1">
      <c r="A271" s="176"/>
      <c r="B271" s="176"/>
      <c r="C271" s="305"/>
      <c r="D271" s="305"/>
      <c r="E271" s="305"/>
      <c r="F271" s="305"/>
      <c r="G271" s="312"/>
      <c r="H271" s="313"/>
      <c r="I271" s="305"/>
      <c r="J271" s="305"/>
      <c r="K271" s="305"/>
      <c r="L271" s="312"/>
      <c r="M271" s="179"/>
      <c r="N271" s="284"/>
      <c r="O271" s="176"/>
      <c r="P271" s="176"/>
      <c r="Q271" s="176"/>
      <c r="R271" s="176"/>
    </row>
    <row r="272" ht="15" customHeight="1">
      <c r="A272" s="176"/>
      <c r="B272" s="176"/>
      <c r="C272" s="305"/>
      <c r="D272" s="305"/>
      <c r="E272" s="305"/>
      <c r="F272" s="305"/>
      <c r="G272" s="312"/>
      <c r="H272" s="313"/>
      <c r="I272" s="305"/>
      <c r="J272" s="305"/>
      <c r="K272" s="305"/>
      <c r="L272" s="312"/>
      <c r="M272" s="179"/>
      <c r="N272" s="284"/>
      <c r="O272" s="176"/>
      <c r="P272" s="176"/>
      <c r="Q272" s="176"/>
      <c r="R272" s="176"/>
    </row>
    <row r="273" ht="15" customHeight="1">
      <c r="A273" s="176"/>
      <c r="B273" s="176"/>
      <c r="C273" s="305"/>
      <c r="D273" s="305"/>
      <c r="E273" s="305"/>
      <c r="F273" s="305"/>
      <c r="G273" s="312"/>
      <c r="H273" s="313"/>
      <c r="I273" s="305"/>
      <c r="J273" s="305"/>
      <c r="K273" s="305"/>
      <c r="L273" s="312"/>
      <c r="M273" s="179"/>
      <c r="N273" s="284"/>
      <c r="O273" s="176"/>
      <c r="P273" s="176"/>
      <c r="Q273" s="176"/>
      <c r="R273" s="176"/>
    </row>
    <row r="274" ht="15" customHeight="1">
      <c r="A274" s="176"/>
      <c r="B274" s="176"/>
      <c r="C274" s="305"/>
      <c r="D274" s="305"/>
      <c r="E274" s="305"/>
      <c r="F274" s="305"/>
      <c r="G274" s="312"/>
      <c r="H274" s="313"/>
      <c r="I274" s="305"/>
      <c r="J274" s="305"/>
      <c r="K274" s="305"/>
      <c r="L274" s="312"/>
      <c r="M274" s="179"/>
      <c r="N274" s="284"/>
      <c r="O274" s="176"/>
      <c r="P274" s="176"/>
      <c r="Q274" s="176"/>
      <c r="R274" s="176"/>
    </row>
    <row r="275" ht="15" customHeight="1">
      <c r="A275" s="176"/>
      <c r="B275" s="176"/>
      <c r="C275" s="305"/>
      <c r="D275" s="305"/>
      <c r="E275" s="305"/>
      <c r="F275" s="305"/>
      <c r="G275" s="312"/>
      <c r="H275" s="313"/>
      <c r="I275" s="305"/>
      <c r="J275" s="305"/>
      <c r="K275" s="305"/>
      <c r="L275" s="312"/>
      <c r="M275" s="179"/>
      <c r="N275" s="284"/>
      <c r="O275" s="176"/>
      <c r="P275" s="176"/>
      <c r="Q275" s="176"/>
      <c r="R275" s="176"/>
    </row>
    <row r="276" ht="15" customHeight="1">
      <c r="A276" s="176"/>
      <c r="B276" s="176"/>
      <c r="C276" s="305"/>
      <c r="D276" s="305"/>
      <c r="E276" s="305"/>
      <c r="F276" s="305"/>
      <c r="G276" s="312"/>
      <c r="H276" s="313"/>
      <c r="I276" s="305"/>
      <c r="J276" s="305"/>
      <c r="K276" s="305"/>
      <c r="L276" s="312"/>
      <c r="M276" s="179"/>
      <c r="N276" s="284"/>
      <c r="O276" s="176"/>
      <c r="P276" s="176"/>
      <c r="Q276" s="176"/>
      <c r="R276" s="176"/>
    </row>
    <row r="277" ht="15" customHeight="1">
      <c r="A277" s="176"/>
      <c r="B277" s="176"/>
      <c r="C277" s="305"/>
      <c r="D277" s="305"/>
      <c r="E277" s="305"/>
      <c r="F277" s="305"/>
      <c r="G277" s="312"/>
      <c r="H277" s="313"/>
      <c r="I277" s="305"/>
      <c r="J277" s="305"/>
      <c r="K277" s="305"/>
      <c r="L277" s="312"/>
      <c r="M277" s="179"/>
      <c r="N277" s="284"/>
      <c r="O277" s="176"/>
      <c r="P277" s="176"/>
      <c r="Q277" s="176"/>
      <c r="R277" s="176"/>
    </row>
    <row r="278" ht="15" customHeight="1">
      <c r="A278" s="176"/>
      <c r="B278" s="176"/>
      <c r="C278" s="305"/>
      <c r="D278" s="305"/>
      <c r="E278" s="305"/>
      <c r="F278" s="305"/>
      <c r="G278" s="312"/>
      <c r="H278" s="313"/>
      <c r="I278" s="305"/>
      <c r="J278" s="305"/>
      <c r="K278" s="305"/>
      <c r="L278" s="312"/>
      <c r="M278" s="179"/>
      <c r="N278" s="284"/>
      <c r="O278" s="176"/>
      <c r="P278" s="176"/>
      <c r="Q278" s="176"/>
      <c r="R278" s="176"/>
    </row>
    <row r="279" ht="15" customHeight="1">
      <c r="A279" s="176"/>
      <c r="B279" s="176"/>
      <c r="C279" s="305"/>
      <c r="D279" s="305"/>
      <c r="E279" s="305"/>
      <c r="F279" s="305"/>
      <c r="G279" s="312"/>
      <c r="H279" s="313"/>
      <c r="I279" s="305"/>
      <c r="J279" s="305"/>
      <c r="K279" s="305"/>
      <c r="L279" s="312"/>
      <c r="M279" s="179"/>
      <c r="N279" s="284"/>
      <c r="O279" s="176"/>
      <c r="P279" s="176"/>
      <c r="Q279" s="176"/>
      <c r="R279" s="176"/>
    </row>
    <row r="280" ht="15" customHeight="1">
      <c r="A280" s="176"/>
      <c r="B280" s="176"/>
      <c r="C280" s="305"/>
      <c r="D280" s="305"/>
      <c r="E280" s="305"/>
      <c r="F280" s="305"/>
      <c r="G280" s="312"/>
      <c r="H280" s="313"/>
      <c r="I280" s="305"/>
      <c r="J280" s="305"/>
      <c r="K280" s="305"/>
      <c r="L280" s="312"/>
      <c r="M280" s="179"/>
      <c r="N280" s="284"/>
      <c r="O280" s="176"/>
      <c r="P280" s="176"/>
      <c r="Q280" s="176"/>
      <c r="R280" s="176"/>
    </row>
    <row r="281" ht="15" customHeight="1">
      <c r="A281" s="176"/>
      <c r="B281" s="176"/>
      <c r="C281" s="305"/>
      <c r="D281" s="305"/>
      <c r="E281" s="305"/>
      <c r="F281" s="305"/>
      <c r="G281" s="312"/>
      <c r="H281" s="313"/>
      <c r="I281" s="305"/>
      <c r="J281" s="305"/>
      <c r="K281" s="305"/>
      <c r="L281" s="312"/>
      <c r="M281" s="179"/>
      <c r="N281" s="284"/>
      <c r="O281" s="176"/>
      <c r="P281" s="176"/>
      <c r="Q281" s="176"/>
      <c r="R281" s="176"/>
    </row>
    <row r="282" ht="15" customHeight="1">
      <c r="A282" s="176"/>
      <c r="B282" s="176"/>
      <c r="C282" s="305"/>
      <c r="D282" s="305"/>
      <c r="E282" s="305"/>
      <c r="F282" s="305"/>
      <c r="G282" s="312"/>
      <c r="H282" s="313"/>
      <c r="I282" s="305"/>
      <c r="J282" s="305"/>
      <c r="K282" s="305"/>
      <c r="L282" s="312"/>
      <c r="M282" s="179"/>
      <c r="N282" s="284"/>
      <c r="O282" s="176"/>
      <c r="P282" s="176"/>
      <c r="Q282" s="176"/>
      <c r="R282" s="176"/>
    </row>
    <row r="283" ht="15" customHeight="1">
      <c r="A283" s="176"/>
      <c r="B283" s="176"/>
      <c r="C283" s="305"/>
      <c r="D283" s="305"/>
      <c r="E283" s="305"/>
      <c r="F283" s="305"/>
      <c r="G283" s="312"/>
      <c r="H283" s="313"/>
      <c r="I283" s="305"/>
      <c r="J283" s="305"/>
      <c r="K283" s="305"/>
      <c r="L283" s="312"/>
      <c r="M283" s="179"/>
      <c r="N283" s="284"/>
      <c r="O283" s="176"/>
      <c r="P283" s="176"/>
      <c r="Q283" s="176"/>
      <c r="R283" s="176"/>
    </row>
    <row r="284" ht="15" customHeight="1">
      <c r="A284" s="176"/>
      <c r="B284" s="176"/>
      <c r="C284" s="305"/>
      <c r="D284" s="305"/>
      <c r="E284" s="305"/>
      <c r="F284" s="305"/>
      <c r="G284" s="312"/>
      <c r="H284" s="313"/>
      <c r="I284" s="305"/>
      <c r="J284" s="305"/>
      <c r="K284" s="305"/>
      <c r="L284" s="312"/>
      <c r="M284" s="179"/>
      <c r="N284" s="284"/>
      <c r="O284" s="176"/>
      <c r="P284" s="176"/>
      <c r="Q284" s="176"/>
      <c r="R284" s="176"/>
    </row>
    <row r="285" ht="15" customHeight="1">
      <c r="A285" s="176"/>
      <c r="B285" s="176"/>
      <c r="C285" s="305"/>
      <c r="D285" s="305"/>
      <c r="E285" s="305"/>
      <c r="F285" s="305"/>
      <c r="G285" s="312"/>
      <c r="H285" s="313"/>
      <c r="I285" s="305"/>
      <c r="J285" s="305"/>
      <c r="K285" s="305"/>
      <c r="L285" s="312"/>
      <c r="M285" s="179"/>
      <c r="N285" s="284"/>
      <c r="O285" s="176"/>
      <c r="P285" s="176"/>
      <c r="Q285" s="176"/>
      <c r="R285" s="176"/>
    </row>
    <row r="286" ht="15" customHeight="1">
      <c r="A286" s="176"/>
      <c r="B286" s="176"/>
      <c r="C286" s="305"/>
      <c r="D286" s="305"/>
      <c r="E286" s="305"/>
      <c r="F286" s="305"/>
      <c r="G286" s="312"/>
      <c r="H286" s="313"/>
      <c r="I286" s="305"/>
      <c r="J286" s="305"/>
      <c r="K286" s="305"/>
      <c r="L286" s="312"/>
      <c r="M286" s="179"/>
      <c r="N286" s="284"/>
      <c r="O286" s="176"/>
      <c r="P286" s="176"/>
      <c r="Q286" s="176"/>
      <c r="R286" s="176"/>
    </row>
    <row r="287" ht="15" customHeight="1">
      <c r="A287" s="176"/>
      <c r="B287" s="176"/>
      <c r="C287" s="305"/>
      <c r="D287" s="305"/>
      <c r="E287" s="305"/>
      <c r="F287" s="305"/>
      <c r="G287" s="312"/>
      <c r="H287" s="313"/>
      <c r="I287" s="305"/>
      <c r="J287" s="305"/>
      <c r="K287" s="305"/>
      <c r="L287" s="312"/>
      <c r="M287" s="179"/>
      <c r="N287" s="284"/>
      <c r="O287" s="176"/>
      <c r="P287" s="176"/>
      <c r="Q287" s="176"/>
      <c r="R287" s="176"/>
    </row>
    <row r="288" ht="15" customHeight="1">
      <c r="A288" s="176"/>
      <c r="B288" s="176"/>
      <c r="C288" s="305"/>
      <c r="D288" s="305"/>
      <c r="E288" s="305"/>
      <c r="F288" s="305"/>
      <c r="G288" s="312"/>
      <c r="H288" s="313"/>
      <c r="I288" s="305"/>
      <c r="J288" s="305"/>
      <c r="K288" s="305"/>
      <c r="L288" s="312"/>
      <c r="M288" s="179"/>
      <c r="N288" s="284"/>
      <c r="O288" s="176"/>
      <c r="P288" s="176"/>
      <c r="Q288" s="176"/>
      <c r="R288" s="176"/>
    </row>
    <row r="289" ht="15" customHeight="1">
      <c r="A289" s="176"/>
      <c r="B289" s="176"/>
      <c r="C289" s="305"/>
      <c r="D289" s="305"/>
      <c r="E289" s="305"/>
      <c r="F289" s="305"/>
      <c r="G289" s="312"/>
      <c r="H289" s="313"/>
      <c r="I289" s="305"/>
      <c r="J289" s="305"/>
      <c r="K289" s="305"/>
      <c r="L289" s="312"/>
      <c r="M289" s="179"/>
      <c r="N289" s="284"/>
      <c r="O289" s="176"/>
      <c r="P289" s="176"/>
      <c r="Q289" s="176"/>
      <c r="R289" s="176"/>
    </row>
    <row r="290" ht="15" customHeight="1">
      <c r="A290" s="176"/>
      <c r="B290" s="176"/>
      <c r="C290" s="305"/>
      <c r="D290" s="305"/>
      <c r="E290" s="305"/>
      <c r="F290" s="305"/>
      <c r="G290" s="312"/>
      <c r="H290" s="313"/>
      <c r="I290" s="305"/>
      <c r="J290" s="305"/>
      <c r="K290" s="305"/>
      <c r="L290" s="312"/>
      <c r="M290" s="179"/>
      <c r="N290" s="284"/>
      <c r="O290" s="176"/>
      <c r="P290" s="176"/>
      <c r="Q290" s="176"/>
      <c r="R290" s="176"/>
    </row>
    <row r="291" ht="15" customHeight="1">
      <c r="A291" s="176"/>
      <c r="B291" s="176"/>
      <c r="C291" s="305"/>
      <c r="D291" s="305"/>
      <c r="E291" s="305"/>
      <c r="F291" s="305"/>
      <c r="G291" s="312"/>
      <c r="H291" s="313"/>
      <c r="I291" s="305"/>
      <c r="J291" s="305"/>
      <c r="K291" s="305"/>
      <c r="L291" s="312"/>
      <c r="M291" s="179"/>
      <c r="N291" s="284"/>
      <c r="O291" s="176"/>
      <c r="P291" s="176"/>
      <c r="Q291" s="176"/>
      <c r="R291" s="176"/>
    </row>
    <row r="292" ht="15" customHeight="1">
      <c r="A292" s="176"/>
      <c r="B292" s="176"/>
      <c r="C292" s="305"/>
      <c r="D292" s="305"/>
      <c r="E292" s="305"/>
      <c r="F292" s="305"/>
      <c r="G292" s="312"/>
      <c r="H292" s="313"/>
      <c r="I292" s="305"/>
      <c r="J292" s="305"/>
      <c r="K292" s="305"/>
      <c r="L292" s="312"/>
      <c r="M292" s="179"/>
      <c r="N292" s="284"/>
      <c r="O292" s="176"/>
      <c r="P292" s="176"/>
      <c r="Q292" s="176"/>
      <c r="R292" s="176"/>
    </row>
    <row r="293" ht="15" customHeight="1">
      <c r="A293" s="176"/>
      <c r="B293" s="176"/>
      <c r="C293" s="305"/>
      <c r="D293" s="305"/>
      <c r="E293" s="305"/>
      <c r="F293" s="305"/>
      <c r="G293" s="312"/>
      <c r="H293" s="313"/>
      <c r="I293" s="305"/>
      <c r="J293" s="305"/>
      <c r="K293" s="305"/>
      <c r="L293" s="312"/>
      <c r="M293" s="179"/>
      <c r="N293" s="284"/>
      <c r="O293" s="176"/>
      <c r="P293" s="176"/>
      <c r="Q293" s="176"/>
      <c r="R293" s="176"/>
    </row>
    <row r="294" ht="15" customHeight="1">
      <c r="A294" s="176"/>
      <c r="B294" s="176"/>
      <c r="C294" s="305"/>
      <c r="D294" s="305"/>
      <c r="E294" s="305"/>
      <c r="F294" s="305"/>
      <c r="G294" s="312"/>
      <c r="H294" s="313"/>
      <c r="I294" s="305"/>
      <c r="J294" s="305"/>
      <c r="K294" s="305"/>
      <c r="L294" s="312"/>
      <c r="M294" s="179"/>
      <c r="N294" s="284"/>
      <c r="O294" s="176"/>
      <c r="P294" s="176"/>
      <c r="Q294" s="176"/>
      <c r="R294" s="176"/>
    </row>
    <row r="295" ht="15" customHeight="1">
      <c r="A295" s="176"/>
      <c r="B295" s="176"/>
      <c r="C295" s="305"/>
      <c r="D295" s="305"/>
      <c r="E295" s="305"/>
      <c r="F295" s="305"/>
      <c r="G295" s="312"/>
      <c r="H295" s="313"/>
      <c r="I295" s="305"/>
      <c r="J295" s="305"/>
      <c r="K295" s="305"/>
      <c r="L295" s="312"/>
      <c r="M295" s="179"/>
      <c r="N295" s="284"/>
      <c r="O295" s="176"/>
      <c r="P295" s="176"/>
      <c r="Q295" s="176"/>
      <c r="R295" s="176"/>
    </row>
    <row r="296" ht="15" customHeight="1">
      <c r="A296" s="176"/>
      <c r="B296" s="176"/>
      <c r="C296" s="305"/>
      <c r="D296" s="305"/>
      <c r="E296" s="305"/>
      <c r="F296" s="305"/>
      <c r="G296" s="312"/>
      <c r="H296" s="313"/>
      <c r="I296" s="305"/>
      <c r="J296" s="305"/>
      <c r="K296" s="305"/>
      <c r="L296" s="312"/>
      <c r="M296" s="179"/>
      <c r="N296" s="284"/>
      <c r="O296" s="176"/>
      <c r="P296" s="176"/>
      <c r="Q296" s="176"/>
      <c r="R296" s="176"/>
    </row>
    <row r="297" ht="15" customHeight="1">
      <c r="A297" s="176"/>
      <c r="B297" s="176"/>
      <c r="C297" s="305"/>
      <c r="D297" s="305"/>
      <c r="E297" s="305"/>
      <c r="F297" s="305"/>
      <c r="G297" s="312"/>
      <c r="H297" s="313"/>
      <c r="I297" s="305"/>
      <c r="J297" s="305"/>
      <c r="K297" s="305"/>
      <c r="L297" s="312"/>
      <c r="M297" s="179"/>
      <c r="N297" s="284"/>
      <c r="O297" s="176"/>
      <c r="P297" s="176"/>
      <c r="Q297" s="176"/>
      <c r="R297" s="176"/>
    </row>
    <row r="298" ht="15" customHeight="1">
      <c r="A298" s="176"/>
      <c r="B298" s="176"/>
      <c r="C298" s="305"/>
      <c r="D298" s="305"/>
      <c r="E298" s="305"/>
      <c r="F298" s="305"/>
      <c r="G298" s="312"/>
      <c r="H298" s="313"/>
      <c r="I298" s="305"/>
      <c r="J298" s="305"/>
      <c r="K298" s="305"/>
      <c r="L298" s="312"/>
      <c r="M298" s="179"/>
      <c r="N298" s="284"/>
      <c r="O298" s="176"/>
      <c r="P298" s="176"/>
      <c r="Q298" s="176"/>
      <c r="R298" s="176"/>
    </row>
    <row r="299" ht="15" customHeight="1">
      <c r="A299" s="176"/>
      <c r="B299" s="176"/>
      <c r="C299" s="305"/>
      <c r="D299" s="305"/>
      <c r="E299" s="305"/>
      <c r="F299" s="305"/>
      <c r="G299" s="312"/>
      <c r="H299" s="313"/>
      <c r="I299" s="305"/>
      <c r="J299" s="305"/>
      <c r="K299" s="305"/>
      <c r="L299" s="312"/>
      <c r="M299" s="179"/>
      <c r="N299" s="284"/>
      <c r="O299" s="176"/>
      <c r="P299" s="176"/>
      <c r="Q299" s="176"/>
      <c r="R299" s="176"/>
    </row>
    <row r="300" ht="15" customHeight="1">
      <c r="A300" s="176"/>
      <c r="B300" s="176"/>
      <c r="C300" s="305"/>
      <c r="D300" s="305"/>
      <c r="E300" s="305"/>
      <c r="F300" s="305"/>
      <c r="G300" s="312"/>
      <c r="H300" s="313"/>
      <c r="I300" s="305"/>
      <c r="J300" s="305"/>
      <c r="K300" s="305"/>
      <c r="L300" s="312"/>
      <c r="M300" s="179"/>
      <c r="N300" s="284"/>
      <c r="O300" s="176"/>
      <c r="P300" s="176"/>
      <c r="Q300" s="176"/>
      <c r="R300" s="176"/>
    </row>
    <row r="301" ht="15" customHeight="1">
      <c r="A301" s="176"/>
      <c r="B301" s="176"/>
      <c r="C301" s="305"/>
      <c r="D301" s="305"/>
      <c r="E301" s="305"/>
      <c r="F301" s="305"/>
      <c r="G301" s="312"/>
      <c r="H301" s="313"/>
      <c r="I301" s="305"/>
      <c r="J301" s="305"/>
      <c r="K301" s="305"/>
      <c r="L301" s="312"/>
      <c r="M301" s="179"/>
      <c r="N301" s="284"/>
      <c r="O301" s="176"/>
      <c r="P301" s="176"/>
      <c r="Q301" s="176"/>
      <c r="R301" s="176"/>
    </row>
    <row r="302" ht="15" customHeight="1">
      <c r="A302" s="176"/>
      <c r="B302" s="176"/>
      <c r="C302" s="305"/>
      <c r="D302" s="305"/>
      <c r="E302" s="305"/>
      <c r="F302" s="305"/>
      <c r="G302" s="312"/>
      <c r="H302" s="313"/>
      <c r="I302" s="305"/>
      <c r="J302" s="305"/>
      <c r="K302" s="305"/>
      <c r="L302" s="312"/>
      <c r="M302" s="179"/>
      <c r="N302" s="284"/>
      <c r="O302" s="176"/>
      <c r="P302" s="176"/>
      <c r="Q302" s="176"/>
      <c r="R302" s="176"/>
    </row>
    <row r="303" ht="15" customHeight="1">
      <c r="A303" s="176"/>
      <c r="B303" s="176"/>
      <c r="C303" s="305"/>
      <c r="D303" s="305"/>
      <c r="E303" s="305"/>
      <c r="F303" s="305"/>
      <c r="G303" s="312"/>
      <c r="H303" s="313"/>
      <c r="I303" s="305"/>
      <c r="J303" s="305"/>
      <c r="K303" s="305"/>
      <c r="L303" s="312"/>
      <c r="M303" s="179"/>
      <c r="N303" s="284"/>
      <c r="O303" s="176"/>
      <c r="P303" s="176"/>
      <c r="Q303" s="176"/>
      <c r="R303" s="176"/>
    </row>
    <row r="304" ht="15" customHeight="1">
      <c r="A304" s="176"/>
      <c r="B304" s="176"/>
      <c r="C304" s="305"/>
      <c r="D304" s="305"/>
      <c r="E304" s="305"/>
      <c r="F304" s="305"/>
      <c r="G304" s="312"/>
      <c r="H304" s="313"/>
      <c r="I304" s="305"/>
      <c r="J304" s="305"/>
      <c r="K304" s="305"/>
      <c r="L304" s="312"/>
      <c r="M304" s="179"/>
      <c r="N304" s="284"/>
      <c r="O304" s="176"/>
      <c r="P304" s="176"/>
      <c r="Q304" s="176"/>
      <c r="R304" s="176"/>
    </row>
    <row r="305" ht="15" customHeight="1">
      <c r="A305" s="176"/>
      <c r="B305" s="176"/>
      <c r="C305" s="305"/>
      <c r="D305" s="305"/>
      <c r="E305" s="305"/>
      <c r="F305" s="305"/>
      <c r="G305" s="312"/>
      <c r="H305" s="313"/>
      <c r="I305" s="305"/>
      <c r="J305" s="305"/>
      <c r="K305" s="305"/>
      <c r="L305" s="312"/>
      <c r="M305" s="179"/>
      <c r="N305" s="284"/>
      <c r="O305" s="176"/>
      <c r="P305" s="176"/>
      <c r="Q305" s="176"/>
      <c r="R305" s="176"/>
    </row>
    <row r="306" ht="15" customHeight="1">
      <c r="A306" s="176"/>
      <c r="B306" s="176"/>
      <c r="C306" s="305"/>
      <c r="D306" s="305"/>
      <c r="E306" s="305"/>
      <c r="F306" s="305"/>
      <c r="G306" s="312"/>
      <c r="H306" s="313"/>
      <c r="I306" s="305"/>
      <c r="J306" s="305"/>
      <c r="K306" s="305"/>
      <c r="L306" s="312"/>
      <c r="M306" s="179"/>
      <c r="N306" s="284"/>
      <c r="O306" s="176"/>
      <c r="P306" s="176"/>
      <c r="Q306" s="176"/>
      <c r="R306" s="176"/>
    </row>
    <row r="307" ht="15" customHeight="1">
      <c r="A307" s="176"/>
      <c r="B307" s="176"/>
      <c r="C307" s="305"/>
      <c r="D307" s="305"/>
      <c r="E307" s="305"/>
      <c r="F307" s="305"/>
      <c r="G307" s="312"/>
      <c r="H307" s="313"/>
      <c r="I307" s="305"/>
      <c r="J307" s="305"/>
      <c r="K307" s="305"/>
      <c r="L307" s="312"/>
      <c r="M307" s="179"/>
      <c r="N307" s="284"/>
      <c r="O307" s="176"/>
      <c r="P307" s="176"/>
      <c r="Q307" s="176"/>
      <c r="R307" s="176"/>
    </row>
    <row r="308" ht="15" customHeight="1">
      <c r="A308" s="176"/>
      <c r="B308" s="176"/>
      <c r="C308" s="305"/>
      <c r="D308" s="305"/>
      <c r="E308" s="305"/>
      <c r="F308" s="305"/>
      <c r="G308" s="312"/>
      <c r="H308" s="313"/>
      <c r="I308" s="305"/>
      <c r="J308" s="305"/>
      <c r="K308" s="305"/>
      <c r="L308" s="312"/>
      <c r="M308" s="179"/>
      <c r="N308" s="284"/>
      <c r="O308" s="176"/>
      <c r="P308" s="176"/>
      <c r="Q308" s="176"/>
      <c r="R308" s="176"/>
    </row>
    <row r="309" ht="15" customHeight="1">
      <c r="A309" s="176"/>
      <c r="B309" s="176"/>
      <c r="C309" s="305"/>
      <c r="D309" s="305"/>
      <c r="E309" s="305"/>
      <c r="F309" s="305"/>
      <c r="G309" s="312"/>
      <c r="H309" s="313"/>
      <c r="I309" s="305"/>
      <c r="J309" s="305"/>
      <c r="K309" s="305"/>
      <c r="L309" s="312"/>
      <c r="M309" s="179"/>
      <c r="N309" s="284"/>
      <c r="O309" s="176"/>
      <c r="P309" s="176"/>
      <c r="Q309" s="176"/>
      <c r="R309" s="176"/>
    </row>
    <row r="310" ht="15" customHeight="1">
      <c r="A310" s="176"/>
      <c r="B310" s="176"/>
      <c r="C310" s="305"/>
      <c r="D310" s="305"/>
      <c r="E310" s="305"/>
      <c r="F310" s="305"/>
      <c r="G310" s="312"/>
      <c r="H310" s="313"/>
      <c r="I310" s="305"/>
      <c r="J310" s="305"/>
      <c r="K310" s="305"/>
      <c r="L310" s="312"/>
      <c r="M310" s="179"/>
      <c r="N310" s="284"/>
      <c r="O310" s="176"/>
      <c r="P310" s="176"/>
      <c r="Q310" s="176"/>
      <c r="R310" s="176"/>
    </row>
    <row r="311" ht="15" customHeight="1">
      <c r="A311" s="176"/>
      <c r="B311" s="176"/>
      <c r="C311" s="305"/>
      <c r="D311" s="305"/>
      <c r="E311" s="305"/>
      <c r="F311" s="305"/>
      <c r="G311" s="312"/>
      <c r="H311" s="313"/>
      <c r="I311" s="305"/>
      <c r="J311" s="305"/>
      <c r="K311" s="305"/>
      <c r="L311" s="312"/>
      <c r="M311" s="179"/>
      <c r="N311" s="284"/>
      <c r="O311" s="176"/>
      <c r="P311" s="176"/>
      <c r="Q311" s="176"/>
      <c r="R311" s="176"/>
    </row>
    <row r="312" ht="15" customHeight="1">
      <c r="A312" s="176"/>
      <c r="B312" s="176"/>
      <c r="C312" s="305"/>
      <c r="D312" s="305"/>
      <c r="E312" s="305"/>
      <c r="F312" s="305"/>
      <c r="G312" s="312"/>
      <c r="H312" s="313"/>
      <c r="I312" s="305"/>
      <c r="J312" s="305"/>
      <c r="K312" s="305"/>
      <c r="L312" s="312"/>
      <c r="M312" s="179"/>
      <c r="N312" s="284"/>
      <c r="O312" s="176"/>
      <c r="P312" s="176"/>
      <c r="Q312" s="176"/>
      <c r="R312" s="176"/>
    </row>
    <row r="313" ht="15" customHeight="1">
      <c r="A313" s="176"/>
      <c r="B313" s="176"/>
      <c r="C313" s="305"/>
      <c r="D313" s="305"/>
      <c r="E313" s="305"/>
      <c r="F313" s="305"/>
      <c r="G313" s="312"/>
      <c r="H313" s="313"/>
      <c r="I313" s="305"/>
      <c r="J313" s="305"/>
      <c r="K313" s="305"/>
      <c r="L313" s="312"/>
      <c r="M313" s="179"/>
      <c r="N313" s="284"/>
      <c r="O313" s="176"/>
      <c r="P313" s="176"/>
      <c r="Q313" s="176"/>
      <c r="R313" s="176"/>
    </row>
    <row r="314" ht="15" customHeight="1">
      <c r="A314" s="176"/>
      <c r="B314" s="176"/>
      <c r="C314" s="305"/>
      <c r="D314" s="305"/>
      <c r="E314" s="305"/>
      <c r="F314" s="305"/>
      <c r="G314" s="312"/>
      <c r="H314" s="313"/>
      <c r="I314" s="305"/>
      <c r="J314" s="305"/>
      <c r="K314" s="305"/>
      <c r="L314" s="312"/>
      <c r="M314" s="179"/>
      <c r="N314" s="284"/>
      <c r="O314" s="176"/>
      <c r="P314" s="176"/>
      <c r="Q314" s="176"/>
      <c r="R314" s="176"/>
    </row>
    <row r="315" ht="15" customHeight="1">
      <c r="A315" s="176"/>
      <c r="B315" s="176"/>
      <c r="C315" s="305"/>
      <c r="D315" s="305"/>
      <c r="E315" s="305"/>
      <c r="F315" s="305"/>
      <c r="G315" s="312"/>
      <c r="H315" s="313"/>
      <c r="I315" s="305"/>
      <c r="J315" s="305"/>
      <c r="K315" s="305"/>
      <c r="L315" s="312"/>
      <c r="M315" s="179"/>
      <c r="N315" s="284"/>
      <c r="O315" s="176"/>
      <c r="P315" s="176"/>
      <c r="Q315" s="176"/>
      <c r="R315" s="176"/>
    </row>
    <row r="316" ht="15" customHeight="1">
      <c r="A316" s="176"/>
      <c r="B316" s="176"/>
      <c r="C316" s="305"/>
      <c r="D316" s="305"/>
      <c r="E316" s="305"/>
      <c r="F316" s="305"/>
      <c r="G316" s="312"/>
      <c r="H316" s="313"/>
      <c r="I316" s="305"/>
      <c r="J316" s="305"/>
      <c r="K316" s="305"/>
      <c r="L316" s="312"/>
      <c r="M316" s="179"/>
      <c r="N316" s="284"/>
      <c r="O316" s="176"/>
      <c r="P316" s="176"/>
      <c r="Q316" s="176"/>
      <c r="R316" s="176"/>
    </row>
    <row r="317" ht="15" customHeight="1">
      <c r="A317" s="176"/>
      <c r="B317" s="176"/>
      <c r="C317" s="305"/>
      <c r="D317" s="305"/>
      <c r="E317" s="305"/>
      <c r="F317" s="305"/>
      <c r="G317" s="312"/>
      <c r="H317" s="313"/>
      <c r="I317" s="305"/>
      <c r="J317" s="305"/>
      <c r="K317" s="305"/>
      <c r="L317" s="312"/>
      <c r="M317" s="179"/>
      <c r="N317" s="284"/>
      <c r="O317" s="176"/>
      <c r="P317" s="176"/>
      <c r="Q317" s="176"/>
      <c r="R317" s="176"/>
    </row>
    <row r="318" ht="15" customHeight="1">
      <c r="A318" s="176"/>
      <c r="B318" s="176"/>
      <c r="C318" s="305"/>
      <c r="D318" s="305"/>
      <c r="E318" s="305"/>
      <c r="F318" s="305"/>
      <c r="G318" s="312"/>
      <c r="H318" s="313"/>
      <c r="I318" s="305"/>
      <c r="J318" s="305"/>
      <c r="K318" s="305"/>
      <c r="L318" s="312"/>
      <c r="M318" s="179"/>
      <c r="N318" s="284"/>
      <c r="O318" s="176"/>
      <c r="P318" s="176"/>
      <c r="Q318" s="176"/>
      <c r="R318" s="176"/>
    </row>
    <row r="319" ht="15" customHeight="1">
      <c r="A319" s="176"/>
      <c r="B319" s="176"/>
      <c r="C319" s="305"/>
      <c r="D319" s="305"/>
      <c r="E319" s="305"/>
      <c r="F319" s="305"/>
      <c r="G319" s="312"/>
      <c r="H319" s="313"/>
      <c r="I319" s="305"/>
      <c r="J319" s="305"/>
      <c r="K319" s="305"/>
      <c r="L319" s="312"/>
      <c r="M319" s="179"/>
      <c r="N319" s="284"/>
      <c r="O319" s="176"/>
      <c r="P319" s="176"/>
      <c r="Q319" s="176"/>
      <c r="R319" s="176"/>
    </row>
    <row r="320" ht="15" customHeight="1">
      <c r="A320" s="176"/>
      <c r="B320" s="176"/>
      <c r="C320" s="305"/>
      <c r="D320" s="305"/>
      <c r="E320" s="305"/>
      <c r="F320" s="305"/>
      <c r="G320" s="312"/>
      <c r="H320" s="313"/>
      <c r="I320" s="305"/>
      <c r="J320" s="305"/>
      <c r="K320" s="305"/>
      <c r="L320" s="312"/>
      <c r="M320" s="179"/>
      <c r="N320" s="284"/>
      <c r="O320" s="176"/>
      <c r="P320" s="176"/>
      <c r="Q320" s="176"/>
      <c r="R320" s="176"/>
    </row>
    <row r="321" ht="15" customHeight="1">
      <c r="A321" s="176"/>
      <c r="B321" s="176"/>
      <c r="C321" s="305"/>
      <c r="D321" s="305"/>
      <c r="E321" s="305"/>
      <c r="F321" s="305"/>
      <c r="G321" s="312"/>
      <c r="H321" s="313"/>
      <c r="I321" s="305"/>
      <c r="J321" s="305"/>
      <c r="K321" s="305"/>
      <c r="L321" s="312"/>
      <c r="M321" s="179"/>
      <c r="N321" s="284"/>
      <c r="O321" s="176"/>
      <c r="P321" s="176"/>
      <c r="Q321" s="176"/>
      <c r="R321" s="176"/>
    </row>
    <row r="322" ht="15" customHeight="1">
      <c r="A322" s="176"/>
      <c r="B322" s="176"/>
      <c r="C322" s="305"/>
      <c r="D322" s="305"/>
      <c r="E322" s="305"/>
      <c r="F322" s="305"/>
      <c r="G322" s="312"/>
      <c r="H322" s="313"/>
      <c r="I322" s="305"/>
      <c r="J322" s="305"/>
      <c r="K322" s="305"/>
      <c r="L322" s="312"/>
      <c r="M322" s="179"/>
      <c r="N322" s="284"/>
      <c r="O322" s="176"/>
      <c r="P322" s="176"/>
      <c r="Q322" s="176"/>
      <c r="R322" s="176"/>
    </row>
    <row r="323" ht="15" customHeight="1">
      <c r="A323" s="176"/>
      <c r="B323" s="176"/>
      <c r="C323" s="305"/>
      <c r="D323" s="305"/>
      <c r="E323" s="305"/>
      <c r="F323" s="305"/>
      <c r="G323" s="312"/>
      <c r="H323" s="313"/>
      <c r="I323" s="305"/>
      <c r="J323" s="305"/>
      <c r="K323" s="305"/>
      <c r="L323" s="312"/>
      <c r="M323" s="179"/>
      <c r="N323" s="284"/>
      <c r="O323" s="176"/>
      <c r="P323" s="176"/>
      <c r="Q323" s="176"/>
      <c r="R323" s="176"/>
    </row>
    <row r="324" ht="15" customHeight="1">
      <c r="A324" s="176"/>
      <c r="B324" s="176"/>
      <c r="C324" s="305"/>
      <c r="D324" s="305"/>
      <c r="E324" s="305"/>
      <c r="F324" s="305"/>
      <c r="G324" s="312"/>
      <c r="H324" s="313"/>
      <c r="I324" s="305"/>
      <c r="J324" s="305"/>
      <c r="K324" s="305"/>
      <c r="L324" s="312"/>
      <c r="M324" s="179"/>
      <c r="N324" s="284"/>
      <c r="O324" s="176"/>
      <c r="P324" s="176"/>
      <c r="Q324" s="176"/>
      <c r="R324" s="176"/>
    </row>
    <row r="325" ht="15" customHeight="1">
      <c r="A325" s="176"/>
      <c r="B325" s="176"/>
      <c r="C325" s="305"/>
      <c r="D325" s="305"/>
      <c r="E325" s="305"/>
      <c r="F325" s="305"/>
      <c r="G325" s="312"/>
      <c r="H325" s="313"/>
      <c r="I325" s="305"/>
      <c r="J325" s="305"/>
      <c r="K325" s="305"/>
      <c r="L325" s="312"/>
      <c r="M325" s="179"/>
      <c r="N325" s="284"/>
      <c r="O325" s="176"/>
      <c r="P325" s="176"/>
      <c r="Q325" s="176"/>
      <c r="R325" s="176"/>
    </row>
    <row r="326" ht="15" customHeight="1">
      <c r="A326" s="176"/>
      <c r="B326" s="176"/>
      <c r="C326" s="305"/>
      <c r="D326" s="305"/>
      <c r="E326" s="305"/>
      <c r="F326" s="305"/>
      <c r="G326" s="312"/>
      <c r="H326" s="313"/>
      <c r="I326" s="305"/>
      <c r="J326" s="305"/>
      <c r="K326" s="305"/>
      <c r="L326" s="312"/>
      <c r="M326" s="179"/>
      <c r="N326" s="284"/>
      <c r="O326" s="176"/>
      <c r="P326" s="176"/>
      <c r="Q326" s="176"/>
      <c r="R326" s="176"/>
    </row>
    <row r="327" ht="15" customHeight="1">
      <c r="A327" s="176"/>
      <c r="B327" s="176"/>
      <c r="C327" s="305"/>
      <c r="D327" s="305"/>
      <c r="E327" s="305"/>
      <c r="F327" s="305"/>
      <c r="G327" s="312"/>
      <c r="H327" s="313"/>
      <c r="I327" s="305"/>
      <c r="J327" s="305"/>
      <c r="K327" s="305"/>
      <c r="L327" s="312"/>
      <c r="M327" s="179"/>
      <c r="N327" s="284"/>
      <c r="O327" s="176"/>
      <c r="P327" s="176"/>
      <c r="Q327" s="176"/>
      <c r="R327" s="176"/>
    </row>
    <row r="328" ht="15" customHeight="1">
      <c r="A328" s="176"/>
      <c r="B328" s="176"/>
      <c r="C328" s="305"/>
      <c r="D328" s="305"/>
      <c r="E328" s="305"/>
      <c r="F328" s="305"/>
      <c r="G328" s="312"/>
      <c r="H328" s="313"/>
      <c r="I328" s="305"/>
      <c r="J328" s="305"/>
      <c r="K328" s="305"/>
      <c r="L328" s="312"/>
      <c r="M328" s="179"/>
      <c r="N328" s="284"/>
      <c r="O328" s="176"/>
      <c r="P328" s="176"/>
      <c r="Q328" s="176"/>
      <c r="R328" s="176"/>
    </row>
    <row r="329" ht="15" customHeight="1">
      <c r="A329" s="176"/>
      <c r="B329" s="176"/>
      <c r="C329" s="305"/>
      <c r="D329" s="305"/>
      <c r="E329" s="305"/>
      <c r="F329" s="305"/>
      <c r="G329" s="312"/>
      <c r="H329" s="313"/>
      <c r="I329" s="305"/>
      <c r="J329" s="305"/>
      <c r="K329" s="305"/>
      <c r="L329" s="312"/>
      <c r="M329" s="179"/>
      <c r="N329" s="284"/>
      <c r="O329" s="176"/>
      <c r="P329" s="176"/>
      <c r="Q329" s="176"/>
      <c r="R329" s="176"/>
    </row>
    <row r="330" ht="15" customHeight="1">
      <c r="A330" s="176"/>
      <c r="B330" s="176"/>
      <c r="C330" s="305"/>
      <c r="D330" s="305"/>
      <c r="E330" s="305"/>
      <c r="F330" s="305"/>
      <c r="G330" s="312"/>
      <c r="H330" s="313"/>
      <c r="I330" s="305"/>
      <c r="J330" s="305"/>
      <c r="K330" s="305"/>
      <c r="L330" s="312"/>
      <c r="M330" s="179"/>
      <c r="N330" s="284"/>
      <c r="O330" s="176"/>
      <c r="P330" s="176"/>
      <c r="Q330" s="176"/>
      <c r="R330" s="176"/>
    </row>
    <row r="331" ht="15" customHeight="1">
      <c r="A331" s="176"/>
      <c r="B331" s="176"/>
      <c r="C331" s="305"/>
      <c r="D331" s="305"/>
      <c r="E331" s="305"/>
      <c r="F331" s="305"/>
      <c r="G331" s="312"/>
      <c r="H331" s="313"/>
      <c r="I331" s="305"/>
      <c r="J331" s="305"/>
      <c r="K331" s="305"/>
      <c r="L331" s="312"/>
      <c r="M331" s="179"/>
      <c r="N331" s="284"/>
      <c r="O331" s="176"/>
      <c r="P331" s="176"/>
      <c r="Q331" s="176"/>
      <c r="R331" s="176"/>
    </row>
    <row r="332" ht="15" customHeight="1">
      <c r="A332" s="176"/>
      <c r="B332" s="176"/>
      <c r="C332" s="305"/>
      <c r="D332" s="305"/>
      <c r="E332" s="305"/>
      <c r="F332" s="305"/>
      <c r="G332" s="312"/>
      <c r="H332" s="313"/>
      <c r="I332" s="305"/>
      <c r="J332" s="305"/>
      <c r="K332" s="305"/>
      <c r="L332" s="312"/>
      <c r="M332" s="179"/>
      <c r="N332" s="284"/>
      <c r="O332" s="176"/>
      <c r="P332" s="176"/>
      <c r="Q332" s="176"/>
      <c r="R332" s="176"/>
    </row>
    <row r="333" ht="15" customHeight="1">
      <c r="A333" s="176"/>
      <c r="B333" s="176"/>
      <c r="C333" s="305"/>
      <c r="D333" s="305"/>
      <c r="E333" s="305"/>
      <c r="F333" s="305"/>
      <c r="G333" s="312"/>
      <c r="H333" s="313"/>
      <c r="I333" s="305"/>
      <c r="J333" s="305"/>
      <c r="K333" s="305"/>
      <c r="L333" s="312"/>
      <c r="M333" s="179"/>
      <c r="N333" s="284"/>
      <c r="O333" s="176"/>
      <c r="P333" s="176"/>
      <c r="Q333" s="176"/>
      <c r="R333" s="176"/>
    </row>
    <row r="334" ht="15" customHeight="1">
      <c r="A334" s="176"/>
      <c r="B334" s="176"/>
      <c r="C334" s="305"/>
      <c r="D334" s="305"/>
      <c r="E334" s="305"/>
      <c r="F334" s="305"/>
      <c r="G334" s="312"/>
      <c r="H334" s="313"/>
      <c r="I334" s="305"/>
      <c r="J334" s="305"/>
      <c r="K334" s="305"/>
      <c r="L334" s="312"/>
      <c r="M334" s="179"/>
      <c r="N334" s="284"/>
      <c r="O334" s="176"/>
      <c r="P334" s="176"/>
      <c r="Q334" s="176"/>
      <c r="R334" s="176"/>
    </row>
    <row r="335" ht="15" customHeight="1">
      <c r="A335" s="176"/>
      <c r="B335" s="176"/>
      <c r="C335" s="305"/>
      <c r="D335" s="305"/>
      <c r="E335" s="305"/>
      <c r="F335" s="305"/>
      <c r="G335" s="312"/>
      <c r="H335" s="313"/>
      <c r="I335" s="305"/>
      <c r="J335" s="305"/>
      <c r="K335" s="305"/>
      <c r="L335" s="312"/>
      <c r="M335" s="179"/>
      <c r="N335" s="284"/>
      <c r="O335" s="176"/>
      <c r="P335" s="176"/>
      <c r="Q335" s="176"/>
      <c r="R335" s="176"/>
    </row>
    <row r="336" ht="15" customHeight="1">
      <c r="A336" s="176"/>
      <c r="B336" s="176"/>
      <c r="C336" s="305"/>
      <c r="D336" s="305"/>
      <c r="E336" s="305"/>
      <c r="F336" s="305"/>
      <c r="G336" s="312"/>
      <c r="H336" s="313"/>
      <c r="I336" s="305"/>
      <c r="J336" s="305"/>
      <c r="K336" s="305"/>
      <c r="L336" s="312"/>
      <c r="M336" s="179"/>
      <c r="N336" s="284"/>
      <c r="O336" s="176"/>
      <c r="P336" s="176"/>
      <c r="Q336" s="176"/>
      <c r="R336" s="176"/>
    </row>
    <row r="337" ht="15" customHeight="1">
      <c r="A337" s="176"/>
      <c r="B337" s="176"/>
      <c r="C337" s="305"/>
      <c r="D337" s="305"/>
      <c r="E337" s="305"/>
      <c r="F337" s="305"/>
      <c r="G337" s="312"/>
      <c r="H337" s="313"/>
      <c r="I337" s="305"/>
      <c r="J337" s="305"/>
      <c r="K337" s="305"/>
      <c r="L337" s="312"/>
      <c r="M337" s="179"/>
      <c r="N337" s="284"/>
      <c r="O337" s="176"/>
      <c r="P337" s="176"/>
      <c r="Q337" s="176"/>
      <c r="R337" s="176"/>
    </row>
    <row r="338" ht="15" customHeight="1">
      <c r="A338" s="176"/>
      <c r="B338" s="176"/>
      <c r="C338" s="305"/>
      <c r="D338" s="305"/>
      <c r="E338" s="305"/>
      <c r="F338" s="305"/>
      <c r="G338" s="312"/>
      <c r="H338" s="313"/>
      <c r="I338" s="305"/>
      <c r="J338" s="305"/>
      <c r="K338" s="305"/>
      <c r="L338" s="312"/>
      <c r="M338" s="179"/>
      <c r="N338" s="284"/>
      <c r="O338" s="176"/>
      <c r="P338" s="176"/>
      <c r="Q338" s="176"/>
      <c r="R338" s="176"/>
    </row>
    <row r="339" ht="15" customHeight="1">
      <c r="A339" s="176"/>
      <c r="B339" s="176"/>
      <c r="C339" s="305"/>
      <c r="D339" s="305"/>
      <c r="E339" s="305"/>
      <c r="F339" s="305"/>
      <c r="G339" s="312"/>
      <c r="H339" s="313"/>
      <c r="I339" s="305"/>
      <c r="J339" s="305"/>
      <c r="K339" s="305"/>
      <c r="L339" s="312"/>
      <c r="M339" s="179"/>
      <c r="N339" s="284"/>
      <c r="O339" s="176"/>
      <c r="P339" s="176"/>
      <c r="Q339" s="176"/>
      <c r="R339" s="176"/>
    </row>
    <row r="340" ht="15" customHeight="1">
      <c r="A340" s="176"/>
      <c r="B340" s="176"/>
      <c r="C340" s="305"/>
      <c r="D340" s="305"/>
      <c r="E340" s="305"/>
      <c r="F340" s="305"/>
      <c r="G340" s="312"/>
      <c r="H340" s="313"/>
      <c r="I340" s="305"/>
      <c r="J340" s="305"/>
      <c r="K340" s="305"/>
      <c r="L340" s="312"/>
      <c r="M340" s="179"/>
      <c r="N340" s="284"/>
      <c r="O340" s="176"/>
      <c r="P340" s="176"/>
      <c r="Q340" s="176"/>
      <c r="R340" s="176"/>
    </row>
    <row r="341" ht="15" customHeight="1">
      <c r="A341" s="176"/>
      <c r="B341" s="176"/>
      <c r="C341" s="305"/>
      <c r="D341" s="305"/>
      <c r="E341" s="305"/>
      <c r="F341" s="305"/>
      <c r="G341" s="312"/>
      <c r="H341" s="313"/>
      <c r="I341" s="305"/>
      <c r="J341" s="305"/>
      <c r="K341" s="305"/>
      <c r="L341" s="312"/>
      <c r="M341" s="179"/>
      <c r="N341" s="284"/>
      <c r="O341" s="176"/>
      <c r="P341" s="176"/>
      <c r="Q341" s="176"/>
      <c r="R341" s="176"/>
    </row>
    <row r="342" ht="15" customHeight="1">
      <c r="A342" s="176"/>
      <c r="B342" s="176"/>
      <c r="C342" s="305"/>
      <c r="D342" s="305"/>
      <c r="E342" s="305"/>
      <c r="F342" s="305"/>
      <c r="G342" s="312"/>
      <c r="H342" s="313"/>
      <c r="I342" s="305"/>
      <c r="J342" s="305"/>
      <c r="K342" s="305"/>
      <c r="L342" s="312"/>
      <c r="M342" s="179"/>
      <c r="N342" s="284"/>
      <c r="O342" s="176"/>
      <c r="P342" s="176"/>
      <c r="Q342" s="176"/>
      <c r="R342" s="176"/>
    </row>
    <row r="343" ht="15" customHeight="1">
      <c r="A343" s="176"/>
      <c r="B343" s="176"/>
      <c r="C343" s="305"/>
      <c r="D343" s="305"/>
      <c r="E343" s="305"/>
      <c r="F343" s="305"/>
      <c r="G343" s="312"/>
      <c r="H343" s="313"/>
      <c r="I343" s="305"/>
      <c r="J343" s="305"/>
      <c r="K343" s="305"/>
      <c r="L343" s="312"/>
      <c r="M343" s="179"/>
      <c r="N343" s="284"/>
      <c r="O343" s="176"/>
      <c r="P343" s="176"/>
      <c r="Q343" s="176"/>
      <c r="R343" s="176"/>
    </row>
    <row r="344" ht="15" customHeight="1">
      <c r="A344" s="176"/>
      <c r="B344" s="176"/>
      <c r="C344" s="305"/>
      <c r="D344" s="305"/>
      <c r="E344" s="305"/>
      <c r="F344" s="305"/>
      <c r="G344" s="312"/>
      <c r="H344" s="313"/>
      <c r="I344" s="305"/>
      <c r="J344" s="305"/>
      <c r="K344" s="305"/>
      <c r="L344" s="312"/>
      <c r="M344" s="179"/>
      <c r="N344" s="284"/>
      <c r="O344" s="176"/>
      <c r="P344" s="176"/>
      <c r="Q344" s="176"/>
      <c r="R344" s="176"/>
    </row>
    <row r="345" ht="15" customHeight="1">
      <c r="A345" s="176"/>
      <c r="B345" s="176"/>
      <c r="C345" s="305"/>
      <c r="D345" s="305"/>
      <c r="E345" s="305"/>
      <c r="F345" s="305"/>
      <c r="G345" s="312"/>
      <c r="H345" s="313"/>
      <c r="I345" s="305"/>
      <c r="J345" s="305"/>
      <c r="K345" s="305"/>
      <c r="L345" s="312"/>
      <c r="M345" s="179"/>
      <c r="N345" s="284"/>
      <c r="O345" s="176"/>
      <c r="P345" s="176"/>
      <c r="Q345" s="176"/>
      <c r="R345" s="176"/>
    </row>
    <row r="346" ht="15" customHeight="1">
      <c r="A346" s="176"/>
      <c r="B346" s="176"/>
      <c r="C346" s="305"/>
      <c r="D346" s="305"/>
      <c r="E346" s="305"/>
      <c r="F346" s="305"/>
      <c r="G346" s="312"/>
      <c r="H346" s="313"/>
      <c r="I346" s="305"/>
      <c r="J346" s="305"/>
      <c r="K346" s="305"/>
      <c r="L346" s="312"/>
      <c r="M346" s="179"/>
      <c r="N346" s="284"/>
      <c r="O346" s="176"/>
      <c r="P346" s="176"/>
      <c r="Q346" s="176"/>
      <c r="R346" s="176"/>
    </row>
    <row r="347" ht="15" customHeight="1">
      <c r="A347" s="176"/>
      <c r="B347" s="176"/>
      <c r="C347" s="305"/>
      <c r="D347" s="305"/>
      <c r="E347" s="305"/>
      <c r="F347" s="305"/>
      <c r="G347" s="312"/>
      <c r="H347" s="313"/>
      <c r="I347" s="305"/>
      <c r="J347" s="305"/>
      <c r="K347" s="305"/>
      <c r="L347" s="312"/>
      <c r="M347" s="179"/>
      <c r="N347" s="284"/>
      <c r="O347" s="176"/>
      <c r="P347" s="176"/>
      <c r="Q347" s="176"/>
      <c r="R347" s="176"/>
    </row>
    <row r="348" ht="15" customHeight="1">
      <c r="A348" s="176"/>
      <c r="B348" s="176"/>
      <c r="C348" s="305"/>
      <c r="D348" s="305"/>
      <c r="E348" s="305"/>
      <c r="F348" s="305"/>
      <c r="G348" s="312"/>
      <c r="H348" s="313"/>
      <c r="I348" s="305"/>
      <c r="J348" s="305"/>
      <c r="K348" s="305"/>
      <c r="L348" s="312"/>
      <c r="M348" s="179"/>
      <c r="N348" s="284"/>
      <c r="O348" s="176"/>
      <c r="P348" s="176"/>
      <c r="Q348" s="176"/>
      <c r="R348" s="176"/>
    </row>
    <row r="349" ht="15" customHeight="1">
      <c r="A349" s="176"/>
      <c r="B349" s="176"/>
      <c r="C349" s="305"/>
      <c r="D349" s="305"/>
      <c r="E349" s="305"/>
      <c r="F349" s="305"/>
      <c r="G349" s="312"/>
      <c r="H349" s="313"/>
      <c r="I349" s="305"/>
      <c r="J349" s="305"/>
      <c r="K349" s="305"/>
      <c r="L349" s="312"/>
      <c r="M349" s="179"/>
      <c r="N349" s="284"/>
      <c r="O349" s="176"/>
      <c r="P349" s="176"/>
      <c r="Q349" s="176"/>
      <c r="R349" s="176"/>
    </row>
    <row r="350" ht="15" customHeight="1">
      <c r="A350" s="176"/>
      <c r="B350" s="176"/>
      <c r="C350" s="305"/>
      <c r="D350" s="305"/>
      <c r="E350" s="305"/>
      <c r="F350" s="305"/>
      <c r="G350" s="312"/>
      <c r="H350" s="313"/>
      <c r="I350" s="305"/>
      <c r="J350" s="305"/>
      <c r="K350" s="305"/>
      <c r="L350" s="312"/>
      <c r="M350" s="179"/>
      <c r="N350" s="284"/>
      <c r="O350" s="176"/>
      <c r="P350" s="176"/>
      <c r="Q350" s="176"/>
      <c r="R350" s="176"/>
    </row>
    <row r="351" ht="15" customHeight="1">
      <c r="A351" s="176"/>
      <c r="B351" s="176"/>
      <c r="C351" s="305"/>
      <c r="D351" s="305"/>
      <c r="E351" s="305"/>
      <c r="F351" s="305"/>
      <c r="G351" s="312"/>
      <c r="H351" s="313"/>
      <c r="I351" s="305"/>
      <c r="J351" s="305"/>
      <c r="K351" s="305"/>
      <c r="L351" s="312"/>
      <c r="M351" s="179"/>
      <c r="N351" s="284"/>
      <c r="O351" s="176"/>
      <c r="P351" s="176"/>
      <c r="Q351" s="176"/>
      <c r="R351" s="176"/>
    </row>
    <row r="352" ht="15" customHeight="1">
      <c r="A352" s="176"/>
      <c r="B352" s="176"/>
      <c r="C352" s="305"/>
      <c r="D352" s="305"/>
      <c r="E352" s="305"/>
      <c r="F352" s="305"/>
      <c r="G352" s="312"/>
      <c r="H352" s="313"/>
      <c r="I352" s="305"/>
      <c r="J352" s="305"/>
      <c r="K352" s="305"/>
      <c r="L352" s="312"/>
      <c r="M352" s="179"/>
      <c r="N352" s="284"/>
      <c r="O352" s="176"/>
      <c r="P352" s="176"/>
      <c r="Q352" s="176"/>
      <c r="R352" s="176"/>
    </row>
    <row r="353" ht="15" customHeight="1">
      <c r="A353" s="176"/>
      <c r="B353" s="176"/>
      <c r="C353" s="305"/>
      <c r="D353" s="305"/>
      <c r="E353" s="305"/>
      <c r="F353" s="305"/>
      <c r="G353" s="312"/>
      <c r="H353" s="313"/>
      <c r="I353" s="305"/>
      <c r="J353" s="305"/>
      <c r="K353" s="305"/>
      <c r="L353" s="312"/>
      <c r="M353" s="179"/>
      <c r="N353" s="284"/>
      <c r="O353" s="176"/>
      <c r="P353" s="176"/>
      <c r="Q353" s="176"/>
      <c r="R353" s="176"/>
    </row>
    <row r="354" ht="15" customHeight="1">
      <c r="A354" s="176"/>
      <c r="B354" s="176"/>
      <c r="C354" s="305"/>
      <c r="D354" s="305"/>
      <c r="E354" s="305"/>
      <c r="F354" s="305"/>
      <c r="G354" s="312"/>
      <c r="H354" s="313"/>
      <c r="I354" s="305"/>
      <c r="J354" s="305"/>
      <c r="K354" s="305"/>
      <c r="L354" s="312"/>
      <c r="M354" s="179"/>
      <c r="N354" s="284"/>
      <c r="O354" s="176"/>
      <c r="P354" s="176"/>
      <c r="Q354" s="176"/>
      <c r="R354" s="176"/>
    </row>
    <row r="355" ht="15" customHeight="1">
      <c r="A355" s="176"/>
      <c r="B355" s="176"/>
      <c r="C355" s="305"/>
      <c r="D355" s="305"/>
      <c r="E355" s="305"/>
      <c r="F355" s="305"/>
      <c r="G355" s="312"/>
      <c r="H355" s="313"/>
      <c r="I355" s="305"/>
      <c r="J355" s="305"/>
      <c r="K355" s="305"/>
      <c r="L355" s="312"/>
      <c r="M355" s="179"/>
      <c r="N355" s="284"/>
      <c r="O355" s="176"/>
      <c r="P355" s="176"/>
      <c r="Q355" s="176"/>
      <c r="R355" s="176"/>
    </row>
    <row r="356" ht="15" customHeight="1">
      <c r="A356" s="176"/>
      <c r="B356" s="176"/>
      <c r="C356" s="305"/>
      <c r="D356" s="305"/>
      <c r="E356" s="305"/>
      <c r="F356" s="305"/>
      <c r="G356" s="312"/>
      <c r="H356" s="313"/>
      <c r="I356" s="305"/>
      <c r="J356" s="305"/>
      <c r="K356" s="305"/>
      <c r="L356" s="312"/>
      <c r="M356" s="179"/>
      <c r="N356" s="284"/>
      <c r="O356" s="176"/>
      <c r="P356" s="176"/>
      <c r="Q356" s="176"/>
      <c r="R356" s="176"/>
    </row>
    <row r="357" ht="15" customHeight="1">
      <c r="A357" s="176"/>
      <c r="B357" s="176"/>
      <c r="C357" s="305"/>
      <c r="D357" s="305"/>
      <c r="E357" s="305"/>
      <c r="F357" s="305"/>
      <c r="G357" s="312"/>
      <c r="H357" s="313"/>
      <c r="I357" s="305"/>
      <c r="J357" s="305"/>
      <c r="K357" s="305"/>
      <c r="L357" s="312"/>
      <c r="M357" s="179"/>
      <c r="N357" s="284"/>
      <c r="O357" s="176"/>
      <c r="P357" s="176"/>
      <c r="Q357" s="176"/>
      <c r="R357" s="176"/>
    </row>
    <row r="358" ht="15" customHeight="1">
      <c r="A358" s="176"/>
      <c r="B358" s="176"/>
      <c r="C358" s="305"/>
      <c r="D358" s="305"/>
      <c r="E358" s="305"/>
      <c r="F358" s="305"/>
      <c r="G358" s="312"/>
      <c r="H358" s="313"/>
      <c r="I358" s="305"/>
      <c r="J358" s="305"/>
      <c r="K358" s="305"/>
      <c r="L358" s="312"/>
      <c r="M358" s="179"/>
      <c r="N358" s="284"/>
      <c r="O358" s="176"/>
      <c r="P358" s="176"/>
      <c r="Q358" s="176"/>
      <c r="R358" s="176"/>
    </row>
    <row r="359" ht="15" customHeight="1">
      <c r="A359" s="176"/>
      <c r="B359" s="176"/>
      <c r="C359" s="305"/>
      <c r="D359" s="305"/>
      <c r="E359" s="305"/>
      <c r="F359" s="305"/>
      <c r="G359" s="312"/>
      <c r="H359" s="313"/>
      <c r="I359" s="305"/>
      <c r="J359" s="305"/>
      <c r="K359" s="305"/>
      <c r="L359" s="312"/>
      <c r="M359" s="179"/>
      <c r="N359" s="284"/>
      <c r="O359" s="176"/>
      <c r="P359" s="176"/>
      <c r="Q359" s="176"/>
      <c r="R359" s="176"/>
    </row>
    <row r="360" ht="15" customHeight="1">
      <c r="A360" s="176"/>
      <c r="B360" s="176"/>
      <c r="C360" s="305"/>
      <c r="D360" s="305"/>
      <c r="E360" s="305"/>
      <c r="F360" s="305"/>
      <c r="G360" s="312"/>
      <c r="H360" s="313"/>
      <c r="I360" s="305"/>
      <c r="J360" s="305"/>
      <c r="K360" s="305"/>
      <c r="L360" s="312"/>
      <c r="M360" s="179"/>
      <c r="N360" s="284"/>
      <c r="O360" s="176"/>
      <c r="P360" s="176"/>
      <c r="Q360" s="176"/>
      <c r="R360" s="176"/>
    </row>
    <row r="361" ht="15" customHeight="1">
      <c r="A361" s="176"/>
      <c r="B361" s="176"/>
      <c r="C361" s="305"/>
      <c r="D361" s="305"/>
      <c r="E361" s="305"/>
      <c r="F361" s="305"/>
      <c r="G361" s="312"/>
      <c r="H361" s="313"/>
      <c r="I361" s="305"/>
      <c r="J361" s="305"/>
      <c r="K361" s="305"/>
      <c r="L361" s="312"/>
      <c r="M361" s="179"/>
      <c r="N361" s="284"/>
      <c r="O361" s="176"/>
      <c r="P361" s="176"/>
      <c r="Q361" s="176"/>
      <c r="R361" s="176"/>
    </row>
    <row r="362" ht="15" customHeight="1">
      <c r="A362" s="176"/>
      <c r="B362" s="176"/>
      <c r="C362" s="305"/>
      <c r="D362" s="305"/>
      <c r="E362" s="305"/>
      <c r="F362" s="305"/>
      <c r="G362" s="312"/>
      <c r="H362" s="313"/>
      <c r="I362" s="305"/>
      <c r="J362" s="305"/>
      <c r="K362" s="305"/>
      <c r="L362" s="312"/>
      <c r="M362" s="179"/>
      <c r="N362" s="284"/>
      <c r="O362" s="176"/>
      <c r="P362" s="176"/>
      <c r="Q362" s="176"/>
      <c r="R362" s="176"/>
    </row>
    <row r="363" ht="15" customHeight="1">
      <c r="A363" s="176"/>
      <c r="B363" s="176"/>
      <c r="C363" s="305"/>
      <c r="D363" s="305"/>
      <c r="E363" s="305"/>
      <c r="F363" s="305"/>
      <c r="G363" s="312"/>
      <c r="H363" s="313"/>
      <c r="I363" s="305"/>
      <c r="J363" s="305"/>
      <c r="K363" s="305"/>
      <c r="L363" s="312"/>
      <c r="M363" s="179"/>
      <c r="N363" s="284"/>
      <c r="O363" s="176"/>
      <c r="P363" s="176"/>
      <c r="Q363" s="176"/>
      <c r="R363" s="176"/>
    </row>
    <row r="364" ht="15" customHeight="1">
      <c r="A364" s="176"/>
      <c r="B364" s="176"/>
      <c r="C364" s="305"/>
      <c r="D364" s="305"/>
      <c r="E364" s="305"/>
      <c r="F364" s="305"/>
      <c r="G364" s="312"/>
      <c r="H364" s="313"/>
      <c r="I364" s="305"/>
      <c r="J364" s="305"/>
      <c r="K364" s="305"/>
      <c r="L364" s="312"/>
      <c r="M364" s="179"/>
      <c r="N364" s="284"/>
      <c r="O364" s="176"/>
      <c r="P364" s="176"/>
      <c r="Q364" s="176"/>
      <c r="R364" s="176"/>
    </row>
    <row r="365" ht="15" customHeight="1">
      <c r="A365" s="176"/>
      <c r="B365" s="176"/>
      <c r="C365" s="305"/>
      <c r="D365" s="305"/>
      <c r="E365" s="305"/>
      <c r="F365" s="305"/>
      <c r="G365" s="312"/>
      <c r="H365" s="313"/>
      <c r="I365" s="305"/>
      <c r="J365" s="305"/>
      <c r="K365" s="305"/>
      <c r="L365" s="312"/>
      <c r="M365" s="179"/>
      <c r="N365" s="284"/>
      <c r="O365" s="176"/>
      <c r="P365" s="176"/>
      <c r="Q365" s="176"/>
      <c r="R365" s="176"/>
    </row>
    <row r="366" ht="15" customHeight="1">
      <c r="A366" s="176"/>
      <c r="B366" s="176"/>
      <c r="C366" s="305"/>
      <c r="D366" s="305"/>
      <c r="E366" s="305"/>
      <c r="F366" s="305"/>
      <c r="G366" s="312"/>
      <c r="H366" s="313"/>
      <c r="I366" s="305"/>
      <c r="J366" s="305"/>
      <c r="K366" s="305"/>
      <c r="L366" s="312"/>
      <c r="M366" s="179"/>
      <c r="N366" s="284"/>
      <c r="O366" s="176"/>
      <c r="P366" s="176"/>
      <c r="Q366" s="176"/>
      <c r="R366" s="176"/>
    </row>
    <row r="367" ht="15" customHeight="1">
      <c r="A367" s="176"/>
      <c r="B367" s="176"/>
      <c r="C367" s="305"/>
      <c r="D367" s="305"/>
      <c r="E367" s="305"/>
      <c r="F367" s="305"/>
      <c r="G367" s="312"/>
      <c r="H367" s="313"/>
      <c r="I367" s="305"/>
      <c r="J367" s="305"/>
      <c r="K367" s="305"/>
      <c r="L367" s="312"/>
      <c r="M367" s="179"/>
      <c r="N367" s="284"/>
      <c r="O367" s="176"/>
      <c r="P367" s="176"/>
      <c r="Q367" s="176"/>
      <c r="R367" s="176"/>
    </row>
    <row r="368" ht="15" customHeight="1">
      <c r="A368" s="176"/>
      <c r="B368" s="176"/>
      <c r="C368" s="305"/>
      <c r="D368" s="305"/>
      <c r="E368" s="305"/>
      <c r="F368" s="305"/>
      <c r="G368" s="312"/>
      <c r="H368" s="313"/>
      <c r="I368" s="305"/>
      <c r="J368" s="305"/>
      <c r="K368" s="305"/>
      <c r="L368" s="312"/>
      <c r="M368" s="179"/>
      <c r="N368" s="284"/>
      <c r="O368" s="176"/>
      <c r="P368" s="176"/>
      <c r="Q368" s="176"/>
      <c r="R368" s="176"/>
    </row>
    <row r="369" ht="15" customHeight="1">
      <c r="A369" s="176"/>
      <c r="B369" s="176"/>
      <c r="C369" s="305"/>
      <c r="D369" s="305"/>
      <c r="E369" s="305"/>
      <c r="F369" s="305"/>
      <c r="G369" s="312"/>
      <c r="H369" s="313"/>
      <c r="I369" s="305"/>
      <c r="J369" s="305"/>
      <c r="K369" s="305"/>
      <c r="L369" s="312"/>
      <c r="M369" s="179"/>
      <c r="N369" s="284"/>
      <c r="O369" s="176"/>
      <c r="P369" s="176"/>
      <c r="Q369" s="176"/>
      <c r="R369" s="176"/>
    </row>
    <row r="370" ht="15" customHeight="1">
      <c r="A370" s="176"/>
      <c r="B370" s="176"/>
      <c r="C370" s="305"/>
      <c r="D370" s="305"/>
      <c r="E370" s="305"/>
      <c r="F370" s="305"/>
      <c r="G370" s="312"/>
      <c r="H370" s="313"/>
      <c r="I370" s="305"/>
      <c r="J370" s="305"/>
      <c r="K370" s="305"/>
      <c r="L370" s="312"/>
      <c r="M370" s="179"/>
      <c r="N370" s="284"/>
      <c r="O370" s="176"/>
      <c r="P370" s="176"/>
      <c r="Q370" s="176"/>
      <c r="R370" s="176"/>
    </row>
    <row r="371" ht="15" customHeight="1">
      <c r="A371" s="176"/>
      <c r="B371" s="176"/>
      <c r="C371" s="305"/>
      <c r="D371" s="305"/>
      <c r="E371" s="305"/>
      <c r="F371" s="305"/>
      <c r="G371" s="312"/>
      <c r="H371" s="313"/>
      <c r="I371" s="305"/>
      <c r="J371" s="305"/>
      <c r="K371" s="305"/>
      <c r="L371" s="312"/>
      <c r="M371" s="179"/>
      <c r="N371" s="284"/>
      <c r="O371" s="176"/>
      <c r="P371" s="176"/>
      <c r="Q371" s="176"/>
      <c r="R371" s="176"/>
    </row>
    <row r="372" ht="15" customHeight="1">
      <c r="A372" s="176"/>
      <c r="B372" s="176"/>
      <c r="C372" s="305"/>
      <c r="D372" s="305"/>
      <c r="E372" s="305"/>
      <c r="F372" s="305"/>
      <c r="G372" s="312"/>
      <c r="H372" s="313"/>
      <c r="I372" s="305"/>
      <c r="J372" s="305"/>
      <c r="K372" s="305"/>
      <c r="L372" s="312"/>
      <c r="M372" s="179"/>
      <c r="N372" s="284"/>
      <c r="O372" s="176"/>
      <c r="P372" s="176"/>
      <c r="Q372" s="176"/>
      <c r="R372" s="176"/>
    </row>
    <row r="373" ht="15" customHeight="1">
      <c r="A373" s="176"/>
      <c r="B373" s="176"/>
      <c r="C373" s="305"/>
      <c r="D373" s="305"/>
      <c r="E373" s="305"/>
      <c r="F373" s="305"/>
      <c r="G373" s="312"/>
      <c r="H373" s="313"/>
      <c r="I373" s="305"/>
      <c r="J373" s="305"/>
      <c r="K373" s="305"/>
      <c r="L373" s="312"/>
      <c r="M373" s="179"/>
      <c r="N373" s="284"/>
      <c r="O373" s="176"/>
      <c r="P373" s="176"/>
      <c r="Q373" s="176"/>
      <c r="R373" s="176"/>
    </row>
    <row r="374" ht="15" customHeight="1">
      <c r="A374" s="176"/>
      <c r="B374" s="176"/>
      <c r="C374" s="305"/>
      <c r="D374" s="305"/>
      <c r="E374" s="305"/>
      <c r="F374" s="305"/>
      <c r="G374" s="312"/>
      <c r="H374" s="313"/>
      <c r="I374" s="305"/>
      <c r="J374" s="305"/>
      <c r="K374" s="305"/>
      <c r="L374" s="312"/>
      <c r="M374" s="179"/>
      <c r="N374" s="284"/>
      <c r="O374" s="176"/>
      <c r="P374" s="176"/>
      <c r="Q374" s="176"/>
      <c r="R374" s="176"/>
    </row>
    <row r="375" ht="15" customHeight="1">
      <c r="A375" s="176"/>
      <c r="B375" s="176"/>
      <c r="C375" s="305"/>
      <c r="D375" s="305"/>
      <c r="E375" s="305"/>
      <c r="F375" s="305"/>
      <c r="G375" s="312"/>
      <c r="H375" s="313"/>
      <c r="I375" s="305"/>
      <c r="J375" s="305"/>
      <c r="K375" s="305"/>
      <c r="L375" s="312"/>
      <c r="M375" s="179"/>
      <c r="N375" s="284"/>
      <c r="O375" s="176"/>
      <c r="P375" s="176"/>
      <c r="Q375" s="176"/>
      <c r="R375" s="176"/>
    </row>
    <row r="376" ht="15" customHeight="1">
      <c r="A376" s="176"/>
      <c r="B376" s="176"/>
      <c r="C376" s="305"/>
      <c r="D376" s="305"/>
      <c r="E376" s="305"/>
      <c r="F376" s="305"/>
      <c r="G376" s="312"/>
      <c r="H376" s="313"/>
      <c r="I376" s="305"/>
      <c r="J376" s="305"/>
      <c r="K376" s="305"/>
      <c r="L376" s="312"/>
      <c r="M376" s="179"/>
      <c r="N376" s="284"/>
      <c r="O376" s="176"/>
      <c r="P376" s="176"/>
      <c r="Q376" s="176"/>
      <c r="R376" s="176"/>
    </row>
    <row r="377" ht="15" customHeight="1">
      <c r="A377" s="176"/>
      <c r="B377" s="176"/>
      <c r="C377" s="305"/>
      <c r="D377" s="305"/>
      <c r="E377" s="305"/>
      <c r="F377" s="305"/>
      <c r="G377" s="312"/>
      <c r="H377" s="313"/>
      <c r="I377" s="305"/>
      <c r="J377" s="305"/>
      <c r="K377" s="305"/>
      <c r="L377" s="312"/>
      <c r="M377" s="179"/>
      <c r="N377" s="284"/>
      <c r="O377" s="176"/>
      <c r="P377" s="176"/>
      <c r="Q377" s="176"/>
      <c r="R377" s="176"/>
    </row>
    <row r="378" ht="15" customHeight="1">
      <c r="A378" s="176"/>
      <c r="B378" s="176"/>
      <c r="C378" s="305"/>
      <c r="D378" s="305"/>
      <c r="E378" s="305"/>
      <c r="F378" s="305"/>
      <c r="G378" s="312"/>
      <c r="H378" s="313"/>
      <c r="I378" s="305"/>
      <c r="J378" s="305"/>
      <c r="K378" s="305"/>
      <c r="L378" s="312"/>
      <c r="M378" s="179"/>
      <c r="N378" s="284"/>
      <c r="O378" s="176"/>
      <c r="P378" s="176"/>
      <c r="Q378" s="176"/>
      <c r="R378" s="176"/>
    </row>
    <row r="379" ht="15" customHeight="1">
      <c r="A379" s="176"/>
      <c r="B379" s="176"/>
      <c r="C379" s="305"/>
      <c r="D379" s="305"/>
      <c r="E379" s="305"/>
      <c r="F379" s="305"/>
      <c r="G379" s="312"/>
      <c r="H379" s="313"/>
      <c r="I379" s="305"/>
      <c r="J379" s="305"/>
      <c r="K379" s="305"/>
      <c r="L379" s="312"/>
      <c r="M379" s="179"/>
      <c r="N379" s="284"/>
      <c r="O379" s="176"/>
      <c r="P379" s="176"/>
      <c r="Q379" s="176"/>
      <c r="R379" s="176"/>
    </row>
    <row r="380" ht="15" customHeight="1">
      <c r="A380" s="176"/>
      <c r="B380" s="176"/>
      <c r="C380" s="305"/>
      <c r="D380" s="305"/>
      <c r="E380" s="305"/>
      <c r="F380" s="305"/>
      <c r="G380" s="312"/>
      <c r="H380" s="313"/>
      <c r="I380" s="305"/>
      <c r="J380" s="305"/>
      <c r="K380" s="305"/>
      <c r="L380" s="312"/>
      <c r="M380" s="179"/>
      <c r="N380" s="284"/>
      <c r="O380" s="176"/>
      <c r="P380" s="176"/>
      <c r="Q380" s="176"/>
      <c r="R380" s="176"/>
    </row>
    <row r="381" ht="15" customHeight="1">
      <c r="A381" s="176"/>
      <c r="B381" s="176"/>
      <c r="C381" s="305"/>
      <c r="D381" s="305"/>
      <c r="E381" s="305"/>
      <c r="F381" s="305"/>
      <c r="G381" s="312"/>
      <c r="H381" s="313"/>
      <c r="I381" s="305"/>
      <c r="J381" s="305"/>
      <c r="K381" s="305"/>
      <c r="L381" s="312"/>
      <c r="M381" s="179"/>
      <c r="N381" s="284"/>
      <c r="O381" s="176"/>
      <c r="P381" s="176"/>
      <c r="Q381" s="176"/>
      <c r="R381" s="176"/>
    </row>
    <row r="382" ht="15" customHeight="1">
      <c r="A382" s="176"/>
      <c r="B382" s="176"/>
      <c r="C382" s="305"/>
      <c r="D382" s="305"/>
      <c r="E382" s="305"/>
      <c r="F382" s="305"/>
      <c r="G382" s="312"/>
      <c r="H382" s="313"/>
      <c r="I382" s="305"/>
      <c r="J382" s="305"/>
      <c r="K382" s="305"/>
      <c r="L382" s="312"/>
      <c r="M382" s="179"/>
      <c r="N382" s="284"/>
      <c r="O382" s="176"/>
      <c r="P382" s="176"/>
      <c r="Q382" s="176"/>
      <c r="R382" s="176"/>
    </row>
    <row r="383" ht="15" customHeight="1">
      <c r="A383" s="176"/>
      <c r="B383" s="176"/>
      <c r="C383" s="305"/>
      <c r="D383" s="305"/>
      <c r="E383" s="305"/>
      <c r="F383" s="305"/>
      <c r="G383" s="312"/>
      <c r="H383" s="313"/>
      <c r="I383" s="305"/>
      <c r="J383" s="305"/>
      <c r="K383" s="305"/>
      <c r="L383" s="312"/>
      <c r="M383" s="179"/>
      <c r="N383" s="284"/>
      <c r="O383" s="176"/>
      <c r="P383" s="176"/>
      <c r="Q383" s="176"/>
      <c r="R383" s="176"/>
    </row>
    <row r="384" ht="15" customHeight="1">
      <c r="A384" s="176"/>
      <c r="B384" s="176"/>
      <c r="C384" s="305"/>
      <c r="D384" s="305"/>
      <c r="E384" s="305"/>
      <c r="F384" s="305"/>
      <c r="G384" s="312"/>
      <c r="H384" s="313"/>
      <c r="I384" s="305"/>
      <c r="J384" s="305"/>
      <c r="K384" s="305"/>
      <c r="L384" s="312"/>
      <c r="M384" s="179"/>
      <c r="N384" s="284"/>
      <c r="O384" s="176"/>
      <c r="P384" s="176"/>
      <c r="Q384" s="176"/>
      <c r="R384" s="176"/>
    </row>
    <row r="385" ht="15" customHeight="1">
      <c r="A385" s="176"/>
      <c r="B385" s="176"/>
      <c r="C385" s="305"/>
      <c r="D385" s="305"/>
      <c r="E385" s="305"/>
      <c r="F385" s="305"/>
      <c r="G385" s="312"/>
      <c r="H385" s="313"/>
      <c r="I385" s="305"/>
      <c r="J385" s="305"/>
      <c r="K385" s="305"/>
      <c r="L385" s="312"/>
      <c r="M385" s="179"/>
      <c r="N385" s="284"/>
      <c r="O385" s="176"/>
      <c r="P385" s="176"/>
      <c r="Q385" s="176"/>
      <c r="R385" s="176"/>
    </row>
    <row r="386" ht="15" customHeight="1">
      <c r="A386" s="176"/>
      <c r="B386" s="176"/>
      <c r="C386" s="305"/>
      <c r="D386" s="305"/>
      <c r="E386" s="305"/>
      <c r="F386" s="305"/>
      <c r="G386" s="312"/>
      <c r="H386" s="313"/>
      <c r="I386" s="305"/>
      <c r="J386" s="305"/>
      <c r="K386" s="305"/>
      <c r="L386" s="312"/>
      <c r="M386" s="179"/>
      <c r="N386" s="284"/>
      <c r="O386" s="176"/>
      <c r="P386" s="176"/>
      <c r="Q386" s="176"/>
      <c r="R386" s="176"/>
    </row>
    <row r="387" ht="15" customHeight="1">
      <c r="A387" s="176"/>
      <c r="B387" s="176"/>
      <c r="C387" s="305"/>
      <c r="D387" s="305"/>
      <c r="E387" s="305"/>
      <c r="F387" s="305"/>
      <c r="G387" s="312"/>
      <c r="H387" s="313"/>
      <c r="I387" s="305"/>
      <c r="J387" s="305"/>
      <c r="K387" s="305"/>
      <c r="L387" s="312"/>
      <c r="M387" s="179"/>
      <c r="N387" s="284"/>
      <c r="O387" s="176"/>
      <c r="P387" s="176"/>
      <c r="Q387" s="176"/>
      <c r="R387" s="176"/>
    </row>
    <row r="388" ht="15" customHeight="1">
      <c r="A388" s="176"/>
      <c r="B388" s="176"/>
      <c r="C388" s="305"/>
      <c r="D388" s="305"/>
      <c r="E388" s="305"/>
      <c r="F388" s="305"/>
      <c r="G388" s="312"/>
      <c r="H388" s="313"/>
      <c r="I388" s="305"/>
      <c r="J388" s="305"/>
      <c r="K388" s="305"/>
      <c r="L388" s="312"/>
      <c r="M388" s="179"/>
      <c r="N388" s="284"/>
      <c r="O388" s="176"/>
      <c r="P388" s="176"/>
      <c r="Q388" s="176"/>
      <c r="R388" s="176"/>
    </row>
    <row r="389" ht="15" customHeight="1">
      <c r="A389" s="176"/>
      <c r="B389" s="176"/>
      <c r="C389" s="305"/>
      <c r="D389" s="305"/>
      <c r="E389" s="305"/>
      <c r="F389" s="305"/>
      <c r="G389" s="312"/>
      <c r="H389" s="313"/>
      <c r="I389" s="305"/>
      <c r="J389" s="305"/>
      <c r="K389" s="305"/>
      <c r="L389" s="312"/>
      <c r="M389" s="179"/>
      <c r="N389" s="284"/>
      <c r="O389" s="176"/>
      <c r="P389" s="176"/>
      <c r="Q389" s="176"/>
      <c r="R389" s="176"/>
    </row>
    <row r="390" ht="15" customHeight="1">
      <c r="A390" s="176"/>
      <c r="B390" s="176"/>
      <c r="C390" s="305"/>
      <c r="D390" s="305"/>
      <c r="E390" s="305"/>
      <c r="F390" s="305"/>
      <c r="G390" s="312"/>
      <c r="H390" s="313"/>
      <c r="I390" s="305"/>
      <c r="J390" s="305"/>
      <c r="K390" s="305"/>
      <c r="L390" s="312"/>
      <c r="M390" s="179"/>
      <c r="N390" s="284"/>
      <c r="O390" s="176"/>
      <c r="P390" s="176"/>
      <c r="Q390" s="176"/>
      <c r="R390" s="176"/>
    </row>
    <row r="391" ht="15" customHeight="1">
      <c r="A391" s="176"/>
      <c r="B391" s="176"/>
      <c r="C391" s="305"/>
      <c r="D391" s="305"/>
      <c r="E391" s="305"/>
      <c r="F391" s="305"/>
      <c r="G391" s="312"/>
      <c r="H391" s="313"/>
      <c r="I391" s="305"/>
      <c r="J391" s="305"/>
      <c r="K391" s="305"/>
      <c r="L391" s="312"/>
      <c r="M391" s="179"/>
      <c r="N391" s="284"/>
      <c r="O391" s="176"/>
      <c r="P391" s="176"/>
      <c r="Q391" s="176"/>
      <c r="R391" s="176"/>
    </row>
    <row r="392" ht="15" customHeight="1">
      <c r="A392" s="176"/>
      <c r="B392" s="176"/>
      <c r="C392" s="305"/>
      <c r="D392" s="305"/>
      <c r="E392" s="305"/>
      <c r="F392" s="305"/>
      <c r="G392" s="312"/>
      <c r="H392" s="313"/>
      <c r="I392" s="305"/>
      <c r="J392" s="305"/>
      <c r="K392" s="305"/>
      <c r="L392" s="312"/>
      <c r="M392" s="179"/>
      <c r="N392" s="284"/>
      <c r="O392" s="176"/>
      <c r="P392" s="176"/>
      <c r="Q392" s="176"/>
      <c r="R392" s="176"/>
    </row>
    <row r="393" ht="15" customHeight="1">
      <c r="A393" s="176"/>
      <c r="B393" s="176"/>
      <c r="C393" s="305"/>
      <c r="D393" s="305"/>
      <c r="E393" s="305"/>
      <c r="F393" s="305"/>
      <c r="G393" s="312"/>
      <c r="H393" s="313"/>
      <c r="I393" s="305"/>
      <c r="J393" s="305"/>
      <c r="K393" s="305"/>
      <c r="L393" s="312"/>
      <c r="M393" s="179"/>
      <c r="N393" s="284"/>
      <c r="O393" s="176"/>
      <c r="P393" s="176"/>
      <c r="Q393" s="176"/>
      <c r="R393" s="176"/>
    </row>
    <row r="394" ht="15" customHeight="1">
      <c r="A394" s="176"/>
      <c r="B394" s="176"/>
      <c r="C394" s="305"/>
      <c r="D394" s="305"/>
      <c r="E394" s="305"/>
      <c r="F394" s="305"/>
      <c r="G394" s="312"/>
      <c r="H394" s="313"/>
      <c r="I394" s="305"/>
      <c r="J394" s="305"/>
      <c r="K394" s="305"/>
      <c r="L394" s="312"/>
      <c r="M394" s="179"/>
      <c r="N394" s="284"/>
      <c r="O394" s="176"/>
      <c r="P394" s="176"/>
      <c r="Q394" s="176"/>
      <c r="R394" s="176"/>
    </row>
    <row r="395" ht="15" customHeight="1">
      <c r="A395" s="176"/>
      <c r="B395" s="176"/>
      <c r="C395" s="305"/>
      <c r="D395" s="305"/>
      <c r="E395" s="305"/>
      <c r="F395" s="305"/>
      <c r="G395" s="312"/>
      <c r="H395" s="313"/>
      <c r="I395" s="305"/>
      <c r="J395" s="305"/>
      <c r="K395" s="305"/>
      <c r="L395" s="312"/>
      <c r="M395" s="179"/>
      <c r="N395" s="284"/>
      <c r="O395" s="176"/>
      <c r="P395" s="176"/>
      <c r="Q395" s="176"/>
      <c r="R395" s="176"/>
    </row>
    <row r="396" ht="15" customHeight="1">
      <c r="A396" s="176"/>
      <c r="B396" s="176"/>
      <c r="C396" s="305"/>
      <c r="D396" s="305"/>
      <c r="E396" s="305"/>
      <c r="F396" s="305"/>
      <c r="G396" s="312"/>
      <c r="H396" s="313"/>
      <c r="I396" s="305"/>
      <c r="J396" s="305"/>
      <c r="K396" s="305"/>
      <c r="L396" s="312"/>
      <c r="M396" s="179"/>
      <c r="N396" s="284"/>
      <c r="O396" s="176"/>
      <c r="P396" s="176"/>
      <c r="Q396" s="176"/>
      <c r="R396" s="176"/>
    </row>
    <row r="397" ht="15" customHeight="1">
      <c r="A397" s="176"/>
      <c r="B397" s="176"/>
      <c r="C397" s="305"/>
      <c r="D397" s="305"/>
      <c r="E397" s="305"/>
      <c r="F397" s="305"/>
      <c r="G397" s="312"/>
      <c r="H397" s="313"/>
      <c r="I397" s="305"/>
      <c r="J397" s="305"/>
      <c r="K397" s="305"/>
      <c r="L397" s="312"/>
      <c r="M397" s="179"/>
      <c r="N397" s="284"/>
      <c r="O397" s="176"/>
      <c r="P397" s="176"/>
      <c r="Q397" s="176"/>
      <c r="R397" s="176"/>
    </row>
    <row r="398" ht="15" customHeight="1">
      <c r="A398" s="176"/>
      <c r="B398" s="176"/>
      <c r="C398" s="305"/>
      <c r="D398" s="305"/>
      <c r="E398" s="305"/>
      <c r="F398" s="305"/>
      <c r="G398" s="312"/>
      <c r="H398" s="313"/>
      <c r="I398" s="305"/>
      <c r="J398" s="305"/>
      <c r="K398" s="305"/>
      <c r="L398" s="312"/>
      <c r="M398" s="179"/>
      <c r="N398" s="284"/>
      <c r="O398" s="176"/>
      <c r="P398" s="176"/>
      <c r="Q398" s="176"/>
      <c r="R398" s="176"/>
    </row>
    <row r="399" ht="15" customHeight="1">
      <c r="A399" s="176"/>
      <c r="B399" s="176"/>
      <c r="C399" s="305"/>
      <c r="D399" s="305"/>
      <c r="E399" s="305"/>
      <c r="F399" s="305"/>
      <c r="G399" s="312"/>
      <c r="H399" s="313"/>
      <c r="I399" s="305"/>
      <c r="J399" s="305"/>
      <c r="K399" s="305"/>
      <c r="L399" s="312"/>
      <c r="M399" s="179"/>
      <c r="N399" s="284"/>
      <c r="O399" s="176"/>
      <c r="P399" s="176"/>
      <c r="Q399" s="176"/>
      <c r="R399" s="176"/>
    </row>
    <row r="400" ht="15" customHeight="1">
      <c r="A400" s="176"/>
      <c r="B400" s="176"/>
      <c r="C400" s="305"/>
      <c r="D400" s="305"/>
      <c r="E400" s="305"/>
      <c r="F400" s="305"/>
      <c r="G400" s="312"/>
      <c r="H400" s="313"/>
      <c r="I400" s="305"/>
      <c r="J400" s="305"/>
      <c r="K400" s="305"/>
      <c r="L400" s="312"/>
      <c r="M400" s="179"/>
      <c r="N400" s="284"/>
      <c r="O400" s="176"/>
      <c r="P400" s="176"/>
      <c r="Q400" s="176"/>
      <c r="R400" s="176"/>
    </row>
    <row r="401" ht="15" customHeight="1">
      <c r="A401" s="176"/>
      <c r="B401" s="176"/>
      <c r="C401" s="305"/>
      <c r="D401" s="305"/>
      <c r="E401" s="305"/>
      <c r="F401" s="305"/>
      <c r="G401" s="312"/>
      <c r="H401" s="313"/>
      <c r="I401" s="305"/>
      <c r="J401" s="305"/>
      <c r="K401" s="305"/>
      <c r="L401" s="312"/>
      <c r="M401" s="179"/>
      <c r="N401" s="284"/>
      <c r="O401" s="176"/>
      <c r="P401" s="176"/>
      <c r="Q401" s="176"/>
      <c r="R401" s="176"/>
    </row>
    <row r="402" ht="15" customHeight="1">
      <c r="A402" s="176"/>
      <c r="B402" s="176"/>
      <c r="C402" s="305"/>
      <c r="D402" s="305"/>
      <c r="E402" s="305"/>
      <c r="F402" s="305"/>
      <c r="G402" s="312"/>
      <c r="H402" s="313"/>
      <c r="I402" s="305"/>
      <c r="J402" s="305"/>
      <c r="K402" s="305"/>
      <c r="L402" s="312"/>
      <c r="M402" s="179"/>
      <c r="N402" s="284"/>
      <c r="O402" s="176"/>
      <c r="P402" s="176"/>
      <c r="Q402" s="176"/>
      <c r="R402" s="176"/>
    </row>
    <row r="403" ht="15" customHeight="1">
      <c r="A403" s="176"/>
      <c r="B403" s="176"/>
      <c r="C403" s="305"/>
      <c r="D403" s="305"/>
      <c r="E403" s="305"/>
      <c r="F403" s="305"/>
      <c r="G403" s="312"/>
      <c r="H403" s="313"/>
      <c r="I403" s="305"/>
      <c r="J403" s="305"/>
      <c r="K403" s="305"/>
      <c r="L403" s="312"/>
      <c r="M403" s="179"/>
      <c r="N403" s="284"/>
      <c r="O403" s="176"/>
      <c r="P403" s="176"/>
      <c r="Q403" s="176"/>
      <c r="R403" s="176"/>
    </row>
    <row r="404" ht="15" customHeight="1">
      <c r="A404" s="176"/>
      <c r="B404" s="176"/>
      <c r="C404" s="305"/>
      <c r="D404" s="305"/>
      <c r="E404" s="305"/>
      <c r="F404" s="305"/>
      <c r="G404" s="312"/>
      <c r="H404" s="313"/>
      <c r="I404" s="305"/>
      <c r="J404" s="305"/>
      <c r="K404" s="305"/>
      <c r="L404" s="312"/>
      <c r="M404" s="179"/>
      <c r="N404" s="284"/>
      <c r="O404" s="176"/>
      <c r="P404" s="176"/>
      <c r="Q404" s="176"/>
      <c r="R404" s="176"/>
    </row>
    <row r="405" ht="15" customHeight="1">
      <c r="A405" s="176"/>
      <c r="B405" s="176"/>
      <c r="C405" s="305"/>
      <c r="D405" s="305"/>
      <c r="E405" s="305"/>
      <c r="F405" s="305"/>
      <c r="G405" s="312"/>
      <c r="H405" s="313"/>
      <c r="I405" s="305"/>
      <c r="J405" s="305"/>
      <c r="K405" s="305"/>
      <c r="L405" s="312"/>
      <c r="M405" s="179"/>
      <c r="N405" s="284"/>
      <c r="O405" s="176"/>
      <c r="P405" s="176"/>
      <c r="Q405" s="176"/>
      <c r="R405" s="176"/>
    </row>
    <row r="406" ht="15" customHeight="1">
      <c r="A406" s="176"/>
      <c r="B406" s="176"/>
      <c r="C406" s="305"/>
      <c r="D406" s="305"/>
      <c r="E406" s="305"/>
      <c r="F406" s="305"/>
      <c r="G406" s="312"/>
      <c r="H406" s="313"/>
      <c r="I406" s="305"/>
      <c r="J406" s="305"/>
      <c r="K406" s="305"/>
      <c r="L406" s="312"/>
      <c r="M406" s="179"/>
      <c r="N406" s="284"/>
      <c r="O406" s="176"/>
      <c r="P406" s="176"/>
      <c r="Q406" s="176"/>
      <c r="R406" s="176"/>
    </row>
    <row r="407" ht="15" customHeight="1">
      <c r="A407" s="176"/>
      <c r="B407" s="176"/>
      <c r="C407" s="305"/>
      <c r="D407" s="305"/>
      <c r="E407" s="305"/>
      <c r="F407" s="305"/>
      <c r="G407" s="312"/>
      <c r="H407" s="313"/>
      <c r="I407" s="305"/>
      <c r="J407" s="305"/>
      <c r="K407" s="305"/>
      <c r="L407" s="312"/>
      <c r="M407" s="179"/>
      <c r="N407" s="284"/>
      <c r="O407" s="176"/>
      <c r="P407" s="176"/>
      <c r="Q407" s="176"/>
      <c r="R407" s="176"/>
    </row>
    <row r="408" ht="15" customHeight="1">
      <c r="A408" s="176"/>
      <c r="B408" s="176"/>
      <c r="C408" s="305"/>
      <c r="D408" s="305"/>
      <c r="E408" s="305"/>
      <c r="F408" s="305"/>
      <c r="G408" s="312"/>
      <c r="H408" s="313"/>
      <c r="I408" s="305"/>
      <c r="J408" s="305"/>
      <c r="K408" s="305"/>
      <c r="L408" s="312"/>
      <c r="M408" s="179"/>
      <c r="N408" s="284"/>
      <c r="O408" s="176"/>
      <c r="P408" s="176"/>
      <c r="Q408" s="176"/>
      <c r="R408" s="176"/>
    </row>
    <row r="409" ht="15" customHeight="1">
      <c r="A409" s="176"/>
      <c r="B409" s="176"/>
      <c r="C409" s="305"/>
      <c r="D409" s="305"/>
      <c r="E409" s="305"/>
      <c r="F409" s="305"/>
      <c r="G409" s="312"/>
      <c r="H409" s="313"/>
      <c r="I409" s="305"/>
      <c r="J409" s="305"/>
      <c r="K409" s="305"/>
      <c r="L409" s="312"/>
      <c r="M409" s="179"/>
      <c r="N409" s="284"/>
      <c r="O409" s="176"/>
      <c r="P409" s="176"/>
      <c r="Q409" s="176"/>
      <c r="R409" s="176"/>
    </row>
    <row r="410" ht="15" customHeight="1">
      <c r="A410" s="176"/>
      <c r="B410" s="176"/>
      <c r="C410" s="305"/>
      <c r="D410" s="305"/>
      <c r="E410" s="305"/>
      <c r="F410" s="305"/>
      <c r="G410" s="312"/>
      <c r="H410" s="313"/>
      <c r="I410" s="305"/>
      <c r="J410" s="305"/>
      <c r="K410" s="305"/>
      <c r="L410" s="312"/>
      <c r="M410" s="179"/>
      <c r="N410" s="284"/>
      <c r="O410" s="176"/>
      <c r="P410" s="176"/>
      <c r="Q410" s="176"/>
      <c r="R410" s="176"/>
    </row>
    <row r="411" ht="15" customHeight="1">
      <c r="A411" s="176"/>
      <c r="B411" s="176"/>
      <c r="C411" s="305"/>
      <c r="D411" s="305"/>
      <c r="E411" s="305"/>
      <c r="F411" s="305"/>
      <c r="G411" s="312"/>
      <c r="H411" s="313"/>
      <c r="I411" s="305"/>
      <c r="J411" s="305"/>
      <c r="K411" s="305"/>
      <c r="L411" s="312"/>
      <c r="M411" s="179"/>
      <c r="N411" s="284"/>
      <c r="O411" s="176"/>
      <c r="P411" s="176"/>
      <c r="Q411" s="176"/>
      <c r="R411" s="176"/>
    </row>
    <row r="412" ht="15" customHeight="1">
      <c r="A412" s="176"/>
      <c r="B412" s="176"/>
      <c r="C412" s="305"/>
      <c r="D412" s="305"/>
      <c r="E412" s="305"/>
      <c r="F412" s="305"/>
      <c r="G412" s="312"/>
      <c r="H412" s="313"/>
      <c r="I412" s="305"/>
      <c r="J412" s="305"/>
      <c r="K412" s="305"/>
      <c r="L412" s="312"/>
      <c r="M412" s="179"/>
      <c r="N412" s="284"/>
      <c r="O412" s="176"/>
      <c r="P412" s="176"/>
      <c r="Q412" s="176"/>
      <c r="R412" s="176"/>
    </row>
    <row r="413" ht="15" customHeight="1">
      <c r="A413" s="176"/>
      <c r="B413" s="176"/>
      <c r="C413" s="305"/>
      <c r="D413" s="305"/>
      <c r="E413" s="305"/>
      <c r="F413" s="305"/>
      <c r="G413" s="312"/>
      <c r="H413" s="313"/>
      <c r="I413" s="305"/>
      <c r="J413" s="305"/>
      <c r="K413" s="305"/>
      <c r="L413" s="312"/>
      <c r="M413" s="179"/>
      <c r="N413" s="284"/>
      <c r="O413" s="176"/>
      <c r="P413" s="176"/>
      <c r="Q413" s="176"/>
      <c r="R413" s="176"/>
    </row>
    <row r="414" ht="15" customHeight="1">
      <c r="A414" s="176"/>
      <c r="B414" s="176"/>
      <c r="C414" s="305"/>
      <c r="D414" s="305"/>
      <c r="E414" s="305"/>
      <c r="F414" s="305"/>
      <c r="G414" s="312"/>
      <c r="H414" s="313"/>
      <c r="I414" s="305"/>
      <c r="J414" s="305"/>
      <c r="K414" s="305"/>
      <c r="L414" s="312"/>
      <c r="M414" s="179"/>
      <c r="N414" s="284"/>
      <c r="O414" s="176"/>
      <c r="P414" s="176"/>
      <c r="Q414" s="176"/>
      <c r="R414" s="176"/>
    </row>
    <row r="415" ht="15" customHeight="1">
      <c r="A415" s="176"/>
      <c r="B415" s="176"/>
      <c r="C415" s="305"/>
      <c r="D415" s="305"/>
      <c r="E415" s="305"/>
      <c r="F415" s="305"/>
      <c r="G415" s="312"/>
      <c r="H415" s="313"/>
      <c r="I415" s="305"/>
      <c r="J415" s="305"/>
      <c r="K415" s="305"/>
      <c r="L415" s="312"/>
      <c r="M415" s="179"/>
      <c r="N415" s="284"/>
      <c r="O415" s="176"/>
      <c r="P415" s="176"/>
      <c r="Q415" s="176"/>
      <c r="R415" s="176"/>
    </row>
    <row r="416" ht="15" customHeight="1">
      <c r="A416" s="176"/>
      <c r="B416" s="176"/>
      <c r="C416" s="305"/>
      <c r="D416" s="305"/>
      <c r="E416" s="305"/>
      <c r="F416" s="305"/>
      <c r="G416" s="312"/>
      <c r="H416" s="313"/>
      <c r="I416" s="305"/>
      <c r="J416" s="305"/>
      <c r="K416" s="305"/>
      <c r="L416" s="312"/>
      <c r="M416" s="179"/>
      <c r="N416" s="284"/>
      <c r="O416" s="176"/>
      <c r="P416" s="176"/>
      <c r="Q416" s="176"/>
      <c r="R416" s="176"/>
    </row>
    <row r="417" ht="15" customHeight="1">
      <c r="A417" s="176"/>
      <c r="B417" s="176"/>
      <c r="C417" s="305"/>
      <c r="D417" s="305"/>
      <c r="E417" s="305"/>
      <c r="F417" s="305"/>
      <c r="G417" s="312"/>
      <c r="H417" s="313"/>
      <c r="I417" s="305"/>
      <c r="J417" s="305"/>
      <c r="K417" s="305"/>
      <c r="L417" s="312"/>
      <c r="M417" s="179"/>
      <c r="N417" s="284"/>
      <c r="O417" s="176"/>
      <c r="P417" s="176"/>
      <c r="Q417" s="176"/>
      <c r="R417" s="176"/>
    </row>
    <row r="418" ht="15" customHeight="1">
      <c r="A418" s="176"/>
      <c r="B418" s="176"/>
      <c r="C418" s="305"/>
      <c r="D418" s="305"/>
      <c r="E418" s="305"/>
      <c r="F418" s="305"/>
      <c r="G418" s="312"/>
      <c r="H418" s="313"/>
      <c r="I418" s="305"/>
      <c r="J418" s="305"/>
      <c r="K418" s="305"/>
      <c r="L418" s="312"/>
      <c r="M418" s="179"/>
      <c r="N418" s="284"/>
      <c r="O418" s="176"/>
      <c r="P418" s="176"/>
      <c r="Q418" s="176"/>
      <c r="R418" s="176"/>
    </row>
    <row r="419" ht="15" customHeight="1">
      <c r="A419" s="176"/>
      <c r="B419" s="176"/>
      <c r="C419" s="305"/>
      <c r="D419" s="305"/>
      <c r="E419" s="305"/>
      <c r="F419" s="305"/>
      <c r="G419" s="312"/>
      <c r="H419" s="313"/>
      <c r="I419" s="305"/>
      <c r="J419" s="305"/>
      <c r="K419" s="305"/>
      <c r="L419" s="312"/>
      <c r="M419" s="179"/>
      <c r="N419" s="284"/>
      <c r="O419" s="176"/>
      <c r="P419" s="176"/>
      <c r="Q419" s="176"/>
      <c r="R419" s="176"/>
    </row>
    <row r="420" ht="15" customHeight="1">
      <c r="A420" s="176"/>
      <c r="B420" s="176"/>
      <c r="C420" s="305"/>
      <c r="D420" s="305"/>
      <c r="E420" s="305"/>
      <c r="F420" s="305"/>
      <c r="G420" s="312"/>
      <c r="H420" s="313"/>
      <c r="I420" s="305"/>
      <c r="J420" s="305"/>
      <c r="K420" s="305"/>
      <c r="L420" s="312"/>
      <c r="M420" s="179"/>
      <c r="N420" s="284"/>
      <c r="O420" s="176"/>
      <c r="P420" s="176"/>
      <c r="Q420" s="176"/>
      <c r="R420" s="176"/>
    </row>
    <row r="421" ht="15" customHeight="1">
      <c r="A421" s="176"/>
      <c r="B421" s="176"/>
      <c r="C421" s="305"/>
      <c r="D421" s="305"/>
      <c r="E421" s="305"/>
      <c r="F421" s="305"/>
      <c r="G421" s="312"/>
      <c r="H421" s="313"/>
      <c r="I421" s="305"/>
      <c r="J421" s="305"/>
      <c r="K421" s="305"/>
      <c r="L421" s="312"/>
      <c r="M421" s="179"/>
      <c r="N421" s="284"/>
      <c r="O421" s="176"/>
      <c r="P421" s="176"/>
      <c r="Q421" s="176"/>
      <c r="R421" s="176"/>
    </row>
    <row r="422" ht="15" customHeight="1">
      <c r="A422" s="176"/>
      <c r="B422" s="176"/>
      <c r="C422" s="305"/>
      <c r="D422" s="305"/>
      <c r="E422" s="305"/>
      <c r="F422" s="305"/>
      <c r="G422" s="312"/>
      <c r="H422" s="313"/>
      <c r="I422" s="305"/>
      <c r="J422" s="305"/>
      <c r="K422" s="305"/>
      <c r="L422" s="312"/>
      <c r="M422" s="179"/>
      <c r="N422" s="284"/>
      <c r="O422" s="176"/>
      <c r="P422" s="176"/>
      <c r="Q422" s="176"/>
      <c r="R422" s="176"/>
    </row>
    <row r="423" ht="15" customHeight="1">
      <c r="A423" s="176"/>
      <c r="B423" s="176"/>
      <c r="C423" s="305"/>
      <c r="D423" s="305"/>
      <c r="E423" s="305"/>
      <c r="F423" s="305"/>
      <c r="G423" s="312"/>
      <c r="H423" s="313"/>
      <c r="I423" s="305"/>
      <c r="J423" s="305"/>
      <c r="K423" s="305"/>
      <c r="L423" s="312"/>
      <c r="M423" s="179"/>
      <c r="N423" s="284"/>
      <c r="O423" s="176"/>
      <c r="P423" s="176"/>
      <c r="Q423" s="176"/>
      <c r="R423" s="176"/>
    </row>
    <row r="424" ht="15" customHeight="1">
      <c r="A424" s="176"/>
      <c r="B424" s="176"/>
      <c r="C424" s="305"/>
      <c r="D424" s="305"/>
      <c r="E424" s="305"/>
      <c r="F424" s="305"/>
      <c r="G424" s="312"/>
      <c r="H424" s="313"/>
      <c r="I424" s="305"/>
      <c r="J424" s="305"/>
      <c r="K424" s="305"/>
      <c r="L424" s="312"/>
      <c r="M424" s="179"/>
      <c r="N424" s="284"/>
      <c r="O424" s="176"/>
      <c r="P424" s="176"/>
      <c r="Q424" s="176"/>
      <c r="R424" s="176"/>
    </row>
    <row r="425" ht="15" customHeight="1">
      <c r="A425" s="176"/>
      <c r="B425" s="176"/>
      <c r="C425" s="305"/>
      <c r="D425" s="305"/>
      <c r="E425" s="305"/>
      <c r="F425" s="305"/>
      <c r="G425" s="312"/>
      <c r="H425" s="313"/>
      <c r="I425" s="305"/>
      <c r="J425" s="305"/>
      <c r="K425" s="305"/>
      <c r="L425" s="312"/>
      <c r="M425" s="179"/>
      <c r="N425" s="284"/>
      <c r="O425" s="176"/>
      <c r="P425" s="176"/>
      <c r="Q425" s="176"/>
      <c r="R425" s="176"/>
    </row>
    <row r="426" ht="15" customHeight="1">
      <c r="A426" s="176"/>
      <c r="B426" s="176"/>
      <c r="C426" s="305"/>
      <c r="D426" s="305"/>
      <c r="E426" s="305"/>
      <c r="F426" s="305"/>
      <c r="G426" s="312"/>
      <c r="H426" s="313"/>
      <c r="I426" s="305"/>
      <c r="J426" s="305"/>
      <c r="K426" s="305"/>
      <c r="L426" s="312"/>
      <c r="M426" s="179"/>
      <c r="N426" s="284"/>
      <c r="O426" s="176"/>
      <c r="P426" s="176"/>
      <c r="Q426" s="176"/>
      <c r="R426" s="176"/>
    </row>
    <row r="427" ht="15" customHeight="1">
      <c r="A427" s="176"/>
      <c r="B427" s="176"/>
      <c r="C427" s="305"/>
      <c r="D427" s="305"/>
      <c r="E427" s="305"/>
      <c r="F427" s="305"/>
      <c r="G427" s="312"/>
      <c r="H427" s="313"/>
      <c r="I427" s="305"/>
      <c r="J427" s="305"/>
      <c r="K427" s="305"/>
      <c r="L427" s="312"/>
      <c r="M427" s="179"/>
      <c r="N427" s="284"/>
      <c r="O427" s="176"/>
      <c r="P427" s="176"/>
      <c r="Q427" s="176"/>
      <c r="R427" s="176"/>
    </row>
    <row r="428" ht="15" customHeight="1">
      <c r="A428" s="176"/>
      <c r="B428" s="176"/>
      <c r="C428" s="305"/>
      <c r="D428" s="305"/>
      <c r="E428" s="305"/>
      <c r="F428" s="305"/>
      <c r="G428" s="312"/>
      <c r="H428" s="313"/>
      <c r="I428" s="305"/>
      <c r="J428" s="305"/>
      <c r="K428" s="305"/>
      <c r="L428" s="312"/>
      <c r="M428" s="179"/>
      <c r="N428" s="284"/>
      <c r="O428" s="176"/>
      <c r="P428" s="176"/>
      <c r="Q428" s="176"/>
      <c r="R428" s="176"/>
    </row>
    <row r="429" ht="15" customHeight="1">
      <c r="A429" s="176"/>
      <c r="B429" s="176"/>
      <c r="C429" s="305"/>
      <c r="D429" s="305"/>
      <c r="E429" s="305"/>
      <c r="F429" s="305"/>
      <c r="G429" s="312"/>
      <c r="H429" s="313"/>
      <c r="I429" s="305"/>
      <c r="J429" s="305"/>
      <c r="K429" s="305"/>
      <c r="L429" s="312"/>
      <c r="M429" s="179"/>
      <c r="N429" s="284"/>
      <c r="O429" s="176"/>
      <c r="P429" s="176"/>
      <c r="Q429" s="176"/>
      <c r="R429" s="176"/>
    </row>
    <row r="430" ht="15" customHeight="1">
      <c r="A430" s="176"/>
      <c r="B430" s="176"/>
      <c r="C430" s="305"/>
      <c r="D430" s="305"/>
      <c r="E430" s="305"/>
      <c r="F430" s="305"/>
      <c r="G430" s="312"/>
      <c r="H430" s="313"/>
      <c r="I430" s="305"/>
      <c r="J430" s="305"/>
      <c r="K430" s="305"/>
      <c r="L430" s="312"/>
      <c r="M430" s="179"/>
      <c r="N430" s="284"/>
      <c r="O430" s="176"/>
      <c r="P430" s="176"/>
      <c r="Q430" s="176"/>
      <c r="R430" s="176"/>
    </row>
    <row r="431" ht="15" customHeight="1">
      <c r="A431" s="176"/>
      <c r="B431" s="176"/>
      <c r="C431" s="305"/>
      <c r="D431" s="305"/>
      <c r="E431" s="305"/>
      <c r="F431" s="305"/>
      <c r="G431" s="312"/>
      <c r="H431" s="313"/>
      <c r="I431" s="305"/>
      <c r="J431" s="305"/>
      <c r="K431" s="305"/>
      <c r="L431" s="312"/>
      <c r="M431" s="179"/>
      <c r="N431" s="284"/>
      <c r="O431" s="176"/>
      <c r="P431" s="176"/>
      <c r="Q431" s="176"/>
      <c r="R431" s="176"/>
    </row>
    <row r="432" ht="15" customHeight="1">
      <c r="A432" s="176"/>
      <c r="B432" s="176"/>
      <c r="C432" s="305"/>
      <c r="D432" s="305"/>
      <c r="E432" s="305"/>
      <c r="F432" s="305"/>
      <c r="G432" s="312"/>
      <c r="H432" s="313"/>
      <c r="I432" s="305"/>
      <c r="J432" s="305"/>
      <c r="K432" s="305"/>
      <c r="L432" s="312"/>
      <c r="M432" s="179"/>
      <c r="N432" s="284"/>
      <c r="O432" s="176"/>
      <c r="P432" s="176"/>
      <c r="Q432" s="176"/>
      <c r="R432" s="176"/>
    </row>
    <row r="433" ht="15" customHeight="1">
      <c r="A433" s="176"/>
      <c r="B433" s="176"/>
      <c r="C433" s="305"/>
      <c r="D433" s="305"/>
      <c r="E433" s="305"/>
      <c r="F433" s="305"/>
      <c r="G433" s="312"/>
      <c r="H433" s="313"/>
      <c r="I433" s="305"/>
      <c r="J433" s="305"/>
      <c r="K433" s="305"/>
      <c r="L433" s="312"/>
      <c r="M433" s="179"/>
      <c r="N433" s="284"/>
      <c r="O433" s="176"/>
      <c r="P433" s="176"/>
      <c r="Q433" s="176"/>
      <c r="R433" s="176"/>
    </row>
    <row r="434" ht="15" customHeight="1">
      <c r="A434" s="176"/>
      <c r="B434" s="176"/>
      <c r="C434" s="305"/>
      <c r="D434" s="305"/>
      <c r="E434" s="305"/>
      <c r="F434" s="305"/>
      <c r="G434" s="312"/>
      <c r="H434" s="313"/>
      <c r="I434" s="305"/>
      <c r="J434" s="305"/>
      <c r="K434" s="305"/>
      <c r="L434" s="312"/>
      <c r="M434" s="179"/>
      <c r="N434" s="284"/>
      <c r="O434" s="176"/>
      <c r="P434" s="176"/>
      <c r="Q434" s="176"/>
      <c r="R434" s="176"/>
    </row>
    <row r="435" ht="15" customHeight="1">
      <c r="A435" s="176"/>
      <c r="B435" s="176"/>
      <c r="C435" s="305"/>
      <c r="D435" s="305"/>
      <c r="E435" s="305"/>
      <c r="F435" s="305"/>
      <c r="G435" s="312"/>
      <c r="H435" s="313"/>
      <c r="I435" s="305"/>
      <c r="J435" s="305"/>
      <c r="K435" s="305"/>
      <c r="L435" s="312"/>
      <c r="M435" s="179"/>
      <c r="N435" s="284"/>
      <c r="O435" s="176"/>
      <c r="P435" s="176"/>
      <c r="Q435" s="176"/>
      <c r="R435" s="176"/>
    </row>
    <row r="436" ht="15" customHeight="1">
      <c r="A436" s="176"/>
      <c r="B436" s="176"/>
      <c r="C436" s="305"/>
      <c r="D436" s="305"/>
      <c r="E436" s="305"/>
      <c r="F436" s="305"/>
      <c r="G436" s="312"/>
      <c r="H436" s="313"/>
      <c r="I436" s="305"/>
      <c r="J436" s="305"/>
      <c r="K436" s="305"/>
      <c r="L436" s="312"/>
      <c r="M436" s="179"/>
      <c r="N436" s="284"/>
      <c r="O436" s="176"/>
      <c r="P436" s="176"/>
      <c r="Q436" s="176"/>
      <c r="R436" s="176"/>
    </row>
    <row r="437" ht="15" customHeight="1">
      <c r="A437" s="176"/>
      <c r="B437" s="176"/>
      <c r="C437" s="305"/>
      <c r="D437" s="305"/>
      <c r="E437" s="305"/>
      <c r="F437" s="305"/>
      <c r="G437" s="312"/>
      <c r="H437" s="313"/>
      <c r="I437" s="305"/>
      <c r="J437" s="305"/>
      <c r="K437" s="305"/>
      <c r="L437" s="312"/>
      <c r="M437" s="179"/>
      <c r="N437" s="284"/>
      <c r="O437" s="176"/>
      <c r="P437" s="176"/>
      <c r="Q437" s="176"/>
      <c r="R437" s="176"/>
    </row>
    <row r="438" ht="15" customHeight="1">
      <c r="A438" s="176"/>
      <c r="B438" s="176"/>
      <c r="C438" s="305"/>
      <c r="D438" s="305"/>
      <c r="E438" s="305"/>
      <c r="F438" s="305"/>
      <c r="G438" s="312"/>
      <c r="H438" s="313"/>
      <c r="I438" s="305"/>
      <c r="J438" s="305"/>
      <c r="K438" s="176"/>
      <c r="L438" s="177"/>
      <c r="M438" s="179"/>
      <c r="N438" s="284"/>
      <c r="O438" s="176"/>
      <c r="P438" s="176"/>
      <c r="Q438" s="176"/>
      <c r="R438" s="176"/>
    </row>
    <row r="439" ht="15" customHeight="1">
      <c r="A439" s="176"/>
      <c r="B439" s="176"/>
      <c r="C439" s="176"/>
      <c r="D439" s="176"/>
      <c r="E439" s="176"/>
      <c r="F439" s="176"/>
      <c r="G439" s="177"/>
      <c r="H439" s="178"/>
      <c r="I439" s="305"/>
      <c r="J439" s="305"/>
      <c r="K439" s="176"/>
      <c r="L439" s="177"/>
      <c r="M439" s="179"/>
      <c r="N439" s="284"/>
      <c r="O439" s="176"/>
      <c r="P439" s="176"/>
      <c r="Q439" s="176"/>
      <c r="R439" s="176"/>
    </row>
    <row r="440" ht="15" customHeight="1">
      <c r="A440" s="176"/>
      <c r="B440" s="176"/>
      <c r="C440" s="176"/>
      <c r="D440" s="176"/>
      <c r="E440" s="176"/>
      <c r="F440" s="176"/>
      <c r="G440" s="177"/>
      <c r="H440" s="178"/>
      <c r="I440" s="305"/>
      <c r="J440" s="305"/>
      <c r="K440" s="176"/>
      <c r="L440" s="177"/>
      <c r="M440" s="179"/>
      <c r="N440" s="284"/>
      <c r="O440" s="176"/>
      <c r="P440" s="176"/>
      <c r="Q440" s="176"/>
      <c r="R440" s="176"/>
    </row>
    <row r="441" ht="15" customHeight="1">
      <c r="A441" s="176"/>
      <c r="B441" s="176"/>
      <c r="C441" s="176"/>
      <c r="D441" s="176"/>
      <c r="E441" s="176"/>
      <c r="F441" s="176"/>
      <c r="G441" s="177"/>
      <c r="H441" s="178"/>
      <c r="I441" s="305"/>
      <c r="J441" s="305"/>
      <c r="K441" s="176"/>
      <c r="L441" s="177"/>
      <c r="M441" s="179"/>
      <c r="N441" s="284"/>
      <c r="O441" s="176"/>
      <c r="P441" s="176"/>
      <c r="Q441" s="176"/>
      <c r="R441" s="176"/>
    </row>
    <row r="442" ht="15" customHeight="1">
      <c r="A442" s="176"/>
      <c r="B442" s="176"/>
      <c r="C442" s="176"/>
      <c r="D442" s="176"/>
      <c r="E442" s="176"/>
      <c r="F442" s="176"/>
      <c r="G442" s="177"/>
      <c r="H442" s="178"/>
      <c r="I442" s="305"/>
      <c r="J442" s="305"/>
      <c r="K442" s="176"/>
      <c r="L442" s="177"/>
      <c r="M442" s="179"/>
      <c r="N442" s="284"/>
      <c r="O442" s="176"/>
      <c r="P442" s="176"/>
      <c r="Q442" s="176"/>
      <c r="R442" s="176"/>
    </row>
    <row r="443" ht="15" customHeight="1">
      <c r="A443" s="176"/>
      <c r="B443" s="176"/>
      <c r="C443" s="176"/>
      <c r="D443" s="176"/>
      <c r="E443" s="176"/>
      <c r="F443" s="176"/>
      <c r="G443" s="177"/>
      <c r="H443" s="178"/>
      <c r="I443" s="305"/>
      <c r="J443" s="305"/>
      <c r="K443" s="176"/>
      <c r="L443" s="177"/>
      <c r="M443" s="179"/>
      <c r="N443" s="284"/>
      <c r="O443" s="176"/>
      <c r="P443" s="176"/>
      <c r="Q443" s="176"/>
      <c r="R443" s="176"/>
    </row>
    <row r="444" ht="15" customHeight="1">
      <c r="A444" s="176"/>
      <c r="B444" s="176"/>
      <c r="C444" s="176"/>
      <c r="D444" s="176"/>
      <c r="E444" s="176"/>
      <c r="F444" s="176"/>
      <c r="G444" s="177"/>
      <c r="H444" s="178"/>
      <c r="I444" s="305"/>
      <c r="J444" s="305"/>
      <c r="K444" s="176"/>
      <c r="L444" s="177"/>
      <c r="M444" s="179"/>
      <c r="N444" s="284"/>
      <c r="O444" s="176"/>
      <c r="P444" s="176"/>
      <c r="Q444" s="176"/>
      <c r="R444" s="176"/>
    </row>
    <row r="445" ht="15" customHeight="1">
      <c r="A445" s="176"/>
      <c r="B445" s="176"/>
      <c r="C445" s="176"/>
      <c r="D445" s="176"/>
      <c r="E445" s="176"/>
      <c r="F445" s="176"/>
      <c r="G445" s="177"/>
      <c r="H445" s="178"/>
      <c r="I445" s="305"/>
      <c r="J445" s="305"/>
      <c r="K445" s="176"/>
      <c r="L445" s="177"/>
      <c r="M445" s="179"/>
      <c r="N445" s="284"/>
      <c r="O445" s="176"/>
      <c r="P445" s="176"/>
      <c r="Q445" s="176"/>
      <c r="R445" s="176"/>
    </row>
    <row r="446" ht="15" customHeight="1">
      <c r="A446" s="176"/>
      <c r="B446" s="176"/>
      <c r="C446" s="176"/>
      <c r="D446" s="176"/>
      <c r="E446" s="176"/>
      <c r="F446" s="176"/>
      <c r="G446" s="177"/>
      <c r="H446" s="178"/>
      <c r="I446" s="305"/>
      <c r="J446" s="305"/>
      <c r="K446" s="176"/>
      <c r="L446" s="177"/>
      <c r="M446" s="179"/>
      <c r="N446" s="284"/>
      <c r="O446" s="176"/>
      <c r="P446" s="176"/>
      <c r="Q446" s="176"/>
      <c r="R446" s="176"/>
    </row>
    <row r="447" ht="15" customHeight="1">
      <c r="A447" s="176"/>
      <c r="B447" s="176"/>
      <c r="C447" s="176"/>
      <c r="D447" s="176"/>
      <c r="E447" s="176"/>
      <c r="F447" s="176"/>
      <c r="G447" s="177"/>
      <c r="H447" s="178"/>
      <c r="I447" s="305"/>
      <c r="J447" s="305"/>
      <c r="K447" s="176"/>
      <c r="L447" s="177"/>
      <c r="M447" s="179"/>
      <c r="N447" s="284"/>
      <c r="O447" s="176"/>
      <c r="P447" s="176"/>
      <c r="Q447" s="176"/>
      <c r="R447" s="176"/>
    </row>
    <row r="448" ht="15" customHeight="1">
      <c r="A448" s="176"/>
      <c r="B448" s="176"/>
      <c r="C448" s="176"/>
      <c r="D448" s="176"/>
      <c r="E448" s="176"/>
      <c r="F448" s="176"/>
      <c r="G448" s="177"/>
      <c r="H448" s="178"/>
      <c r="I448" s="305"/>
      <c r="J448" s="305"/>
      <c r="K448" s="176"/>
      <c r="L448" s="177"/>
      <c r="M448" s="179"/>
      <c r="N448" s="284"/>
      <c r="O448" s="176"/>
      <c r="P448" s="176"/>
      <c r="Q448" s="176"/>
      <c r="R448" s="176"/>
    </row>
    <row r="449" ht="15" customHeight="1">
      <c r="A449" s="176"/>
      <c r="B449" s="176"/>
      <c r="C449" s="176"/>
      <c r="D449" s="176"/>
      <c r="E449" s="176"/>
      <c r="F449" s="176"/>
      <c r="G449" s="177"/>
      <c r="H449" s="178"/>
      <c r="I449" s="305"/>
      <c r="J449" s="305"/>
      <c r="K449" s="176"/>
      <c r="L449" s="177"/>
      <c r="M449" s="179"/>
      <c r="N449" s="284"/>
      <c r="O449" s="176"/>
      <c r="P449" s="176"/>
      <c r="Q449" s="176"/>
      <c r="R449" s="176"/>
    </row>
    <row r="450" ht="15" customHeight="1">
      <c r="A450" s="176"/>
      <c r="B450" s="176"/>
      <c r="C450" s="176"/>
      <c r="D450" s="176"/>
      <c r="E450" s="176"/>
      <c r="F450" s="176"/>
      <c r="G450" s="177"/>
      <c r="H450" s="178"/>
      <c r="I450" s="305"/>
      <c r="J450" s="305"/>
      <c r="K450" s="176"/>
      <c r="L450" s="177"/>
      <c r="M450" s="179"/>
      <c r="N450" s="284"/>
      <c r="O450" s="176"/>
      <c r="P450" s="176"/>
      <c r="Q450" s="176"/>
      <c r="R450" s="176"/>
    </row>
    <row r="451" ht="15" customHeight="1">
      <c r="A451" s="176"/>
      <c r="B451" s="176"/>
      <c r="C451" s="176"/>
      <c r="D451" s="176"/>
      <c r="E451" s="176"/>
      <c r="F451" s="176"/>
      <c r="G451" s="177"/>
      <c r="H451" s="178"/>
      <c r="I451" s="305"/>
      <c r="J451" s="305"/>
      <c r="K451" s="176"/>
      <c r="L451" s="177"/>
      <c r="M451" s="179"/>
      <c r="N451" s="284"/>
      <c r="O451" s="176"/>
      <c r="P451" s="176"/>
      <c r="Q451" s="176"/>
      <c r="R451" s="176"/>
    </row>
    <row r="452" ht="15" customHeight="1">
      <c r="A452" s="176"/>
      <c r="B452" s="176"/>
      <c r="C452" s="176"/>
      <c r="D452" s="176"/>
      <c r="E452" s="176"/>
      <c r="F452" s="176"/>
      <c r="G452" s="177"/>
      <c r="H452" s="178"/>
      <c r="I452" s="305"/>
      <c r="J452" s="305"/>
      <c r="K452" s="176"/>
      <c r="L452" s="177"/>
      <c r="M452" s="179"/>
      <c r="N452" s="284"/>
      <c r="O452" s="176"/>
      <c r="P452" s="176"/>
      <c r="Q452" s="176"/>
      <c r="R452" s="176"/>
    </row>
    <row r="453" ht="15" customHeight="1">
      <c r="A453" s="176"/>
      <c r="B453" s="176"/>
      <c r="C453" s="176"/>
      <c r="D453" s="176"/>
      <c r="E453" s="176"/>
      <c r="F453" s="176"/>
      <c r="G453" s="177"/>
      <c r="H453" s="178"/>
      <c r="I453" s="305"/>
      <c r="J453" s="305"/>
      <c r="K453" s="176"/>
      <c r="L453" s="177"/>
      <c r="M453" s="179"/>
      <c r="N453" s="284"/>
      <c r="O453" s="176"/>
      <c r="P453" s="176"/>
      <c r="Q453" s="176"/>
      <c r="R453" s="176"/>
    </row>
    <row r="454" ht="15" customHeight="1">
      <c r="A454" s="176"/>
      <c r="B454" s="176"/>
      <c r="C454" s="176"/>
      <c r="D454" s="176"/>
      <c r="E454" s="176"/>
      <c r="F454" s="176"/>
      <c r="G454" s="177"/>
      <c r="H454" s="178"/>
      <c r="I454" s="305"/>
      <c r="J454" s="305"/>
      <c r="K454" s="176"/>
      <c r="L454" s="177"/>
      <c r="M454" s="179"/>
      <c r="N454" s="284"/>
      <c r="O454" s="176"/>
      <c r="P454" s="176"/>
      <c r="Q454" s="176"/>
      <c r="R454" s="176"/>
    </row>
    <row r="455" ht="15" customHeight="1">
      <c r="A455" s="176"/>
      <c r="B455" s="176"/>
      <c r="C455" s="176"/>
      <c r="D455" s="176"/>
      <c r="E455" s="176"/>
      <c r="F455" s="176"/>
      <c r="G455" s="177"/>
      <c r="H455" s="178"/>
      <c r="I455" s="305"/>
      <c r="J455" s="305"/>
      <c r="K455" s="176"/>
      <c r="L455" s="177"/>
      <c r="M455" s="179"/>
      <c r="N455" s="284"/>
      <c r="O455" s="176"/>
      <c r="P455" s="176"/>
      <c r="Q455" s="176"/>
      <c r="R455" s="176"/>
    </row>
    <row r="456" ht="15" customHeight="1">
      <c r="A456" s="176"/>
      <c r="B456" s="176"/>
      <c r="C456" s="176"/>
      <c r="D456" s="176"/>
      <c r="E456" s="176"/>
      <c r="F456" s="176"/>
      <c r="G456" s="177"/>
      <c r="H456" s="178"/>
      <c r="I456" s="305"/>
      <c r="J456" s="305"/>
      <c r="K456" s="176"/>
      <c r="L456" s="177"/>
      <c r="M456" s="179"/>
      <c r="N456" s="284"/>
      <c r="O456" s="176"/>
      <c r="P456" s="176"/>
      <c r="Q456" s="176"/>
      <c r="R456" s="176"/>
    </row>
    <row r="457" ht="15" customHeight="1">
      <c r="A457" s="176"/>
      <c r="B457" s="176"/>
      <c r="C457" s="176"/>
      <c r="D457" s="176"/>
      <c r="E457" s="176"/>
      <c r="F457" s="176"/>
      <c r="G457" s="177"/>
      <c r="H457" s="178"/>
      <c r="I457" s="305"/>
      <c r="J457" s="305"/>
      <c r="K457" s="176"/>
      <c r="L457" s="177"/>
      <c r="M457" s="179"/>
      <c r="N457" s="284"/>
      <c r="O457" s="176"/>
      <c r="P457" s="176"/>
      <c r="Q457" s="176"/>
      <c r="R457" s="176"/>
    </row>
    <row r="458" ht="15" customHeight="1">
      <c r="A458" s="176"/>
      <c r="B458" s="176"/>
      <c r="C458" s="176"/>
      <c r="D458" s="176"/>
      <c r="E458" s="176"/>
      <c r="F458" s="176"/>
      <c r="G458" s="177"/>
      <c r="H458" s="178"/>
      <c r="I458" s="305"/>
      <c r="J458" s="305"/>
      <c r="K458" s="176"/>
      <c r="L458" s="177"/>
      <c r="M458" s="179"/>
      <c r="N458" s="284"/>
      <c r="O458" s="176"/>
      <c r="P458" s="176"/>
      <c r="Q458" s="176"/>
      <c r="R458" s="176"/>
    </row>
    <row r="459" ht="15" customHeight="1">
      <c r="A459" s="176"/>
      <c r="B459" s="176"/>
      <c r="C459" s="176"/>
      <c r="D459" s="176"/>
      <c r="E459" s="176"/>
      <c r="F459" s="176"/>
      <c r="G459" s="177"/>
      <c r="H459" s="178"/>
      <c r="I459" s="305"/>
      <c r="J459" s="305"/>
      <c r="K459" s="176"/>
      <c r="L459" s="177"/>
      <c r="M459" s="179"/>
      <c r="N459" s="284"/>
      <c r="O459" s="176"/>
      <c r="P459" s="176"/>
      <c r="Q459" s="176"/>
      <c r="R459" s="176"/>
    </row>
    <row r="460" ht="15" customHeight="1">
      <c r="A460" s="176"/>
      <c r="B460" s="176"/>
      <c r="C460" s="176"/>
      <c r="D460" s="176"/>
      <c r="E460" s="176"/>
      <c r="F460" s="176"/>
      <c r="G460" s="177"/>
      <c r="H460" s="178"/>
      <c r="I460" s="305"/>
      <c r="J460" s="305"/>
      <c r="K460" s="176"/>
      <c r="L460" s="177"/>
      <c r="M460" s="179"/>
      <c r="N460" s="284"/>
      <c r="O460" s="176"/>
      <c r="P460" s="176"/>
      <c r="Q460" s="176"/>
      <c r="R460" s="176"/>
    </row>
    <row r="461" ht="15" customHeight="1">
      <c r="A461" s="176"/>
      <c r="B461" s="176"/>
      <c r="C461" s="176"/>
      <c r="D461" s="176"/>
      <c r="E461" s="176"/>
      <c r="F461" s="176"/>
      <c r="G461" s="177"/>
      <c r="H461" s="178"/>
      <c r="I461" s="305"/>
      <c r="J461" s="305"/>
      <c r="K461" s="176"/>
      <c r="L461" s="177"/>
      <c r="M461" s="179"/>
      <c r="N461" s="284"/>
      <c r="O461" s="176"/>
      <c r="P461" s="176"/>
      <c r="Q461" s="176"/>
      <c r="R461" s="176"/>
    </row>
    <row r="462" ht="15" customHeight="1">
      <c r="A462" s="176"/>
      <c r="B462" s="176"/>
      <c r="C462" s="176"/>
      <c r="D462" s="176"/>
      <c r="E462" s="176"/>
      <c r="F462" s="176"/>
      <c r="G462" s="177"/>
      <c r="H462" s="178"/>
      <c r="I462" s="305"/>
      <c r="J462" s="305"/>
      <c r="K462" s="176"/>
      <c r="L462" s="177"/>
      <c r="M462" s="179"/>
      <c r="N462" s="284"/>
      <c r="O462" s="176"/>
      <c r="P462" s="176"/>
      <c r="Q462" s="176"/>
      <c r="R462" s="176"/>
    </row>
    <row r="463" ht="15" customHeight="1">
      <c r="A463" s="176"/>
      <c r="B463" s="176"/>
      <c r="C463" s="176"/>
      <c r="D463" s="176"/>
      <c r="E463" s="176"/>
      <c r="F463" s="176"/>
      <c r="G463" s="177"/>
      <c r="H463" s="178"/>
      <c r="I463" s="305"/>
      <c r="J463" s="305"/>
      <c r="K463" s="176"/>
      <c r="L463" s="177"/>
      <c r="M463" s="179"/>
      <c r="N463" s="284"/>
      <c r="O463" s="176"/>
      <c r="P463" s="176"/>
      <c r="Q463" s="176"/>
      <c r="R463" s="176"/>
    </row>
    <row r="464" ht="15" customHeight="1">
      <c r="A464" s="176"/>
      <c r="B464" s="176"/>
      <c r="C464" s="176"/>
      <c r="D464" s="176"/>
      <c r="E464" s="176"/>
      <c r="F464" s="176"/>
      <c r="G464" s="177"/>
      <c r="H464" s="178"/>
      <c r="I464" s="305"/>
      <c r="J464" s="305"/>
      <c r="K464" s="176"/>
      <c r="L464" s="177"/>
      <c r="M464" s="179"/>
      <c r="N464" s="284"/>
      <c r="O464" s="176"/>
      <c r="P464" s="176"/>
      <c r="Q464" s="176"/>
      <c r="R464" s="176"/>
    </row>
    <row r="465" ht="15" customHeight="1">
      <c r="A465" s="176"/>
      <c r="B465" s="176"/>
      <c r="C465" s="176"/>
      <c r="D465" s="176"/>
      <c r="E465" s="176"/>
      <c r="F465" s="176"/>
      <c r="G465" s="177"/>
      <c r="H465" s="178"/>
      <c r="I465" s="305"/>
      <c r="J465" s="305"/>
      <c r="K465" s="176"/>
      <c r="L465" s="177"/>
      <c r="M465" s="179"/>
      <c r="N465" s="284"/>
      <c r="O465" s="176"/>
      <c r="P465" s="176"/>
      <c r="Q465" s="176"/>
      <c r="R465" s="176"/>
    </row>
    <row r="466" ht="15" customHeight="1">
      <c r="A466" s="176"/>
      <c r="B466" s="176"/>
      <c r="C466" s="176"/>
      <c r="D466" s="176"/>
      <c r="E466" s="176"/>
      <c r="F466" s="176"/>
      <c r="G466" s="177"/>
      <c r="H466" s="178"/>
      <c r="I466" s="305"/>
      <c r="J466" s="305"/>
      <c r="K466" s="176"/>
      <c r="L466" s="177"/>
      <c r="M466" s="179"/>
      <c r="N466" s="284"/>
      <c r="O466" s="176"/>
      <c r="P466" s="176"/>
      <c r="Q466" s="176"/>
      <c r="R466" s="176"/>
    </row>
    <row r="467" ht="15" customHeight="1">
      <c r="A467" s="176"/>
      <c r="B467" s="176"/>
      <c r="C467" s="176"/>
      <c r="D467" s="176"/>
      <c r="E467" s="176"/>
      <c r="F467" s="176"/>
      <c r="G467" s="177"/>
      <c r="H467" s="178"/>
      <c r="I467" s="305"/>
      <c r="J467" s="305"/>
      <c r="K467" s="176"/>
      <c r="L467" s="177"/>
      <c r="M467" s="179"/>
      <c r="N467" s="284"/>
      <c r="O467" s="176"/>
      <c r="P467" s="176"/>
      <c r="Q467" s="176"/>
      <c r="R467" s="176"/>
    </row>
    <row r="468" ht="15" customHeight="1">
      <c r="A468" s="176"/>
      <c r="B468" s="176"/>
      <c r="C468" s="176"/>
      <c r="D468" s="176"/>
      <c r="E468" s="176"/>
      <c r="F468" s="176"/>
      <c r="G468" s="177"/>
      <c r="H468" s="178"/>
      <c r="I468" s="305"/>
      <c r="J468" s="305"/>
      <c r="K468" s="176"/>
      <c r="L468" s="177"/>
      <c r="M468" s="179"/>
      <c r="N468" s="284"/>
      <c r="O468" s="176"/>
      <c r="P468" s="176"/>
      <c r="Q468" s="176"/>
      <c r="R468" s="176"/>
    </row>
    <row r="469" ht="15" customHeight="1">
      <c r="A469" s="176"/>
      <c r="B469" s="176"/>
      <c r="C469" s="176"/>
      <c r="D469" s="176"/>
      <c r="E469" s="176"/>
      <c r="F469" s="176"/>
      <c r="G469" s="177"/>
      <c r="H469" s="178"/>
      <c r="I469" s="305"/>
      <c r="J469" s="305"/>
      <c r="K469" s="176"/>
      <c r="L469" s="177"/>
      <c r="M469" s="179"/>
      <c r="N469" s="284"/>
      <c r="O469" s="176"/>
      <c r="P469" s="176"/>
      <c r="Q469" s="176"/>
      <c r="R469" s="176"/>
    </row>
    <row r="470" ht="15" customHeight="1">
      <c r="A470" s="176"/>
      <c r="B470" s="176"/>
      <c r="C470" s="176"/>
      <c r="D470" s="176"/>
      <c r="E470" s="176"/>
      <c r="F470" s="176"/>
      <c r="G470" s="177"/>
      <c r="H470" s="178"/>
      <c r="I470" s="305"/>
      <c r="J470" s="305"/>
      <c r="K470" s="176"/>
      <c r="L470" s="177"/>
      <c r="M470" s="179"/>
      <c r="N470" s="284"/>
      <c r="O470" s="176"/>
      <c r="P470" s="176"/>
      <c r="Q470" s="176"/>
      <c r="R470" s="176"/>
    </row>
    <row r="471" ht="15" customHeight="1">
      <c r="A471" s="176"/>
      <c r="B471" s="176"/>
      <c r="C471" s="176"/>
      <c r="D471" s="176"/>
      <c r="E471" s="176"/>
      <c r="F471" s="176"/>
      <c r="G471" s="177"/>
      <c r="H471" s="178"/>
      <c r="I471" s="305"/>
      <c r="J471" s="305"/>
      <c r="K471" s="176"/>
      <c r="L471" s="177"/>
      <c r="M471" s="179"/>
      <c r="N471" s="284"/>
      <c r="O471" s="176"/>
      <c r="P471" s="176"/>
      <c r="Q471" s="176"/>
      <c r="R471" s="176"/>
    </row>
    <row r="472" ht="15" customHeight="1">
      <c r="A472" s="176"/>
      <c r="B472" s="176"/>
      <c r="C472" s="176"/>
      <c r="D472" s="176"/>
      <c r="E472" s="176"/>
      <c r="F472" s="176"/>
      <c r="G472" s="177"/>
      <c r="H472" s="178"/>
      <c r="I472" s="305"/>
      <c r="J472" s="305"/>
      <c r="K472" s="176"/>
      <c r="L472" s="177"/>
      <c r="M472" s="179"/>
      <c r="N472" s="284"/>
      <c r="O472" s="176"/>
      <c r="P472" s="176"/>
      <c r="Q472" s="176"/>
      <c r="R472" s="176"/>
    </row>
    <row r="473" ht="15" customHeight="1">
      <c r="A473" s="176"/>
      <c r="B473" s="176"/>
      <c r="C473" s="176"/>
      <c r="D473" s="176"/>
      <c r="E473" s="176"/>
      <c r="F473" s="176"/>
      <c r="G473" s="177"/>
      <c r="H473" s="178"/>
      <c r="I473" s="305"/>
      <c r="J473" s="305"/>
      <c r="K473" s="176"/>
      <c r="L473" s="177"/>
      <c r="M473" s="179"/>
      <c r="N473" s="284"/>
      <c r="O473" s="176"/>
      <c r="P473" s="176"/>
      <c r="Q473" s="176"/>
      <c r="R473" s="176"/>
    </row>
    <row r="474" ht="15" customHeight="1">
      <c r="A474" s="176"/>
      <c r="B474" s="176"/>
      <c r="C474" s="176"/>
      <c r="D474" s="176"/>
      <c r="E474" s="176"/>
      <c r="F474" s="176"/>
      <c r="G474" s="177"/>
      <c r="H474" s="178"/>
      <c r="I474" s="305"/>
      <c r="J474" s="305"/>
      <c r="K474" s="176"/>
      <c r="L474" s="177"/>
      <c r="M474" s="179"/>
      <c r="N474" s="284"/>
      <c r="O474" s="176"/>
      <c r="P474" s="176"/>
      <c r="Q474" s="176"/>
      <c r="R474" s="176"/>
    </row>
    <row r="475" ht="15" customHeight="1">
      <c r="A475" s="176"/>
      <c r="B475" s="176"/>
      <c r="C475" s="176"/>
      <c r="D475" s="176"/>
      <c r="E475" s="176"/>
      <c r="F475" s="176"/>
      <c r="G475" s="177"/>
      <c r="H475" s="178"/>
      <c r="I475" s="305"/>
      <c r="J475" s="305"/>
      <c r="K475" s="176"/>
      <c r="L475" s="177"/>
      <c r="M475" s="179"/>
      <c r="N475" s="284"/>
      <c r="O475" s="176"/>
      <c r="P475" s="176"/>
      <c r="Q475" s="176"/>
      <c r="R475" s="176"/>
    </row>
    <row r="476" ht="15" customHeight="1">
      <c r="A476" s="176"/>
      <c r="B476" s="176"/>
      <c r="C476" s="176"/>
      <c r="D476" s="176"/>
      <c r="E476" s="176"/>
      <c r="F476" s="176"/>
      <c r="G476" s="177"/>
      <c r="H476" s="178"/>
      <c r="I476" s="305"/>
      <c r="J476" s="305"/>
      <c r="K476" s="176"/>
      <c r="L476" s="177"/>
      <c r="M476" s="179"/>
      <c r="N476" s="284"/>
      <c r="O476" s="176"/>
      <c r="P476" s="176"/>
      <c r="Q476" s="176"/>
      <c r="R476" s="176"/>
    </row>
    <row r="477" ht="15" customHeight="1">
      <c r="A477" s="176"/>
      <c r="B477" s="176"/>
      <c r="C477" s="176"/>
      <c r="D477" s="176"/>
      <c r="E477" s="176"/>
      <c r="F477" s="176"/>
      <c r="G477" s="177"/>
      <c r="H477" s="178"/>
      <c r="I477" s="305"/>
      <c r="J477" s="305"/>
      <c r="K477" s="176"/>
      <c r="L477" s="177"/>
      <c r="M477" s="179"/>
      <c r="N477" s="284"/>
      <c r="O477" s="176"/>
      <c r="P477" s="176"/>
      <c r="Q477" s="176"/>
      <c r="R477" s="176"/>
    </row>
    <row r="478" ht="15" customHeight="1">
      <c r="A478" s="176"/>
      <c r="B478" s="176"/>
      <c r="C478" s="176"/>
      <c r="D478" s="176"/>
      <c r="E478" s="176"/>
      <c r="F478" s="176"/>
      <c r="G478" s="177"/>
      <c r="H478" s="178"/>
      <c r="I478" s="305"/>
      <c r="J478" s="305"/>
      <c r="K478" s="176"/>
      <c r="L478" s="177"/>
      <c r="M478" s="179"/>
      <c r="N478" s="284"/>
      <c r="O478" s="176"/>
      <c r="P478" s="176"/>
      <c r="Q478" s="176"/>
      <c r="R478" s="176"/>
    </row>
    <row r="479" ht="15" customHeight="1">
      <c r="A479" s="176"/>
      <c r="B479" s="176"/>
      <c r="C479" s="176"/>
      <c r="D479" s="176"/>
      <c r="E479" s="176"/>
      <c r="F479" s="176"/>
      <c r="G479" s="177"/>
      <c r="H479" s="178"/>
      <c r="I479" s="305"/>
      <c r="J479" s="305"/>
      <c r="K479" s="176"/>
      <c r="L479" s="177"/>
      <c r="M479" s="179"/>
      <c r="N479" s="284"/>
      <c r="O479" s="176"/>
      <c r="P479" s="176"/>
      <c r="Q479" s="176"/>
      <c r="R479" s="176"/>
    </row>
    <row r="480" ht="15" customHeight="1">
      <c r="A480" s="176"/>
      <c r="B480" s="176"/>
      <c r="C480" s="176"/>
      <c r="D480" s="176"/>
      <c r="E480" s="176"/>
      <c r="F480" s="176"/>
      <c r="G480" s="177"/>
      <c r="H480" s="178"/>
      <c r="I480" s="305"/>
      <c r="J480" s="305"/>
      <c r="K480" s="176"/>
      <c r="L480" s="177"/>
      <c r="M480" s="179"/>
      <c r="N480" s="284"/>
      <c r="O480" s="176"/>
      <c r="P480" s="176"/>
      <c r="Q480" s="176"/>
      <c r="R480" s="176"/>
    </row>
    <row r="481" ht="15" customHeight="1">
      <c r="A481" s="176"/>
      <c r="B481" s="176"/>
      <c r="C481" s="176"/>
      <c r="D481" s="176"/>
      <c r="E481" s="176"/>
      <c r="F481" s="176"/>
      <c r="G481" s="177"/>
      <c r="H481" s="178"/>
      <c r="I481" s="305"/>
      <c r="J481" s="305"/>
      <c r="K481" s="176"/>
      <c r="L481" s="177"/>
      <c r="M481" s="179"/>
      <c r="N481" s="284"/>
      <c r="O481" s="176"/>
      <c r="P481" s="176"/>
      <c r="Q481" s="176"/>
      <c r="R481" s="176"/>
    </row>
    <row r="482" ht="15" customHeight="1">
      <c r="A482" s="176"/>
      <c r="B482" s="176"/>
      <c r="C482" s="176"/>
      <c r="D482" s="176"/>
      <c r="E482" s="176"/>
      <c r="F482" s="176"/>
      <c r="G482" s="177"/>
      <c r="H482" s="178"/>
      <c r="I482" s="305"/>
      <c r="J482" s="305"/>
      <c r="K482" s="176"/>
      <c r="L482" s="177"/>
      <c r="M482" s="179"/>
      <c r="N482" s="284"/>
      <c r="O482" s="176"/>
      <c r="P482" s="176"/>
      <c r="Q482" s="176"/>
      <c r="R482" s="176"/>
    </row>
    <row r="483" ht="15" customHeight="1">
      <c r="A483" s="176"/>
      <c r="B483" s="176"/>
      <c r="C483" s="176"/>
      <c r="D483" s="176"/>
      <c r="E483" s="176"/>
      <c r="F483" s="176"/>
      <c r="G483" s="177"/>
      <c r="H483" s="178"/>
      <c r="I483" s="305"/>
      <c r="J483" s="305"/>
      <c r="K483" s="176"/>
      <c r="L483" s="177"/>
      <c r="M483" s="179"/>
      <c r="N483" s="284"/>
      <c r="O483" s="176"/>
      <c r="P483" s="176"/>
      <c r="Q483" s="176"/>
      <c r="R483" s="176"/>
    </row>
    <row r="484" ht="15" customHeight="1">
      <c r="A484" s="176"/>
      <c r="B484" s="176"/>
      <c r="C484" s="176"/>
      <c r="D484" s="176"/>
      <c r="E484" s="176"/>
      <c r="F484" s="176"/>
      <c r="G484" s="177"/>
      <c r="H484" s="178"/>
      <c r="I484" s="305"/>
      <c r="J484" s="305"/>
      <c r="K484" s="176"/>
      <c r="L484" s="177"/>
      <c r="M484" s="179"/>
      <c r="N484" s="284"/>
      <c r="O484" s="176"/>
      <c r="P484" s="176"/>
      <c r="Q484" s="176"/>
      <c r="R484" s="176"/>
    </row>
    <row r="485" ht="15" customHeight="1">
      <c r="A485" s="176"/>
      <c r="B485" s="176"/>
      <c r="C485" s="176"/>
      <c r="D485" s="176"/>
      <c r="E485" s="176"/>
      <c r="F485" s="176"/>
      <c r="G485" s="177"/>
      <c r="H485" s="178"/>
      <c r="I485" s="305"/>
      <c r="J485" s="305"/>
      <c r="K485" s="176"/>
      <c r="L485" s="177"/>
      <c r="M485" s="179"/>
      <c r="N485" s="284"/>
      <c r="O485" s="176"/>
      <c r="P485" s="176"/>
      <c r="Q485" s="176"/>
      <c r="R485" s="176"/>
    </row>
    <row r="486" ht="15" customHeight="1">
      <c r="A486" s="176"/>
      <c r="B486" s="176"/>
      <c r="C486" s="176"/>
      <c r="D486" s="176"/>
      <c r="E486" s="176"/>
      <c r="F486" s="176"/>
      <c r="G486" s="177"/>
      <c r="H486" s="178"/>
      <c r="I486" s="305"/>
      <c r="J486" s="305"/>
      <c r="K486" s="176"/>
      <c r="L486" s="177"/>
      <c r="M486" s="179"/>
      <c r="N486" s="284"/>
      <c r="O486" s="176"/>
      <c r="P486" s="176"/>
      <c r="Q486" s="176"/>
      <c r="R486" s="176"/>
    </row>
    <row r="487" ht="15" customHeight="1">
      <c r="A487" s="176"/>
      <c r="B487" s="176"/>
      <c r="C487" s="176"/>
      <c r="D487" s="176"/>
      <c r="E487" s="176"/>
      <c r="F487" s="176"/>
      <c r="G487" s="177"/>
      <c r="H487" s="178"/>
      <c r="I487" s="305"/>
      <c r="J487" s="305"/>
      <c r="K487" s="176"/>
      <c r="L487" s="177"/>
      <c r="M487" s="179"/>
      <c r="N487" s="284"/>
      <c r="O487" s="176"/>
      <c r="P487" s="176"/>
      <c r="Q487" s="176"/>
      <c r="R487" s="176"/>
    </row>
    <row r="488" ht="15" customHeight="1">
      <c r="A488" s="176"/>
      <c r="B488" s="176"/>
      <c r="C488" s="176"/>
      <c r="D488" s="176"/>
      <c r="E488" s="176"/>
      <c r="F488" s="176"/>
      <c r="G488" s="177"/>
      <c r="H488" s="178"/>
      <c r="I488" s="305"/>
      <c r="J488" s="305"/>
      <c r="K488" s="176"/>
      <c r="L488" s="177"/>
      <c r="M488" s="179"/>
      <c r="N488" s="284"/>
      <c r="O488" s="176"/>
      <c r="P488" s="176"/>
      <c r="Q488" s="176"/>
      <c r="R488" s="176"/>
    </row>
    <row r="489" ht="15" customHeight="1">
      <c r="A489" s="176"/>
      <c r="B489" s="176"/>
      <c r="C489" s="176"/>
      <c r="D489" s="176"/>
      <c r="E489" s="176"/>
      <c r="F489" s="176"/>
      <c r="G489" s="177"/>
      <c r="H489" s="178"/>
      <c r="I489" s="305"/>
      <c r="J489" s="305"/>
      <c r="K489" s="176"/>
      <c r="L489" s="177"/>
      <c r="M489" s="179"/>
      <c r="N489" s="284"/>
      <c r="O489" s="176"/>
      <c r="P489" s="176"/>
      <c r="Q489" s="176"/>
      <c r="R489" s="176"/>
    </row>
    <row r="490" ht="15" customHeight="1">
      <c r="A490" s="176"/>
      <c r="B490" s="176"/>
      <c r="C490" s="176"/>
      <c r="D490" s="176"/>
      <c r="E490" s="176"/>
      <c r="F490" s="176"/>
      <c r="G490" s="177"/>
      <c r="H490" s="178"/>
      <c r="I490" s="305"/>
      <c r="J490" s="305"/>
      <c r="K490" s="176"/>
      <c r="L490" s="177"/>
      <c r="M490" s="179"/>
      <c r="N490" s="284"/>
      <c r="O490" s="176"/>
      <c r="P490" s="176"/>
      <c r="Q490" s="176"/>
      <c r="R490" s="176"/>
    </row>
    <row r="491" ht="15" customHeight="1">
      <c r="A491" s="176"/>
      <c r="B491" s="176"/>
      <c r="C491" s="176"/>
      <c r="D491" s="176"/>
      <c r="E491" s="176"/>
      <c r="F491" s="176"/>
      <c r="G491" s="177"/>
      <c r="H491" s="178"/>
      <c r="I491" s="305"/>
      <c r="J491" s="305"/>
      <c r="K491" s="176"/>
      <c r="L491" s="177"/>
      <c r="M491" s="179"/>
      <c r="N491" s="284"/>
      <c r="O491" s="176"/>
      <c r="P491" s="176"/>
      <c r="Q491" s="176"/>
      <c r="R491" s="176"/>
    </row>
    <row r="492" ht="15" customHeight="1">
      <c r="A492" s="176"/>
      <c r="B492" s="176"/>
      <c r="C492" s="176"/>
      <c r="D492" s="176"/>
      <c r="E492" s="176"/>
      <c r="F492" s="176"/>
      <c r="G492" s="177"/>
      <c r="H492" s="178"/>
      <c r="I492" s="305"/>
      <c r="J492" s="305"/>
      <c r="K492" s="176"/>
      <c r="L492" s="177"/>
      <c r="M492" s="179"/>
      <c r="N492" s="284"/>
      <c r="O492" s="176"/>
      <c r="P492" s="176"/>
      <c r="Q492" s="176"/>
      <c r="R492" s="176"/>
    </row>
    <row r="493" ht="15" customHeight="1">
      <c r="A493" s="176"/>
      <c r="B493" s="176"/>
      <c r="C493" s="176"/>
      <c r="D493" s="176"/>
      <c r="E493" s="176"/>
      <c r="F493" s="176"/>
      <c r="G493" s="177"/>
      <c r="H493" s="178"/>
      <c r="I493" s="305"/>
      <c r="J493" s="305"/>
      <c r="K493" s="176"/>
      <c r="L493" s="177"/>
      <c r="M493" s="179"/>
      <c r="N493" s="284"/>
      <c r="O493" s="176"/>
      <c r="P493" s="176"/>
      <c r="Q493" s="176"/>
      <c r="R493" s="176"/>
    </row>
    <row r="494" ht="15" customHeight="1">
      <c r="A494" s="176"/>
      <c r="B494" s="176"/>
      <c r="C494" s="176"/>
      <c r="D494" s="176"/>
      <c r="E494" s="176"/>
      <c r="F494" s="176"/>
      <c r="G494" s="177"/>
      <c r="H494" s="178"/>
      <c r="I494" s="305"/>
      <c r="J494" s="305"/>
      <c r="K494" s="176"/>
      <c r="L494" s="177"/>
      <c r="M494" s="179"/>
      <c r="N494" s="284"/>
      <c r="O494" s="176"/>
      <c r="P494" s="176"/>
      <c r="Q494" s="176"/>
      <c r="R494" s="176"/>
    </row>
    <row r="495" ht="15" customHeight="1">
      <c r="A495" s="176"/>
      <c r="B495" s="176"/>
      <c r="C495" s="176"/>
      <c r="D495" s="176"/>
      <c r="E495" s="176"/>
      <c r="F495" s="176"/>
      <c r="G495" s="177"/>
      <c r="H495" s="178"/>
      <c r="I495" s="305"/>
      <c r="J495" s="305"/>
      <c r="K495" s="176"/>
      <c r="L495" s="177"/>
      <c r="M495" s="179"/>
      <c r="N495" s="284"/>
      <c r="O495" s="176"/>
      <c r="P495" s="176"/>
      <c r="Q495" s="176"/>
      <c r="R495" s="176"/>
    </row>
    <row r="496" ht="15" customHeight="1">
      <c r="A496" s="176"/>
      <c r="B496" s="176"/>
      <c r="C496" s="176"/>
      <c r="D496" s="176"/>
      <c r="E496" s="176"/>
      <c r="F496" s="176"/>
      <c r="G496" s="177"/>
      <c r="H496" s="178"/>
      <c r="I496" s="305"/>
      <c r="J496" s="305"/>
      <c r="K496" s="176"/>
      <c r="L496" s="177"/>
      <c r="M496" s="179"/>
      <c r="N496" s="284"/>
      <c r="O496" s="176"/>
      <c r="P496" s="176"/>
      <c r="Q496" s="176"/>
      <c r="R496" s="176"/>
    </row>
    <row r="497" ht="15" customHeight="1">
      <c r="A497" s="176"/>
      <c r="B497" s="176"/>
      <c r="C497" s="176"/>
      <c r="D497" s="176"/>
      <c r="E497" s="176"/>
      <c r="F497" s="176"/>
      <c r="G497" s="177"/>
      <c r="H497" s="178"/>
      <c r="I497" s="305"/>
      <c r="J497" s="305"/>
      <c r="K497" s="176"/>
      <c r="L497" s="177"/>
      <c r="M497" s="179"/>
      <c r="N497" s="284"/>
      <c r="O497" s="176"/>
      <c r="P497" s="176"/>
      <c r="Q497" s="176"/>
      <c r="R497" s="176"/>
    </row>
    <row r="498" ht="15" customHeight="1">
      <c r="A498" s="176"/>
      <c r="B498" s="176"/>
      <c r="C498" s="176"/>
      <c r="D498" s="176"/>
      <c r="E498" s="176"/>
      <c r="F498" s="176"/>
      <c r="G498" s="177"/>
      <c r="H498" s="178"/>
      <c r="I498" s="305"/>
      <c r="J498" s="305"/>
      <c r="K498" s="176"/>
      <c r="L498" s="177"/>
      <c r="M498" s="179"/>
      <c r="N498" s="284"/>
      <c r="O498" s="176"/>
      <c r="P498" s="176"/>
      <c r="Q498" s="176"/>
      <c r="R498" s="176"/>
    </row>
    <row r="499" ht="15" customHeight="1">
      <c r="A499" s="176"/>
      <c r="B499" s="176"/>
      <c r="C499" s="176"/>
      <c r="D499" s="176"/>
      <c r="E499" s="176"/>
      <c r="F499" s="176"/>
      <c r="G499" s="177"/>
      <c r="H499" s="178"/>
      <c r="I499" s="305"/>
      <c r="J499" s="305"/>
      <c r="K499" s="176"/>
      <c r="L499" s="177"/>
      <c r="M499" s="179"/>
      <c r="N499" s="284"/>
      <c r="O499" s="176"/>
      <c r="P499" s="176"/>
      <c r="Q499" s="176"/>
      <c r="R499" s="176"/>
    </row>
    <row r="500" ht="15" customHeight="1">
      <c r="A500" s="176"/>
      <c r="B500" s="176"/>
      <c r="C500" s="176"/>
      <c r="D500" s="176"/>
      <c r="E500" s="176"/>
      <c r="F500" s="176"/>
      <c r="G500" s="177"/>
      <c r="H500" s="178"/>
      <c r="I500" s="305"/>
      <c r="J500" s="305"/>
      <c r="K500" s="176"/>
      <c r="L500" s="177"/>
      <c r="M500" s="179"/>
      <c r="N500" s="284"/>
      <c r="O500" s="176"/>
      <c r="P500" s="176"/>
      <c r="Q500" s="176"/>
      <c r="R500" s="176"/>
    </row>
    <row r="501" ht="15" customHeight="1">
      <c r="A501" s="176"/>
      <c r="B501" s="176"/>
      <c r="C501" s="176"/>
      <c r="D501" s="176"/>
      <c r="E501" s="176"/>
      <c r="F501" s="176"/>
      <c r="G501" s="177"/>
      <c r="H501" s="178"/>
      <c r="I501" s="305"/>
      <c r="J501" s="305"/>
      <c r="K501" s="176"/>
      <c r="L501" s="177"/>
      <c r="M501" s="179"/>
      <c r="N501" s="284"/>
      <c r="O501" s="176"/>
      <c r="P501" s="176"/>
      <c r="Q501" s="176"/>
      <c r="R501" s="176"/>
    </row>
    <row r="502" ht="15" customHeight="1">
      <c r="A502" s="176"/>
      <c r="B502" s="176"/>
      <c r="C502" s="176"/>
      <c r="D502" s="176"/>
      <c r="E502" s="176"/>
      <c r="F502" s="176"/>
      <c r="G502" s="177"/>
      <c r="H502" s="178"/>
      <c r="I502" s="305"/>
      <c r="J502" s="305"/>
      <c r="K502" s="176"/>
      <c r="L502" s="177"/>
      <c r="M502" s="179"/>
      <c r="N502" s="284"/>
      <c r="O502" s="176"/>
      <c r="P502" s="176"/>
      <c r="Q502" s="176"/>
      <c r="R502" s="176"/>
    </row>
    <row r="503" ht="15" customHeight="1">
      <c r="A503" s="176"/>
      <c r="B503" s="176"/>
      <c r="C503" s="176"/>
      <c r="D503" s="176"/>
      <c r="E503" s="176"/>
      <c r="F503" s="176"/>
      <c r="G503" s="177"/>
      <c r="H503" s="178"/>
      <c r="I503" s="305"/>
      <c r="J503" s="305"/>
      <c r="K503" s="176"/>
      <c r="L503" s="177"/>
      <c r="M503" s="179"/>
      <c r="N503" s="284"/>
      <c r="O503" s="176"/>
      <c r="P503" s="176"/>
      <c r="Q503" s="176"/>
      <c r="R503" s="176"/>
    </row>
    <row r="504" ht="15" customHeight="1">
      <c r="A504" s="176"/>
      <c r="B504" s="176"/>
      <c r="C504" s="176"/>
      <c r="D504" s="176"/>
      <c r="E504" s="176"/>
      <c r="F504" s="176"/>
      <c r="G504" s="177"/>
      <c r="H504" s="178"/>
      <c r="I504" s="305"/>
      <c r="J504" s="305"/>
      <c r="K504" s="176"/>
      <c r="L504" s="177"/>
      <c r="M504" s="179"/>
      <c r="N504" s="284"/>
      <c r="O504" s="176"/>
      <c r="P504" s="176"/>
      <c r="Q504" s="176"/>
      <c r="R504" s="176"/>
    </row>
    <row r="505" ht="15" customHeight="1">
      <c r="A505" s="176"/>
      <c r="B505" s="176"/>
      <c r="C505" s="176"/>
      <c r="D505" s="176"/>
      <c r="E505" s="176"/>
      <c r="F505" s="176"/>
      <c r="G505" s="177"/>
      <c r="H505" s="178"/>
      <c r="I505" s="305"/>
      <c r="J505" s="305"/>
      <c r="K505" s="176"/>
      <c r="L505" s="177"/>
      <c r="M505" s="179"/>
      <c r="N505" s="284"/>
      <c r="O505" s="176"/>
      <c r="P505" s="176"/>
      <c r="Q505" s="176"/>
      <c r="R505" s="176"/>
    </row>
    <row r="506" ht="15" customHeight="1">
      <c r="A506" s="176"/>
      <c r="B506" s="176"/>
      <c r="C506" s="176"/>
      <c r="D506" s="176"/>
      <c r="E506" s="176"/>
      <c r="F506" s="176"/>
      <c r="G506" s="177"/>
      <c r="H506" s="178"/>
      <c r="I506" s="305"/>
      <c r="J506" s="305"/>
      <c r="K506" s="176"/>
      <c r="L506" s="177"/>
      <c r="M506" s="179"/>
      <c r="N506" s="284"/>
      <c r="O506" s="176"/>
      <c r="P506" s="176"/>
      <c r="Q506" s="176"/>
      <c r="R506" s="176"/>
    </row>
    <row r="507" ht="15" customHeight="1">
      <c r="A507" s="176"/>
      <c r="B507" s="176"/>
      <c r="C507" s="176"/>
      <c r="D507" s="176"/>
      <c r="E507" s="176"/>
      <c r="F507" s="176"/>
      <c r="G507" s="177"/>
      <c r="H507" s="178"/>
      <c r="I507" s="176"/>
      <c r="J507" s="176"/>
      <c r="K507" s="176"/>
      <c r="L507" s="177"/>
      <c r="M507" s="179"/>
      <c r="N507" s="284"/>
      <c r="O507" s="176"/>
      <c r="P507" s="176"/>
      <c r="Q507" s="176"/>
      <c r="R507" s="176"/>
    </row>
    <row r="508" ht="15" customHeight="1">
      <c r="A508" s="176"/>
      <c r="B508" s="176"/>
      <c r="C508" s="176"/>
      <c r="D508" s="176"/>
      <c r="E508" s="176"/>
      <c r="F508" s="176"/>
      <c r="G508" s="177"/>
      <c r="H508" s="178"/>
      <c r="I508" s="176"/>
      <c r="J508" s="176"/>
      <c r="K508" s="176"/>
      <c r="L508" s="177"/>
      <c r="M508" s="179"/>
      <c r="N508" s="284"/>
      <c r="O508" s="176"/>
      <c r="P508" s="176"/>
      <c r="Q508" s="176"/>
      <c r="R508" s="176"/>
    </row>
    <row r="509" ht="15" customHeight="1">
      <c r="A509" s="176"/>
      <c r="B509" s="176"/>
      <c r="C509" s="176"/>
      <c r="D509" s="176"/>
      <c r="E509" s="176"/>
      <c r="F509" s="176"/>
      <c r="G509" s="177"/>
      <c r="H509" s="178"/>
      <c r="I509" s="176"/>
      <c r="J509" s="176"/>
      <c r="K509" s="176"/>
      <c r="L509" s="177"/>
      <c r="M509" s="179"/>
      <c r="N509" s="284"/>
      <c r="O509" s="176"/>
      <c r="P509" s="176"/>
      <c r="Q509" s="176"/>
      <c r="R509" s="176"/>
    </row>
    <row r="510" ht="15" customHeight="1">
      <c r="A510" s="176"/>
      <c r="B510" s="176"/>
      <c r="C510" s="176"/>
      <c r="D510" s="176"/>
      <c r="E510" s="176"/>
      <c r="F510" s="176"/>
      <c r="G510" s="177"/>
      <c r="H510" s="178"/>
      <c r="I510" s="176"/>
      <c r="J510" s="176"/>
      <c r="K510" s="176"/>
      <c r="L510" s="177"/>
      <c r="M510" s="179"/>
      <c r="N510" s="284"/>
      <c r="O510" s="176"/>
      <c r="P510" s="176"/>
      <c r="Q510" s="176"/>
      <c r="R510" s="176"/>
    </row>
    <row r="511" ht="15" customHeight="1">
      <c r="A511" s="176"/>
      <c r="B511" s="176"/>
      <c r="C511" s="176"/>
      <c r="D511" s="176"/>
      <c r="E511" s="176"/>
      <c r="F511" s="176"/>
      <c r="G511" s="177"/>
      <c r="H511" s="178"/>
      <c r="I511" s="176"/>
      <c r="J511" s="176"/>
      <c r="K511" s="176"/>
      <c r="L511" s="177"/>
      <c r="M511" s="179"/>
      <c r="N511" s="284"/>
      <c r="O511" s="176"/>
      <c r="P511" s="176"/>
      <c r="Q511" s="176"/>
      <c r="R511" s="176"/>
    </row>
    <row r="512" ht="15" customHeight="1">
      <c r="A512" s="176"/>
      <c r="B512" s="176"/>
      <c r="C512" s="176"/>
      <c r="D512" s="176"/>
      <c r="E512" s="176"/>
      <c r="F512" s="176"/>
      <c r="G512" s="177"/>
      <c r="H512" s="178"/>
      <c r="I512" s="176"/>
      <c r="J512" s="176"/>
      <c r="K512" s="176"/>
      <c r="L512" s="177"/>
      <c r="M512" s="179"/>
      <c r="N512" s="284"/>
      <c r="O512" s="176"/>
      <c r="P512" s="176"/>
      <c r="Q512" s="176"/>
      <c r="R512" s="176"/>
    </row>
    <row r="513" ht="15" customHeight="1">
      <c r="A513" s="176"/>
      <c r="B513" s="176"/>
      <c r="C513" s="176"/>
      <c r="D513" s="176"/>
      <c r="E513" s="176"/>
      <c r="F513" s="176"/>
      <c r="G513" s="177"/>
      <c r="H513" s="178"/>
      <c r="I513" s="176"/>
      <c r="J513" s="176"/>
      <c r="K513" s="176"/>
      <c r="L513" s="177"/>
      <c r="M513" s="179"/>
      <c r="N513" s="284"/>
      <c r="O513" s="176"/>
      <c r="P513" s="176"/>
      <c r="Q513" s="176"/>
      <c r="R513" s="176"/>
    </row>
    <row r="514" ht="15" customHeight="1">
      <c r="A514" s="176"/>
      <c r="B514" s="176"/>
      <c r="C514" s="176"/>
      <c r="D514" s="176"/>
      <c r="E514" s="176"/>
      <c r="F514" s="176"/>
      <c r="G514" s="177"/>
      <c r="H514" s="178"/>
      <c r="I514" s="176"/>
      <c r="J514" s="176"/>
      <c r="K514" s="176"/>
      <c r="L514" s="177"/>
      <c r="M514" s="179"/>
      <c r="N514" s="284"/>
      <c r="O514" s="176"/>
      <c r="P514" s="176"/>
      <c r="Q514" s="176"/>
      <c r="R514" s="176"/>
    </row>
    <row r="515" ht="15" customHeight="1">
      <c r="A515" s="176"/>
      <c r="B515" s="176"/>
      <c r="C515" s="176"/>
      <c r="D515" s="176"/>
      <c r="E515" s="176"/>
      <c r="F515" s="176"/>
      <c r="G515" s="177"/>
      <c r="H515" s="178"/>
      <c r="I515" s="176"/>
      <c r="J515" s="176"/>
      <c r="K515" s="176"/>
      <c r="L515" s="177"/>
      <c r="M515" s="179"/>
      <c r="N515" s="284"/>
      <c r="O515" s="176"/>
      <c r="P515" s="176"/>
      <c r="Q515" s="176"/>
      <c r="R515" s="176"/>
    </row>
    <row r="516" ht="15" customHeight="1">
      <c r="A516" s="176"/>
      <c r="B516" s="176"/>
      <c r="C516" s="176"/>
      <c r="D516" s="176"/>
      <c r="E516" s="176"/>
      <c r="F516" s="176"/>
      <c r="G516" s="177"/>
      <c r="H516" s="178"/>
      <c r="I516" s="176"/>
      <c r="J516" s="176"/>
      <c r="K516" s="176"/>
      <c r="L516" s="177"/>
      <c r="M516" s="179"/>
      <c r="N516" s="284"/>
      <c r="O516" s="176"/>
      <c r="P516" s="176"/>
      <c r="Q516" s="176"/>
      <c r="R516" s="176"/>
    </row>
    <row r="517" ht="15" customHeight="1">
      <c r="A517" s="176"/>
      <c r="B517" s="176"/>
      <c r="C517" s="176"/>
      <c r="D517" s="176"/>
      <c r="E517" s="176"/>
      <c r="F517" s="176"/>
      <c r="G517" s="177"/>
      <c r="H517" s="178"/>
      <c r="I517" s="176"/>
      <c r="J517" s="176"/>
      <c r="K517" s="176"/>
      <c r="L517" s="177"/>
      <c r="M517" s="179"/>
      <c r="N517" s="284"/>
      <c r="O517" s="176"/>
      <c r="P517" s="176"/>
      <c r="Q517" s="176"/>
      <c r="R517" s="176"/>
    </row>
    <row r="518" ht="15" customHeight="1">
      <c r="A518" s="176"/>
      <c r="B518" s="176"/>
      <c r="C518" s="176"/>
      <c r="D518" s="176"/>
      <c r="E518" s="176"/>
      <c r="F518" s="176"/>
      <c r="G518" s="177"/>
      <c r="H518" s="178"/>
      <c r="I518" s="176"/>
      <c r="J518" s="176"/>
      <c r="K518" s="176"/>
      <c r="L518" s="177"/>
      <c r="M518" s="179"/>
      <c r="N518" s="284"/>
      <c r="O518" s="176"/>
      <c r="P518" s="176"/>
      <c r="Q518" s="176"/>
      <c r="R518" s="176"/>
    </row>
    <row r="519" ht="15" customHeight="1">
      <c r="A519" s="176"/>
      <c r="B519" s="176"/>
      <c r="C519" s="176"/>
      <c r="D519" s="176"/>
      <c r="E519" s="176"/>
      <c r="F519" s="176"/>
      <c r="G519" s="177"/>
      <c r="H519" s="178"/>
      <c r="I519" s="176"/>
      <c r="J519" s="176"/>
      <c r="K519" s="176"/>
      <c r="L519" s="177"/>
      <c r="M519" s="179"/>
      <c r="N519" s="284"/>
      <c r="O519" s="176"/>
      <c r="P519" s="176"/>
      <c r="Q519" s="176"/>
      <c r="R519" s="176"/>
    </row>
    <row r="520" ht="15" customHeight="1">
      <c r="A520" s="176"/>
      <c r="B520" s="176"/>
      <c r="C520" s="176"/>
      <c r="D520" s="176"/>
      <c r="E520" s="176"/>
      <c r="F520" s="176"/>
      <c r="G520" s="177"/>
      <c r="H520" s="178"/>
      <c r="I520" s="176"/>
      <c r="J520" s="176"/>
      <c r="K520" s="176"/>
      <c r="L520" s="177"/>
      <c r="M520" s="179"/>
      <c r="N520" s="284"/>
      <c r="O520" s="176"/>
      <c r="P520" s="176"/>
      <c r="Q520" s="176"/>
      <c r="R520" s="176"/>
    </row>
    <row r="521" ht="15" customHeight="1">
      <c r="A521" s="176"/>
      <c r="B521" s="176"/>
      <c r="C521" s="176"/>
      <c r="D521" s="176"/>
      <c r="E521" s="176"/>
      <c r="F521" s="176"/>
      <c r="G521" s="177"/>
      <c r="H521" s="178"/>
      <c r="I521" s="176"/>
      <c r="J521" s="176"/>
      <c r="K521" s="176"/>
      <c r="L521" s="177"/>
      <c r="M521" s="179"/>
      <c r="N521" s="284"/>
      <c r="O521" s="176"/>
      <c r="P521" s="176"/>
      <c r="Q521" s="176"/>
      <c r="R521" s="176"/>
    </row>
    <row r="522" ht="15" customHeight="1">
      <c r="A522" s="176"/>
      <c r="B522" s="176"/>
      <c r="C522" s="176"/>
      <c r="D522" s="176"/>
      <c r="E522" s="176"/>
      <c r="F522" s="176"/>
      <c r="G522" s="177"/>
      <c r="H522" s="178"/>
      <c r="I522" s="176"/>
      <c r="J522" s="176"/>
      <c r="K522" s="176"/>
      <c r="L522" s="177"/>
      <c r="M522" s="179"/>
      <c r="N522" s="284"/>
      <c r="O522" s="176"/>
      <c r="P522" s="176"/>
      <c r="Q522" s="176"/>
      <c r="R522" s="176"/>
    </row>
    <row r="523" ht="15" customHeight="1">
      <c r="A523" s="176"/>
      <c r="B523" s="176"/>
      <c r="C523" s="176"/>
      <c r="D523" s="176"/>
      <c r="E523" s="176"/>
      <c r="F523" s="176"/>
      <c r="G523" s="177"/>
      <c r="H523" s="178"/>
      <c r="I523" s="176"/>
      <c r="J523" s="176"/>
      <c r="K523" s="176"/>
      <c r="L523" s="177"/>
      <c r="M523" s="179"/>
      <c r="N523" s="284"/>
      <c r="O523" s="176"/>
      <c r="P523" s="176"/>
      <c r="Q523" s="176"/>
      <c r="R523" s="176"/>
    </row>
    <row r="524" ht="15" customHeight="1">
      <c r="A524" s="176"/>
      <c r="B524" s="176"/>
      <c r="C524" s="176"/>
      <c r="D524" s="176"/>
      <c r="E524" s="176"/>
      <c r="F524" s="176"/>
      <c r="G524" s="177"/>
      <c r="H524" s="178"/>
      <c r="I524" s="176"/>
      <c r="J524" s="176"/>
      <c r="K524" s="176"/>
      <c r="L524" s="177"/>
      <c r="M524" s="179"/>
      <c r="N524" s="284"/>
      <c r="O524" s="176"/>
      <c r="P524" s="176"/>
      <c r="Q524" s="176"/>
      <c r="R524" s="176"/>
    </row>
    <row r="525" ht="15" customHeight="1">
      <c r="A525" s="176"/>
      <c r="B525" s="176"/>
      <c r="C525" s="176"/>
      <c r="D525" s="176"/>
      <c r="E525" s="176"/>
      <c r="F525" s="176"/>
      <c r="G525" s="177"/>
      <c r="H525" s="178"/>
      <c r="I525" s="176"/>
      <c r="J525" s="176"/>
      <c r="K525" s="176"/>
      <c r="L525" s="177"/>
      <c r="M525" s="179"/>
      <c r="N525" s="284"/>
      <c r="O525" s="176"/>
      <c r="P525" s="176"/>
      <c r="Q525" s="176"/>
      <c r="R525" s="176"/>
    </row>
    <row r="526" ht="15" customHeight="1">
      <c r="A526" s="176"/>
      <c r="B526" s="176"/>
      <c r="C526" s="176"/>
      <c r="D526" s="176"/>
      <c r="E526" s="176"/>
      <c r="F526" s="176"/>
      <c r="G526" s="177"/>
      <c r="H526" s="178"/>
      <c r="I526" s="176"/>
      <c r="J526" s="176"/>
      <c r="K526" s="176"/>
      <c r="L526" s="177"/>
      <c r="M526" s="179"/>
      <c r="N526" s="284"/>
      <c r="O526" s="176"/>
      <c r="P526" s="176"/>
      <c r="Q526" s="176"/>
      <c r="R526" s="176"/>
    </row>
    <row r="527" ht="15" customHeight="1">
      <c r="A527" s="176"/>
      <c r="B527" s="176"/>
      <c r="C527" s="176"/>
      <c r="D527" s="176"/>
      <c r="E527" s="176"/>
      <c r="F527" s="176"/>
      <c r="G527" s="177"/>
      <c r="H527" s="178"/>
      <c r="I527" s="176"/>
      <c r="J527" s="176"/>
      <c r="K527" s="176"/>
      <c r="L527" s="177"/>
      <c r="M527" s="179"/>
      <c r="N527" s="284"/>
      <c r="O527" s="176"/>
      <c r="P527" s="176"/>
      <c r="Q527" s="176"/>
      <c r="R527" s="176"/>
    </row>
    <row r="528" ht="15" customHeight="1">
      <c r="A528" s="176"/>
      <c r="B528" s="176"/>
      <c r="C528" s="176"/>
      <c r="D528" s="176"/>
      <c r="E528" s="176"/>
      <c r="F528" s="176"/>
      <c r="G528" s="177"/>
      <c r="H528" s="178"/>
      <c r="I528" s="176"/>
      <c r="J528" s="176"/>
      <c r="K528" s="176"/>
      <c r="L528" s="177"/>
      <c r="M528" s="179"/>
      <c r="N528" s="284"/>
      <c r="O528" s="176"/>
      <c r="P528" s="176"/>
      <c r="Q528" s="176"/>
      <c r="R528" s="176"/>
    </row>
    <row r="529" ht="15" customHeight="1">
      <c r="A529" s="176"/>
      <c r="B529" s="176"/>
      <c r="C529" s="176"/>
      <c r="D529" s="176"/>
      <c r="E529" s="176"/>
      <c r="F529" s="176"/>
      <c r="G529" s="177"/>
      <c r="H529" s="178"/>
      <c r="I529" s="176"/>
      <c r="J529" s="176"/>
      <c r="K529" s="176"/>
      <c r="L529" s="177"/>
      <c r="M529" s="179"/>
      <c r="N529" s="284"/>
      <c r="O529" s="176"/>
      <c r="P529" s="176"/>
      <c r="Q529" s="176"/>
      <c r="R529" s="176"/>
    </row>
    <row r="530" ht="15" customHeight="1">
      <c r="A530" s="176"/>
      <c r="B530" s="176"/>
      <c r="C530" s="176"/>
      <c r="D530" s="176"/>
      <c r="E530" s="176"/>
      <c r="F530" s="176"/>
      <c r="G530" s="177"/>
      <c r="H530" s="178"/>
      <c r="I530" s="176"/>
      <c r="J530" s="176"/>
      <c r="K530" s="176"/>
      <c r="L530" s="177"/>
      <c r="M530" s="179"/>
      <c r="N530" s="284"/>
      <c r="O530" s="176"/>
      <c r="P530" s="176"/>
      <c r="Q530" s="176"/>
      <c r="R530" s="176"/>
    </row>
    <row r="531" ht="15" customHeight="1">
      <c r="A531" s="176"/>
      <c r="B531" s="176"/>
      <c r="C531" s="176"/>
      <c r="D531" s="176"/>
      <c r="E531" s="176"/>
      <c r="F531" s="176"/>
      <c r="G531" s="177"/>
      <c r="H531" s="178"/>
      <c r="I531" s="176"/>
      <c r="J531" s="176"/>
      <c r="K531" s="176"/>
      <c r="L531" s="177"/>
      <c r="M531" s="179"/>
      <c r="N531" s="284"/>
      <c r="O531" s="176"/>
      <c r="P531" s="176"/>
      <c r="Q531" s="176"/>
      <c r="R531" s="176"/>
    </row>
    <row r="532" ht="15" customHeight="1">
      <c r="A532" s="176"/>
      <c r="B532" s="176"/>
      <c r="C532" s="176"/>
      <c r="D532" s="176"/>
      <c r="E532" s="176"/>
      <c r="F532" s="176"/>
      <c r="G532" s="177"/>
      <c r="H532" s="178"/>
      <c r="I532" s="176"/>
      <c r="J532" s="176"/>
      <c r="K532" s="176"/>
      <c r="L532" s="177"/>
      <c r="M532" s="179"/>
      <c r="N532" s="284"/>
      <c r="O532" s="176"/>
      <c r="P532" s="176"/>
      <c r="Q532" s="176"/>
      <c r="R532" s="176"/>
    </row>
    <row r="533" ht="15" customHeight="1">
      <c r="A533" s="176"/>
      <c r="B533" s="176"/>
      <c r="C533" s="176"/>
      <c r="D533" s="176"/>
      <c r="E533" s="176"/>
      <c r="F533" s="176"/>
      <c r="G533" s="177"/>
      <c r="H533" s="178"/>
      <c r="I533" s="176"/>
      <c r="J533" s="176"/>
      <c r="K533" s="176"/>
      <c r="L533" s="177"/>
      <c r="M533" s="179"/>
      <c r="N533" s="284"/>
      <c r="O533" s="176"/>
      <c r="P533" s="176"/>
      <c r="Q533" s="176"/>
      <c r="R533" s="176"/>
    </row>
    <row r="534" ht="15" customHeight="1">
      <c r="A534" s="176"/>
      <c r="B534" s="176"/>
      <c r="C534" s="176"/>
      <c r="D534" s="176"/>
      <c r="E534" s="176"/>
      <c r="F534" s="176"/>
      <c r="G534" s="177"/>
      <c r="H534" s="178"/>
      <c r="I534" s="176"/>
      <c r="J534" s="176"/>
      <c r="K534" s="176"/>
      <c r="L534" s="177"/>
      <c r="M534" s="179"/>
      <c r="N534" s="284"/>
      <c r="O534" s="176"/>
      <c r="P534" s="176"/>
      <c r="Q534" s="176"/>
      <c r="R534" s="176"/>
    </row>
    <row r="535" ht="15" customHeight="1">
      <c r="A535" s="176"/>
      <c r="B535" s="176"/>
      <c r="C535" s="176"/>
      <c r="D535" s="176"/>
      <c r="E535" s="176"/>
      <c r="F535" s="176"/>
      <c r="G535" s="177"/>
      <c r="H535" s="178"/>
      <c r="I535" s="176"/>
      <c r="J535" s="176"/>
      <c r="K535" s="176"/>
      <c r="L535" s="177"/>
      <c r="M535" s="179"/>
      <c r="N535" s="284"/>
      <c r="O535" s="176"/>
      <c r="P535" s="176"/>
      <c r="Q535" s="176"/>
      <c r="R535" s="176"/>
    </row>
    <row r="536" ht="15" customHeight="1">
      <c r="A536" s="176"/>
      <c r="B536" s="176"/>
      <c r="C536" s="176"/>
      <c r="D536" s="176"/>
      <c r="E536" s="176"/>
      <c r="F536" s="176"/>
      <c r="G536" s="177"/>
      <c r="H536" s="178"/>
      <c r="I536" s="176"/>
      <c r="J536" s="176"/>
      <c r="K536" s="176"/>
      <c r="L536" s="177"/>
      <c r="M536" s="179"/>
      <c r="N536" s="284"/>
      <c r="O536" s="176"/>
      <c r="P536" s="176"/>
      <c r="Q536" s="176"/>
      <c r="R536" s="176"/>
    </row>
    <row r="537" ht="15" customHeight="1">
      <c r="A537" s="176"/>
      <c r="B537" s="176"/>
      <c r="C537" s="176"/>
      <c r="D537" s="176"/>
      <c r="E537" s="176"/>
      <c r="F537" s="176"/>
      <c r="G537" s="177"/>
      <c r="H537" s="178"/>
      <c r="I537" s="176"/>
      <c r="J537" s="176"/>
      <c r="K537" s="176"/>
      <c r="L537" s="177"/>
      <c r="M537" s="179"/>
      <c r="N537" s="284"/>
      <c r="O537" s="176"/>
      <c r="P537" s="176"/>
      <c r="Q537" s="176"/>
      <c r="R537" s="176"/>
    </row>
    <row r="538" ht="15" customHeight="1">
      <c r="A538" s="176"/>
      <c r="B538" s="176"/>
      <c r="C538" s="176"/>
      <c r="D538" s="176"/>
      <c r="E538" s="176"/>
      <c r="F538" s="176"/>
      <c r="G538" s="177"/>
      <c r="H538" s="178"/>
      <c r="I538" s="176"/>
      <c r="J538" s="176"/>
      <c r="K538" s="176"/>
      <c r="L538" s="177"/>
      <c r="M538" s="179"/>
      <c r="N538" s="284"/>
      <c r="O538" s="176"/>
      <c r="P538" s="176"/>
      <c r="Q538" s="176"/>
      <c r="R538" s="176"/>
    </row>
    <row r="539" ht="15" customHeight="1">
      <c r="A539" s="176"/>
      <c r="B539" s="176"/>
      <c r="C539" s="176"/>
      <c r="D539" s="176"/>
      <c r="E539" s="176"/>
      <c r="F539" s="176"/>
      <c r="G539" s="177"/>
      <c r="H539" s="178"/>
      <c r="I539" s="176"/>
      <c r="J539" s="176"/>
      <c r="K539" s="176"/>
      <c r="L539" s="177"/>
      <c r="M539" s="179"/>
      <c r="N539" s="284"/>
      <c r="O539" s="176"/>
      <c r="P539" s="176"/>
      <c r="Q539" s="176"/>
      <c r="R539" s="176"/>
    </row>
    <row r="540" ht="15" customHeight="1">
      <c r="A540" s="176"/>
      <c r="B540" s="176"/>
      <c r="C540" s="176"/>
      <c r="D540" s="176"/>
      <c r="E540" s="176"/>
      <c r="F540" s="176"/>
      <c r="G540" s="177"/>
      <c r="H540" s="178"/>
      <c r="I540" s="176"/>
      <c r="J540" s="176"/>
      <c r="K540" s="176"/>
      <c r="L540" s="177"/>
      <c r="M540" s="179"/>
      <c r="N540" s="284"/>
      <c r="O540" s="176"/>
      <c r="P540" s="176"/>
      <c r="Q540" s="176"/>
      <c r="R540" s="176"/>
    </row>
    <row r="541" ht="15" customHeight="1">
      <c r="A541" s="176"/>
      <c r="B541" s="176"/>
      <c r="C541" s="176"/>
      <c r="D541" s="176"/>
      <c r="E541" s="176"/>
      <c r="F541" s="176"/>
      <c r="G541" s="177"/>
      <c r="H541" s="178"/>
      <c r="I541" s="176"/>
      <c r="J541" s="176"/>
      <c r="K541" s="176"/>
      <c r="L541" s="177"/>
      <c r="M541" s="179"/>
      <c r="N541" s="284"/>
      <c r="O541" s="176"/>
      <c r="P541" s="176"/>
      <c r="Q541" s="176"/>
      <c r="R541" s="176"/>
    </row>
    <row r="542" ht="15" customHeight="1">
      <c r="A542" s="176"/>
      <c r="B542" s="176"/>
      <c r="C542" s="176"/>
      <c r="D542" s="176"/>
      <c r="E542" s="176"/>
      <c r="F542" s="176"/>
      <c r="G542" s="177"/>
      <c r="H542" s="178"/>
      <c r="I542" s="176"/>
      <c r="J542" s="176"/>
      <c r="K542" s="176"/>
      <c r="L542" s="177"/>
      <c r="M542" s="179"/>
      <c r="N542" s="284"/>
      <c r="O542" s="176"/>
      <c r="P542" s="176"/>
      <c r="Q542" s="176"/>
      <c r="R542" s="176"/>
    </row>
    <row r="543" ht="15" customHeight="1">
      <c r="A543" s="176"/>
      <c r="B543" s="176"/>
      <c r="C543" s="176"/>
      <c r="D543" s="176"/>
      <c r="E543" s="176"/>
      <c r="F543" s="176"/>
      <c r="G543" s="177"/>
      <c r="H543" s="178"/>
      <c r="I543" s="176"/>
      <c r="J543" s="176"/>
      <c r="K543" s="176"/>
      <c r="L543" s="177"/>
      <c r="M543" s="179"/>
      <c r="N543" s="284"/>
      <c r="O543" s="176"/>
      <c r="P543" s="176"/>
      <c r="Q543" s="176"/>
      <c r="R543" s="176"/>
    </row>
    <row r="544" ht="15" customHeight="1">
      <c r="A544" s="176"/>
      <c r="B544" s="176"/>
      <c r="C544" s="176"/>
      <c r="D544" s="176"/>
      <c r="E544" s="176"/>
      <c r="F544" s="176"/>
      <c r="G544" s="177"/>
      <c r="H544" s="178"/>
      <c r="I544" s="176"/>
      <c r="J544" s="176"/>
      <c r="K544" s="176"/>
      <c r="L544" s="177"/>
      <c r="M544" s="179"/>
      <c r="N544" s="284"/>
      <c r="O544" s="176"/>
      <c r="P544" s="176"/>
      <c r="Q544" s="176"/>
      <c r="R544" s="176"/>
    </row>
    <row r="545" ht="15" customHeight="1">
      <c r="A545" s="176"/>
      <c r="B545" s="176"/>
      <c r="C545" s="176"/>
      <c r="D545" s="176"/>
      <c r="E545" s="176"/>
      <c r="F545" s="176"/>
      <c r="G545" s="177"/>
      <c r="H545" s="178"/>
      <c r="I545" s="176"/>
      <c r="J545" s="176"/>
      <c r="K545" s="176"/>
      <c r="L545" s="177"/>
      <c r="M545" s="179"/>
      <c r="N545" s="284"/>
      <c r="O545" s="176"/>
      <c r="P545" s="176"/>
      <c r="Q545" s="176"/>
      <c r="R545" s="176"/>
    </row>
    <row r="546" ht="15" customHeight="1">
      <c r="A546" s="176"/>
      <c r="B546" s="176"/>
      <c r="C546" s="176"/>
      <c r="D546" s="176"/>
      <c r="E546" s="176"/>
      <c r="F546" s="176"/>
      <c r="G546" s="177"/>
      <c r="H546" s="178"/>
      <c r="I546" s="176"/>
      <c r="J546" s="176"/>
      <c r="K546" s="176"/>
      <c r="L546" s="177"/>
      <c r="M546" s="179"/>
      <c r="N546" s="284"/>
      <c r="O546" s="176"/>
      <c r="P546" s="176"/>
      <c r="Q546" s="176"/>
      <c r="R546" s="176"/>
    </row>
    <row r="547" ht="15" customHeight="1">
      <c r="A547" s="176"/>
      <c r="B547" s="176"/>
      <c r="C547" s="176"/>
      <c r="D547" s="176"/>
      <c r="E547" s="176"/>
      <c r="F547" s="176"/>
      <c r="G547" s="177"/>
      <c r="H547" s="178"/>
      <c r="I547" s="176"/>
      <c r="J547" s="176"/>
      <c r="K547" s="176"/>
      <c r="L547" s="177"/>
      <c r="M547" s="179"/>
      <c r="N547" s="284"/>
      <c r="O547" s="176"/>
      <c r="P547" s="176"/>
      <c r="Q547" s="176"/>
      <c r="R547" s="176"/>
    </row>
    <row r="548" ht="15" customHeight="1">
      <c r="A548" s="176"/>
      <c r="B548" s="176"/>
      <c r="C548" s="176"/>
      <c r="D548" s="176"/>
      <c r="E548" s="176"/>
      <c r="F548" s="176"/>
      <c r="G548" s="177"/>
      <c r="H548" s="178"/>
      <c r="I548" s="176"/>
      <c r="J548" s="176"/>
      <c r="K548" s="176"/>
      <c r="L548" s="177"/>
      <c r="M548" s="179"/>
      <c r="N548" s="284"/>
      <c r="O548" s="176"/>
      <c r="P548" s="176"/>
      <c r="Q548" s="176"/>
      <c r="R548" s="176"/>
    </row>
    <row r="549" ht="15" customHeight="1">
      <c r="A549" s="176"/>
      <c r="B549" s="176"/>
      <c r="C549" s="176"/>
      <c r="D549" s="176"/>
      <c r="E549" s="176"/>
      <c r="F549" s="176"/>
      <c r="G549" s="177"/>
      <c r="H549" s="178"/>
      <c r="I549" s="176"/>
      <c r="J549" s="176"/>
      <c r="K549" s="176"/>
      <c r="L549" s="177"/>
      <c r="M549" s="179"/>
      <c r="N549" s="284"/>
      <c r="O549" s="176"/>
      <c r="P549" s="176"/>
      <c r="Q549" s="176"/>
      <c r="R549" s="176"/>
    </row>
    <row r="550" ht="15" customHeight="1">
      <c r="A550" s="176"/>
      <c r="B550" s="176"/>
      <c r="C550" s="176"/>
      <c r="D550" s="176"/>
      <c r="E550" s="176"/>
      <c r="F550" s="176"/>
      <c r="G550" s="177"/>
      <c r="H550" s="178"/>
      <c r="I550" s="176"/>
      <c r="J550" s="176"/>
      <c r="K550" s="176"/>
      <c r="L550" s="177"/>
      <c r="M550" s="179"/>
      <c r="N550" s="284"/>
      <c r="O550" s="176"/>
      <c r="P550" s="176"/>
      <c r="Q550" s="176"/>
      <c r="R550" s="176"/>
    </row>
    <row r="551" ht="15" customHeight="1">
      <c r="A551" s="176"/>
      <c r="B551" s="176"/>
      <c r="C551" s="176"/>
      <c r="D551" s="176"/>
      <c r="E551" s="176"/>
      <c r="F551" s="176"/>
      <c r="G551" s="177"/>
      <c r="H551" s="178"/>
      <c r="I551" s="176"/>
      <c r="J551" s="176"/>
      <c r="K551" s="176"/>
      <c r="L551" s="177"/>
      <c r="M551" s="179"/>
      <c r="N551" s="284"/>
      <c r="O551" s="176"/>
      <c r="P551" s="176"/>
      <c r="Q551" s="176"/>
      <c r="R551" s="176"/>
    </row>
    <row r="552" ht="15" customHeight="1">
      <c r="A552" s="176"/>
      <c r="B552" s="176"/>
      <c r="C552" s="176"/>
      <c r="D552" s="176"/>
      <c r="E552" s="176"/>
      <c r="F552" s="176"/>
      <c r="G552" s="177"/>
      <c r="H552" s="178"/>
      <c r="I552" s="176"/>
      <c r="J552" s="176"/>
      <c r="K552" s="176"/>
      <c r="L552" s="177"/>
      <c r="M552" s="179"/>
      <c r="N552" s="284"/>
      <c r="O552" s="176"/>
      <c r="P552" s="176"/>
      <c r="Q552" s="176"/>
      <c r="R552" s="176"/>
    </row>
    <row r="553" ht="15" customHeight="1">
      <c r="A553" s="176"/>
      <c r="B553" s="176"/>
      <c r="C553" s="176"/>
      <c r="D553" s="176"/>
      <c r="E553" s="176"/>
      <c r="F553" s="176"/>
      <c r="G553" s="177"/>
      <c r="H553" s="178"/>
      <c r="I553" s="176"/>
      <c r="J553" s="176"/>
      <c r="K553" s="176"/>
      <c r="L553" s="177"/>
      <c r="M553" s="179"/>
      <c r="N553" s="284"/>
      <c r="O553" s="176"/>
      <c r="P553" s="176"/>
      <c r="Q553" s="176"/>
      <c r="R553" s="176"/>
    </row>
    <row r="554" ht="15" customHeight="1">
      <c r="A554" s="176"/>
      <c r="B554" s="176"/>
      <c r="C554" s="176"/>
      <c r="D554" s="176"/>
      <c r="E554" s="176"/>
      <c r="F554" s="176"/>
      <c r="G554" s="177"/>
      <c r="H554" s="178"/>
      <c r="I554" s="176"/>
      <c r="J554" s="176"/>
      <c r="K554" s="176"/>
      <c r="L554" s="177"/>
      <c r="M554" s="179"/>
      <c r="N554" s="284"/>
      <c r="O554" s="176"/>
      <c r="P554" s="176"/>
      <c r="Q554" s="176"/>
      <c r="R554" s="176"/>
    </row>
    <row r="555" ht="15" customHeight="1">
      <c r="A555" s="176"/>
      <c r="B555" s="176"/>
      <c r="C555" s="176"/>
      <c r="D555" s="176"/>
      <c r="E555" s="176"/>
      <c r="F555" s="176"/>
      <c r="G555" s="177"/>
      <c r="H555" s="178"/>
      <c r="I555" s="176"/>
      <c r="J555" s="176"/>
      <c r="K555" s="176"/>
      <c r="L555" s="177"/>
      <c r="M555" s="179"/>
      <c r="N555" s="284"/>
      <c r="O555" s="176"/>
      <c r="P555" s="176"/>
      <c r="Q555" s="176"/>
      <c r="R555" s="176"/>
    </row>
    <row r="556" ht="15" customHeight="1">
      <c r="A556" s="176"/>
      <c r="B556" s="176"/>
      <c r="C556" s="176"/>
      <c r="D556" s="176"/>
      <c r="E556" s="176"/>
      <c r="F556" s="176"/>
      <c r="G556" s="177"/>
      <c r="H556" s="178"/>
      <c r="I556" s="176"/>
      <c r="J556" s="176"/>
      <c r="K556" s="176"/>
      <c r="L556" s="177"/>
      <c r="M556" s="179"/>
      <c r="N556" s="284"/>
      <c r="O556" s="176"/>
      <c r="P556" s="176"/>
      <c r="Q556" s="176"/>
      <c r="R556" s="176"/>
    </row>
    <row r="557" ht="15" customHeight="1">
      <c r="A557" s="176"/>
      <c r="B557" s="176"/>
      <c r="C557" s="176"/>
      <c r="D557" s="176"/>
      <c r="E557" s="176"/>
      <c r="F557" s="176"/>
      <c r="G557" s="177"/>
      <c r="H557" s="178"/>
      <c r="I557" s="176"/>
      <c r="J557" s="176"/>
      <c r="K557" s="176"/>
      <c r="L557" s="177"/>
      <c r="M557" s="179"/>
      <c r="N557" s="284"/>
      <c r="O557" s="176"/>
      <c r="P557" s="176"/>
      <c r="Q557" s="176"/>
      <c r="R557" s="176"/>
    </row>
    <row r="558" ht="15" customHeight="1">
      <c r="A558" s="176"/>
      <c r="B558" s="176"/>
      <c r="C558" s="176"/>
      <c r="D558" s="176"/>
      <c r="E558" s="176"/>
      <c r="F558" s="176"/>
      <c r="G558" s="177"/>
      <c r="H558" s="178"/>
      <c r="I558" s="176"/>
      <c r="J558" s="176"/>
      <c r="K558" s="176"/>
      <c r="L558" s="177"/>
      <c r="M558" s="179"/>
      <c r="N558" s="284"/>
      <c r="O558" s="176"/>
      <c r="P558" s="176"/>
      <c r="Q558" s="176"/>
      <c r="R558" s="176"/>
    </row>
    <row r="559" ht="15" customHeight="1">
      <c r="A559" s="176"/>
      <c r="B559" s="176"/>
      <c r="C559" s="176"/>
      <c r="D559" s="176"/>
      <c r="E559" s="176"/>
      <c r="F559" s="176"/>
      <c r="G559" s="177"/>
      <c r="H559" s="178"/>
      <c r="I559" s="176"/>
      <c r="J559" s="176"/>
      <c r="K559" s="176"/>
      <c r="L559" s="177"/>
      <c r="M559" s="179"/>
      <c r="N559" s="284"/>
      <c r="O559" s="176"/>
      <c r="P559" s="176"/>
      <c r="Q559" s="176"/>
      <c r="R559" s="176"/>
    </row>
    <row r="560" ht="15" customHeight="1">
      <c r="A560" s="176"/>
      <c r="B560" s="176"/>
      <c r="C560" s="176"/>
      <c r="D560" s="176"/>
      <c r="E560" s="176"/>
      <c r="F560" s="176"/>
      <c r="G560" s="177"/>
      <c r="H560" s="178"/>
      <c r="I560" s="176"/>
      <c r="J560" s="176"/>
      <c r="K560" s="176"/>
      <c r="L560" s="177"/>
      <c r="M560" s="179"/>
      <c r="N560" s="284"/>
      <c r="O560" s="176"/>
      <c r="P560" s="176"/>
      <c r="Q560" s="176"/>
      <c r="R560" s="176"/>
    </row>
    <row r="561" ht="15" customHeight="1">
      <c r="A561" s="176"/>
      <c r="B561" s="176"/>
      <c r="C561" s="176"/>
      <c r="D561" s="176"/>
      <c r="E561" s="176"/>
      <c r="F561" s="176"/>
      <c r="G561" s="177"/>
      <c r="H561" s="178"/>
      <c r="I561" s="176"/>
      <c r="J561" s="176"/>
      <c r="K561" s="176"/>
      <c r="L561" s="177"/>
      <c r="M561" s="179"/>
      <c r="N561" s="284"/>
      <c r="O561" s="176"/>
      <c r="P561" s="176"/>
      <c r="Q561" s="176"/>
      <c r="R561" s="176"/>
    </row>
    <row r="562" ht="15" customHeight="1">
      <c r="A562" s="176"/>
      <c r="B562" s="176"/>
      <c r="C562" s="176"/>
      <c r="D562" s="176"/>
      <c r="E562" s="176"/>
      <c r="F562" s="176"/>
      <c r="G562" s="177"/>
      <c r="H562" s="178"/>
      <c r="I562" s="176"/>
      <c r="J562" s="176"/>
      <c r="K562" s="176"/>
      <c r="L562" s="177"/>
      <c r="M562" s="179"/>
      <c r="N562" s="284"/>
      <c r="O562" s="176"/>
      <c r="P562" s="176"/>
      <c r="Q562" s="176"/>
      <c r="R562" s="176"/>
    </row>
    <row r="563" ht="15" customHeight="1">
      <c r="A563" s="176"/>
      <c r="B563" s="176"/>
      <c r="C563" s="176"/>
      <c r="D563" s="176"/>
      <c r="E563" s="176"/>
      <c r="F563" s="176"/>
      <c r="G563" s="177"/>
      <c r="H563" s="178"/>
      <c r="I563" s="176"/>
      <c r="J563" s="176"/>
      <c r="K563" s="176"/>
      <c r="L563" s="177"/>
      <c r="M563" s="179"/>
      <c r="N563" s="284"/>
      <c r="O563" s="176"/>
      <c r="P563" s="176"/>
      <c r="Q563" s="176"/>
      <c r="R563" s="176"/>
    </row>
    <row r="564" ht="15" customHeight="1">
      <c r="A564" s="176"/>
      <c r="B564" s="176"/>
      <c r="C564" s="176"/>
      <c r="D564" s="176"/>
      <c r="E564" s="176"/>
      <c r="F564" s="176"/>
      <c r="G564" s="177"/>
      <c r="H564" s="178"/>
      <c r="I564" s="176"/>
      <c r="J564" s="176"/>
      <c r="K564" s="176"/>
      <c r="L564" s="177"/>
      <c r="M564" s="179"/>
      <c r="N564" s="284"/>
      <c r="O564" s="176"/>
      <c r="P564" s="176"/>
      <c r="Q564" s="176"/>
      <c r="R564" s="176"/>
    </row>
    <row r="565" ht="15" customHeight="1">
      <c r="A565" s="176"/>
      <c r="B565" s="176"/>
      <c r="C565" s="176"/>
      <c r="D565" s="176"/>
      <c r="E565" s="176"/>
      <c r="F565" s="176"/>
      <c r="G565" s="177"/>
      <c r="H565" s="178"/>
      <c r="I565" s="176"/>
      <c r="J565" s="176"/>
      <c r="K565" s="176"/>
      <c r="L565" s="177"/>
      <c r="M565" s="179"/>
      <c r="N565" s="284"/>
      <c r="O565" s="176"/>
      <c r="P565" s="176"/>
      <c r="Q565" s="176"/>
      <c r="R565" s="176"/>
    </row>
    <row r="566" ht="15" customHeight="1">
      <c r="A566" s="176"/>
      <c r="B566" s="176"/>
      <c r="C566" s="176"/>
      <c r="D566" s="176"/>
      <c r="E566" s="176"/>
      <c r="F566" s="176"/>
      <c r="G566" s="177"/>
      <c r="H566" s="178"/>
      <c r="I566" s="176"/>
      <c r="J566" s="176"/>
      <c r="K566" s="176"/>
      <c r="L566" s="177"/>
      <c r="M566" s="179"/>
      <c r="N566" s="284"/>
      <c r="O566" s="176"/>
      <c r="P566" s="176"/>
      <c r="Q566" s="176"/>
      <c r="R566" s="176"/>
    </row>
    <row r="567" ht="15" customHeight="1">
      <c r="A567" s="176"/>
      <c r="B567" s="176"/>
      <c r="C567" s="176"/>
      <c r="D567" s="176"/>
      <c r="E567" s="176"/>
      <c r="F567" s="176"/>
      <c r="G567" s="177"/>
      <c r="H567" s="178"/>
      <c r="I567" s="176"/>
      <c r="J567" s="176"/>
      <c r="K567" s="176"/>
      <c r="L567" s="177"/>
      <c r="M567" s="179"/>
      <c r="N567" s="284"/>
      <c r="O567" s="176"/>
      <c r="P567" s="176"/>
      <c r="Q567" s="176"/>
      <c r="R567" s="176"/>
    </row>
    <row r="568" ht="15" customHeight="1">
      <c r="A568" s="176"/>
      <c r="B568" s="176"/>
      <c r="C568" s="176"/>
      <c r="D568" s="176"/>
      <c r="E568" s="176"/>
      <c r="F568" s="176"/>
      <c r="G568" s="177"/>
      <c r="H568" s="178"/>
      <c r="I568" s="176"/>
      <c r="J568" s="176"/>
      <c r="K568" s="176"/>
      <c r="L568" s="177"/>
      <c r="M568" s="179"/>
      <c r="N568" s="284"/>
      <c r="O568" s="176"/>
      <c r="P568" s="176"/>
      <c r="Q568" s="176"/>
      <c r="R568" s="176"/>
    </row>
    <row r="569" ht="15" customHeight="1">
      <c r="A569" s="176"/>
      <c r="B569" s="176"/>
      <c r="C569" s="176"/>
      <c r="D569" s="176"/>
      <c r="E569" s="176"/>
      <c r="F569" s="176"/>
      <c r="G569" s="177"/>
      <c r="H569" s="178"/>
      <c r="I569" s="176"/>
      <c r="J569" s="176"/>
      <c r="K569" s="176"/>
      <c r="L569" s="177"/>
      <c r="M569" s="179"/>
      <c r="N569" s="284"/>
      <c r="O569" s="176"/>
      <c r="P569" s="176"/>
      <c r="Q569" s="176"/>
      <c r="R569" s="176"/>
    </row>
    <row r="570" ht="15" customHeight="1">
      <c r="A570" s="176"/>
      <c r="B570" s="176"/>
      <c r="C570" s="176"/>
      <c r="D570" s="176"/>
      <c r="E570" s="176"/>
      <c r="F570" s="176"/>
      <c r="G570" s="177"/>
      <c r="H570" s="178"/>
      <c r="I570" s="176"/>
      <c r="J570" s="176"/>
      <c r="K570" s="176"/>
      <c r="L570" s="177"/>
      <c r="M570" s="179"/>
      <c r="N570" s="284"/>
      <c r="O570" s="176"/>
      <c r="P570" s="176"/>
      <c r="Q570" s="176"/>
      <c r="R570" s="176"/>
    </row>
    <row r="571" ht="15" customHeight="1">
      <c r="A571" s="176"/>
      <c r="B571" s="176"/>
      <c r="C571" s="176"/>
      <c r="D571" s="176"/>
      <c r="E571" s="176"/>
      <c r="F571" s="176"/>
      <c r="G571" s="177"/>
      <c r="H571" s="178"/>
      <c r="I571" s="176"/>
      <c r="J571" s="176"/>
      <c r="K571" s="176"/>
      <c r="L571" s="177"/>
      <c r="M571" s="179"/>
      <c r="N571" s="284"/>
      <c r="O571" s="176"/>
      <c r="P571" s="176"/>
      <c r="Q571" s="176"/>
      <c r="R571" s="176"/>
    </row>
    <row r="572" ht="15" customHeight="1">
      <c r="A572" s="176"/>
      <c r="B572" s="176"/>
      <c r="C572" s="176"/>
      <c r="D572" s="176"/>
      <c r="E572" s="176"/>
      <c r="F572" s="176"/>
      <c r="G572" s="177"/>
      <c r="H572" s="178"/>
      <c r="I572" s="176"/>
      <c r="J572" s="176"/>
      <c r="K572" s="176"/>
      <c r="L572" s="177"/>
      <c r="M572" s="179"/>
      <c r="N572" s="284"/>
      <c r="O572" s="176"/>
      <c r="P572" s="176"/>
      <c r="Q572" s="176"/>
      <c r="R572" s="176"/>
    </row>
    <row r="573" ht="15" customHeight="1">
      <c r="A573" s="176"/>
      <c r="B573" s="176"/>
      <c r="C573" s="176"/>
      <c r="D573" s="176"/>
      <c r="E573" s="176"/>
      <c r="F573" s="176"/>
      <c r="G573" s="177"/>
      <c r="H573" s="178"/>
      <c r="I573" s="176"/>
      <c r="J573" s="176"/>
      <c r="K573" s="176"/>
      <c r="L573" s="177"/>
      <c r="M573" s="179"/>
      <c r="N573" s="284"/>
      <c r="O573" s="176"/>
      <c r="P573" s="176"/>
      <c r="Q573" s="176"/>
      <c r="R573" s="176"/>
    </row>
    <row r="574" ht="15" customHeight="1">
      <c r="A574" s="176"/>
      <c r="B574" s="176"/>
      <c r="C574" s="176"/>
      <c r="D574" s="176"/>
      <c r="E574" s="176"/>
      <c r="F574" s="176"/>
      <c r="G574" s="177"/>
      <c r="H574" s="178"/>
      <c r="I574" s="176"/>
      <c r="J574" s="176"/>
      <c r="K574" s="176"/>
      <c r="L574" s="177"/>
      <c r="M574" s="179"/>
      <c r="N574" s="284"/>
      <c r="O574" s="176"/>
      <c r="P574" s="176"/>
      <c r="Q574" s="176"/>
      <c r="R574" s="176"/>
    </row>
    <row r="575" ht="15" customHeight="1">
      <c r="A575" s="176"/>
      <c r="B575" s="176"/>
      <c r="C575" s="176"/>
      <c r="D575" s="176"/>
      <c r="E575" s="176"/>
      <c r="F575" s="176"/>
      <c r="G575" s="177"/>
      <c r="H575" s="178"/>
      <c r="I575" s="176"/>
      <c r="J575" s="176"/>
      <c r="K575" s="176"/>
      <c r="L575" s="177"/>
      <c r="M575" s="179"/>
      <c r="N575" s="284"/>
      <c r="O575" s="176"/>
      <c r="P575" s="176"/>
      <c r="Q575" s="176"/>
      <c r="R575" s="176"/>
    </row>
    <row r="576" ht="15" customHeight="1">
      <c r="A576" s="176"/>
      <c r="B576" s="176"/>
      <c r="C576" s="176"/>
      <c r="D576" s="176"/>
      <c r="E576" s="176"/>
      <c r="F576" s="176"/>
      <c r="G576" s="177"/>
      <c r="H576" s="178"/>
      <c r="I576" s="176"/>
      <c r="J576" s="176"/>
      <c r="K576" s="176"/>
      <c r="L576" s="177"/>
      <c r="M576" s="179"/>
      <c r="N576" s="284"/>
      <c r="O576" s="176"/>
      <c r="P576" s="176"/>
      <c r="Q576" s="176"/>
      <c r="R576" s="176"/>
    </row>
    <row r="577" ht="15" customHeight="1">
      <c r="A577" s="176"/>
      <c r="B577" s="176"/>
      <c r="C577" s="176"/>
      <c r="D577" s="176"/>
      <c r="E577" s="176"/>
      <c r="F577" s="176"/>
      <c r="G577" s="177"/>
      <c r="H577" s="178"/>
      <c r="I577" s="176"/>
      <c r="J577" s="176"/>
      <c r="K577" s="176"/>
      <c r="L577" s="177"/>
      <c r="M577" s="179"/>
      <c r="N577" s="284"/>
      <c r="O577" s="176"/>
      <c r="P577" s="176"/>
      <c r="Q577" s="176"/>
      <c r="R577" s="176"/>
    </row>
    <row r="578" ht="15" customHeight="1">
      <c r="A578" s="176"/>
      <c r="B578" s="176"/>
      <c r="C578" s="176"/>
      <c r="D578" s="176"/>
      <c r="E578" s="176"/>
      <c r="F578" s="176"/>
      <c r="G578" s="177"/>
      <c r="H578" s="178"/>
      <c r="I578" s="176"/>
      <c r="J578" s="176"/>
      <c r="K578" s="176"/>
      <c r="L578" s="177"/>
      <c r="M578" s="179"/>
      <c r="N578" s="284"/>
      <c r="O578" s="176"/>
      <c r="P578" s="176"/>
      <c r="Q578" s="176"/>
      <c r="R578" s="176"/>
    </row>
    <row r="579" ht="15" customHeight="1">
      <c r="A579" s="176"/>
      <c r="B579" s="176"/>
      <c r="C579" s="176"/>
      <c r="D579" s="176"/>
      <c r="E579" s="176"/>
      <c r="F579" s="176"/>
      <c r="G579" s="177"/>
      <c r="H579" s="178"/>
      <c r="I579" s="176"/>
      <c r="J579" s="176"/>
      <c r="K579" s="176"/>
      <c r="L579" s="177"/>
      <c r="M579" s="179"/>
      <c r="N579" s="284"/>
      <c r="O579" s="176"/>
      <c r="P579" s="176"/>
      <c r="Q579" s="176"/>
      <c r="R579" s="176"/>
    </row>
    <row r="580" ht="15" customHeight="1">
      <c r="A580" s="176"/>
      <c r="B580" s="176"/>
      <c r="C580" s="176"/>
      <c r="D580" s="176"/>
      <c r="E580" s="176"/>
      <c r="F580" s="176"/>
      <c r="G580" s="177"/>
      <c r="H580" s="178"/>
      <c r="I580" s="176"/>
      <c r="J580" s="176"/>
      <c r="K580" s="176"/>
      <c r="L580" s="177"/>
      <c r="M580" s="179"/>
      <c r="N580" s="284"/>
      <c r="O580" s="176"/>
      <c r="P580" s="176"/>
      <c r="Q580" s="176"/>
      <c r="R580" s="176"/>
    </row>
    <row r="581" ht="15" customHeight="1">
      <c r="A581" s="176"/>
      <c r="B581" s="176"/>
      <c r="C581" s="176"/>
      <c r="D581" s="176"/>
      <c r="E581" s="176"/>
      <c r="F581" s="176"/>
      <c r="G581" s="177"/>
      <c r="H581" s="178"/>
      <c r="I581" s="176"/>
      <c r="J581" s="176"/>
      <c r="K581" s="176"/>
      <c r="L581" s="177"/>
      <c r="M581" s="179"/>
      <c r="N581" s="284"/>
      <c r="O581" s="176"/>
      <c r="P581" s="176"/>
      <c r="Q581" s="176"/>
      <c r="R581" s="176"/>
    </row>
    <row r="582" ht="15" customHeight="1">
      <c r="A582" s="176"/>
      <c r="B582" s="176"/>
      <c r="C582" s="176"/>
      <c r="D582" s="176"/>
      <c r="E582" s="176"/>
      <c r="F582" s="176"/>
      <c r="G582" s="177"/>
      <c r="H582" s="178"/>
      <c r="I582" s="176"/>
      <c r="J582" s="176"/>
      <c r="K582" s="176"/>
      <c r="L582" s="177"/>
      <c r="M582" s="179"/>
      <c r="N582" s="284"/>
      <c r="O582" s="176"/>
      <c r="P582" s="176"/>
      <c r="Q582" s="176"/>
      <c r="R582" s="176"/>
    </row>
    <row r="583" ht="15" customHeight="1">
      <c r="A583" s="176"/>
      <c r="B583" s="176"/>
      <c r="C583" s="176"/>
      <c r="D583" s="176"/>
      <c r="E583" s="176"/>
      <c r="F583" s="176"/>
      <c r="G583" s="177"/>
      <c r="H583" s="178"/>
      <c r="I583" s="176"/>
      <c r="J583" s="176"/>
      <c r="K583" s="176"/>
      <c r="L583" s="177"/>
      <c r="M583" s="179"/>
      <c r="N583" s="284"/>
      <c r="O583" s="176"/>
      <c r="P583" s="176"/>
      <c r="Q583" s="176"/>
      <c r="R583" s="176"/>
    </row>
    <row r="584" ht="15" customHeight="1">
      <c r="A584" s="176"/>
      <c r="B584" s="176"/>
      <c r="C584" s="176"/>
      <c r="D584" s="176"/>
      <c r="E584" s="176"/>
      <c r="F584" s="176"/>
      <c r="G584" s="177"/>
      <c r="H584" s="178"/>
      <c r="I584" s="176"/>
      <c r="J584" s="176"/>
      <c r="K584" s="176"/>
      <c r="L584" s="177"/>
      <c r="M584" s="179"/>
      <c r="N584" s="284"/>
      <c r="O584" s="176"/>
      <c r="P584" s="176"/>
      <c r="Q584" s="176"/>
      <c r="R584" s="176"/>
    </row>
    <row r="585" ht="15" customHeight="1">
      <c r="A585" s="176"/>
      <c r="B585" s="176"/>
      <c r="C585" s="176"/>
      <c r="D585" s="176"/>
      <c r="E585" s="176"/>
      <c r="F585" s="176"/>
      <c r="G585" s="177"/>
      <c r="H585" s="178"/>
      <c r="I585" s="176"/>
      <c r="J585" s="176"/>
      <c r="K585" s="176"/>
      <c r="L585" s="177"/>
      <c r="M585" s="179"/>
      <c r="N585" s="284"/>
      <c r="O585" s="176"/>
      <c r="P585" s="176"/>
      <c r="Q585" s="176"/>
      <c r="R585" s="176"/>
    </row>
    <row r="586" ht="15" customHeight="1">
      <c r="A586" s="176"/>
      <c r="B586" s="176"/>
      <c r="C586" s="176"/>
      <c r="D586" s="176"/>
      <c r="E586" s="176"/>
      <c r="F586" s="176"/>
      <c r="G586" s="177"/>
      <c r="H586" s="178"/>
      <c r="I586" s="176"/>
      <c r="J586" s="176"/>
      <c r="K586" s="176"/>
      <c r="L586" s="177"/>
      <c r="M586" s="179"/>
      <c r="N586" s="284"/>
      <c r="O586" s="176"/>
      <c r="P586" s="176"/>
      <c r="Q586" s="176"/>
      <c r="R586" s="176"/>
    </row>
    <row r="587" ht="15" customHeight="1">
      <c r="A587" s="176"/>
      <c r="B587" s="176"/>
      <c r="C587" s="176"/>
      <c r="D587" s="176"/>
      <c r="E587" s="176"/>
      <c r="F587" s="176"/>
      <c r="G587" s="177"/>
      <c r="H587" s="178"/>
      <c r="I587" s="176"/>
      <c r="J587" s="176"/>
      <c r="K587" s="176"/>
      <c r="L587" s="177"/>
      <c r="M587" s="179"/>
      <c r="N587" s="284"/>
      <c r="O587" s="176"/>
      <c r="P587" s="176"/>
      <c r="Q587" s="176"/>
      <c r="R587" s="176"/>
    </row>
    <row r="588" ht="15" customHeight="1">
      <c r="A588" s="176"/>
      <c r="B588" s="176"/>
      <c r="C588" s="176"/>
      <c r="D588" s="176"/>
      <c r="E588" s="176"/>
      <c r="F588" s="176"/>
      <c r="G588" s="177"/>
      <c r="H588" s="178"/>
      <c r="I588" s="176"/>
      <c r="J588" s="176"/>
      <c r="K588" s="176"/>
      <c r="L588" s="177"/>
      <c r="M588" s="179"/>
      <c r="N588" s="284"/>
      <c r="O588" s="176"/>
      <c r="P588" s="176"/>
      <c r="Q588" s="176"/>
      <c r="R588" s="176"/>
    </row>
    <row r="589" ht="15" customHeight="1">
      <c r="A589" s="176"/>
      <c r="B589" s="176"/>
      <c r="C589" s="176"/>
      <c r="D589" s="176"/>
      <c r="E589" s="176"/>
      <c r="F589" s="176"/>
      <c r="G589" s="177"/>
      <c r="H589" s="178"/>
      <c r="I589" s="176"/>
      <c r="J589" s="176"/>
      <c r="K589" s="176"/>
      <c r="L589" s="177"/>
      <c r="M589" s="179"/>
      <c r="N589" s="284"/>
      <c r="O589" s="176"/>
      <c r="P589" s="176"/>
      <c r="Q589" s="176"/>
      <c r="R589" s="176"/>
    </row>
    <row r="590" ht="15" customHeight="1">
      <c r="A590" s="176"/>
      <c r="B590" s="176"/>
      <c r="C590" s="176"/>
      <c r="D590" s="176"/>
      <c r="E590" s="176"/>
      <c r="F590" s="176"/>
      <c r="G590" s="177"/>
      <c r="H590" s="178"/>
      <c r="I590" s="176"/>
      <c r="J590" s="176"/>
      <c r="K590" s="176"/>
      <c r="L590" s="177"/>
      <c r="M590" s="179"/>
      <c r="N590" s="284"/>
      <c r="O590" s="176"/>
      <c r="P590" s="176"/>
      <c r="Q590" s="176"/>
      <c r="R590" s="176"/>
    </row>
    <row r="591" ht="15" customHeight="1">
      <c r="A591" s="176"/>
      <c r="B591" s="176"/>
      <c r="C591" s="176"/>
      <c r="D591" s="176"/>
      <c r="E591" s="176"/>
      <c r="F591" s="176"/>
      <c r="G591" s="177"/>
      <c r="H591" s="178"/>
      <c r="I591" s="176"/>
      <c r="J591" s="176"/>
      <c r="K591" s="176"/>
      <c r="L591" s="177"/>
      <c r="M591" s="179"/>
      <c r="N591" s="284"/>
      <c r="O591" s="176"/>
      <c r="P591" s="176"/>
      <c r="Q591" s="176"/>
      <c r="R591" s="176"/>
    </row>
    <row r="592" ht="15" customHeight="1">
      <c r="A592" s="176"/>
      <c r="B592" s="176"/>
      <c r="C592" s="176"/>
      <c r="D592" s="176"/>
      <c r="E592" s="176"/>
      <c r="F592" s="176"/>
      <c r="G592" s="177"/>
      <c r="H592" s="178"/>
      <c r="I592" s="176"/>
      <c r="J592" s="176"/>
      <c r="K592" s="176"/>
      <c r="L592" s="177"/>
      <c r="M592" s="179"/>
      <c r="N592" s="284"/>
      <c r="O592" s="176"/>
      <c r="P592" s="176"/>
      <c r="Q592" s="176"/>
      <c r="R592" s="176"/>
    </row>
    <row r="593" ht="15" customHeight="1">
      <c r="A593" s="176"/>
      <c r="B593" s="176"/>
      <c r="C593" s="176"/>
      <c r="D593" s="176"/>
      <c r="E593" s="176"/>
      <c r="F593" s="176"/>
      <c r="G593" s="177"/>
      <c r="H593" s="178"/>
      <c r="I593" s="176"/>
      <c r="J593" s="176"/>
      <c r="K593" s="176"/>
      <c r="L593" s="177"/>
      <c r="M593" s="179"/>
      <c r="N593" s="284"/>
      <c r="O593" s="176"/>
      <c r="P593" s="176"/>
      <c r="Q593" s="176"/>
      <c r="R593" s="176"/>
    </row>
  </sheetData>
  <pageMargins left="0.748031" right="0.748031" top="0.984252" bottom="0.984252" header="0.511811" footer="0.511811"/>
  <pageSetup firstPageNumber="1" fitToHeight="1" fitToWidth="1" scale="90" useFirstPageNumber="0" orientation="landscape" pageOrder="downThenOver"/>
  <headerFooter>
    <oddFooter>&amp;C&amp;"Helvetica,Regular"&amp;12&amp;K000000&amp;P</oddFooter>
  </headerFooter>
</worksheet>
</file>

<file path=xl/worksheets/sheet13.xml><?xml version="1.0" encoding="utf-8"?>
<worksheet xmlns:r="http://schemas.openxmlformats.org/officeDocument/2006/relationships" xmlns="http://schemas.openxmlformats.org/spreadsheetml/2006/main">
  <dimension ref="A1:V55"/>
  <sheetViews>
    <sheetView workbookViewId="0" showGridLines="0" defaultGridColor="1"/>
  </sheetViews>
  <sheetFormatPr defaultColWidth="8.83333" defaultRowHeight="12.75" customHeight="1" outlineLevelRow="0" outlineLevelCol="0"/>
  <cols>
    <col min="1" max="1" width="4.5" style="472" customWidth="1"/>
    <col min="2" max="2" width="8.17188" style="472" customWidth="1"/>
    <col min="3" max="3" width="9.17188" style="472" customWidth="1"/>
    <col min="4" max="4" width="8.85156" style="472" customWidth="1"/>
    <col min="5" max="5" width="7" style="472" customWidth="1"/>
    <col min="6" max="6" width="10.8516" style="472" customWidth="1"/>
    <col min="7" max="7" width="3" style="472" customWidth="1"/>
    <col min="8" max="8" width="8.5" style="472" customWidth="1"/>
    <col min="9" max="9" width="3" style="472" customWidth="1"/>
    <col min="10" max="10" width="10.5" style="472" customWidth="1"/>
    <col min="11" max="11" width="3" style="472" customWidth="1"/>
    <col min="12" max="12" width="10.8516" style="472" customWidth="1"/>
    <col min="13" max="13" width="8.17188" style="472" customWidth="1"/>
    <col min="14" max="14" width="11.5" style="472" customWidth="1"/>
    <col min="15" max="15" width="8.85156" style="472" customWidth="1"/>
    <col min="16" max="16" width="10.1719" style="472" customWidth="1"/>
    <col min="17" max="17" width="8.85156" style="472" customWidth="1"/>
    <col min="18" max="18" width="8.85156" style="472" customWidth="1"/>
    <col min="19" max="19" width="8.85156" style="472" customWidth="1"/>
    <col min="20" max="20" width="8.85156" style="472" customWidth="1"/>
    <col min="21" max="21" width="8.85156" style="472" customWidth="1"/>
    <col min="22" max="22" width="8.85156" style="472" customWidth="1"/>
    <col min="23" max="256" width="8.85156" style="472" customWidth="1"/>
  </cols>
  <sheetData>
    <row r="1" ht="38.25" customHeight="1">
      <c r="A1" t="s" s="473">
        <v>42</v>
      </c>
      <c r="B1" s="271"/>
      <c r="C1" s="271"/>
      <c r="D1" s="474"/>
      <c r="E1" s="271"/>
      <c r="F1" s="271"/>
      <c r="G1" s="271"/>
      <c r="H1" s="271"/>
      <c r="I1" s="271"/>
      <c r="J1" s="271"/>
      <c r="K1" s="271"/>
      <c r="L1" s="271"/>
      <c r="M1" s="271"/>
      <c r="N1" s="271"/>
      <c r="O1" s="474"/>
      <c r="P1" s="271"/>
      <c r="Q1" s="475"/>
      <c r="R1" s="475"/>
      <c r="S1" s="475"/>
      <c r="T1" s="475"/>
      <c r="U1" s="475"/>
      <c r="V1" s="475"/>
    </row>
    <row r="2" ht="21.75" customHeight="1">
      <c r="A2" t="s" s="476">
        <v>470</v>
      </c>
      <c r="B2" s="477"/>
      <c r="C2" s="477"/>
      <c r="D2" s="477"/>
      <c r="E2" s="477"/>
      <c r="F2" s="477"/>
      <c r="G2" s="477"/>
      <c r="H2" s="477"/>
      <c r="I2" s="477"/>
      <c r="J2" s="477"/>
      <c r="K2" s="477"/>
      <c r="L2" s="477"/>
      <c r="M2" s="477"/>
      <c r="N2" s="477"/>
      <c r="O2" s="477"/>
      <c r="P2" t="s" s="478">
        <v>55</v>
      </c>
      <c r="Q2" s="479"/>
      <c r="R2" s="475"/>
      <c r="S2" s="475"/>
      <c r="T2" s="475"/>
      <c r="U2" s="475"/>
      <c r="V2" s="475"/>
    </row>
    <row r="3" ht="15" customHeight="1">
      <c r="A3" s="480"/>
      <c r="B3" s="374"/>
      <c r="C3" s="374"/>
      <c r="D3" s="481"/>
      <c r="E3" s="374"/>
      <c r="F3" s="374"/>
      <c r="G3" s="374"/>
      <c r="H3" s="374"/>
      <c r="I3" s="374"/>
      <c r="J3" s="374"/>
      <c r="K3" s="374"/>
      <c r="L3" s="374"/>
      <c r="M3" s="374"/>
      <c r="N3" s="374"/>
      <c r="O3" s="481"/>
      <c r="P3" s="374"/>
      <c r="Q3" s="475"/>
      <c r="R3" s="475"/>
      <c r="S3" s="475"/>
      <c r="T3" s="475"/>
      <c r="U3" s="475"/>
      <c r="V3" s="475"/>
    </row>
    <row r="4" ht="15" customHeight="1">
      <c r="A4" s="482"/>
      <c r="B4" s="176"/>
      <c r="C4" s="176"/>
      <c r="D4" s="475"/>
      <c r="E4" s="176"/>
      <c r="F4" s="176"/>
      <c r="G4" s="176"/>
      <c r="H4" s="176"/>
      <c r="I4" s="176"/>
      <c r="J4" s="176"/>
      <c r="K4" s="176"/>
      <c r="L4" s="176"/>
      <c r="M4" s="176"/>
      <c r="N4" s="176"/>
      <c r="O4" s="475"/>
      <c r="P4" s="176"/>
      <c r="Q4" s="475"/>
      <c r="R4" s="475"/>
      <c r="S4" s="475"/>
      <c r="T4" s="475"/>
      <c r="U4" s="475"/>
      <c r="V4" s="475"/>
    </row>
    <row r="5" ht="14.1" customHeight="1">
      <c r="A5" s="483"/>
      <c r="B5" s="484"/>
      <c r="C5" t="s" s="485">
        <v>471</v>
      </c>
      <c r="D5" s="486"/>
      <c r="E5" s="486"/>
      <c r="F5" s="486"/>
      <c r="G5" s="486"/>
      <c r="H5" s="486"/>
      <c r="I5" s="486"/>
      <c r="J5" s="486"/>
      <c r="K5" s="484"/>
      <c r="L5" t="s" s="485">
        <v>472</v>
      </c>
      <c r="M5" s="486"/>
      <c r="N5" s="486"/>
      <c r="O5" s="486"/>
      <c r="P5" s="486"/>
      <c r="Q5" s="475"/>
      <c r="R5" s="475"/>
      <c r="S5" s="475"/>
      <c r="T5" s="475"/>
      <c r="U5" s="475"/>
      <c r="V5" s="475"/>
    </row>
    <row r="6" ht="12.75" customHeight="1">
      <c r="A6" s="487"/>
      <c r="B6" s="487"/>
      <c r="C6" t="s" s="488">
        <v>473</v>
      </c>
      <c r="D6" s="489"/>
      <c r="E6" t="s" s="490">
        <v>474</v>
      </c>
      <c r="F6" s="489"/>
      <c r="G6" s="491"/>
      <c r="H6" t="s" s="490">
        <v>475</v>
      </c>
      <c r="I6" s="492"/>
      <c r="J6" t="s" s="488">
        <v>476</v>
      </c>
      <c r="K6" s="493"/>
      <c r="L6" t="s" s="488">
        <v>477</v>
      </c>
      <c r="M6" s="489"/>
      <c r="N6" t="s" s="494">
        <v>474</v>
      </c>
      <c r="O6" s="495"/>
      <c r="P6" t="s" s="496">
        <v>478</v>
      </c>
      <c r="Q6" s="475"/>
      <c r="R6" t="s" s="204">
        <v>479</v>
      </c>
      <c r="S6" s="475"/>
      <c r="T6" s="475"/>
      <c r="U6" s="475"/>
      <c r="V6" s="475"/>
    </row>
    <row r="7" ht="12.75" customHeight="1">
      <c r="A7" s="487"/>
      <c r="B7" s="487"/>
      <c r="C7" t="s" s="190">
        <v>480</v>
      </c>
      <c r="D7" t="s" s="200">
        <v>481</v>
      </c>
      <c r="E7" t="s" s="200">
        <v>482</v>
      </c>
      <c r="F7" t="s" s="200">
        <v>483</v>
      </c>
      <c r="G7" s="189"/>
      <c r="H7" t="s" s="200">
        <v>56</v>
      </c>
      <c r="I7" s="190"/>
      <c r="J7" t="s" s="190">
        <v>484</v>
      </c>
      <c r="K7" s="208"/>
      <c r="L7" t="s" s="190">
        <v>485</v>
      </c>
      <c r="M7" t="s" s="200">
        <v>486</v>
      </c>
      <c r="N7" t="s" s="200">
        <v>487</v>
      </c>
      <c r="O7" t="s" s="200">
        <v>488</v>
      </c>
      <c r="P7" t="s" s="190">
        <v>489</v>
      </c>
      <c r="Q7" s="475"/>
      <c r="R7" t="s" s="204">
        <v>490</v>
      </c>
      <c r="S7" s="475"/>
      <c r="T7" s="475"/>
      <c r="U7" s="475"/>
      <c r="V7" s="475"/>
    </row>
    <row r="8" ht="12.75" customHeight="1">
      <c r="A8" s="487"/>
      <c r="B8" s="487"/>
      <c r="C8" s="176"/>
      <c r="D8" t="s" s="190">
        <v>491</v>
      </c>
      <c r="E8" s="176"/>
      <c r="F8" t="s" s="190">
        <v>492</v>
      </c>
      <c r="G8" s="190"/>
      <c r="H8" s="176"/>
      <c r="I8" s="176"/>
      <c r="J8" s="176"/>
      <c r="K8" s="208"/>
      <c r="L8" t="s" s="190">
        <v>493</v>
      </c>
      <c r="M8" t="s" s="190">
        <v>494</v>
      </c>
      <c r="N8" s="176"/>
      <c r="O8" t="s" s="190">
        <v>495</v>
      </c>
      <c r="P8" t="s" s="190">
        <v>485</v>
      </c>
      <c r="Q8" s="475"/>
      <c r="R8" t="s" s="204">
        <v>496</v>
      </c>
      <c r="S8" t="s" s="204">
        <v>497</v>
      </c>
      <c r="T8" s="475"/>
      <c r="U8" s="475"/>
      <c r="V8" s="475"/>
    </row>
    <row r="9" ht="12.75" customHeight="1">
      <c r="A9" s="208"/>
      <c r="B9" s="208"/>
      <c r="C9" s="497"/>
      <c r="D9" s="497"/>
      <c r="E9" s="497"/>
      <c r="F9" t="s" s="195">
        <v>498</v>
      </c>
      <c r="G9" s="198"/>
      <c r="H9" s="497"/>
      <c r="I9" s="497"/>
      <c r="J9" s="497"/>
      <c r="K9" s="189"/>
      <c r="L9" s="195"/>
      <c r="M9" s="195"/>
      <c r="N9" s="198"/>
      <c r="O9" s="198"/>
      <c r="P9" t="s" s="195">
        <v>499</v>
      </c>
      <c r="Q9" s="475"/>
      <c r="R9" t="s" s="204">
        <v>500</v>
      </c>
      <c r="S9" t="s" s="204">
        <v>501</v>
      </c>
      <c r="T9" s="475"/>
      <c r="U9" s="475"/>
      <c r="V9" s="475"/>
    </row>
    <row r="10" ht="12.75" customHeight="1">
      <c r="A10" s="208"/>
      <c r="B10" s="208"/>
      <c r="C10" s="498"/>
      <c r="D10" s="498"/>
      <c r="E10" s="200"/>
      <c r="F10" s="200"/>
      <c r="G10" s="200"/>
      <c r="H10" s="200"/>
      <c r="I10" s="200"/>
      <c r="J10" s="498"/>
      <c r="K10" s="189"/>
      <c r="L10" s="200"/>
      <c r="M10" s="200"/>
      <c r="N10" s="498"/>
      <c r="O10" s="498"/>
      <c r="P10" s="498"/>
      <c r="Q10" s="475"/>
      <c r="R10" s="475"/>
      <c r="S10" s="475"/>
      <c r="T10" s="475"/>
      <c r="U10" s="475"/>
      <c r="V10" s="475"/>
    </row>
    <row r="11" ht="12.75" customHeight="1" hidden="1">
      <c r="A11" s="208"/>
      <c r="B11" s="208"/>
      <c r="C11" t="s" s="190">
        <v>502</v>
      </c>
      <c r="D11" s="189"/>
      <c r="E11" t="s" s="190">
        <v>503</v>
      </c>
      <c r="F11" s="190"/>
      <c r="G11" s="190"/>
      <c r="H11" t="s" s="190">
        <v>504</v>
      </c>
      <c r="I11" s="190"/>
      <c r="J11" t="s" s="190">
        <v>505</v>
      </c>
      <c r="K11" s="189"/>
      <c r="L11" s="190"/>
      <c r="M11" s="190"/>
      <c r="N11" s="189"/>
      <c r="O11" s="189"/>
      <c r="P11" t="s" s="190">
        <v>506</v>
      </c>
      <c r="Q11" s="475"/>
      <c r="R11" s="475"/>
      <c r="S11" s="475"/>
      <c r="T11" s="475"/>
      <c r="U11" s="475"/>
      <c r="V11" s="475"/>
    </row>
    <row r="12" ht="12.75" customHeight="1">
      <c r="A12" s="499"/>
      <c r="B12" s="176"/>
      <c r="C12" s="500"/>
      <c r="D12" s="500"/>
      <c r="E12" s="500"/>
      <c r="F12" s="500"/>
      <c r="G12" s="500"/>
      <c r="H12" s="500"/>
      <c r="I12" s="500"/>
      <c r="J12" s="500"/>
      <c r="K12" s="500"/>
      <c r="L12" s="500"/>
      <c r="M12" s="500"/>
      <c r="N12" s="500"/>
      <c r="O12" s="500"/>
      <c r="P12" s="500"/>
      <c r="Q12" s="475"/>
      <c r="R12" s="501">
        <f>(C12-E12-F12-D12)/J12*100</f>
      </c>
      <c r="S12" s="501">
        <f>H12/J12*100</f>
      </c>
      <c r="T12" s="475"/>
      <c r="U12" s="475"/>
      <c r="V12" s="475"/>
    </row>
    <row r="13" ht="12.75" customHeight="1">
      <c r="A13" s="499"/>
      <c r="B13" s="176"/>
      <c r="C13" s="500"/>
      <c r="D13" s="500"/>
      <c r="E13" s="500"/>
      <c r="F13" s="500"/>
      <c r="G13" s="500"/>
      <c r="H13" s="500"/>
      <c r="I13" s="500"/>
      <c r="J13" s="500"/>
      <c r="K13" s="500"/>
      <c r="L13" s="500"/>
      <c r="M13" s="500"/>
      <c r="N13" s="500"/>
      <c r="O13" s="500"/>
      <c r="P13" s="500"/>
      <c r="Q13" s="475"/>
      <c r="R13" s="501">
        <f>(C13-E13-F13-D13)/J13*100</f>
      </c>
      <c r="S13" s="501">
        <f>H13/J13*100</f>
      </c>
      <c r="T13" s="475"/>
      <c r="U13" s="475"/>
      <c r="V13" s="475"/>
    </row>
    <row r="14" ht="12.75" customHeight="1">
      <c r="A14" s="499"/>
      <c r="B14" s="176"/>
      <c r="C14" s="500"/>
      <c r="D14" s="500"/>
      <c r="E14" s="500"/>
      <c r="F14" s="500"/>
      <c r="G14" s="500"/>
      <c r="H14" s="500"/>
      <c r="I14" s="500"/>
      <c r="J14" s="500"/>
      <c r="K14" s="500"/>
      <c r="L14" s="500"/>
      <c r="M14" s="500"/>
      <c r="N14" s="500"/>
      <c r="O14" s="500"/>
      <c r="P14" s="500"/>
      <c r="Q14" s="475"/>
      <c r="R14" s="501">
        <f>(C14-E14-F14-D14)/J14*100</f>
      </c>
      <c r="S14" s="501">
        <f>H14/J14*100</f>
      </c>
      <c r="T14" s="475"/>
      <c r="U14" s="475"/>
      <c r="V14" s="475"/>
    </row>
    <row r="15" ht="12.75" customHeight="1">
      <c r="A15" s="499"/>
      <c r="B15" s="176"/>
      <c r="C15" s="500"/>
      <c r="D15" s="500"/>
      <c r="E15" s="500"/>
      <c r="F15" s="500"/>
      <c r="G15" s="500"/>
      <c r="H15" s="500"/>
      <c r="I15" s="500"/>
      <c r="J15" s="500"/>
      <c r="K15" s="500"/>
      <c r="L15" s="500"/>
      <c r="M15" s="500"/>
      <c r="N15" s="500"/>
      <c r="O15" s="500"/>
      <c r="P15" s="500"/>
      <c r="Q15" s="475"/>
      <c r="R15" s="501">
        <f>(C15-E15-F15-D15)/J15*100</f>
      </c>
      <c r="S15" s="501">
        <f>H15/J15*100</f>
      </c>
      <c r="T15" s="475"/>
      <c r="U15" s="475"/>
      <c r="V15" s="475"/>
    </row>
    <row r="16" ht="12.75" customHeight="1">
      <c r="A16" s="502"/>
      <c r="B16" s="176"/>
      <c r="C16" s="500"/>
      <c r="D16" s="500"/>
      <c r="E16" s="500"/>
      <c r="F16" s="500"/>
      <c r="G16" s="500"/>
      <c r="H16" s="500"/>
      <c r="I16" s="500"/>
      <c r="J16" s="500"/>
      <c r="K16" s="500"/>
      <c r="L16" s="500"/>
      <c r="M16" s="500"/>
      <c r="N16" s="500"/>
      <c r="O16" s="500"/>
      <c r="P16" s="500"/>
      <c r="Q16" s="475"/>
      <c r="R16" s="501">
        <f>(C16-E16-F16-D16)/J16*100</f>
      </c>
      <c r="S16" s="501">
        <f>H16/J16*100</f>
      </c>
      <c r="T16" s="475"/>
      <c r="U16" s="475"/>
      <c r="V16" s="475"/>
    </row>
    <row r="17" ht="12.75" customHeight="1">
      <c r="A17" s="176"/>
      <c r="B17" s="176"/>
      <c r="C17" s="500"/>
      <c r="D17" s="500"/>
      <c r="E17" s="500"/>
      <c r="F17" s="500"/>
      <c r="G17" s="500"/>
      <c r="H17" s="500"/>
      <c r="I17" s="500"/>
      <c r="J17" s="500"/>
      <c r="K17" s="500"/>
      <c r="L17" s="500"/>
      <c r="M17" s="500"/>
      <c r="N17" s="500"/>
      <c r="O17" s="500"/>
      <c r="P17" s="500"/>
      <c r="Q17" s="475"/>
      <c r="R17" s="501"/>
      <c r="S17" s="501"/>
      <c r="T17" s="475"/>
      <c r="U17" s="475"/>
      <c r="V17" s="475"/>
    </row>
    <row r="18" ht="12.75" customHeight="1">
      <c r="A18" s="499"/>
      <c r="B18" s="503"/>
      <c r="C18" s="500"/>
      <c r="D18" s="500"/>
      <c r="E18" s="500"/>
      <c r="F18" s="500"/>
      <c r="G18" s="500"/>
      <c r="H18" s="500"/>
      <c r="I18" s="500"/>
      <c r="J18" s="500"/>
      <c r="K18" s="500"/>
      <c r="L18" s="500"/>
      <c r="M18" s="500"/>
      <c r="N18" s="500"/>
      <c r="O18" s="500"/>
      <c r="P18" s="500"/>
      <c r="Q18" s="475"/>
      <c r="R18" s="501">
        <f>(C18-E18-F18-D18)/J18*100</f>
      </c>
      <c r="S18" s="501">
        <f>H18/J18*100</f>
      </c>
      <c r="T18" s="475"/>
      <c r="U18" s="475"/>
      <c r="V18" s="475"/>
    </row>
    <row r="19" ht="12.75" customHeight="1">
      <c r="A19" t="s" s="504">
        <f>IF($B18="Dec",($A$18+1)," ")</f>
        <v>466</v>
      </c>
      <c r="B19" s="503"/>
      <c r="C19" s="500"/>
      <c r="D19" s="500"/>
      <c r="E19" s="500"/>
      <c r="F19" s="500"/>
      <c r="G19" s="500"/>
      <c r="H19" s="500"/>
      <c r="I19" s="500"/>
      <c r="J19" s="500"/>
      <c r="K19" s="500"/>
      <c r="L19" s="500"/>
      <c r="M19" s="500"/>
      <c r="N19" s="500"/>
      <c r="O19" s="500"/>
      <c r="P19" s="500"/>
      <c r="Q19" s="475"/>
      <c r="R19" s="501">
        <f>(C19-E19-F19-D19)/J19*100</f>
      </c>
      <c r="S19" s="501">
        <f>H19/J19*100</f>
      </c>
      <c r="T19" s="475"/>
      <c r="U19" s="475"/>
      <c r="V19" s="475"/>
    </row>
    <row r="20" ht="12.75" customHeight="1">
      <c r="A20" t="s" s="504">
        <f>IF($B19="Dec",($A$18+1)," ")</f>
        <v>466</v>
      </c>
      <c r="B20" s="503"/>
      <c r="C20" s="500"/>
      <c r="D20" s="500"/>
      <c r="E20" s="500"/>
      <c r="F20" s="500"/>
      <c r="G20" s="500"/>
      <c r="H20" s="500"/>
      <c r="I20" s="500"/>
      <c r="J20" s="500"/>
      <c r="K20" s="500"/>
      <c r="L20" s="500"/>
      <c r="M20" s="500"/>
      <c r="N20" s="500"/>
      <c r="O20" s="500"/>
      <c r="P20" s="500"/>
      <c r="Q20" s="505"/>
      <c r="R20" s="501">
        <f>(C20-E20-F20-D20)/J20*100</f>
      </c>
      <c r="S20" s="501">
        <f>H20/J20*100</f>
      </c>
      <c r="T20" s="505"/>
      <c r="U20" s="505"/>
      <c r="V20" s="505"/>
    </row>
    <row r="21" ht="12.75" customHeight="1">
      <c r="A21" t="s" s="504">
        <f>IF($B20="December",($A$18+1)," ")</f>
        <v>466</v>
      </c>
      <c r="B21" s="503"/>
      <c r="C21" s="500"/>
      <c r="D21" s="500"/>
      <c r="E21" s="500"/>
      <c r="F21" s="500"/>
      <c r="G21" s="500"/>
      <c r="H21" s="500"/>
      <c r="I21" s="500"/>
      <c r="J21" s="500"/>
      <c r="K21" s="500"/>
      <c r="L21" s="500"/>
      <c r="M21" s="500"/>
      <c r="N21" s="500"/>
      <c r="O21" s="500"/>
      <c r="P21" s="500"/>
      <c r="Q21" s="505"/>
      <c r="R21" s="501">
        <f>(C21-E21-F21-D21)/J21*100</f>
      </c>
      <c r="S21" s="501">
        <f>H21/J21*100</f>
      </c>
      <c r="T21" s="505"/>
      <c r="U21" s="505"/>
      <c r="V21" s="505"/>
    </row>
    <row r="22" ht="12.75" customHeight="1">
      <c r="A22" t="s" s="504">
        <f>IF($B21="December",($A$18+1)," ")</f>
        <v>466</v>
      </c>
      <c r="B22" s="503"/>
      <c r="C22" s="500"/>
      <c r="D22" s="500"/>
      <c r="E22" s="500"/>
      <c r="F22" s="500"/>
      <c r="G22" s="500"/>
      <c r="H22" s="500"/>
      <c r="I22" s="500"/>
      <c r="J22" s="500"/>
      <c r="K22" s="500"/>
      <c r="L22" s="500"/>
      <c r="M22" s="500"/>
      <c r="N22" s="500"/>
      <c r="O22" s="500"/>
      <c r="P22" s="500"/>
      <c r="Q22" s="505"/>
      <c r="R22" s="501">
        <f>(C22-E22-F22-D22)/J22*100</f>
      </c>
      <c r="S22" s="501">
        <f>H22/J22*100</f>
      </c>
      <c r="T22" s="505"/>
      <c r="U22" s="505"/>
      <c r="V22" s="505"/>
    </row>
    <row r="23" ht="12.75" customHeight="1">
      <c r="A23" t="s" s="504">
        <f>IF($B22="December",($A$18+1)," ")</f>
        <v>466</v>
      </c>
      <c r="B23" s="503"/>
      <c r="C23" s="500"/>
      <c r="D23" s="500"/>
      <c r="E23" s="500"/>
      <c r="F23" s="500"/>
      <c r="G23" s="500"/>
      <c r="H23" s="500"/>
      <c r="I23" s="500"/>
      <c r="J23" s="500"/>
      <c r="K23" s="500"/>
      <c r="L23" s="500"/>
      <c r="M23" s="500"/>
      <c r="N23" s="500"/>
      <c r="O23" s="500"/>
      <c r="P23" s="500"/>
      <c r="Q23" s="505"/>
      <c r="R23" s="501">
        <f>(C23-E23-F23-D23)/J23*100</f>
      </c>
      <c r="S23" s="501">
        <f>H23/J23*100</f>
      </c>
      <c r="T23" s="505"/>
      <c r="U23" s="505"/>
      <c r="V23" s="505"/>
    </row>
    <row r="24" ht="12.75" customHeight="1">
      <c r="A24" t="s" s="504">
        <f>IF($B23="December",($A$18+1)," ")</f>
        <v>466</v>
      </c>
      <c r="B24" s="503"/>
      <c r="C24" s="500"/>
      <c r="D24" s="500"/>
      <c r="E24" s="500"/>
      <c r="F24" s="500"/>
      <c r="G24" s="500"/>
      <c r="H24" s="500"/>
      <c r="I24" s="500"/>
      <c r="J24" s="500"/>
      <c r="K24" s="500"/>
      <c r="L24" s="500"/>
      <c r="M24" s="500"/>
      <c r="N24" s="500"/>
      <c r="O24" s="500"/>
      <c r="P24" s="500"/>
      <c r="Q24" s="505"/>
      <c r="R24" s="501">
        <f>(C24-E24-F24-D24)/J24*100</f>
      </c>
      <c r="S24" s="501">
        <f>H24/J24*100</f>
      </c>
      <c r="T24" s="505"/>
      <c r="U24" s="505"/>
      <c r="V24" s="505"/>
    </row>
    <row r="25" ht="12.75" customHeight="1">
      <c r="A25" t="s" s="504">
        <f>IF($B24="December",($A$18+1)," ")</f>
        <v>466</v>
      </c>
      <c r="B25" s="503"/>
      <c r="C25" s="500"/>
      <c r="D25" s="500"/>
      <c r="E25" s="500"/>
      <c r="F25" s="500"/>
      <c r="G25" s="500"/>
      <c r="H25" s="500"/>
      <c r="I25" s="500"/>
      <c r="J25" s="500"/>
      <c r="K25" s="500"/>
      <c r="L25" s="500"/>
      <c r="M25" s="500"/>
      <c r="N25" s="500"/>
      <c r="O25" s="500"/>
      <c r="P25" s="500"/>
      <c r="Q25" s="505"/>
      <c r="R25" s="501">
        <f>(C25-E25-F25-D25)/J25*100</f>
      </c>
      <c r="S25" s="501">
        <f>H25/J25*100</f>
      </c>
      <c r="T25" s="505"/>
      <c r="U25" s="505"/>
      <c r="V25" s="505"/>
    </row>
    <row r="26" ht="12.75" customHeight="1">
      <c r="A26" t="s" s="504">
        <f>IF($B25="December",($A$18+1)," ")</f>
        <v>466</v>
      </c>
      <c r="B26" s="503"/>
      <c r="C26" s="500"/>
      <c r="D26" s="500"/>
      <c r="E26" s="500"/>
      <c r="F26" s="500"/>
      <c r="G26" s="500"/>
      <c r="H26" s="500"/>
      <c r="I26" s="500"/>
      <c r="J26" s="500"/>
      <c r="K26" s="500"/>
      <c r="L26" s="500"/>
      <c r="M26" s="500"/>
      <c r="N26" s="500"/>
      <c r="O26" s="500"/>
      <c r="P26" s="500"/>
      <c r="Q26" s="505"/>
      <c r="R26" s="501">
        <f>(C26-E26-F26-D26)/J26*100</f>
      </c>
      <c r="S26" s="501">
        <f>H26/J26*100</f>
      </c>
      <c r="T26" s="505"/>
      <c r="U26" s="505"/>
      <c r="V26" s="505"/>
    </row>
    <row r="27" ht="12.75" customHeight="1">
      <c r="A27" t="s" s="504">
        <f>IF($B26="December",($A$18+1)," ")</f>
        <v>466</v>
      </c>
      <c r="B27" s="503"/>
      <c r="C27" s="500"/>
      <c r="D27" s="500"/>
      <c r="E27" s="500"/>
      <c r="F27" s="500"/>
      <c r="G27" s="500"/>
      <c r="H27" s="500"/>
      <c r="I27" s="500"/>
      <c r="J27" s="500"/>
      <c r="K27" s="500"/>
      <c r="L27" s="500"/>
      <c r="M27" s="500"/>
      <c r="N27" s="500"/>
      <c r="O27" s="500"/>
      <c r="P27" s="500"/>
      <c r="Q27" s="505"/>
      <c r="R27" s="501">
        <f>(C27-E27-F27-D27)/J27*100</f>
      </c>
      <c r="S27" s="501">
        <f>H27/J27*100</f>
      </c>
      <c r="T27" s="505"/>
      <c r="U27" s="505"/>
      <c r="V27" s="505"/>
    </row>
    <row r="28" ht="12.75" customHeight="1">
      <c r="A28" t="s" s="504">
        <f>IF($B27="December",($A$18+1)," ")</f>
        <v>466</v>
      </c>
      <c r="B28" s="503"/>
      <c r="C28" s="500"/>
      <c r="D28" s="500"/>
      <c r="E28" s="500"/>
      <c r="F28" s="500"/>
      <c r="G28" s="500"/>
      <c r="H28" s="500"/>
      <c r="I28" s="500"/>
      <c r="J28" s="500"/>
      <c r="K28" s="500"/>
      <c r="L28" s="500"/>
      <c r="M28" s="500"/>
      <c r="N28" s="500"/>
      <c r="O28" s="500"/>
      <c r="P28" s="500"/>
      <c r="Q28" s="505"/>
      <c r="R28" s="501">
        <f>(C28-E28-F28-D28)/J28*100</f>
      </c>
      <c r="S28" s="501">
        <f>H28/J28*100</f>
      </c>
      <c r="T28" s="505"/>
      <c r="U28" s="505"/>
      <c r="V28" s="505"/>
    </row>
    <row r="29" ht="12.75" customHeight="1">
      <c r="A29" t="s" s="504">
        <f>IF($B28="December",($A$18+1)," ")</f>
        <v>466</v>
      </c>
      <c r="B29" s="503"/>
      <c r="C29" s="500"/>
      <c r="D29" s="500"/>
      <c r="E29" s="500"/>
      <c r="F29" s="500"/>
      <c r="G29" s="500"/>
      <c r="H29" s="500"/>
      <c r="I29" s="500"/>
      <c r="J29" s="500"/>
      <c r="K29" s="500"/>
      <c r="L29" s="500"/>
      <c r="M29" s="500"/>
      <c r="N29" s="500"/>
      <c r="O29" s="500"/>
      <c r="P29" s="500"/>
      <c r="Q29" s="505"/>
      <c r="R29" s="501">
        <f>(C29-E29-F29-D29)/J29*100</f>
      </c>
      <c r="S29" s="501">
        <f>H29/J29*100</f>
      </c>
      <c r="T29" s="505"/>
      <c r="U29" s="505"/>
      <c r="V29" s="505"/>
    </row>
    <row r="30" ht="12.75" customHeight="1">
      <c r="A30" t="s" s="504">
        <f>IF($B29="December",($A$18+1)," ")</f>
        <v>466</v>
      </c>
      <c r="B30" s="503"/>
      <c r="C30" s="500"/>
      <c r="D30" s="500"/>
      <c r="E30" s="500"/>
      <c r="F30" s="500"/>
      <c r="G30" s="500"/>
      <c r="H30" s="500"/>
      <c r="I30" s="500"/>
      <c r="J30" s="500"/>
      <c r="K30" s="500"/>
      <c r="L30" s="500"/>
      <c r="M30" s="500"/>
      <c r="N30" s="500"/>
      <c r="O30" s="500"/>
      <c r="P30" s="500"/>
      <c r="Q30" s="505"/>
      <c r="R30" s="501">
        <f>(C30-E30-F30-D30)/J30*100</f>
      </c>
      <c r="S30" s="501">
        <f>H30/J30*100</f>
      </c>
      <c r="T30" s="505"/>
      <c r="U30" s="505"/>
      <c r="V30" s="505"/>
    </row>
    <row r="31" ht="12.75" customHeight="1">
      <c r="A31" t="s" s="504">
        <f>IF($B30="December",($A$18+2)," ")</f>
        <v>466</v>
      </c>
      <c r="B31" s="503"/>
      <c r="C31" s="500"/>
      <c r="D31" s="500"/>
      <c r="E31" s="500"/>
      <c r="F31" s="500"/>
      <c r="G31" s="500"/>
      <c r="H31" s="500"/>
      <c r="I31" s="500"/>
      <c r="J31" s="500"/>
      <c r="K31" s="500"/>
      <c r="L31" s="500"/>
      <c r="M31" s="500"/>
      <c r="N31" s="500"/>
      <c r="O31" s="500"/>
      <c r="P31" s="500"/>
      <c r="Q31" s="505"/>
      <c r="R31" s="501">
        <f>(C31-E31-F31-D31)/J31*100</f>
      </c>
      <c r="S31" s="501">
        <f>H31/J31*100</f>
      </c>
      <c r="T31" s="505"/>
      <c r="U31" s="505"/>
      <c r="V31" s="505"/>
    </row>
    <row r="32" ht="12.75" customHeight="1">
      <c r="A32" t="s" s="506">
        <f>IF($B31="December",($A$18+2)," ")</f>
        <v>466</v>
      </c>
      <c r="B32" s="507"/>
      <c r="C32" s="508"/>
      <c r="D32" s="508"/>
      <c r="E32" s="508"/>
      <c r="F32" s="508"/>
      <c r="G32" s="508"/>
      <c r="H32" s="508"/>
      <c r="I32" s="508"/>
      <c r="J32" s="508"/>
      <c r="K32" s="508"/>
      <c r="L32" s="508"/>
      <c r="M32" s="508"/>
      <c r="N32" s="508"/>
      <c r="O32" s="508"/>
      <c r="P32" s="508"/>
      <c r="Q32" s="505"/>
      <c r="R32" s="501">
        <f>(C32-E32-F32-D32)/J32*100</f>
      </c>
      <c r="S32" s="501">
        <f>H32/J32*100</f>
      </c>
      <c r="T32" s="505"/>
      <c r="U32" s="505"/>
      <c r="V32" s="505"/>
    </row>
    <row r="33" ht="15.5" customHeight="1">
      <c r="A33" s="369"/>
      <c r="B33" s="369"/>
      <c r="C33" s="509"/>
      <c r="D33" s="509"/>
      <c r="E33" s="509"/>
      <c r="F33" s="509"/>
      <c r="G33" s="509"/>
      <c r="H33" s="509"/>
      <c r="I33" s="509"/>
      <c r="J33" s="509"/>
      <c r="K33" s="509"/>
      <c r="L33" s="509"/>
      <c r="M33" s="509"/>
      <c r="N33" s="509"/>
      <c r="O33" s="509"/>
      <c r="P33" t="s" s="510">
        <v>507</v>
      </c>
      <c r="Q33" s="511"/>
      <c r="R33" s="511"/>
      <c r="S33" s="511"/>
      <c r="T33" s="511"/>
      <c r="U33" s="511"/>
      <c r="V33" s="511"/>
    </row>
    <row r="34" ht="15" customHeight="1">
      <c r="A34" t="s" s="512">
        <v>508</v>
      </c>
      <c r="B34" s="176"/>
      <c r="C34" s="511"/>
      <c r="D34" s="511"/>
      <c r="E34" s="511"/>
      <c r="F34" s="511"/>
      <c r="G34" s="511"/>
      <c r="H34" s="511"/>
      <c r="I34" s="511"/>
      <c r="J34" s="511"/>
      <c r="K34" s="511"/>
      <c r="L34" s="511"/>
      <c r="M34" s="511"/>
      <c r="N34" s="511"/>
      <c r="O34" s="511"/>
      <c r="P34" s="511"/>
      <c r="Q34" s="511"/>
      <c r="R34" s="511"/>
      <c r="S34" s="511"/>
      <c r="T34" s="511"/>
      <c r="U34" s="511"/>
      <c r="V34" s="511"/>
    </row>
    <row r="35" ht="15" customHeight="1">
      <c r="A35" t="s" s="512">
        <v>509</v>
      </c>
      <c r="B35" s="176"/>
      <c r="C35" s="511"/>
      <c r="D35" s="511"/>
      <c r="E35" s="511"/>
      <c r="F35" s="511"/>
      <c r="G35" s="511"/>
      <c r="H35" s="511"/>
      <c r="I35" s="511"/>
      <c r="J35" s="511"/>
      <c r="K35" s="511"/>
      <c r="L35" s="511"/>
      <c r="M35" s="511"/>
      <c r="N35" s="511"/>
      <c r="O35" s="511"/>
      <c r="P35" s="511"/>
      <c r="Q35" s="511"/>
      <c r="R35" s="511"/>
      <c r="S35" s="511"/>
      <c r="T35" s="511"/>
      <c r="U35" s="511"/>
      <c r="V35" s="511"/>
    </row>
    <row r="36" ht="15" customHeight="1">
      <c r="A36" t="s" s="512">
        <v>510</v>
      </c>
      <c r="B36" s="176"/>
      <c r="C36" s="511"/>
      <c r="D36" s="511"/>
      <c r="E36" s="511"/>
      <c r="F36" s="511"/>
      <c r="G36" s="511"/>
      <c r="H36" s="511"/>
      <c r="I36" s="511"/>
      <c r="J36" s="511"/>
      <c r="K36" s="511"/>
      <c r="L36" s="511"/>
      <c r="M36" s="511"/>
      <c r="N36" s="511"/>
      <c r="O36" s="511"/>
      <c r="P36" s="511"/>
      <c r="Q36" s="511"/>
      <c r="R36" s="511"/>
      <c r="S36" s="511"/>
      <c r="T36" s="511"/>
      <c r="U36" s="511"/>
      <c r="V36" s="511"/>
    </row>
    <row r="37" ht="15" customHeight="1">
      <c r="A37" t="s" s="512">
        <v>511</v>
      </c>
      <c r="B37" s="176"/>
      <c r="C37" s="511"/>
      <c r="D37" s="511"/>
      <c r="E37" s="511"/>
      <c r="F37" s="511"/>
      <c r="G37" s="511"/>
      <c r="H37" s="511"/>
      <c r="I37" s="511"/>
      <c r="J37" s="511"/>
      <c r="K37" s="511"/>
      <c r="L37" s="511"/>
      <c r="M37" s="511"/>
      <c r="N37" s="511"/>
      <c r="O37" s="511"/>
      <c r="P37" s="511"/>
      <c r="Q37" s="511"/>
      <c r="R37" s="511"/>
      <c r="S37" s="511"/>
      <c r="T37" s="511"/>
      <c r="U37" s="511"/>
      <c r="V37" s="511"/>
    </row>
    <row r="38" ht="15" customHeight="1">
      <c r="A38" t="s" s="512">
        <v>512</v>
      </c>
      <c r="B38" s="176"/>
      <c r="C38" s="511"/>
      <c r="D38" s="511"/>
      <c r="E38" s="511"/>
      <c r="F38" s="511"/>
      <c r="G38" s="511"/>
      <c r="H38" s="511"/>
      <c r="I38" s="511"/>
      <c r="J38" s="511"/>
      <c r="K38" s="511"/>
      <c r="L38" s="511"/>
      <c r="M38" s="511"/>
      <c r="N38" s="511"/>
      <c r="O38" s="511"/>
      <c r="P38" s="511"/>
      <c r="Q38" s="511"/>
      <c r="R38" s="511"/>
      <c r="S38" s="511"/>
      <c r="T38" s="511"/>
      <c r="U38" s="511"/>
      <c r="V38" s="511"/>
    </row>
    <row r="39" ht="15" customHeight="1">
      <c r="A39" t="s" s="512">
        <v>513</v>
      </c>
      <c r="B39" s="176"/>
      <c r="C39" s="511"/>
      <c r="D39" s="511"/>
      <c r="E39" s="511"/>
      <c r="F39" s="511"/>
      <c r="G39" s="511"/>
      <c r="H39" s="511"/>
      <c r="I39" s="511"/>
      <c r="J39" s="511"/>
      <c r="K39" s="511"/>
      <c r="L39" s="511"/>
      <c r="M39" s="511"/>
      <c r="N39" s="511"/>
      <c r="O39" s="511"/>
      <c r="P39" s="511"/>
      <c r="Q39" s="511"/>
      <c r="R39" s="511"/>
      <c r="S39" s="511"/>
      <c r="T39" s="511"/>
      <c r="U39" s="511"/>
      <c r="V39" s="511"/>
    </row>
    <row r="40" ht="15" customHeight="1">
      <c r="A40" t="s" s="512">
        <v>514</v>
      </c>
      <c r="B40" s="176"/>
      <c r="C40" s="511"/>
      <c r="D40" s="511"/>
      <c r="E40" s="511"/>
      <c r="F40" s="511"/>
      <c r="G40" s="511"/>
      <c r="H40" s="511"/>
      <c r="I40" s="511"/>
      <c r="J40" s="511"/>
      <c r="K40" s="511"/>
      <c r="L40" s="511"/>
      <c r="M40" s="511"/>
      <c r="N40" s="511"/>
      <c r="O40" s="511"/>
      <c r="P40" s="511"/>
      <c r="Q40" s="511"/>
      <c r="R40" s="511"/>
      <c r="S40" s="511"/>
      <c r="T40" s="511"/>
      <c r="U40" s="511"/>
      <c r="V40" s="511"/>
    </row>
    <row r="41" ht="15" customHeight="1">
      <c r="A41" t="s" s="512">
        <v>515</v>
      </c>
      <c r="B41" s="176"/>
      <c r="C41" s="511"/>
      <c r="D41" s="511"/>
      <c r="E41" s="511"/>
      <c r="F41" s="511"/>
      <c r="G41" s="511"/>
      <c r="H41" s="511"/>
      <c r="I41" s="511"/>
      <c r="J41" s="511"/>
      <c r="K41" s="511"/>
      <c r="L41" s="511"/>
      <c r="M41" s="511"/>
      <c r="N41" s="511"/>
      <c r="O41" s="511"/>
      <c r="P41" s="511"/>
      <c r="Q41" s="511"/>
      <c r="R41" s="511"/>
      <c r="S41" s="511"/>
      <c r="T41" s="511"/>
      <c r="U41" s="511"/>
      <c r="V41" s="511"/>
    </row>
    <row r="42" ht="15" customHeight="1">
      <c r="A42" t="s" s="512">
        <v>516</v>
      </c>
      <c r="B42" s="176"/>
      <c r="C42" s="511"/>
      <c r="D42" s="511"/>
      <c r="E42" s="511"/>
      <c r="F42" s="511"/>
      <c r="G42" s="511"/>
      <c r="H42" s="511"/>
      <c r="I42" s="511"/>
      <c r="J42" s="511"/>
      <c r="K42" s="511"/>
      <c r="L42" s="511"/>
      <c r="M42" s="511"/>
      <c r="N42" s="511"/>
      <c r="O42" s="511"/>
      <c r="P42" s="511"/>
      <c r="Q42" s="511"/>
      <c r="R42" s="511"/>
      <c r="S42" s="511"/>
      <c r="T42" s="511"/>
      <c r="U42" s="511"/>
      <c r="V42" s="511"/>
    </row>
    <row r="43" ht="15" customHeight="1">
      <c r="A43" t="s" s="512">
        <v>517</v>
      </c>
      <c r="B43" s="176"/>
      <c r="C43" s="511"/>
      <c r="D43" s="511"/>
      <c r="E43" s="511"/>
      <c r="F43" s="511"/>
      <c r="G43" s="511"/>
      <c r="H43" s="511"/>
      <c r="I43" s="511"/>
      <c r="J43" s="511"/>
      <c r="K43" s="511"/>
      <c r="L43" s="511"/>
      <c r="M43" s="511"/>
      <c r="N43" s="511"/>
      <c r="O43" s="511"/>
      <c r="P43" s="511"/>
      <c r="Q43" s="511"/>
      <c r="R43" s="511"/>
      <c r="S43" s="511"/>
      <c r="T43" s="511"/>
      <c r="U43" s="511"/>
      <c r="V43" s="511"/>
    </row>
    <row r="44" ht="15" customHeight="1">
      <c r="A44" t="s" s="512">
        <v>518</v>
      </c>
      <c r="B44" s="176"/>
      <c r="C44" s="511"/>
      <c r="D44" s="511"/>
      <c r="E44" s="511"/>
      <c r="F44" s="511"/>
      <c r="G44" s="511"/>
      <c r="H44" s="511"/>
      <c r="I44" s="511"/>
      <c r="J44" s="511"/>
      <c r="K44" s="511"/>
      <c r="L44" s="511"/>
      <c r="M44" s="511"/>
      <c r="N44" s="511"/>
      <c r="O44" s="511"/>
      <c r="P44" s="511"/>
      <c r="Q44" s="511"/>
      <c r="R44" s="511"/>
      <c r="S44" s="511"/>
      <c r="T44" s="511"/>
      <c r="U44" s="511"/>
      <c r="V44" s="511"/>
    </row>
    <row r="45" ht="15" customHeight="1">
      <c r="A45" t="s" s="512">
        <v>519</v>
      </c>
      <c r="B45" s="176"/>
      <c r="C45" s="511"/>
      <c r="D45" s="511"/>
      <c r="E45" s="511"/>
      <c r="F45" s="511"/>
      <c r="G45" s="511"/>
      <c r="H45" s="511"/>
      <c r="I45" s="511"/>
      <c r="J45" s="511"/>
      <c r="K45" s="511"/>
      <c r="L45" s="511"/>
      <c r="M45" s="511"/>
      <c r="N45" s="511"/>
      <c r="O45" s="511"/>
      <c r="P45" s="511"/>
      <c r="Q45" s="511"/>
      <c r="R45" s="511"/>
      <c r="S45" s="511"/>
      <c r="T45" s="511"/>
      <c r="U45" s="511"/>
      <c r="V45" s="511"/>
    </row>
    <row r="46" ht="15" customHeight="1">
      <c r="A46" s="176"/>
      <c r="B46" s="176"/>
      <c r="C46" s="511"/>
      <c r="D46" s="511"/>
      <c r="E46" s="511"/>
      <c r="F46" s="511"/>
      <c r="G46" s="511"/>
      <c r="H46" s="511"/>
      <c r="I46" s="511"/>
      <c r="J46" s="511"/>
      <c r="K46" s="511"/>
      <c r="L46" s="511"/>
      <c r="M46" s="511"/>
      <c r="N46" s="511"/>
      <c r="O46" s="511"/>
      <c r="P46" s="511"/>
      <c r="Q46" s="511"/>
      <c r="R46" s="511"/>
      <c r="S46" s="511"/>
      <c r="T46" s="511"/>
      <c r="U46" s="511"/>
      <c r="V46" s="511"/>
    </row>
    <row r="47" ht="15" customHeight="1">
      <c r="A47" s="176"/>
      <c r="B47" s="176"/>
      <c r="C47" s="511"/>
      <c r="D47" s="511"/>
      <c r="E47" s="511"/>
      <c r="F47" s="511"/>
      <c r="G47" s="511"/>
      <c r="H47" s="511"/>
      <c r="I47" s="511"/>
      <c r="J47" s="511"/>
      <c r="K47" s="511"/>
      <c r="L47" s="511"/>
      <c r="M47" s="511"/>
      <c r="N47" s="511"/>
      <c r="O47" s="511"/>
      <c r="P47" s="511"/>
      <c r="Q47" s="511"/>
      <c r="R47" s="511"/>
      <c r="S47" s="511"/>
      <c r="T47" s="511"/>
      <c r="U47" s="511"/>
      <c r="V47" s="511"/>
    </row>
    <row r="48" ht="15" customHeight="1">
      <c r="A48" s="176"/>
      <c r="B48" s="176"/>
      <c r="C48" s="511"/>
      <c r="D48" s="511"/>
      <c r="E48" s="511"/>
      <c r="F48" s="511"/>
      <c r="G48" s="511"/>
      <c r="H48" s="511"/>
      <c r="I48" s="511"/>
      <c r="J48" s="511"/>
      <c r="K48" s="511"/>
      <c r="L48" s="511"/>
      <c r="M48" s="511"/>
      <c r="N48" s="511"/>
      <c r="O48" s="511"/>
      <c r="P48" s="511"/>
      <c r="Q48" s="511"/>
      <c r="R48" s="511"/>
      <c r="S48" s="511"/>
      <c r="T48" s="511"/>
      <c r="U48" s="511"/>
      <c r="V48" s="511"/>
    </row>
    <row r="49" ht="15" customHeight="1">
      <c r="A49" s="176"/>
      <c r="B49" s="176"/>
      <c r="C49" s="511"/>
      <c r="D49" s="511"/>
      <c r="E49" s="511"/>
      <c r="F49" s="511"/>
      <c r="G49" s="511"/>
      <c r="H49" s="511"/>
      <c r="I49" s="511"/>
      <c r="J49" s="511"/>
      <c r="K49" s="511"/>
      <c r="L49" s="511"/>
      <c r="M49" s="511"/>
      <c r="N49" s="511"/>
      <c r="O49" s="511"/>
      <c r="P49" s="511"/>
      <c r="Q49" s="511"/>
      <c r="R49" s="511"/>
      <c r="S49" s="511"/>
      <c r="T49" s="511"/>
      <c r="U49" s="511"/>
      <c r="V49" s="511"/>
    </row>
    <row r="50" ht="15" customHeight="1">
      <c r="A50" s="176"/>
      <c r="B50" s="176"/>
      <c r="C50" s="511"/>
      <c r="D50" s="511"/>
      <c r="E50" s="511"/>
      <c r="F50" s="511"/>
      <c r="G50" s="511"/>
      <c r="H50" s="511"/>
      <c r="I50" s="511"/>
      <c r="J50" s="511"/>
      <c r="K50" s="511"/>
      <c r="L50" s="511"/>
      <c r="M50" s="511"/>
      <c r="N50" s="511"/>
      <c r="O50" s="511"/>
      <c r="P50" s="511"/>
      <c r="Q50" s="511"/>
      <c r="R50" s="511"/>
      <c r="S50" s="511"/>
      <c r="T50" s="511"/>
      <c r="U50" s="511"/>
      <c r="V50" s="511"/>
    </row>
    <row r="51" ht="15" customHeight="1">
      <c r="A51" s="176"/>
      <c r="B51" s="176"/>
      <c r="C51" s="511"/>
      <c r="D51" s="511"/>
      <c r="E51" s="511"/>
      <c r="F51" s="511"/>
      <c r="G51" s="511"/>
      <c r="H51" s="511"/>
      <c r="I51" s="511"/>
      <c r="J51" s="511"/>
      <c r="K51" s="511"/>
      <c r="L51" s="511"/>
      <c r="M51" s="511"/>
      <c r="N51" s="511"/>
      <c r="O51" s="511"/>
      <c r="P51" s="511"/>
      <c r="Q51" s="511"/>
      <c r="R51" s="511"/>
      <c r="S51" s="511"/>
      <c r="T51" s="511"/>
      <c r="U51" s="511"/>
      <c r="V51" s="511"/>
    </row>
    <row r="52" ht="15" customHeight="1">
      <c r="A52" s="176"/>
      <c r="B52" s="176"/>
      <c r="C52" s="511"/>
      <c r="D52" s="511"/>
      <c r="E52" s="511"/>
      <c r="F52" s="511"/>
      <c r="G52" s="511"/>
      <c r="H52" s="511"/>
      <c r="I52" s="511"/>
      <c r="J52" s="511"/>
      <c r="K52" s="511"/>
      <c r="L52" s="511"/>
      <c r="M52" s="511"/>
      <c r="N52" s="511"/>
      <c r="O52" s="511"/>
      <c r="P52" s="511"/>
      <c r="Q52" s="511"/>
      <c r="R52" s="511"/>
      <c r="S52" s="511"/>
      <c r="T52" s="511"/>
      <c r="U52" s="511"/>
      <c r="V52" s="511"/>
    </row>
    <row r="53" ht="15" customHeight="1">
      <c r="A53" s="176"/>
      <c r="B53" s="176"/>
      <c r="C53" s="511"/>
      <c r="D53" s="511"/>
      <c r="E53" s="511"/>
      <c r="F53" s="511"/>
      <c r="G53" s="511"/>
      <c r="H53" s="511"/>
      <c r="I53" s="511"/>
      <c r="J53" s="511"/>
      <c r="K53" s="511"/>
      <c r="L53" s="511"/>
      <c r="M53" s="511"/>
      <c r="N53" s="511"/>
      <c r="O53" s="511"/>
      <c r="P53" s="511"/>
      <c r="Q53" s="511"/>
      <c r="R53" s="511"/>
      <c r="S53" s="511"/>
      <c r="T53" s="511"/>
      <c r="U53" s="511"/>
      <c r="V53" s="511"/>
    </row>
    <row r="54" ht="15" customHeight="1">
      <c r="A54" s="176"/>
      <c r="B54" s="176"/>
      <c r="C54" s="511"/>
      <c r="D54" s="511"/>
      <c r="E54" s="511"/>
      <c r="F54" s="511"/>
      <c r="G54" s="511"/>
      <c r="H54" s="511"/>
      <c r="I54" s="511"/>
      <c r="J54" s="511"/>
      <c r="K54" s="511"/>
      <c r="L54" s="511"/>
      <c r="M54" s="511"/>
      <c r="N54" s="511"/>
      <c r="O54" s="511"/>
      <c r="P54" s="511"/>
      <c r="Q54" s="511"/>
      <c r="R54" s="511"/>
      <c r="S54" s="511"/>
      <c r="T54" s="511"/>
      <c r="U54" s="511"/>
      <c r="V54" s="511"/>
    </row>
    <row r="55" ht="15" customHeight="1">
      <c r="A55" s="176"/>
      <c r="B55" s="176"/>
      <c r="C55" s="511"/>
      <c r="D55" s="511"/>
      <c r="E55" s="511"/>
      <c r="F55" s="511"/>
      <c r="G55" s="511"/>
      <c r="H55" s="511"/>
      <c r="I55" s="511"/>
      <c r="J55" s="511"/>
      <c r="K55" s="511"/>
      <c r="L55" s="511"/>
      <c r="M55" s="511"/>
      <c r="N55" s="511"/>
      <c r="O55" s="511"/>
      <c r="P55" s="511"/>
      <c r="Q55" s="511"/>
      <c r="R55" s="511"/>
      <c r="S55" s="511"/>
      <c r="T55" s="511"/>
      <c r="U55" s="511"/>
      <c r="V55" s="511"/>
    </row>
  </sheetData>
  <mergeCells count="2">
    <mergeCell ref="L5:P5"/>
    <mergeCell ref="C5:J5"/>
  </mergeCells>
  <pageMargins left="0.748031" right="0.748031" top="0.787402" bottom="0.393701" header="0.511811" footer="0.511811"/>
  <pageSetup firstPageNumber="1" fitToHeight="1" fitToWidth="1" scale="85" useFirstPageNumber="0" orientation="landscape" pageOrder="downThenOver"/>
  <headerFooter>
    <oddHeader>&amp;L&amp;"MS Sans Serif,Regular"&amp;10&amp;K000000 Monthly Digest 8.5</oddHead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