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9440" windowHeight="9975" activeTab="3"/>
  </bookViews>
  <sheets>
    <sheet name="IMOURAREN" sheetId="1" r:id="rId1"/>
    <sheet name="SOMAIR" sheetId="2" r:id="rId2"/>
    <sheet name="COMINAK" sheetId="3" r:id="rId3"/>
    <sheet name="SOMINA" sheetId="5" r:id="rId4"/>
  </sheets>
  <calcPr calcId="144525"/>
</workbook>
</file>

<file path=xl/calcChain.xml><?xml version="1.0" encoding="utf-8"?>
<calcChain xmlns="http://schemas.openxmlformats.org/spreadsheetml/2006/main">
  <c r="G40" i="5" l="1"/>
  <c r="D40" i="5"/>
  <c r="B40" i="5"/>
  <c r="G25" i="5"/>
  <c r="E25" i="5"/>
  <c r="D25" i="5"/>
  <c r="G13" i="5"/>
  <c r="E13" i="5"/>
  <c r="B13" i="5"/>
  <c r="C131" i="3"/>
  <c r="C98" i="3"/>
  <c r="C62" i="3"/>
  <c r="C28" i="3"/>
  <c r="J89" i="2"/>
  <c r="H89" i="2"/>
  <c r="G89" i="2"/>
  <c r="E89" i="2"/>
  <c r="D89" i="2"/>
  <c r="B89" i="2"/>
  <c r="D67" i="2"/>
  <c r="B67" i="2"/>
  <c r="L52" i="2"/>
  <c r="J52" i="2"/>
  <c r="H52" i="2"/>
  <c r="G52" i="2"/>
  <c r="E52" i="2"/>
  <c r="D52" i="2"/>
  <c r="C52" i="2"/>
  <c r="B52" i="2"/>
  <c r="L38" i="2"/>
  <c r="J38" i="2"/>
  <c r="H38" i="2"/>
  <c r="G38" i="2"/>
  <c r="E38" i="2"/>
  <c r="D38" i="2"/>
  <c r="G17" i="2"/>
  <c r="E17" i="2"/>
  <c r="D17" i="2"/>
  <c r="B17" i="2"/>
  <c r="J23" i="1"/>
  <c r="K23" i="1"/>
  <c r="L23" i="1"/>
  <c r="J24" i="1"/>
  <c r="K24" i="1"/>
  <c r="L24" i="1"/>
  <c r="K22" i="1"/>
  <c r="L22" i="1"/>
  <c r="J22" i="1"/>
  <c r="K21" i="1"/>
  <c r="L21" i="1"/>
  <c r="J21" i="1"/>
  <c r="I25" i="1"/>
  <c r="L25" i="1" s="1"/>
  <c r="H25" i="1"/>
  <c r="K25" i="1" s="1"/>
  <c r="G25" i="1"/>
  <c r="J25" i="1" s="1"/>
  <c r="K10" i="1"/>
  <c r="J11" i="1"/>
  <c r="G11" i="1"/>
  <c r="H11" i="1"/>
  <c r="K11" i="1" s="1"/>
  <c r="L8" i="1"/>
  <c r="L9" i="1"/>
  <c r="L10" i="1"/>
  <c r="L11" i="1"/>
  <c r="K8" i="1"/>
  <c r="K9" i="1"/>
  <c r="K7" i="1"/>
  <c r="L7" i="1"/>
  <c r="J9" i="1"/>
  <c r="J10" i="1"/>
  <c r="J8" i="1"/>
  <c r="J7" i="1"/>
  <c r="I11" i="1"/>
</calcChain>
</file>

<file path=xl/sharedStrings.xml><?xml version="1.0" encoding="utf-8"?>
<sst xmlns="http://schemas.openxmlformats.org/spreadsheetml/2006/main" count="606" uniqueCount="197">
  <si>
    <t>SOCIETES</t>
  </si>
  <si>
    <t>RESERVES PROUVEES</t>
  </si>
  <si>
    <t>RESERVES PROBABLES</t>
  </si>
  <si>
    <t>RESERVES TOTALES</t>
  </si>
  <si>
    <t>Minerai(t)</t>
  </si>
  <si>
    <t>Teneur (‰U)</t>
  </si>
  <si>
    <t>Métal (tU)</t>
  </si>
  <si>
    <t>Minerai(kt)</t>
  </si>
  <si>
    <t>Métal(tU)</t>
  </si>
  <si>
    <t>IMOURAREN 2016</t>
  </si>
  <si>
    <t>Gisements</t>
  </si>
  <si>
    <t>IMATRA</t>
  </si>
  <si>
    <t>IMCA 25</t>
  </si>
  <si>
    <t>IMFOUT</t>
  </si>
  <si>
    <t>IMOLA</t>
  </si>
  <si>
    <t>Minerai(Kt)</t>
  </si>
  <si>
    <t>Total</t>
  </si>
  <si>
    <t>RESSOURCES IMOURAREN 01/01/2016</t>
  </si>
  <si>
    <t>RESERVES IMOURAREN 01/01/2016</t>
  </si>
  <si>
    <t>INFEREES</t>
  </si>
  <si>
    <t xml:space="preserve">ETAT DES RESERVES ET RESSOURCES DE 2010 à 2015 </t>
  </si>
  <si>
    <t>ETAT DES RESERVES ET RESSOURCES SOMAIR AU 31/12/2008</t>
  </si>
  <si>
    <t>RESERVES</t>
  </si>
  <si>
    <t>RESERVES Totales</t>
  </si>
  <si>
    <t>GISEMENTS</t>
  </si>
  <si>
    <t>Minerai</t>
  </si>
  <si>
    <t>Teneur</t>
  </si>
  <si>
    <t>Métal</t>
  </si>
  <si>
    <t>il s'agit</t>
  </si>
  <si>
    <t>kt</t>
  </si>
  <si>
    <t>(‰)</t>
  </si>
  <si>
    <t>tu</t>
  </si>
  <si>
    <t>des</t>
  </si>
  <si>
    <t>ARIEGE Sud</t>
  </si>
  <si>
    <t>réserves</t>
  </si>
  <si>
    <t>ARTOIS</t>
  </si>
  <si>
    <t>valorisées</t>
  </si>
  <si>
    <t>Stock TABELLE</t>
  </si>
  <si>
    <t>exploitables</t>
  </si>
  <si>
    <t>Stock TAMOU</t>
  </si>
  <si>
    <t>au cours du</t>
  </si>
  <si>
    <t>TABELLE</t>
  </si>
  <si>
    <t>marché</t>
  </si>
  <si>
    <t>TAMGAK Plateau</t>
  </si>
  <si>
    <t>actuel</t>
  </si>
  <si>
    <t>TAMOU</t>
  </si>
  <si>
    <t>TAMOU Ext. Ouest</t>
  </si>
  <si>
    <t>ETAT DES RESERVES ET RESSOURCES SOMAIR AU 01/01/2010</t>
  </si>
  <si>
    <t>(‰U)</t>
  </si>
  <si>
    <t>Stock TAMGAK Plateau</t>
  </si>
  <si>
    <t>ETAT DES RESERVES ET RESSOURCES SOMAIR AU 01/01/2013</t>
  </si>
  <si>
    <t>Rendement</t>
  </si>
  <si>
    <t>Metal Récup.</t>
  </si>
  <si>
    <t>tU</t>
  </si>
  <si>
    <t>%</t>
  </si>
  <si>
    <t>NORD TAZA TD</t>
  </si>
  <si>
    <t>ETAT DES RESERVES ET RESSOURCES SOMAIR AU 01/01/2014</t>
  </si>
  <si>
    <t>Métal récup</t>
  </si>
  <si>
    <t>(%)</t>
  </si>
  <si>
    <t>Stock jonction TAZA-TABELLE TD</t>
  </si>
  <si>
    <t>stock NORD TAZA  TD</t>
  </si>
  <si>
    <t>Stock TAMGAK Plateau TD</t>
  </si>
  <si>
    <t>Stock TAMOU TD</t>
  </si>
  <si>
    <t>RESSOURCES</t>
  </si>
  <si>
    <t>RESERVES INFEREES</t>
  </si>
  <si>
    <t>Part actuellemnt en développement des ressources. L'économie de ces ressources n'a pas encore été prouvée et/ou des travaux sont actuellment en cours</t>
  </si>
  <si>
    <t>Kt</t>
  </si>
  <si>
    <t>‰U</t>
  </si>
  <si>
    <t>ARTOI</t>
  </si>
  <si>
    <t>Jonction TAZA-TABELLE</t>
  </si>
  <si>
    <t>Nord TAZA secteur EST et Oouest</t>
  </si>
  <si>
    <t>Stock M2 TAMGAK Grès 3</t>
  </si>
  <si>
    <t>Stock M2 TAZA Sud Ancien</t>
  </si>
  <si>
    <t>TAMGAK Flexure</t>
  </si>
  <si>
    <t>TAMOU Est</t>
  </si>
  <si>
    <t>TAMOU Extension Ouest</t>
  </si>
  <si>
    <t>TAOSSA</t>
  </si>
  <si>
    <t>TAOSSA (&gt;0.5‰)</t>
  </si>
  <si>
    <t>Nord TAZA Lixi Fosse</t>
  </si>
  <si>
    <t>Stock TAMGAK Plateau-Lixi</t>
  </si>
  <si>
    <t>Stock TAMOU- Lixi</t>
  </si>
  <si>
    <t>TAMGAK Plateau-Lixi</t>
  </si>
  <si>
    <t>AUTRES RESSOUCES</t>
  </si>
  <si>
    <t xml:space="preserve"> MESUREES</t>
  </si>
  <si>
    <t xml:space="preserve"> INDIQUEES</t>
  </si>
  <si>
    <t>MESUREES+INDIQUEES</t>
  </si>
  <si>
    <t>Part non économique aux conditions du moment. Ces ressources ont fait l'objet d'études de faisabilité et les conditions du moment ne permettent pas de les mettre en application.</t>
  </si>
  <si>
    <t>ARIEGE Apophyse et Ouest</t>
  </si>
  <si>
    <t>ARIEGE Sud Lixi</t>
  </si>
  <si>
    <t>Stock ARIERE</t>
  </si>
  <si>
    <t>Stock ARLETTE</t>
  </si>
  <si>
    <t>Stock Lixi M3 Tas Usine (ARIEGE)</t>
  </si>
  <si>
    <t>Stock TAZA NORD Lixi Historique</t>
  </si>
  <si>
    <t>Stock TAZA NORD TK M1 Lixi Historique</t>
  </si>
  <si>
    <t>TAZA NORD</t>
  </si>
  <si>
    <t>Stock TAZA NORD TD</t>
  </si>
  <si>
    <t>Stock TAZA NORD Lixi</t>
  </si>
  <si>
    <t>RESERVES COMINAK AU 01/01/09</t>
  </si>
  <si>
    <t>Secteurs</t>
  </si>
  <si>
    <t>Réestimées au 01/01/09</t>
  </si>
  <si>
    <t>Ecarts</t>
  </si>
  <si>
    <t>ktn</t>
  </si>
  <si>
    <t>‰</t>
  </si>
  <si>
    <t>AKOLA</t>
  </si>
  <si>
    <t>Akl 1</t>
  </si>
  <si>
    <t>Akl 2</t>
  </si>
  <si>
    <t>Akl 3</t>
  </si>
  <si>
    <t>Akl 4</t>
  </si>
  <si>
    <t>Akl 5</t>
  </si>
  <si>
    <t>Akl 6</t>
  </si>
  <si>
    <t>Akl 7</t>
  </si>
  <si>
    <t>Akl 8</t>
  </si>
  <si>
    <t>Q30</t>
  </si>
  <si>
    <t>Total Akola</t>
  </si>
  <si>
    <t>AKOUTA</t>
  </si>
  <si>
    <t>ATN1</t>
  </si>
  <si>
    <t>NORD</t>
  </si>
  <si>
    <t>ATN2</t>
  </si>
  <si>
    <t>ATN3</t>
  </si>
  <si>
    <t>ATN4</t>
  </si>
  <si>
    <t>Total Akouta Nord</t>
  </si>
  <si>
    <t>ATS1</t>
  </si>
  <si>
    <t>ATS2</t>
  </si>
  <si>
    <t>ATS3</t>
  </si>
  <si>
    <t>SUD</t>
  </si>
  <si>
    <t>ATS4</t>
  </si>
  <si>
    <t>ATS5</t>
  </si>
  <si>
    <t>ATS6</t>
  </si>
  <si>
    <t>ATS7</t>
  </si>
  <si>
    <t>Total Akouta Sud</t>
  </si>
  <si>
    <t>Total Akouta</t>
  </si>
  <si>
    <t>AFASTO</t>
  </si>
  <si>
    <t>N EBBA</t>
  </si>
  <si>
    <t>EBBA N</t>
  </si>
  <si>
    <t>EBBA S</t>
  </si>
  <si>
    <t>Total Afasto</t>
  </si>
  <si>
    <t>Total CK</t>
  </si>
  <si>
    <t xml:space="preserve"> </t>
  </si>
  <si>
    <t>RESERVES COMINAK AU 01/01/10</t>
  </si>
  <si>
    <t>Réestimées au 01/01/10</t>
  </si>
  <si>
    <t>AKOUTA NORD</t>
  </si>
  <si>
    <t>AKOUTA SUD</t>
  </si>
  <si>
    <t>RESERVES COMINAK AU 01/01/14</t>
  </si>
  <si>
    <t>Réestimées au 01/01/14</t>
  </si>
  <si>
    <t>RESERVES COMINAK AU 01/01/15</t>
  </si>
  <si>
    <t>Réestimées au 01/01/15</t>
  </si>
  <si>
    <t>tonnes</t>
  </si>
  <si>
    <t>ETAT DES RESERVES ET RESSOURCES SOMINA</t>
  </si>
  <si>
    <t>Réserves du Gisement T/au stade de l'étude de faisabilité</t>
  </si>
  <si>
    <t>Classe</t>
  </si>
  <si>
    <t>Quantité des ressources et de réserve</t>
  </si>
  <si>
    <t xml:space="preserve">Quantité des réserves prises en compte </t>
  </si>
  <si>
    <t>de la mine</t>
  </si>
  <si>
    <t>dans la conception du projet</t>
  </si>
  <si>
    <t>ressources</t>
  </si>
  <si>
    <t>Quantité</t>
  </si>
  <si>
    <t>de minerai</t>
  </si>
  <si>
    <t>en</t>
  </si>
  <si>
    <t xml:space="preserve">de métal en </t>
  </si>
  <si>
    <t>en tonnes</t>
  </si>
  <si>
    <t>0.113</t>
  </si>
  <si>
    <t>0.123</t>
  </si>
  <si>
    <t>0.149</t>
  </si>
  <si>
    <t>0.131</t>
  </si>
  <si>
    <t>0.136</t>
  </si>
  <si>
    <t>Réserves du Gisement IR/au stade de l'étude de faisabilité</t>
  </si>
  <si>
    <t>0.140</t>
  </si>
  <si>
    <t>0.157</t>
  </si>
  <si>
    <t>0.151</t>
  </si>
  <si>
    <t>Réserves du Gisement G/au stade de l'étude de faisabilité</t>
  </si>
  <si>
    <t>0.132</t>
  </si>
  <si>
    <t>0.139</t>
  </si>
  <si>
    <r>
      <t>Sources</t>
    </r>
    <r>
      <rPr>
        <sz val="11"/>
        <color indexed="8"/>
        <rFont val="Calibri"/>
        <family val="2"/>
      </rPr>
      <t>: Etude de Faisabilité Projet SOMINA</t>
    </r>
  </si>
  <si>
    <t>ETAT DES RESERVES D'URANIUM AU 01/01/2013</t>
  </si>
  <si>
    <t>Réserves estimatives</t>
  </si>
  <si>
    <t xml:space="preserve">Ordre </t>
  </si>
  <si>
    <t>Gisement</t>
  </si>
  <si>
    <t>Qté minerai</t>
  </si>
  <si>
    <t>(% U) teneur</t>
  </si>
  <si>
    <t>Qté métal (tU)</t>
  </si>
  <si>
    <t>Observations</t>
  </si>
  <si>
    <t>R</t>
  </si>
  <si>
    <t>mine souterraine en phase de construction</t>
  </si>
  <si>
    <t>T</t>
  </si>
  <si>
    <t>MCO en phase d'exploitation</t>
  </si>
  <si>
    <t>G</t>
  </si>
  <si>
    <t>MCO en phase de construction</t>
  </si>
  <si>
    <t>TOTAL</t>
  </si>
  <si>
    <r>
      <t>Cahier des Réserves à la date du 1</t>
    </r>
    <r>
      <rPr>
        <b/>
        <u/>
        <vertAlign val="superscript"/>
        <sz val="14"/>
        <color indexed="8"/>
        <rFont val="Calibri"/>
        <family val="2"/>
      </rPr>
      <t>er</t>
    </r>
    <r>
      <rPr>
        <b/>
        <u/>
        <sz val="14"/>
        <color indexed="8"/>
        <rFont val="Calibri"/>
        <family val="2"/>
      </rPr>
      <t xml:space="preserve"> janvier 2014</t>
    </r>
  </si>
  <si>
    <t>gisement</t>
  </si>
  <si>
    <t>Réserves au début de l'année 2014</t>
  </si>
  <si>
    <t>Catégorie 111b</t>
  </si>
  <si>
    <t>Catégorie 121b+122b+333</t>
  </si>
  <si>
    <t>En total</t>
  </si>
  <si>
    <t>RESERVES COMINAK AU 01/01/16</t>
  </si>
  <si>
    <t>t</t>
  </si>
  <si>
    <t>Total COMINAK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</si>
</sst>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0"/>
    <numFmt numFmtId="166" formatCode="0.000"/>
  </numFmts>
  <fonts count="2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4"/>
      <name val="Arial"/>
      <family val="2"/>
    </font>
    <font>
      <u/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u/>
      <sz val="14"/>
      <color indexed="8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b/>
      <u/>
      <vertAlign val="superscript"/>
      <sz val="14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323">
    <xf numFmtId="0" fontId="0" fillId="0" borderId="0" xfId="0"/>
    <xf numFmtId="0" fontId="0" fillId="0" borderId="0" xfId="0"/>
    <xf numFmtId="0" fontId="2" fillId="0" borderId="1" xfId="0" applyFont="1" applyBorder="1" applyAlignment="1"/>
    <xf numFmtId="0" fontId="2" fillId="0" borderId="1" xfId="0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2" fillId="2" borderId="1" xfId="0" applyFont="1" applyFill="1" applyBorder="1"/>
    <xf numFmtId="0" fontId="2" fillId="0" borderId="0" xfId="0" applyFont="1" applyFill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0" fillId="0" borderId="0" xfId="0" applyBorder="1"/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/>
    <xf numFmtId="0" fontId="0" fillId="0" borderId="17" xfId="0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1" xfId="0" applyBorder="1"/>
    <xf numFmtId="3" fontId="0" fillId="0" borderId="27" xfId="0" applyNumberFormat="1" applyBorder="1"/>
    <xf numFmtId="0" fontId="0" fillId="0" borderId="28" xfId="0" applyBorder="1"/>
    <xf numFmtId="3" fontId="0" fillId="0" borderId="29" xfId="0" applyNumberFormat="1" applyBorder="1"/>
    <xf numFmtId="0" fontId="0" fillId="0" borderId="27" xfId="0" applyBorder="1"/>
    <xf numFmtId="3" fontId="0" fillId="0" borderId="30" xfId="0" applyNumberFormat="1" applyBorder="1"/>
    <xf numFmtId="3" fontId="0" fillId="0" borderId="21" xfId="0" applyNumberFormat="1" applyBorder="1"/>
    <xf numFmtId="0" fontId="0" fillId="0" borderId="29" xfId="0" applyBorder="1"/>
    <xf numFmtId="0" fontId="0" fillId="0" borderId="30" xfId="0" applyBorder="1"/>
    <xf numFmtId="0" fontId="0" fillId="0" borderId="1" xfId="0" applyBorder="1"/>
    <xf numFmtId="3" fontId="0" fillId="0" borderId="1" xfId="0" applyNumberFormat="1" applyBorder="1"/>
    <xf numFmtId="0" fontId="0" fillId="0" borderId="31" xfId="0" applyBorder="1"/>
    <xf numFmtId="0" fontId="7" fillId="0" borderId="17" xfId="0" applyFont="1" applyBorder="1"/>
    <xf numFmtId="0" fontId="7" fillId="0" borderId="32" xfId="0" applyFont="1" applyBorder="1"/>
    <xf numFmtId="0" fontId="0" fillId="0" borderId="19" xfId="0" applyBorder="1"/>
    <xf numFmtId="0" fontId="7" fillId="0" borderId="33" xfId="0" applyFont="1" applyBorder="1"/>
    <xf numFmtId="0" fontId="0" fillId="0" borderId="33" xfId="0" applyBorder="1"/>
    <xf numFmtId="3" fontId="0" fillId="0" borderId="20" xfId="0" applyNumberFormat="1" applyBorder="1"/>
    <xf numFmtId="3" fontId="0" fillId="0" borderId="34" xfId="0" applyNumberFormat="1" applyBorder="1"/>
    <xf numFmtId="0" fontId="0" fillId="0" borderId="16" xfId="0" applyBorder="1"/>
    <xf numFmtId="0" fontId="8" fillId="0" borderId="0" xfId="0" applyFont="1"/>
    <xf numFmtId="0" fontId="7" fillId="0" borderId="7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21" xfId="0" applyFill="1" applyBorder="1"/>
    <xf numFmtId="0" fontId="0" fillId="0" borderId="5" xfId="0" applyFill="1" applyBorder="1"/>
    <xf numFmtId="0" fontId="0" fillId="0" borderId="38" xfId="0" applyFill="1" applyBorder="1"/>
    <xf numFmtId="0" fontId="0" fillId="0" borderId="0" xfId="0" applyFill="1" applyBorder="1"/>
    <xf numFmtId="0" fontId="7" fillId="0" borderId="7" xfId="0" applyFont="1" applyBorder="1" applyAlignment="1">
      <alignment horizontal="center"/>
    </xf>
    <xf numFmtId="0" fontId="0" fillId="0" borderId="35" xfId="0" applyBorder="1"/>
    <xf numFmtId="0" fontId="0" fillId="0" borderId="37" xfId="0" applyBorder="1"/>
    <xf numFmtId="0" fontId="7" fillId="0" borderId="4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43" xfId="0" applyBorder="1"/>
    <xf numFmtId="4" fontId="0" fillId="0" borderId="28" xfId="0" applyNumberFormat="1" applyBorder="1"/>
    <xf numFmtId="4" fontId="0" fillId="0" borderId="25" xfId="0" applyNumberFormat="1" applyBorder="1"/>
    <xf numFmtId="3" fontId="0" fillId="0" borderId="25" xfId="0" applyNumberFormat="1" applyBorder="1"/>
    <xf numFmtId="3" fontId="0" fillId="0" borderId="14" xfId="0" applyNumberFormat="1" applyBorder="1"/>
    <xf numFmtId="4" fontId="0" fillId="0" borderId="44" xfId="0" applyNumberFormat="1" applyFill="1" applyBorder="1"/>
    <xf numFmtId="4" fontId="0" fillId="0" borderId="45" xfId="0" applyNumberFormat="1" applyBorder="1"/>
    <xf numFmtId="4" fontId="0" fillId="0" borderId="1" xfId="0" applyNumberFormat="1" applyBorder="1"/>
    <xf numFmtId="4" fontId="7" fillId="0" borderId="32" xfId="0" applyNumberFormat="1" applyFont="1" applyBorder="1"/>
    <xf numFmtId="0" fontId="7" fillId="0" borderId="19" xfId="0" applyFont="1" applyBorder="1"/>
    <xf numFmtId="4" fontId="7" fillId="0" borderId="33" xfId="0" applyNumberFormat="1" applyFont="1" applyBorder="1"/>
    <xf numFmtId="3" fontId="7" fillId="0" borderId="33" xfId="0" applyNumberFormat="1" applyFont="1" applyBorder="1"/>
    <xf numFmtId="3" fontId="7" fillId="0" borderId="20" xfId="0" applyNumberFormat="1" applyFont="1" applyBorder="1"/>
    <xf numFmtId="4" fontId="7" fillId="0" borderId="17" xfId="0" applyNumberFormat="1" applyFont="1" applyBorder="1"/>
    <xf numFmtId="3" fontId="7" fillId="0" borderId="46" xfId="0" applyNumberFormat="1" applyFont="1" applyBorder="1"/>
    <xf numFmtId="4" fontId="7" fillId="0" borderId="47" xfId="0" applyNumberFormat="1" applyFont="1" applyBorder="1"/>
    <xf numFmtId="0" fontId="0" fillId="0" borderId="48" xfId="0" applyBorder="1"/>
    <xf numFmtId="0" fontId="0" fillId="0" borderId="10" xfId="0" applyBorder="1"/>
    <xf numFmtId="0" fontId="0" fillId="0" borderId="14" xfId="0" applyBorder="1"/>
    <xf numFmtId="3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3" fontId="0" fillId="0" borderId="30" xfId="0" applyNumberFormat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27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3" fontId="0" fillId="0" borderId="28" xfId="0" applyNumberForma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4" fontId="0" fillId="0" borderId="34" xfId="0" applyNumberFormat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0" fillId="0" borderId="45" xfId="0" applyBorder="1"/>
    <xf numFmtId="0" fontId="0" fillId="0" borderId="27" xfId="0" applyBorder="1" applyAlignment="1">
      <alignment wrapText="1"/>
    </xf>
    <xf numFmtId="0" fontId="0" fillId="0" borderId="52" xfId="0" applyFill="1" applyBorder="1"/>
    <xf numFmtId="0" fontId="0" fillId="0" borderId="53" xfId="0" applyBorder="1"/>
    <xf numFmtId="0" fontId="0" fillId="0" borderId="2" xfId="0" applyBorder="1"/>
    <xf numFmtId="0" fontId="7" fillId="0" borderId="54" xfId="0" applyFont="1" applyBorder="1"/>
    <xf numFmtId="0" fontId="7" fillId="0" borderId="55" xfId="0" applyFont="1" applyBorder="1"/>
    <xf numFmtId="4" fontId="7" fillId="0" borderId="55" xfId="0" applyNumberFormat="1" applyFont="1" applyBorder="1"/>
    <xf numFmtId="0" fontId="7" fillId="0" borderId="56" xfId="0" applyFont="1" applyBorder="1"/>
    <xf numFmtId="0" fontId="0" fillId="0" borderId="1" xfId="0" applyFill="1" applyBorder="1"/>
    <xf numFmtId="0" fontId="0" fillId="0" borderId="57" xfId="0" applyFill="1" applyBorder="1"/>
    <xf numFmtId="4" fontId="0" fillId="0" borderId="33" xfId="0" applyNumberFormat="1" applyBorder="1"/>
    <xf numFmtId="0" fontId="0" fillId="0" borderId="58" xfId="0" applyBorder="1"/>
    <xf numFmtId="0" fontId="7" fillId="0" borderId="35" xfId="0" applyFont="1" applyBorder="1"/>
    <xf numFmtId="0" fontId="7" fillId="0" borderId="36" xfId="0" applyFont="1" applyBorder="1"/>
    <xf numFmtId="4" fontId="7" fillId="0" borderId="36" xfId="0" applyNumberFormat="1" applyFont="1" applyBorder="1"/>
    <xf numFmtId="0" fontId="7" fillId="0" borderId="59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164" fontId="0" fillId="0" borderId="27" xfId="0" applyNumberFormat="1" applyBorder="1"/>
    <xf numFmtId="3" fontId="0" fillId="0" borderId="28" xfId="0" applyNumberFormat="1" applyBorder="1"/>
    <xf numFmtId="3" fontId="0" fillId="0" borderId="51" xfId="0" applyNumberFormat="1" applyBorder="1"/>
    <xf numFmtId="3" fontId="0" fillId="0" borderId="61" xfId="0" applyNumberFormat="1" applyBorder="1"/>
    <xf numFmtId="3" fontId="0" fillId="0" borderId="13" xfId="0" applyNumberFormat="1" applyBorder="1"/>
    <xf numFmtId="164" fontId="0" fillId="0" borderId="45" xfId="0" applyNumberFormat="1" applyBorder="1"/>
    <xf numFmtId="3" fontId="0" fillId="0" borderId="45" xfId="0" applyNumberFormat="1" applyBorder="1"/>
    <xf numFmtId="0" fontId="0" fillId="0" borderId="1" xfId="0" applyBorder="1" applyAlignment="1">
      <alignment wrapText="1"/>
    </xf>
    <xf numFmtId="164" fontId="0" fillId="0" borderId="4" xfId="0" applyNumberFormat="1" applyFont="1" applyBorder="1"/>
    <xf numFmtId="3" fontId="0" fillId="0" borderId="4" xfId="0" applyNumberFormat="1" applyFont="1" applyBorder="1"/>
    <xf numFmtId="4" fontId="0" fillId="0" borderId="53" xfId="0" applyNumberFormat="1" applyFont="1" applyBorder="1"/>
    <xf numFmtId="3" fontId="0" fillId="0" borderId="53" xfId="0" applyNumberFormat="1" applyFont="1" applyBorder="1"/>
    <xf numFmtId="3" fontId="0" fillId="0" borderId="3" xfId="0" applyNumberFormat="1" applyFont="1" applyBorder="1"/>
    <xf numFmtId="3" fontId="0" fillId="0" borderId="5" xfId="0" applyNumberFormat="1" applyFont="1" applyBorder="1"/>
    <xf numFmtId="164" fontId="0" fillId="0" borderId="4" xfId="0" applyNumberFormat="1" applyBorder="1"/>
    <xf numFmtId="4" fontId="0" fillId="0" borderId="2" xfId="0" applyNumberFormat="1" applyBorder="1"/>
    <xf numFmtId="3" fontId="0" fillId="0" borderId="53" xfId="0" applyNumberFormat="1" applyBorder="1"/>
    <xf numFmtId="4" fontId="0" fillId="0" borderId="53" xfId="0" applyNumberFormat="1" applyBorder="1"/>
    <xf numFmtId="0" fontId="0" fillId="0" borderId="4" xfId="0" applyBorder="1"/>
    <xf numFmtId="0" fontId="0" fillId="0" borderId="28" xfId="0" applyFont="1" applyBorder="1"/>
    <xf numFmtId="164" fontId="0" fillId="0" borderId="28" xfId="0" applyNumberFormat="1" applyFont="1" applyBorder="1"/>
    <xf numFmtId="4" fontId="0" fillId="0" borderId="1" xfId="0" applyNumberFormat="1" applyFont="1" applyBorder="1"/>
    <xf numFmtId="3" fontId="0" fillId="0" borderId="1" xfId="0" applyNumberFormat="1" applyFont="1" applyBorder="1"/>
    <xf numFmtId="3" fontId="0" fillId="0" borderId="61" xfId="0" applyNumberFormat="1" applyFont="1" applyBorder="1"/>
    <xf numFmtId="164" fontId="0" fillId="0" borderId="44" xfId="0" applyNumberFormat="1" applyBorder="1"/>
    <xf numFmtId="0" fontId="0" fillId="0" borderId="44" xfId="0" applyBorder="1"/>
    <xf numFmtId="0" fontId="0" fillId="0" borderId="32" xfId="0" applyBorder="1"/>
    <xf numFmtId="0" fontId="7" fillId="0" borderId="62" xfId="0" applyFont="1" applyBorder="1"/>
    <xf numFmtId="164" fontId="7" fillId="0" borderId="62" xfId="0" applyNumberFormat="1" applyFont="1" applyBorder="1"/>
    <xf numFmtId="3" fontId="7" fillId="0" borderId="62" xfId="0" applyNumberFormat="1" applyFont="1" applyBorder="1"/>
    <xf numFmtId="4" fontId="7" fillId="0" borderId="62" xfId="0" applyNumberFormat="1" applyFont="1" applyBorder="1"/>
    <xf numFmtId="3" fontId="7" fillId="0" borderId="35" xfId="0" applyNumberFormat="1" applyFont="1" applyBorder="1"/>
    <xf numFmtId="0" fontId="9" fillId="0" borderId="0" xfId="1" applyFont="1"/>
    <xf numFmtId="0" fontId="6" fillId="0" borderId="0" xfId="1"/>
    <xf numFmtId="0" fontId="6" fillId="0" borderId="1" xfId="1" applyFont="1" applyBorder="1"/>
    <xf numFmtId="9" fontId="6" fillId="0" borderId="1" xfId="1" applyNumberFormat="1" applyFont="1" applyBorder="1"/>
    <xf numFmtId="0" fontId="6" fillId="0" borderId="0" xfId="1" applyFont="1"/>
    <xf numFmtId="0" fontId="11" fillId="0" borderId="1" xfId="1" applyFont="1" applyBorder="1"/>
    <xf numFmtId="0" fontId="6" fillId="0" borderId="1" xfId="1" applyBorder="1"/>
    <xf numFmtId="0" fontId="9" fillId="0" borderId="28" xfId="1" applyFont="1" applyBorder="1" applyAlignment="1"/>
    <xf numFmtId="0" fontId="9" fillId="0" borderId="45" xfId="1" applyFont="1" applyBorder="1" applyAlignment="1"/>
    <xf numFmtId="0" fontId="9" fillId="0" borderId="1" xfId="1" applyFont="1" applyBorder="1"/>
    <xf numFmtId="0" fontId="9" fillId="0" borderId="53" xfId="1" applyFont="1" applyBorder="1" applyAlignment="1"/>
    <xf numFmtId="0" fontId="9" fillId="0" borderId="1" xfId="1" applyFont="1" applyBorder="1" applyAlignment="1"/>
    <xf numFmtId="3" fontId="6" fillId="0" borderId="0" xfId="1" applyNumberFormat="1"/>
    <xf numFmtId="0" fontId="9" fillId="0" borderId="38" xfId="1" applyFont="1" applyBorder="1" applyAlignment="1"/>
    <xf numFmtId="3" fontId="6" fillId="0" borderId="1" xfId="1" applyNumberFormat="1" applyBorder="1"/>
    <xf numFmtId="0" fontId="6" fillId="0" borderId="25" xfId="1" applyBorder="1"/>
    <xf numFmtId="4" fontId="9" fillId="0" borderId="1" xfId="1" applyNumberFormat="1" applyFont="1" applyBorder="1"/>
    <xf numFmtId="3" fontId="9" fillId="0" borderId="1" xfId="1" applyNumberFormat="1" applyFont="1" applyBorder="1"/>
    <xf numFmtId="4" fontId="6" fillId="0" borderId="1" xfId="1" applyNumberFormat="1" applyBorder="1"/>
    <xf numFmtId="0" fontId="7" fillId="0" borderId="0" xfId="0" applyFont="1"/>
    <xf numFmtId="0" fontId="9" fillId="0" borderId="53" xfId="1" applyFont="1" applyBorder="1"/>
    <xf numFmtId="4" fontId="9" fillId="0" borderId="53" xfId="1" applyNumberFormat="1" applyFont="1" applyBorder="1"/>
    <xf numFmtId="3" fontId="9" fillId="0" borderId="53" xfId="1" applyNumberFormat="1" applyFont="1" applyBorder="1"/>
    <xf numFmtId="0" fontId="9" fillId="0" borderId="54" xfId="1" applyFont="1" applyBorder="1"/>
    <xf numFmtId="0" fontId="9" fillId="0" borderId="55" xfId="1" applyFont="1" applyBorder="1"/>
    <xf numFmtId="4" fontId="9" fillId="0" borderId="55" xfId="1" applyNumberFormat="1" applyFont="1" applyBorder="1"/>
    <xf numFmtId="3" fontId="9" fillId="0" borderId="55" xfId="1" applyNumberFormat="1" applyFont="1" applyBorder="1"/>
    <xf numFmtId="0" fontId="9" fillId="0" borderId="63" xfId="1" applyFont="1" applyBorder="1"/>
    <xf numFmtId="0" fontId="9" fillId="0" borderId="0" xfId="1" applyFont="1" applyAlignment="1">
      <alignment horizontal="center"/>
    </xf>
    <xf numFmtId="0" fontId="6" fillId="0" borderId="0" xfId="1" applyAlignment="1">
      <alignment horizontal="center"/>
    </xf>
    <xf numFmtId="0" fontId="6" fillId="0" borderId="64" xfId="1" applyFont="1" applyBorder="1" applyAlignment="1">
      <alignment horizontal="center"/>
    </xf>
    <xf numFmtId="0" fontId="6" fillId="0" borderId="65" xfId="1" applyFont="1" applyBorder="1" applyAlignment="1"/>
    <xf numFmtId="0" fontId="6" fillId="0" borderId="66" xfId="1" applyBorder="1" applyAlignment="1"/>
    <xf numFmtId="0" fontId="6" fillId="0" borderId="67" xfId="1" applyBorder="1" applyAlignment="1"/>
    <xf numFmtId="0" fontId="6" fillId="0" borderId="65" xfId="1" applyFont="1" applyBorder="1" applyAlignment="1">
      <alignment horizontal="left"/>
    </xf>
    <xf numFmtId="0" fontId="6" fillId="0" borderId="66" xfId="1" applyBorder="1" applyAlignment="1">
      <alignment horizontal="center"/>
    </xf>
    <xf numFmtId="0" fontId="6" fillId="0" borderId="67" xfId="1" applyFont="1" applyBorder="1" applyAlignment="1">
      <alignment horizontal="left"/>
    </xf>
    <xf numFmtId="0" fontId="6" fillId="0" borderId="68" xfId="1" applyFont="1" applyBorder="1" applyAlignment="1">
      <alignment horizontal="center"/>
    </xf>
    <xf numFmtId="0" fontId="6" fillId="0" borderId="0" xfId="1" applyBorder="1"/>
    <xf numFmtId="0" fontId="6" fillId="0" borderId="69" xfId="1" applyFont="1" applyBorder="1" applyAlignment="1">
      <alignment horizontal="center"/>
    </xf>
    <xf numFmtId="0" fontId="6" fillId="0" borderId="70" xfId="1" applyBorder="1" applyAlignment="1"/>
    <xf numFmtId="0" fontId="6" fillId="0" borderId="71" xfId="1" applyFont="1" applyBorder="1" applyAlignment="1">
      <alignment horizontal="left"/>
    </xf>
    <xf numFmtId="0" fontId="6" fillId="0" borderId="70" xfId="1" applyFont="1" applyBorder="1" applyAlignment="1">
      <alignment horizontal="center"/>
    </xf>
    <xf numFmtId="0" fontId="6" fillId="0" borderId="72" xfId="1" applyFont="1" applyBorder="1" applyAlignment="1">
      <alignment horizontal="center"/>
    </xf>
    <xf numFmtId="0" fontId="6" fillId="0" borderId="64" xfId="1" applyFont="1" applyBorder="1" applyAlignment="1"/>
    <xf numFmtId="0" fontId="6" fillId="0" borderId="73" xfId="1" applyBorder="1"/>
    <xf numFmtId="0" fontId="6" fillId="0" borderId="68" xfId="1" applyFont="1" applyBorder="1" applyAlignment="1"/>
    <xf numFmtId="3" fontId="6" fillId="0" borderId="73" xfId="1" applyNumberFormat="1" applyBorder="1" applyAlignment="1"/>
    <xf numFmtId="0" fontId="6" fillId="0" borderId="73" xfId="1" applyFont="1" applyBorder="1" applyAlignment="1">
      <alignment horizontal="right"/>
    </xf>
    <xf numFmtId="3" fontId="6" fillId="0" borderId="73" xfId="1" applyNumberFormat="1" applyBorder="1"/>
    <xf numFmtId="0" fontId="6" fillId="0" borderId="68" xfId="1" applyFont="1" applyFill="1" applyBorder="1" applyAlignment="1">
      <alignment horizontal="right"/>
    </xf>
    <xf numFmtId="0" fontId="6" fillId="0" borderId="73" xfId="1" applyFont="1" applyFill="1" applyBorder="1" applyAlignment="1">
      <alignment horizontal="right"/>
    </xf>
    <xf numFmtId="0" fontId="13" fillId="0" borderId="0" xfId="1" applyFont="1" applyBorder="1"/>
    <xf numFmtId="0" fontId="15" fillId="0" borderId="7" xfId="0" applyFont="1" applyBorder="1" applyAlignment="1">
      <alignment horizontal="center"/>
    </xf>
    <xf numFmtId="0" fontId="15" fillId="0" borderId="7" xfId="0" applyFont="1" applyBorder="1"/>
    <xf numFmtId="0" fontId="15" fillId="0" borderId="16" xfId="0" applyFont="1" applyBorder="1" applyAlignment="1">
      <alignment horizontal="center"/>
    </xf>
    <xf numFmtId="0" fontId="15" fillId="0" borderId="62" xfId="0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3" fontId="15" fillId="0" borderId="62" xfId="0" applyNumberFormat="1" applyFont="1" applyBorder="1"/>
    <xf numFmtId="0" fontId="15" fillId="0" borderId="62" xfId="0" applyFont="1" applyBorder="1"/>
    <xf numFmtId="4" fontId="15" fillId="0" borderId="35" xfId="0" applyNumberFormat="1" applyFont="1" applyBorder="1"/>
    <xf numFmtId="0" fontId="16" fillId="0" borderId="62" xfId="0" applyFont="1" applyBorder="1" applyAlignment="1">
      <alignment horizontal="center"/>
    </xf>
    <xf numFmtId="3" fontId="16" fillId="0" borderId="62" xfId="0" applyNumberFormat="1" applyFont="1" applyBorder="1"/>
    <xf numFmtId="0" fontId="16" fillId="0" borderId="62" xfId="0" applyFont="1" applyBorder="1"/>
    <xf numFmtId="4" fontId="16" fillId="0" borderId="35" xfId="0" applyNumberFormat="1" applyFont="1" applyBorder="1"/>
    <xf numFmtId="0" fontId="16" fillId="0" borderId="16" xfId="0" applyFont="1" applyBorder="1"/>
    <xf numFmtId="0" fontId="15" fillId="0" borderId="1" xfId="0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3" fontId="15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8" fillId="2" borderId="1" xfId="0" applyFont="1" applyFill="1" applyBorder="1"/>
    <xf numFmtId="0" fontId="12" fillId="2" borderId="1" xfId="0" applyFont="1" applyFill="1" applyBorder="1"/>
    <xf numFmtId="0" fontId="19" fillId="2" borderId="1" xfId="1" applyFont="1" applyFill="1" applyBorder="1"/>
    <xf numFmtId="0" fontId="9" fillId="3" borderId="1" xfId="1" applyFont="1" applyFill="1" applyBorder="1"/>
    <xf numFmtId="4" fontId="9" fillId="3" borderId="1" xfId="1" applyNumberFormat="1" applyFont="1" applyFill="1" applyBorder="1"/>
    <xf numFmtId="3" fontId="9" fillId="3" borderId="1" xfId="1" applyNumberFormat="1" applyFont="1" applyFill="1" applyBorder="1"/>
    <xf numFmtId="0" fontId="9" fillId="3" borderId="1" xfId="1" applyFont="1" applyFill="1" applyBorder="1" applyAlignment="1"/>
    <xf numFmtId="0" fontId="9" fillId="3" borderId="28" xfId="1" applyFont="1" applyFill="1" applyBorder="1" applyAlignment="1"/>
    <xf numFmtId="0" fontId="9" fillId="3" borderId="45" xfId="1" applyFont="1" applyFill="1" applyBorder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7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7" fillId="0" borderId="5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39" xfId="0" applyFont="1" applyBorder="1" applyAlignment="1">
      <alignment horizontal="left"/>
    </xf>
    <xf numFmtId="0" fontId="9" fillId="0" borderId="53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44" xfId="1" applyFont="1" applyBorder="1" applyAlignment="1">
      <alignment horizontal="center" vertical="center" wrapText="1"/>
    </xf>
    <xf numFmtId="0" fontId="9" fillId="0" borderId="53" xfId="1" applyFont="1" applyBorder="1" applyAlignment="1">
      <alignment horizontal="center"/>
    </xf>
    <xf numFmtId="0" fontId="9" fillId="0" borderId="38" xfId="1" applyFont="1" applyBorder="1" applyAlignment="1">
      <alignment horizontal="center"/>
    </xf>
    <xf numFmtId="0" fontId="9" fillId="0" borderId="25" xfId="1" applyFont="1" applyBorder="1" applyAlignment="1">
      <alignment horizontal="center"/>
    </xf>
    <xf numFmtId="0" fontId="6" fillId="0" borderId="53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10" fillId="0" borderId="28" xfId="1" applyFont="1" applyBorder="1" applyAlignment="1">
      <alignment horizontal="center"/>
    </xf>
    <xf numFmtId="0" fontId="10" fillId="0" borderId="61" xfId="1" applyFont="1" applyBorder="1" applyAlignment="1">
      <alignment horizontal="center"/>
    </xf>
    <xf numFmtId="0" fontId="10" fillId="0" borderId="45" xfId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45" xfId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4" fillId="0" borderId="0" xfId="1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5" fillId="0" borderId="53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/>
    </xf>
    <xf numFmtId="0" fontId="15" fillId="0" borderId="61" xfId="0" applyFont="1" applyBorder="1" applyAlignment="1">
      <alignment horizontal="center"/>
    </xf>
    <xf numFmtId="0" fontId="15" fillId="0" borderId="45" xfId="0" applyFont="1" applyBorder="1" applyAlignment="1">
      <alignment horizontal="center"/>
    </xf>
    <xf numFmtId="0" fontId="6" fillId="0" borderId="28" xfId="1" applyBorder="1" applyAlignment="1">
      <alignment horizontal="center"/>
    </xf>
    <xf numFmtId="0" fontId="6" fillId="0" borderId="61" xfId="1" applyBorder="1" applyAlignment="1">
      <alignment horizontal="center"/>
    </xf>
    <xf numFmtId="0" fontId="6" fillId="0" borderId="45" xfId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25"/>
  <sheetViews>
    <sheetView workbookViewId="0">
      <selection activeCell="K16" sqref="K16"/>
    </sheetView>
  </sheetViews>
  <sheetFormatPr baseColWidth="10" defaultRowHeight="15" x14ac:dyDescent="0.25"/>
  <cols>
    <col min="2" max="2" width="11.42578125" customWidth="1"/>
    <col min="3" max="3" width="11.42578125" style="1" customWidth="1"/>
    <col min="4" max="12" width="11.42578125" customWidth="1"/>
  </cols>
  <sheetData>
    <row r="3" spans="2:17" ht="18.75" x14ac:dyDescent="0.3">
      <c r="B3" s="262" t="s">
        <v>18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</row>
    <row r="5" spans="2:17" ht="15.75" x14ac:dyDescent="0.25">
      <c r="B5" s="2" t="s">
        <v>0</v>
      </c>
      <c r="C5" s="263" t="s">
        <v>10</v>
      </c>
      <c r="D5" s="263" t="s">
        <v>1</v>
      </c>
      <c r="E5" s="263"/>
      <c r="F5" s="263"/>
      <c r="G5" s="263" t="s">
        <v>2</v>
      </c>
      <c r="H5" s="263"/>
      <c r="I5" s="263"/>
      <c r="J5" s="263" t="s">
        <v>3</v>
      </c>
      <c r="K5" s="263"/>
      <c r="L5" s="263"/>
    </row>
    <row r="6" spans="2:17" ht="15.75" x14ac:dyDescent="0.25">
      <c r="B6" s="3" t="s">
        <v>9</v>
      </c>
      <c r="C6" s="263"/>
      <c r="D6" s="3" t="s">
        <v>4</v>
      </c>
      <c r="E6" s="3" t="s">
        <v>5</v>
      </c>
      <c r="F6" s="3" t="s">
        <v>6</v>
      </c>
      <c r="G6" s="3" t="s">
        <v>15</v>
      </c>
      <c r="H6" s="3" t="s">
        <v>5</v>
      </c>
      <c r="I6" s="3" t="s">
        <v>8</v>
      </c>
      <c r="J6" s="3" t="s">
        <v>7</v>
      </c>
      <c r="K6" s="3" t="s">
        <v>5</v>
      </c>
      <c r="L6" s="3" t="s">
        <v>8</v>
      </c>
    </row>
    <row r="7" spans="2:17" ht="15.75" x14ac:dyDescent="0.25">
      <c r="B7" s="4"/>
      <c r="C7" s="5" t="s">
        <v>11</v>
      </c>
      <c r="D7" s="5">
        <v>0</v>
      </c>
      <c r="E7" s="5">
        <v>0</v>
      </c>
      <c r="F7" s="5">
        <v>0</v>
      </c>
      <c r="G7" s="5">
        <v>62610</v>
      </c>
      <c r="H7" s="5">
        <v>0.67</v>
      </c>
      <c r="I7" s="5">
        <v>41978</v>
      </c>
      <c r="J7" s="5">
        <f>G7</f>
        <v>62610</v>
      </c>
      <c r="K7" s="5">
        <f t="shared" ref="K7:L11" si="0">H7</f>
        <v>0.67</v>
      </c>
      <c r="L7" s="6">
        <f t="shared" si="0"/>
        <v>41978</v>
      </c>
    </row>
    <row r="8" spans="2:17" ht="15.75" x14ac:dyDescent="0.25">
      <c r="B8" s="4"/>
      <c r="C8" s="5" t="s">
        <v>12</v>
      </c>
      <c r="D8" s="5">
        <v>0</v>
      </c>
      <c r="E8" s="5">
        <v>0</v>
      </c>
      <c r="F8" s="5">
        <v>0</v>
      </c>
      <c r="G8" s="5">
        <v>10086</v>
      </c>
      <c r="H8" s="5">
        <v>0.82</v>
      </c>
      <c r="I8" s="5">
        <v>8240</v>
      </c>
      <c r="J8" s="5">
        <f>G8</f>
        <v>10086</v>
      </c>
      <c r="K8" s="5">
        <f t="shared" si="0"/>
        <v>0.82</v>
      </c>
      <c r="L8" s="6">
        <f t="shared" si="0"/>
        <v>8240</v>
      </c>
    </row>
    <row r="9" spans="2:17" ht="15.75" x14ac:dyDescent="0.25">
      <c r="B9" s="4"/>
      <c r="C9" s="5" t="s">
        <v>13</v>
      </c>
      <c r="D9" s="5">
        <v>0</v>
      </c>
      <c r="E9" s="5">
        <v>0</v>
      </c>
      <c r="F9" s="5">
        <v>0</v>
      </c>
      <c r="G9" s="5">
        <v>178146</v>
      </c>
      <c r="H9" s="5">
        <v>0.71</v>
      </c>
      <c r="I9" s="5">
        <v>126165</v>
      </c>
      <c r="J9" s="5">
        <f t="shared" ref="J9:J10" si="1">G9</f>
        <v>178146</v>
      </c>
      <c r="K9" s="5">
        <f t="shared" si="0"/>
        <v>0.71</v>
      </c>
      <c r="L9" s="6">
        <f t="shared" si="0"/>
        <v>126165</v>
      </c>
    </row>
    <row r="10" spans="2:17" ht="15.75" x14ac:dyDescent="0.25">
      <c r="B10" s="4"/>
      <c r="C10" s="5" t="s">
        <v>14</v>
      </c>
      <c r="D10" s="5">
        <v>0</v>
      </c>
      <c r="E10" s="5">
        <v>0</v>
      </c>
      <c r="F10" s="5">
        <v>0</v>
      </c>
      <c r="G10" s="5">
        <v>55206</v>
      </c>
      <c r="H10" s="5">
        <v>0.68</v>
      </c>
      <c r="I10" s="5">
        <v>37339</v>
      </c>
      <c r="J10" s="5">
        <f t="shared" si="1"/>
        <v>55206</v>
      </c>
      <c r="K10" s="5">
        <f>H10</f>
        <v>0.68</v>
      </c>
      <c r="L10" s="6">
        <f t="shared" si="0"/>
        <v>37339</v>
      </c>
    </row>
    <row r="11" spans="2:17" ht="15.75" x14ac:dyDescent="0.25">
      <c r="B11" s="7" t="s">
        <v>16</v>
      </c>
      <c r="C11" s="7"/>
      <c r="D11" s="7"/>
      <c r="E11" s="7"/>
      <c r="F11" s="7"/>
      <c r="G11" s="7">
        <f>SUM(G7:G10)</f>
        <v>306048</v>
      </c>
      <c r="H11" s="7">
        <f>AVERAGE(H7:H10)</f>
        <v>0.72000000000000008</v>
      </c>
      <c r="I11" s="7">
        <f>SUM(I7:I10)</f>
        <v>213722</v>
      </c>
      <c r="J11" s="7">
        <f>G11</f>
        <v>306048</v>
      </c>
      <c r="K11" s="7">
        <f>H11</f>
        <v>0.72000000000000008</v>
      </c>
      <c r="L11" s="7">
        <f t="shared" si="0"/>
        <v>213722</v>
      </c>
    </row>
    <row r="14" spans="2:17" ht="18.75" x14ac:dyDescent="0.3">
      <c r="N14" s="264" t="s">
        <v>19</v>
      </c>
      <c r="O14" s="265"/>
      <c r="P14" s="265"/>
      <c r="Q14" s="266"/>
    </row>
    <row r="15" spans="2:17" ht="15.75" x14ac:dyDescent="0.25">
      <c r="N15" s="2" t="s">
        <v>10</v>
      </c>
      <c r="O15" s="3" t="s">
        <v>15</v>
      </c>
      <c r="P15" s="3" t="s">
        <v>5</v>
      </c>
      <c r="Q15" s="3" t="s">
        <v>8</v>
      </c>
    </row>
    <row r="16" spans="2:17" ht="15.75" x14ac:dyDescent="0.25">
      <c r="N16" s="4" t="s">
        <v>11</v>
      </c>
      <c r="O16" s="5">
        <v>4394</v>
      </c>
      <c r="P16" s="5">
        <v>0.66</v>
      </c>
      <c r="Q16" s="6">
        <v>2879</v>
      </c>
    </row>
    <row r="17" spans="2:17" ht="18.75" x14ac:dyDescent="0.3">
      <c r="B17" s="262" t="s">
        <v>17</v>
      </c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N17" s="4" t="s">
        <v>12</v>
      </c>
      <c r="O17" s="5">
        <v>0</v>
      </c>
      <c r="P17" s="5">
        <v>0</v>
      </c>
      <c r="Q17" s="6">
        <v>0</v>
      </c>
    </row>
    <row r="18" spans="2:17" ht="15.75" x14ac:dyDescent="0.25">
      <c r="N18" s="4" t="s">
        <v>13</v>
      </c>
      <c r="O18" s="5">
        <v>0</v>
      </c>
      <c r="P18" s="5">
        <v>0</v>
      </c>
      <c r="Q18" s="6">
        <v>0</v>
      </c>
    </row>
    <row r="19" spans="2:17" ht="15.75" x14ac:dyDescent="0.25">
      <c r="B19" s="2" t="s">
        <v>0</v>
      </c>
      <c r="C19" s="263" t="s">
        <v>10</v>
      </c>
      <c r="D19" s="263" t="s">
        <v>1</v>
      </c>
      <c r="E19" s="263"/>
      <c r="F19" s="263"/>
      <c r="G19" s="263" t="s">
        <v>2</v>
      </c>
      <c r="H19" s="263"/>
      <c r="I19" s="263"/>
      <c r="J19" s="263" t="s">
        <v>3</v>
      </c>
      <c r="K19" s="263"/>
      <c r="L19" s="263"/>
      <c r="N19" s="4" t="s">
        <v>14</v>
      </c>
      <c r="O19" s="5">
        <v>0</v>
      </c>
      <c r="P19" s="5">
        <v>0</v>
      </c>
      <c r="Q19" s="6">
        <v>0</v>
      </c>
    </row>
    <row r="20" spans="2:17" ht="15.75" x14ac:dyDescent="0.25">
      <c r="B20" s="3" t="s">
        <v>9</v>
      </c>
      <c r="C20" s="263"/>
      <c r="D20" s="3" t="s">
        <v>4</v>
      </c>
      <c r="E20" s="3" t="s">
        <v>5</v>
      </c>
      <c r="F20" s="3" t="s">
        <v>6</v>
      </c>
      <c r="G20" s="3" t="s">
        <v>15</v>
      </c>
      <c r="H20" s="3" t="s">
        <v>5</v>
      </c>
      <c r="I20" s="3" t="s">
        <v>8</v>
      </c>
      <c r="J20" s="3" t="s">
        <v>7</v>
      </c>
      <c r="K20" s="3" t="s">
        <v>5</v>
      </c>
      <c r="L20" s="3" t="s">
        <v>8</v>
      </c>
      <c r="N20" s="7" t="s">
        <v>16</v>
      </c>
      <c r="O20" s="7">
        <v>4394</v>
      </c>
      <c r="P20" s="7">
        <v>0.66</v>
      </c>
      <c r="Q20" s="7">
        <v>2879</v>
      </c>
    </row>
    <row r="21" spans="2:17" ht="15.75" x14ac:dyDescent="0.25">
      <c r="B21" s="4"/>
      <c r="C21" s="5" t="s">
        <v>11</v>
      </c>
      <c r="D21" s="5">
        <v>0</v>
      </c>
      <c r="E21" s="5">
        <v>0</v>
      </c>
      <c r="F21" s="5">
        <v>0</v>
      </c>
      <c r="G21" s="8">
        <v>0</v>
      </c>
      <c r="H21" s="8">
        <v>0</v>
      </c>
      <c r="I21" s="8">
        <v>0</v>
      </c>
      <c r="J21" s="5">
        <f>G21</f>
        <v>0</v>
      </c>
      <c r="K21" s="5">
        <f t="shared" ref="K21:L22" si="2">H21</f>
        <v>0</v>
      </c>
      <c r="L21" s="6">
        <f t="shared" si="2"/>
        <v>0</v>
      </c>
    </row>
    <row r="22" spans="2:17" ht="15.75" x14ac:dyDescent="0.25">
      <c r="B22" s="4"/>
      <c r="C22" s="5" t="s">
        <v>12</v>
      </c>
      <c r="D22" s="5">
        <v>0</v>
      </c>
      <c r="E22" s="5">
        <v>0</v>
      </c>
      <c r="F22" s="5">
        <v>0</v>
      </c>
      <c r="G22" s="8">
        <v>43799</v>
      </c>
      <c r="H22" s="8">
        <v>0.56000000000000005</v>
      </c>
      <c r="I22" s="8">
        <v>24717</v>
      </c>
      <c r="J22" s="5">
        <f t="shared" ref="J22" si="3">G22</f>
        <v>43799</v>
      </c>
      <c r="K22" s="5">
        <f t="shared" si="2"/>
        <v>0.56000000000000005</v>
      </c>
      <c r="L22" s="6">
        <f t="shared" si="2"/>
        <v>24717</v>
      </c>
    </row>
    <row r="23" spans="2:17" ht="15.75" x14ac:dyDescent="0.25">
      <c r="B23" s="4"/>
      <c r="C23" s="5" t="s">
        <v>13</v>
      </c>
      <c r="D23" s="5">
        <v>0</v>
      </c>
      <c r="E23" s="5">
        <v>0</v>
      </c>
      <c r="F23" s="5">
        <v>0</v>
      </c>
      <c r="G23" s="8">
        <v>23065</v>
      </c>
      <c r="H23" s="8">
        <v>0.55000000000000004</v>
      </c>
      <c r="I23" s="8">
        <v>12768</v>
      </c>
      <c r="J23" s="5">
        <f t="shared" ref="J23:J25" si="4">G23</f>
        <v>23065</v>
      </c>
      <c r="K23" s="5">
        <f t="shared" ref="K23:K25" si="5">H23</f>
        <v>0.55000000000000004</v>
      </c>
      <c r="L23" s="6">
        <f t="shared" ref="L23:L25" si="6">I23</f>
        <v>12768</v>
      </c>
    </row>
    <row r="24" spans="2:17" ht="15.75" x14ac:dyDescent="0.25">
      <c r="B24" s="4"/>
      <c r="C24" s="5" t="s">
        <v>14</v>
      </c>
      <c r="D24" s="5">
        <v>0</v>
      </c>
      <c r="E24" s="5">
        <v>0</v>
      </c>
      <c r="F24" s="5">
        <v>0</v>
      </c>
      <c r="G24" s="8">
        <v>41804</v>
      </c>
      <c r="H24" s="8">
        <v>0.6</v>
      </c>
      <c r="I24" s="8">
        <v>25099</v>
      </c>
      <c r="J24" s="5">
        <f t="shared" si="4"/>
        <v>41804</v>
      </c>
      <c r="K24" s="5">
        <f t="shared" si="5"/>
        <v>0.6</v>
      </c>
      <c r="L24" s="6">
        <f t="shared" si="6"/>
        <v>25099</v>
      </c>
    </row>
    <row r="25" spans="2:17" ht="15.75" x14ac:dyDescent="0.25">
      <c r="B25" s="7" t="s">
        <v>16</v>
      </c>
      <c r="C25" s="7"/>
      <c r="D25" s="7"/>
      <c r="E25" s="7"/>
      <c r="F25" s="7"/>
      <c r="G25" s="7">
        <f>+SUM(G21:G24)</f>
        <v>108668</v>
      </c>
      <c r="H25" s="7">
        <f>AVERAGE(H22:H24)</f>
        <v>0.56999999999999995</v>
      </c>
      <c r="I25" s="7">
        <f>SUM(I21:I24)</f>
        <v>62584</v>
      </c>
      <c r="J25" s="7">
        <f t="shared" si="4"/>
        <v>108668</v>
      </c>
      <c r="K25" s="7">
        <f t="shared" si="5"/>
        <v>0.56999999999999995</v>
      </c>
      <c r="L25" s="7">
        <f t="shared" si="6"/>
        <v>62584</v>
      </c>
    </row>
  </sheetData>
  <mergeCells count="11">
    <mergeCell ref="N14:Q14"/>
    <mergeCell ref="D5:F5"/>
    <mergeCell ref="G5:I5"/>
    <mergeCell ref="J5:L5"/>
    <mergeCell ref="C5:C6"/>
    <mergeCell ref="B3:L3"/>
    <mergeCell ref="B17:L17"/>
    <mergeCell ref="C19:C20"/>
    <mergeCell ref="D19:F19"/>
    <mergeCell ref="G19:I19"/>
    <mergeCell ref="J19:L19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opLeftCell="A73" workbookViewId="0">
      <selection activeCell="D103" sqref="D103"/>
    </sheetView>
  </sheetViews>
  <sheetFormatPr baseColWidth="10" defaultRowHeight="15" x14ac:dyDescent="0.25"/>
  <sheetData>
    <row r="1" spans="1:13" ht="15.75" x14ac:dyDescent="0.25">
      <c r="A1" s="291" t="s">
        <v>20</v>
      </c>
      <c r="B1" s="291"/>
      <c r="C1" s="291"/>
      <c r="D1" s="29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9" t="s">
        <v>21</v>
      </c>
      <c r="B3" s="10"/>
      <c r="C3" s="10"/>
      <c r="D3" s="10"/>
      <c r="E3" s="10"/>
      <c r="F3" s="11"/>
      <c r="G3" s="11"/>
      <c r="H3" s="12"/>
      <c r="I3" s="12"/>
      <c r="J3" s="12"/>
      <c r="K3" s="1"/>
      <c r="L3" s="1"/>
      <c r="M3" s="1"/>
    </row>
    <row r="4" spans="1:13" x14ac:dyDescent="0.25">
      <c r="A4" s="1"/>
      <c r="B4" s="12"/>
      <c r="C4" s="12"/>
      <c r="D4" s="12"/>
      <c r="E4" s="12"/>
      <c r="F4" s="12"/>
      <c r="G4" s="12"/>
      <c r="H4" s="12"/>
      <c r="I4" s="12"/>
      <c r="J4" s="12"/>
      <c r="K4" s="1"/>
      <c r="L4" s="1"/>
      <c r="M4" s="1"/>
    </row>
    <row r="5" spans="1:13" ht="15.75" thickBot="1" x14ac:dyDescent="0.3">
      <c r="A5" s="1"/>
      <c r="B5" s="12"/>
      <c r="C5" s="12"/>
      <c r="D5" s="12"/>
      <c r="E5" s="12"/>
      <c r="F5" s="12"/>
      <c r="G5" s="12"/>
      <c r="H5" s="12"/>
      <c r="I5" s="12"/>
      <c r="J5" s="12"/>
      <c r="K5" s="1"/>
      <c r="L5" s="1"/>
      <c r="M5" s="1"/>
    </row>
    <row r="6" spans="1:13" ht="15.75" thickBot="1" x14ac:dyDescent="0.3">
      <c r="A6" s="13" t="s">
        <v>22</v>
      </c>
      <c r="B6" s="14" t="s">
        <v>1</v>
      </c>
      <c r="C6" s="15"/>
      <c r="D6" s="16"/>
      <c r="E6" s="17" t="s">
        <v>2</v>
      </c>
      <c r="F6" s="18"/>
      <c r="G6" s="18"/>
      <c r="H6" s="19" t="s">
        <v>23</v>
      </c>
      <c r="I6" s="19"/>
      <c r="J6" s="13"/>
      <c r="K6" s="1"/>
      <c r="L6" s="1"/>
      <c r="M6" s="1"/>
    </row>
    <row r="7" spans="1:13" x14ac:dyDescent="0.25">
      <c r="A7" s="274" t="s">
        <v>24</v>
      </c>
      <c r="B7" s="20" t="s">
        <v>25</v>
      </c>
      <c r="C7" s="21" t="s">
        <v>26</v>
      </c>
      <c r="D7" s="22" t="s">
        <v>27</v>
      </c>
      <c r="E7" s="20" t="s">
        <v>25</v>
      </c>
      <c r="F7" s="21" t="s">
        <v>26</v>
      </c>
      <c r="G7" s="22" t="s">
        <v>27</v>
      </c>
      <c r="H7" s="23" t="s">
        <v>27</v>
      </c>
      <c r="I7" s="24"/>
      <c r="J7" s="25" t="s">
        <v>28</v>
      </c>
      <c r="K7" s="1"/>
      <c r="L7" s="1"/>
      <c r="M7" s="1"/>
    </row>
    <row r="8" spans="1:13" ht="15.75" thickBot="1" x14ac:dyDescent="0.3">
      <c r="A8" s="275"/>
      <c r="B8" s="26" t="s">
        <v>29</v>
      </c>
      <c r="C8" s="27" t="s">
        <v>30</v>
      </c>
      <c r="D8" s="28" t="s">
        <v>31</v>
      </c>
      <c r="E8" s="26" t="s">
        <v>29</v>
      </c>
      <c r="F8" s="27" t="s">
        <v>30</v>
      </c>
      <c r="G8" s="28" t="s">
        <v>31</v>
      </c>
      <c r="H8" s="29" t="s">
        <v>31</v>
      </c>
      <c r="I8" s="30"/>
      <c r="J8" s="25" t="s">
        <v>32</v>
      </c>
      <c r="K8" s="1"/>
      <c r="L8" s="1"/>
      <c r="M8" s="1"/>
    </row>
    <row r="9" spans="1:13" x14ac:dyDescent="0.25">
      <c r="A9" s="25" t="s">
        <v>33</v>
      </c>
      <c r="B9" s="31">
        <v>16</v>
      </c>
      <c r="C9" s="32">
        <v>2.02</v>
      </c>
      <c r="D9" s="33">
        <v>33</v>
      </c>
      <c r="E9" s="31">
        <v>0</v>
      </c>
      <c r="F9" s="34">
        <v>0</v>
      </c>
      <c r="G9" s="34">
        <v>0</v>
      </c>
      <c r="H9" s="35">
        <v>33</v>
      </c>
      <c r="I9" s="36"/>
      <c r="J9" s="25" t="s">
        <v>34</v>
      </c>
      <c r="K9" s="1"/>
      <c r="L9" s="1"/>
      <c r="M9" s="1"/>
    </row>
    <row r="10" spans="1:13" x14ac:dyDescent="0.25">
      <c r="A10" s="25" t="s">
        <v>35</v>
      </c>
      <c r="B10" s="37">
        <v>5664</v>
      </c>
      <c r="C10" s="38">
        <v>2.16</v>
      </c>
      <c r="D10" s="39">
        <v>12232</v>
      </c>
      <c r="E10" s="40">
        <v>0</v>
      </c>
      <c r="F10" s="34">
        <v>0</v>
      </c>
      <c r="G10" s="34">
        <v>0</v>
      </c>
      <c r="H10" s="41">
        <v>12232</v>
      </c>
      <c r="I10" s="42"/>
      <c r="J10" s="25" t="s">
        <v>36</v>
      </c>
      <c r="K10" s="1"/>
      <c r="L10" s="1"/>
      <c r="M10" s="1"/>
    </row>
    <row r="11" spans="1:13" x14ac:dyDescent="0.25">
      <c r="A11" s="25" t="s">
        <v>37</v>
      </c>
      <c r="B11" s="40">
        <v>106</v>
      </c>
      <c r="C11" s="38">
        <v>1.52</v>
      </c>
      <c r="D11" s="43">
        <v>161</v>
      </c>
      <c r="E11" s="40">
        <v>0</v>
      </c>
      <c r="F11" s="34">
        <v>0</v>
      </c>
      <c r="G11" s="34">
        <v>0</v>
      </c>
      <c r="H11" s="44">
        <v>161</v>
      </c>
      <c r="I11" s="36"/>
      <c r="J11" s="25" t="s">
        <v>38</v>
      </c>
      <c r="K11" s="1"/>
      <c r="L11" s="1"/>
      <c r="M11" s="1"/>
    </row>
    <row r="12" spans="1:13" x14ac:dyDescent="0.25">
      <c r="A12" s="25" t="s">
        <v>39</v>
      </c>
      <c r="B12" s="40">
        <v>227</v>
      </c>
      <c r="C12" s="38">
        <v>2.02</v>
      </c>
      <c r="D12" s="43">
        <v>460</v>
      </c>
      <c r="E12" s="40">
        <v>0</v>
      </c>
      <c r="F12" s="34">
        <v>0</v>
      </c>
      <c r="G12" s="34">
        <v>0</v>
      </c>
      <c r="H12" s="44">
        <v>460</v>
      </c>
      <c r="I12" s="36"/>
      <c r="J12" s="25" t="s">
        <v>40</v>
      </c>
      <c r="K12" s="1"/>
      <c r="L12" s="1"/>
      <c r="M12" s="1"/>
    </row>
    <row r="13" spans="1:13" x14ac:dyDescent="0.25">
      <c r="A13" s="25" t="s">
        <v>41</v>
      </c>
      <c r="B13" s="40">
        <v>0</v>
      </c>
      <c r="C13" s="38">
        <v>0</v>
      </c>
      <c r="D13" s="43">
        <v>0</v>
      </c>
      <c r="E13" s="40">
        <v>323</v>
      </c>
      <c r="F13" s="45">
        <v>2.73</v>
      </c>
      <c r="G13" s="45">
        <v>882</v>
      </c>
      <c r="H13" s="44">
        <v>882</v>
      </c>
      <c r="I13" s="36"/>
      <c r="J13" s="25" t="s">
        <v>42</v>
      </c>
      <c r="K13" s="1"/>
      <c r="L13" s="1"/>
      <c r="M13" s="1"/>
    </row>
    <row r="14" spans="1:13" x14ac:dyDescent="0.25">
      <c r="A14" s="25" t="s">
        <v>43</v>
      </c>
      <c r="B14" s="40">
        <v>0</v>
      </c>
      <c r="C14" s="38">
        <v>0</v>
      </c>
      <c r="D14" s="43">
        <v>0</v>
      </c>
      <c r="E14" s="37">
        <v>2848</v>
      </c>
      <c r="F14" s="45">
        <v>2.87</v>
      </c>
      <c r="G14" s="46">
        <v>8183</v>
      </c>
      <c r="H14" s="41">
        <v>8183</v>
      </c>
      <c r="I14" s="42"/>
      <c r="J14" s="25" t="s">
        <v>44</v>
      </c>
      <c r="K14" s="1"/>
      <c r="L14" s="1"/>
      <c r="M14" s="1"/>
    </row>
    <row r="15" spans="1:13" x14ac:dyDescent="0.25">
      <c r="A15" s="25" t="s">
        <v>45</v>
      </c>
      <c r="B15" s="40">
        <v>158</v>
      </c>
      <c r="C15" s="38">
        <v>2.68</v>
      </c>
      <c r="D15" s="43">
        <v>423</v>
      </c>
      <c r="E15" s="40">
        <v>0</v>
      </c>
      <c r="F15" s="45">
        <v>0</v>
      </c>
      <c r="G15" s="45">
        <v>0</v>
      </c>
      <c r="H15" s="44">
        <v>423</v>
      </c>
      <c r="I15" s="36"/>
      <c r="J15" s="25"/>
      <c r="K15" s="1"/>
      <c r="L15" s="1"/>
      <c r="M15" s="1"/>
    </row>
    <row r="16" spans="1:13" x14ac:dyDescent="0.25">
      <c r="A16" s="25" t="s">
        <v>46</v>
      </c>
      <c r="B16" s="40">
        <v>589</v>
      </c>
      <c r="C16" s="38">
        <v>2.5499999999999998</v>
      </c>
      <c r="D16" s="39">
        <v>1503</v>
      </c>
      <c r="E16" s="40">
        <v>0</v>
      </c>
      <c r="F16" s="45">
        <v>0</v>
      </c>
      <c r="G16" s="45">
        <v>0</v>
      </c>
      <c r="H16" s="41">
        <v>1503</v>
      </c>
      <c r="I16" s="42"/>
      <c r="J16" s="25"/>
      <c r="K16" s="1"/>
      <c r="L16" s="1"/>
      <c r="M16" s="1"/>
    </row>
    <row r="17" spans="1:13" ht="15.75" thickBot="1" x14ac:dyDescent="0.3">
      <c r="A17" s="47"/>
      <c r="B17" s="48">
        <f>SUM(B9:B16)</f>
        <v>6760</v>
      </c>
      <c r="C17" s="49">
        <v>2.19</v>
      </c>
      <c r="D17" s="50">
        <f>SUM(D9:D16)</f>
        <v>14812</v>
      </c>
      <c r="E17" s="48">
        <f>SUM(E9:E16)</f>
        <v>3171</v>
      </c>
      <c r="F17" s="51">
        <v>2.86</v>
      </c>
      <c r="G17" s="52">
        <f>SUM(G9:G16)</f>
        <v>9065</v>
      </c>
      <c r="H17" s="53"/>
      <c r="I17" s="54"/>
      <c r="J17" s="55"/>
      <c r="K17" s="1"/>
      <c r="L17" s="1"/>
      <c r="M17" s="1"/>
    </row>
    <row r="18" spans="1:13" ht="21" x14ac:dyDescent="0.35">
      <c r="A18" s="5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thickBot="1" x14ac:dyDescent="0.3">
      <c r="A19" s="9" t="s">
        <v>47</v>
      </c>
      <c r="B19" s="10"/>
      <c r="C19" s="10"/>
      <c r="D19" s="10"/>
      <c r="E19" s="10"/>
      <c r="F19" s="11"/>
      <c r="G19" s="11"/>
      <c r="H19" s="12"/>
      <c r="I19" s="12"/>
      <c r="J19" s="12"/>
      <c r="K19" s="1"/>
      <c r="L19" s="1"/>
      <c r="M19" s="1"/>
    </row>
    <row r="20" spans="1:13" ht="15.75" thickBot="1" x14ac:dyDescent="0.3">
      <c r="A20" s="57" t="s">
        <v>22</v>
      </c>
      <c r="B20" s="267" t="s">
        <v>1</v>
      </c>
      <c r="C20" s="268"/>
      <c r="D20" s="283"/>
      <c r="E20" s="267" t="s">
        <v>2</v>
      </c>
      <c r="F20" s="268"/>
      <c r="G20" s="283"/>
      <c r="H20" s="267" t="s">
        <v>3</v>
      </c>
      <c r="I20" s="268"/>
      <c r="J20" s="13" t="s">
        <v>28</v>
      </c>
      <c r="K20" s="1"/>
      <c r="L20" s="1"/>
      <c r="M20" s="1"/>
    </row>
    <row r="21" spans="1:13" x14ac:dyDescent="0.25">
      <c r="A21" s="274" t="s">
        <v>24</v>
      </c>
      <c r="B21" s="58" t="s">
        <v>25</v>
      </c>
      <c r="C21" s="59" t="s">
        <v>26</v>
      </c>
      <c r="D21" s="60" t="s">
        <v>27</v>
      </c>
      <c r="E21" s="58" t="s">
        <v>25</v>
      </c>
      <c r="F21" s="59" t="s">
        <v>26</v>
      </c>
      <c r="G21" s="60" t="s">
        <v>27</v>
      </c>
      <c r="H21" s="61" t="s">
        <v>27</v>
      </c>
      <c r="I21" s="59" t="s">
        <v>26</v>
      </c>
      <c r="J21" s="25" t="s">
        <v>32</v>
      </c>
      <c r="K21" s="1"/>
      <c r="L21" s="1"/>
      <c r="M21" s="1"/>
    </row>
    <row r="22" spans="1:13" ht="15.75" thickBot="1" x14ac:dyDescent="0.3">
      <c r="A22" s="275"/>
      <c r="B22" s="26" t="s">
        <v>29</v>
      </c>
      <c r="C22" s="27" t="s">
        <v>48</v>
      </c>
      <c r="D22" s="28" t="s">
        <v>31</v>
      </c>
      <c r="E22" s="26" t="s">
        <v>29</v>
      </c>
      <c r="F22" s="27" t="s">
        <v>48</v>
      </c>
      <c r="G22" s="28" t="s">
        <v>31</v>
      </c>
      <c r="H22" s="26" t="s">
        <v>29</v>
      </c>
      <c r="I22" s="27" t="s">
        <v>48</v>
      </c>
      <c r="J22" s="25" t="s">
        <v>34</v>
      </c>
      <c r="K22" s="1"/>
      <c r="L22" s="1"/>
      <c r="M22" s="1"/>
    </row>
    <row r="23" spans="1:13" x14ac:dyDescent="0.25">
      <c r="A23" s="25" t="s">
        <v>35</v>
      </c>
      <c r="B23" s="37">
        <v>6157</v>
      </c>
      <c r="C23" s="38">
        <v>2.14</v>
      </c>
      <c r="D23" s="39">
        <v>13160</v>
      </c>
      <c r="E23" s="40">
        <v>0</v>
      </c>
      <c r="F23" s="34">
        <v>0</v>
      </c>
      <c r="G23" s="34">
        <v>0</v>
      </c>
      <c r="H23" s="41">
        <v>6157</v>
      </c>
      <c r="I23" s="38">
        <v>2.14</v>
      </c>
      <c r="J23" s="25" t="s">
        <v>36</v>
      </c>
      <c r="K23" s="1"/>
      <c r="L23" s="1"/>
      <c r="M23" s="1"/>
    </row>
    <row r="24" spans="1:13" x14ac:dyDescent="0.25">
      <c r="A24" s="25" t="s">
        <v>37</v>
      </c>
      <c r="B24" s="40">
        <v>77</v>
      </c>
      <c r="C24" s="38">
        <v>2.68</v>
      </c>
      <c r="D24" s="43">
        <v>206</v>
      </c>
      <c r="E24" s="40">
        <v>0</v>
      </c>
      <c r="F24" s="34">
        <v>0</v>
      </c>
      <c r="G24" s="34">
        <v>0</v>
      </c>
      <c r="H24" s="40">
        <v>77</v>
      </c>
      <c r="I24" s="38">
        <v>2.68</v>
      </c>
      <c r="J24" s="25" t="s">
        <v>38</v>
      </c>
      <c r="K24" s="1"/>
      <c r="L24" s="1"/>
      <c r="M24" s="1"/>
    </row>
    <row r="25" spans="1:13" x14ac:dyDescent="0.25">
      <c r="A25" s="25" t="s">
        <v>39</v>
      </c>
      <c r="B25" s="40">
        <v>145</v>
      </c>
      <c r="C25" s="38">
        <v>2.29</v>
      </c>
      <c r="D25" s="43">
        <v>331</v>
      </c>
      <c r="E25" s="40">
        <v>0</v>
      </c>
      <c r="F25" s="34">
        <v>0</v>
      </c>
      <c r="G25" s="34">
        <v>0</v>
      </c>
      <c r="H25" s="40">
        <v>145</v>
      </c>
      <c r="I25" s="38">
        <v>2.29</v>
      </c>
      <c r="J25" s="25" t="s">
        <v>40</v>
      </c>
      <c r="K25" s="1"/>
      <c r="L25" s="1"/>
      <c r="M25" s="1"/>
    </row>
    <row r="26" spans="1:13" x14ac:dyDescent="0.25">
      <c r="A26" s="25" t="s">
        <v>49</v>
      </c>
      <c r="B26" s="62">
        <v>0</v>
      </c>
      <c r="C26" s="63">
        <v>0</v>
      </c>
      <c r="D26" s="1">
        <v>0</v>
      </c>
      <c r="E26" s="62">
        <v>87</v>
      </c>
      <c r="F26" s="64">
        <v>2.78</v>
      </c>
      <c r="G26" s="65">
        <v>242</v>
      </c>
      <c r="H26" s="62">
        <v>87</v>
      </c>
      <c r="I26" s="64">
        <v>2.78</v>
      </c>
      <c r="J26" s="25" t="s">
        <v>42</v>
      </c>
      <c r="K26" s="1"/>
      <c r="L26" s="1"/>
      <c r="M26" s="1"/>
    </row>
    <row r="27" spans="1:13" x14ac:dyDescent="0.25">
      <c r="A27" s="25" t="s">
        <v>43</v>
      </c>
      <c r="B27" s="40">
        <v>0</v>
      </c>
      <c r="C27" s="38">
        <v>0</v>
      </c>
      <c r="D27" s="43">
        <v>0</v>
      </c>
      <c r="E27" s="40">
        <v>2674</v>
      </c>
      <c r="F27" s="45">
        <v>2.89</v>
      </c>
      <c r="G27" s="45">
        <v>7729</v>
      </c>
      <c r="H27" s="40">
        <v>2674</v>
      </c>
      <c r="I27" s="45">
        <v>2.89</v>
      </c>
      <c r="J27" s="25" t="s">
        <v>44</v>
      </c>
      <c r="K27" s="1"/>
      <c r="L27" s="1"/>
      <c r="M27" s="1"/>
    </row>
    <row r="28" spans="1:13" x14ac:dyDescent="0.25">
      <c r="A28" s="25" t="s">
        <v>46</v>
      </c>
      <c r="B28" s="40">
        <v>589</v>
      </c>
      <c r="C28" s="38">
        <v>2.5499999999999998</v>
      </c>
      <c r="D28" s="39">
        <v>1503</v>
      </c>
      <c r="E28" s="40">
        <v>0</v>
      </c>
      <c r="F28" s="45">
        <v>0</v>
      </c>
      <c r="G28" s="45">
        <v>0</v>
      </c>
      <c r="H28" s="40">
        <v>589</v>
      </c>
      <c r="I28" s="38">
        <v>2.5499999999999998</v>
      </c>
      <c r="J28" s="25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8.75" thickBot="1" x14ac:dyDescent="0.3">
      <c r="A30" s="292" t="s">
        <v>50</v>
      </c>
      <c r="B30" s="292"/>
      <c r="C30" s="292"/>
      <c r="D30" s="292"/>
      <c r="E30" s="292"/>
      <c r="F30" s="292"/>
      <c r="G30" s="292"/>
      <c r="H30" s="292"/>
      <c r="I30" s="292"/>
      <c r="J30" s="292"/>
      <c r="K30" s="292"/>
      <c r="L30" s="1"/>
      <c r="M30" s="1"/>
    </row>
    <row r="31" spans="1:13" ht="15.75" thickBot="1" x14ac:dyDescent="0.3">
      <c r="A31" s="66" t="s">
        <v>22</v>
      </c>
      <c r="B31" s="267" t="s">
        <v>1</v>
      </c>
      <c r="C31" s="268"/>
      <c r="D31" s="283"/>
      <c r="E31" s="267" t="s">
        <v>2</v>
      </c>
      <c r="F31" s="268"/>
      <c r="G31" s="284"/>
      <c r="H31" s="267" t="s">
        <v>3</v>
      </c>
      <c r="I31" s="268"/>
      <c r="J31" s="283"/>
      <c r="K31" s="67"/>
      <c r="L31" s="68"/>
      <c r="M31" s="13"/>
    </row>
    <row r="32" spans="1:13" x14ac:dyDescent="0.25">
      <c r="A32" s="272" t="s">
        <v>24</v>
      </c>
      <c r="B32" s="58" t="s">
        <v>25</v>
      </c>
      <c r="C32" s="59" t="s">
        <v>26</v>
      </c>
      <c r="D32" s="60" t="s">
        <v>27</v>
      </c>
      <c r="E32" s="58" t="s">
        <v>25</v>
      </c>
      <c r="F32" s="59" t="s">
        <v>26</v>
      </c>
      <c r="G32" s="60" t="s">
        <v>27</v>
      </c>
      <c r="H32" s="61" t="s">
        <v>25</v>
      </c>
      <c r="I32" s="59" t="s">
        <v>26</v>
      </c>
      <c r="J32" s="69" t="s">
        <v>27</v>
      </c>
      <c r="K32" s="70" t="s">
        <v>51</v>
      </c>
      <c r="L32" s="70" t="s">
        <v>52</v>
      </c>
      <c r="M32" s="25" t="s">
        <v>28</v>
      </c>
    </row>
    <row r="33" spans="1:13" ht="15.75" thickBot="1" x14ac:dyDescent="0.3">
      <c r="A33" s="273"/>
      <c r="B33" s="26" t="s">
        <v>29</v>
      </c>
      <c r="C33" s="27" t="s">
        <v>48</v>
      </c>
      <c r="D33" s="28" t="s">
        <v>31</v>
      </c>
      <c r="E33" s="26" t="s">
        <v>29</v>
      </c>
      <c r="F33" s="27" t="s">
        <v>48</v>
      </c>
      <c r="G33" s="28" t="s">
        <v>31</v>
      </c>
      <c r="H33" s="26" t="s">
        <v>29</v>
      </c>
      <c r="I33" s="71" t="s">
        <v>48</v>
      </c>
      <c r="J33" s="72" t="s">
        <v>53</v>
      </c>
      <c r="K33" s="73" t="s">
        <v>54</v>
      </c>
      <c r="L33" s="74" t="s">
        <v>53</v>
      </c>
      <c r="M33" s="75" t="s">
        <v>32</v>
      </c>
    </row>
    <row r="34" spans="1:13" x14ac:dyDescent="0.25">
      <c r="A34" s="25" t="s">
        <v>55</v>
      </c>
      <c r="B34" s="37">
        <v>0</v>
      </c>
      <c r="C34" s="76">
        <v>0</v>
      </c>
      <c r="D34" s="39">
        <v>0</v>
      </c>
      <c r="E34" s="40">
        <v>1559</v>
      </c>
      <c r="F34" s="77">
        <v>2.86</v>
      </c>
      <c r="G34" s="78">
        <v>4462</v>
      </c>
      <c r="H34" s="41">
        <v>1559</v>
      </c>
      <c r="I34" s="38">
        <v>2.86</v>
      </c>
      <c r="J34" s="79">
        <v>4462</v>
      </c>
      <c r="K34" s="80">
        <v>94.37</v>
      </c>
      <c r="L34" s="78">
        <v>4211</v>
      </c>
      <c r="M34" s="75" t="s">
        <v>34</v>
      </c>
    </row>
    <row r="35" spans="1:13" x14ac:dyDescent="0.25">
      <c r="A35" s="25" t="s">
        <v>49</v>
      </c>
      <c r="B35" s="40">
        <v>0</v>
      </c>
      <c r="C35" s="76">
        <v>0</v>
      </c>
      <c r="D35" s="43">
        <v>0</v>
      </c>
      <c r="E35" s="40">
        <v>223</v>
      </c>
      <c r="F35" s="77">
        <v>1.82</v>
      </c>
      <c r="G35" s="78">
        <v>406</v>
      </c>
      <c r="H35" s="40">
        <v>223</v>
      </c>
      <c r="I35" s="38">
        <v>1.82</v>
      </c>
      <c r="J35" s="43">
        <v>406</v>
      </c>
      <c r="K35" s="81">
        <v>94.37</v>
      </c>
      <c r="L35" s="46">
        <v>383</v>
      </c>
      <c r="M35" s="75" t="s">
        <v>36</v>
      </c>
    </row>
    <row r="36" spans="1:13" x14ac:dyDescent="0.25">
      <c r="A36" s="25" t="s">
        <v>39</v>
      </c>
      <c r="B36" s="40">
        <v>82</v>
      </c>
      <c r="C36" s="76">
        <v>1.38</v>
      </c>
      <c r="D36" s="43">
        <v>113</v>
      </c>
      <c r="E36" s="40">
        <v>0</v>
      </c>
      <c r="F36" s="77">
        <v>0</v>
      </c>
      <c r="G36" s="78">
        <v>0</v>
      </c>
      <c r="H36" s="40">
        <v>82</v>
      </c>
      <c r="I36" s="38">
        <v>1.38</v>
      </c>
      <c r="J36" s="43">
        <v>113</v>
      </c>
      <c r="K36" s="81">
        <v>93.38</v>
      </c>
      <c r="L36" s="46">
        <v>106</v>
      </c>
      <c r="M36" s="75" t="s">
        <v>38</v>
      </c>
    </row>
    <row r="37" spans="1:13" x14ac:dyDescent="0.25">
      <c r="A37" s="25" t="s">
        <v>43</v>
      </c>
      <c r="B37" s="40">
        <v>0</v>
      </c>
      <c r="C37" s="76">
        <v>0</v>
      </c>
      <c r="D37" s="43">
        <v>0</v>
      </c>
      <c r="E37" s="40">
        <v>807</v>
      </c>
      <c r="F37" s="82">
        <v>2.56</v>
      </c>
      <c r="G37" s="46">
        <v>2069</v>
      </c>
      <c r="H37" s="40">
        <v>807</v>
      </c>
      <c r="I37" s="38">
        <v>2.56</v>
      </c>
      <c r="J37" s="43">
        <v>2069</v>
      </c>
      <c r="K37" s="81">
        <v>94.37</v>
      </c>
      <c r="L37" s="46">
        <v>1953</v>
      </c>
      <c r="M37" s="75" t="s">
        <v>42</v>
      </c>
    </row>
    <row r="38" spans="1:13" ht="15.75" thickBot="1" x14ac:dyDescent="0.3">
      <c r="A38" s="47"/>
      <c r="B38" s="48">
        <v>82</v>
      </c>
      <c r="C38" s="83">
        <v>1.38</v>
      </c>
      <c r="D38" s="84">
        <f>SUM(D34:D37)</f>
        <v>113</v>
      </c>
      <c r="E38" s="48">
        <f>SUM(E34:E37)</f>
        <v>2589</v>
      </c>
      <c r="F38" s="85">
        <v>2.68</v>
      </c>
      <c r="G38" s="86">
        <f>SUM(G34:G37)</f>
        <v>6937</v>
      </c>
      <c r="H38" s="87">
        <f>SUM(H34:H37)</f>
        <v>2671</v>
      </c>
      <c r="I38" s="88">
        <v>2.64</v>
      </c>
      <c r="J38" s="89">
        <f>SUM(J34:J37)</f>
        <v>7050</v>
      </c>
      <c r="K38" s="90">
        <v>94.35</v>
      </c>
      <c r="L38" s="86">
        <f>SUM(L34:L37)</f>
        <v>6653</v>
      </c>
      <c r="M38" s="9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8.75" thickBot="1" x14ac:dyDescent="0.3">
      <c r="A40" s="9" t="s">
        <v>56</v>
      </c>
      <c r="B40" s="10"/>
      <c r="C40" s="10"/>
      <c r="D40" s="10"/>
      <c r="E40" s="10"/>
      <c r="F40" s="11"/>
      <c r="G40" s="11"/>
      <c r="H40" s="12"/>
      <c r="I40" s="12"/>
      <c r="J40" s="12"/>
      <c r="K40" s="12"/>
      <c r="L40" s="1"/>
      <c r="M40" s="1"/>
    </row>
    <row r="41" spans="1:13" ht="15.75" thickBot="1" x14ac:dyDescent="0.3">
      <c r="A41" s="57" t="s">
        <v>22</v>
      </c>
      <c r="B41" s="285" t="s">
        <v>1</v>
      </c>
      <c r="C41" s="286"/>
      <c r="D41" s="287"/>
      <c r="E41" s="285" t="s">
        <v>2</v>
      </c>
      <c r="F41" s="286"/>
      <c r="G41" s="288"/>
      <c r="H41" s="285" t="s">
        <v>3</v>
      </c>
      <c r="I41" s="286"/>
      <c r="J41" s="286"/>
      <c r="K41" s="289"/>
      <c r="L41" s="290"/>
      <c r="M41" s="92"/>
    </row>
    <row r="42" spans="1:13" x14ac:dyDescent="0.25">
      <c r="A42" s="274" t="s">
        <v>24</v>
      </c>
      <c r="B42" s="58" t="s">
        <v>25</v>
      </c>
      <c r="C42" s="59" t="s">
        <v>26</v>
      </c>
      <c r="D42" s="60" t="s">
        <v>27</v>
      </c>
      <c r="E42" s="58" t="s">
        <v>25</v>
      </c>
      <c r="F42" s="59" t="s">
        <v>26</v>
      </c>
      <c r="G42" s="60" t="s">
        <v>27</v>
      </c>
      <c r="H42" s="58" t="s">
        <v>25</v>
      </c>
      <c r="I42" s="59" t="s">
        <v>26</v>
      </c>
      <c r="J42" s="61" t="s">
        <v>27</v>
      </c>
      <c r="K42" s="20" t="s">
        <v>51</v>
      </c>
      <c r="L42" s="93" t="s">
        <v>57</v>
      </c>
      <c r="M42" s="75" t="s">
        <v>28</v>
      </c>
    </row>
    <row r="43" spans="1:13" ht="15.75" thickBot="1" x14ac:dyDescent="0.3">
      <c r="A43" s="275"/>
      <c r="B43" s="26" t="s">
        <v>29</v>
      </c>
      <c r="C43" s="27" t="s">
        <v>48</v>
      </c>
      <c r="D43" s="28" t="s">
        <v>31</v>
      </c>
      <c r="E43" s="26" t="s">
        <v>29</v>
      </c>
      <c r="F43" s="27" t="s">
        <v>48</v>
      </c>
      <c r="G43" s="28" t="s">
        <v>31</v>
      </c>
      <c r="H43" s="26" t="s">
        <v>29</v>
      </c>
      <c r="I43" s="27" t="s">
        <v>48</v>
      </c>
      <c r="J43" s="29" t="s">
        <v>31</v>
      </c>
      <c r="K43" s="26" t="s">
        <v>58</v>
      </c>
      <c r="L43" s="28" t="s">
        <v>31</v>
      </c>
      <c r="M43" s="75" t="s">
        <v>32</v>
      </c>
    </row>
    <row r="44" spans="1:13" x14ac:dyDescent="0.25">
      <c r="A44" s="25" t="s">
        <v>55</v>
      </c>
      <c r="B44" s="94">
        <v>0</v>
      </c>
      <c r="C44" s="95">
        <v>0</v>
      </c>
      <c r="D44" s="96">
        <v>0</v>
      </c>
      <c r="E44" s="97">
        <v>1204</v>
      </c>
      <c r="F44" s="98">
        <v>2.86</v>
      </c>
      <c r="G44" s="98">
        <v>3449</v>
      </c>
      <c r="H44" s="99">
        <v>1204</v>
      </c>
      <c r="I44" s="95">
        <v>2.86</v>
      </c>
      <c r="J44" s="100">
        <v>3449</v>
      </c>
      <c r="K44" s="97">
        <v>94.8</v>
      </c>
      <c r="L44" s="101">
        <v>3270</v>
      </c>
      <c r="M44" s="75" t="s">
        <v>34</v>
      </c>
    </row>
    <row r="45" spans="1:13" x14ac:dyDescent="0.25">
      <c r="A45" s="25" t="s">
        <v>59</v>
      </c>
      <c r="B45" s="102">
        <v>0</v>
      </c>
      <c r="C45" s="103">
        <v>0</v>
      </c>
      <c r="D45" s="104">
        <v>0</v>
      </c>
      <c r="E45" s="102">
        <v>53</v>
      </c>
      <c r="F45" s="98">
        <v>2.2999999999999998</v>
      </c>
      <c r="G45" s="98">
        <v>121</v>
      </c>
      <c r="H45" s="105">
        <v>53</v>
      </c>
      <c r="I45" s="103">
        <v>2.2999999999999998</v>
      </c>
      <c r="J45" s="103">
        <v>121</v>
      </c>
      <c r="K45" s="102">
        <v>94.8</v>
      </c>
      <c r="L45" s="104">
        <v>115</v>
      </c>
      <c r="M45" s="75" t="s">
        <v>36</v>
      </c>
    </row>
    <row r="46" spans="1:13" x14ac:dyDescent="0.25">
      <c r="A46" s="65" t="s">
        <v>60</v>
      </c>
      <c r="B46" s="102">
        <v>0</v>
      </c>
      <c r="C46" s="103">
        <v>0</v>
      </c>
      <c r="D46" s="104">
        <v>0</v>
      </c>
      <c r="E46" s="102">
        <v>232</v>
      </c>
      <c r="F46" s="98">
        <v>1.8</v>
      </c>
      <c r="G46" s="98">
        <v>418</v>
      </c>
      <c r="H46" s="105">
        <v>232</v>
      </c>
      <c r="I46" s="103">
        <v>1.8</v>
      </c>
      <c r="J46" s="103">
        <v>418</v>
      </c>
      <c r="K46" s="102">
        <v>94.8</v>
      </c>
      <c r="L46" s="104">
        <v>396</v>
      </c>
      <c r="M46" s="75" t="s">
        <v>38</v>
      </c>
    </row>
    <row r="47" spans="1:13" x14ac:dyDescent="0.25">
      <c r="A47" s="25" t="s">
        <v>61</v>
      </c>
      <c r="B47" s="106">
        <v>0</v>
      </c>
      <c r="C47" s="107">
        <v>0</v>
      </c>
      <c r="D47" s="108">
        <v>0</v>
      </c>
      <c r="E47" s="106">
        <v>63</v>
      </c>
      <c r="F47" s="109">
        <v>1.53</v>
      </c>
      <c r="G47" s="110">
        <v>96</v>
      </c>
      <c r="H47" s="105">
        <v>63</v>
      </c>
      <c r="I47" s="109">
        <v>1.53</v>
      </c>
      <c r="J47" s="110">
        <v>96</v>
      </c>
      <c r="K47" s="102">
        <v>94.8</v>
      </c>
      <c r="L47" s="104">
        <v>91</v>
      </c>
      <c r="M47" s="75" t="s">
        <v>40</v>
      </c>
    </row>
    <row r="48" spans="1:13" x14ac:dyDescent="0.25">
      <c r="A48" s="25" t="s">
        <v>62</v>
      </c>
      <c r="B48" s="102">
        <v>31</v>
      </c>
      <c r="C48" s="103">
        <v>1.27</v>
      </c>
      <c r="D48" s="104">
        <v>40</v>
      </c>
      <c r="E48" s="102">
        <v>0</v>
      </c>
      <c r="F48" s="111">
        <v>0</v>
      </c>
      <c r="G48" s="111">
        <v>0</v>
      </c>
      <c r="H48" s="105">
        <v>31</v>
      </c>
      <c r="I48" s="111">
        <v>1.27</v>
      </c>
      <c r="J48" s="103">
        <v>40</v>
      </c>
      <c r="K48" s="102">
        <v>94.8</v>
      </c>
      <c r="L48" s="104">
        <v>38</v>
      </c>
      <c r="M48" s="75" t="s">
        <v>42</v>
      </c>
    </row>
    <row r="49" spans="1:13" x14ac:dyDescent="0.25">
      <c r="A49" s="25" t="s">
        <v>43</v>
      </c>
      <c r="B49" s="102">
        <v>0</v>
      </c>
      <c r="C49" s="103">
        <v>0</v>
      </c>
      <c r="D49" s="104">
        <v>0</v>
      </c>
      <c r="E49" s="112">
        <v>454</v>
      </c>
      <c r="F49" s="111">
        <v>2.44</v>
      </c>
      <c r="G49" s="113">
        <v>1109</v>
      </c>
      <c r="H49" s="105">
        <v>454</v>
      </c>
      <c r="I49" s="114">
        <v>2.44</v>
      </c>
      <c r="J49" s="115">
        <v>1109</v>
      </c>
      <c r="K49" s="102">
        <v>94.8</v>
      </c>
      <c r="L49" s="104">
        <v>1051</v>
      </c>
      <c r="M49" s="75" t="s">
        <v>44</v>
      </c>
    </row>
    <row r="50" spans="1:13" x14ac:dyDescent="0.25">
      <c r="A50" s="1"/>
      <c r="B50" s="102"/>
      <c r="C50" s="103"/>
      <c r="D50" s="104"/>
      <c r="E50" s="102"/>
      <c r="F50" s="111"/>
      <c r="G50" s="111"/>
      <c r="H50" s="105"/>
      <c r="I50" s="30"/>
      <c r="J50" s="30"/>
      <c r="K50" s="102"/>
      <c r="L50" s="43"/>
      <c r="M50" s="75"/>
    </row>
    <row r="51" spans="1:13" x14ac:dyDescent="0.25">
      <c r="A51" s="25"/>
      <c r="B51" s="102"/>
      <c r="C51" s="103"/>
      <c r="D51" s="116"/>
      <c r="E51" s="102"/>
      <c r="F51" s="111"/>
      <c r="G51" s="111"/>
      <c r="H51" s="105"/>
      <c r="I51" s="103"/>
      <c r="J51" s="117"/>
      <c r="K51" s="102"/>
      <c r="L51" s="43"/>
      <c r="M51" s="75"/>
    </row>
    <row r="52" spans="1:13" ht="15.75" thickBot="1" x14ac:dyDescent="0.3">
      <c r="A52" s="47"/>
      <c r="B52" s="118">
        <f>SUM(B44:B51)</f>
        <v>31</v>
      </c>
      <c r="C52" s="119">
        <f>C51+C50+C49+C48+C47+C46+C45+C44</f>
        <v>1.27</v>
      </c>
      <c r="D52" s="120">
        <f>SUM(D44:D51)</f>
        <v>40</v>
      </c>
      <c r="E52" s="118">
        <f>SUM(E44:E51)</f>
        <v>2006</v>
      </c>
      <c r="F52" s="121">
        <v>2.59</v>
      </c>
      <c r="G52" s="121">
        <f>SUM(G44:G51)</f>
        <v>5193</v>
      </c>
      <c r="H52" s="122">
        <f>SUM(H44:H51)</f>
        <v>2037</v>
      </c>
      <c r="I52" s="123">
        <v>2.57</v>
      </c>
      <c r="J52" s="124">
        <f>SUM(J44:J51)</f>
        <v>5233</v>
      </c>
      <c r="K52" s="26">
        <v>94.35</v>
      </c>
      <c r="L52" s="50">
        <f>SUM(L44:L51)</f>
        <v>4961</v>
      </c>
      <c r="M52" s="91"/>
    </row>
    <row r="53" spans="1:13" ht="15.7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5">
      <c r="A54" s="125" t="s">
        <v>63</v>
      </c>
      <c r="B54" s="276" t="s">
        <v>64</v>
      </c>
      <c r="C54" s="276"/>
      <c r="D54" s="277"/>
      <c r="E54" s="278" t="s">
        <v>65</v>
      </c>
      <c r="F54" s="12"/>
      <c r="G54" s="12"/>
      <c r="H54" s="12"/>
      <c r="I54" s="12"/>
      <c r="J54" s="12"/>
      <c r="K54" s="12"/>
      <c r="L54" s="1"/>
      <c r="M54" s="1"/>
    </row>
    <row r="55" spans="1:13" x14ac:dyDescent="0.25">
      <c r="A55" s="281" t="s">
        <v>24</v>
      </c>
      <c r="B55" s="126" t="s">
        <v>25</v>
      </c>
      <c r="C55" s="126" t="s">
        <v>26</v>
      </c>
      <c r="D55" s="127" t="s">
        <v>27</v>
      </c>
      <c r="E55" s="279"/>
      <c r="F55" s="12"/>
      <c r="G55" s="12"/>
      <c r="H55" s="12"/>
      <c r="I55" s="12"/>
      <c r="J55" s="12"/>
      <c r="K55" s="12"/>
      <c r="L55" s="1"/>
      <c r="M55" s="1"/>
    </row>
    <row r="56" spans="1:13" x14ac:dyDescent="0.25">
      <c r="A56" s="282"/>
      <c r="B56" s="126" t="s">
        <v>66</v>
      </c>
      <c r="C56" s="128" t="s">
        <v>67</v>
      </c>
      <c r="D56" s="127" t="s">
        <v>53</v>
      </c>
      <c r="E56" s="279"/>
      <c r="F56" s="12"/>
      <c r="G56" s="12"/>
      <c r="H56" s="12"/>
      <c r="I56" s="12"/>
      <c r="J56" s="12"/>
      <c r="K56" s="12"/>
      <c r="L56" s="1"/>
      <c r="M56" s="1"/>
    </row>
    <row r="57" spans="1:13" x14ac:dyDescent="0.25">
      <c r="A57" s="40" t="s">
        <v>68</v>
      </c>
      <c r="B57" s="129">
        <v>0</v>
      </c>
      <c r="C57" s="34">
        <v>0</v>
      </c>
      <c r="D57" s="38">
        <v>0</v>
      </c>
      <c r="E57" s="279"/>
      <c r="F57" s="12"/>
      <c r="G57" s="12"/>
      <c r="H57" s="12"/>
      <c r="I57" s="12"/>
      <c r="J57" s="12"/>
      <c r="K57" s="12"/>
      <c r="L57" s="1"/>
      <c r="M57" s="1"/>
    </row>
    <row r="58" spans="1:13" x14ac:dyDescent="0.25">
      <c r="A58" s="40" t="s">
        <v>69</v>
      </c>
      <c r="B58" s="45">
        <v>66</v>
      </c>
      <c r="C58" s="45">
        <v>1.67</v>
      </c>
      <c r="D58" s="38">
        <v>110</v>
      </c>
      <c r="E58" s="279"/>
      <c r="F58" s="12"/>
      <c r="G58" s="12"/>
      <c r="H58" s="12"/>
      <c r="I58" s="12"/>
      <c r="J58" s="12"/>
      <c r="K58" s="12"/>
      <c r="L58" s="1"/>
      <c r="M58" s="1"/>
    </row>
    <row r="59" spans="1:13" ht="45" x14ac:dyDescent="0.25">
      <c r="A59" s="130" t="s">
        <v>70</v>
      </c>
      <c r="B59" s="45">
        <v>286</v>
      </c>
      <c r="C59" s="45">
        <v>1.51</v>
      </c>
      <c r="D59" s="38">
        <v>433</v>
      </c>
      <c r="E59" s="279"/>
      <c r="F59" s="12"/>
      <c r="G59" s="12"/>
      <c r="H59" s="12"/>
      <c r="I59" s="12"/>
      <c r="J59" s="12"/>
      <c r="K59" s="12"/>
      <c r="L59" s="1"/>
      <c r="M59" s="1"/>
    </row>
    <row r="60" spans="1:13" x14ac:dyDescent="0.25">
      <c r="A60" s="40" t="s">
        <v>71</v>
      </c>
      <c r="B60" s="45">
        <v>0</v>
      </c>
      <c r="C60" s="45">
        <v>0</v>
      </c>
      <c r="D60" s="38">
        <v>0</v>
      </c>
      <c r="E60" s="279"/>
      <c r="F60" s="12"/>
      <c r="G60" s="12"/>
      <c r="H60" s="12"/>
      <c r="I60" s="12"/>
      <c r="J60" s="12"/>
      <c r="K60" s="12"/>
      <c r="L60" s="1"/>
      <c r="M60" s="1"/>
    </row>
    <row r="61" spans="1:13" x14ac:dyDescent="0.25">
      <c r="A61" s="40" t="s">
        <v>72</v>
      </c>
      <c r="B61" s="45">
        <v>190</v>
      </c>
      <c r="C61" s="45">
        <v>0.76</v>
      </c>
      <c r="D61" s="38">
        <v>145</v>
      </c>
      <c r="E61" s="279"/>
      <c r="F61" s="12"/>
      <c r="G61" s="12"/>
      <c r="H61" s="12"/>
      <c r="I61" s="12"/>
      <c r="J61" s="12"/>
      <c r="K61" s="12"/>
      <c r="L61" s="1"/>
      <c r="M61" s="1"/>
    </row>
    <row r="62" spans="1:13" x14ac:dyDescent="0.25">
      <c r="A62" s="40" t="s">
        <v>73</v>
      </c>
      <c r="B62" s="45">
        <v>5281</v>
      </c>
      <c r="C62" s="45">
        <v>2.0299999999999998</v>
      </c>
      <c r="D62" s="38">
        <v>10740</v>
      </c>
      <c r="E62" s="279"/>
      <c r="F62" s="12"/>
      <c r="G62" s="12"/>
      <c r="H62" s="12"/>
      <c r="I62" s="12"/>
      <c r="J62" s="12"/>
      <c r="K62" s="12"/>
      <c r="L62" s="1"/>
      <c r="M62" s="1"/>
    </row>
    <row r="63" spans="1:13" x14ac:dyDescent="0.25">
      <c r="A63" s="40" t="s">
        <v>74</v>
      </c>
      <c r="B63" s="45">
        <v>226</v>
      </c>
      <c r="C63" s="45">
        <v>2.77</v>
      </c>
      <c r="D63" s="38">
        <v>627</v>
      </c>
      <c r="E63" s="279"/>
      <c r="F63" s="12"/>
      <c r="G63" s="12"/>
      <c r="H63" s="12"/>
      <c r="I63" s="12"/>
      <c r="J63" s="12"/>
      <c r="K63" s="12"/>
      <c r="L63" s="1"/>
      <c r="M63" s="1"/>
    </row>
    <row r="64" spans="1:13" x14ac:dyDescent="0.25">
      <c r="A64" s="40" t="s">
        <v>75</v>
      </c>
      <c r="B64" s="45">
        <v>1000</v>
      </c>
      <c r="C64" s="45">
        <v>1.95</v>
      </c>
      <c r="D64" s="38">
        <v>1947</v>
      </c>
      <c r="E64" s="279"/>
      <c r="F64" s="12"/>
      <c r="G64" s="12"/>
      <c r="H64" s="12"/>
      <c r="I64" s="12"/>
      <c r="J64" s="12"/>
      <c r="K64" s="12"/>
      <c r="L64" s="1"/>
      <c r="M64" s="1"/>
    </row>
    <row r="65" spans="1:13" x14ac:dyDescent="0.25">
      <c r="A65" s="40" t="s">
        <v>76</v>
      </c>
      <c r="B65" s="45">
        <v>370</v>
      </c>
      <c r="C65" s="45">
        <v>1.19</v>
      </c>
      <c r="D65" s="38">
        <v>442</v>
      </c>
      <c r="E65" s="279"/>
      <c r="F65" s="12"/>
      <c r="G65" s="12"/>
      <c r="H65" s="12"/>
      <c r="I65" s="12"/>
      <c r="J65" s="12"/>
      <c r="K65" s="12"/>
      <c r="L65" s="1"/>
      <c r="M65" s="1"/>
    </row>
    <row r="66" spans="1:13" ht="15.75" thickBot="1" x14ac:dyDescent="0.3">
      <c r="A66" s="131" t="s">
        <v>77</v>
      </c>
      <c r="B66" s="132">
        <v>0</v>
      </c>
      <c r="C66" s="132">
        <v>0</v>
      </c>
      <c r="D66" s="133">
        <v>0</v>
      </c>
      <c r="E66" s="279"/>
      <c r="F66" s="12"/>
      <c r="G66" s="12"/>
      <c r="H66" s="12"/>
      <c r="I66" s="12"/>
      <c r="J66" s="12"/>
      <c r="K66" s="12"/>
      <c r="L66" s="1"/>
      <c r="M66" s="1"/>
    </row>
    <row r="67" spans="1:13" ht="15.75" thickBot="1" x14ac:dyDescent="0.3">
      <c r="A67" s="134"/>
      <c r="B67" s="135">
        <f>SUM(B57:B66)</f>
        <v>7419</v>
      </c>
      <c r="C67" s="136">
        <v>1.95</v>
      </c>
      <c r="D67" s="137">
        <f>SUM(D57:D66)</f>
        <v>14444</v>
      </c>
      <c r="E67" s="279"/>
      <c r="F67" s="12"/>
      <c r="G67" s="12"/>
      <c r="H67" s="12"/>
      <c r="I67" s="12"/>
      <c r="J67" s="12"/>
      <c r="K67" s="12"/>
      <c r="L67" s="1"/>
      <c r="M67" s="1"/>
    </row>
    <row r="68" spans="1:13" x14ac:dyDescent="0.25">
      <c r="A68" s="31" t="s">
        <v>78</v>
      </c>
      <c r="B68" s="34">
        <v>0</v>
      </c>
      <c r="C68" s="77">
        <v>0</v>
      </c>
      <c r="D68" s="32">
        <v>0</v>
      </c>
      <c r="E68" s="279"/>
      <c r="F68" s="12"/>
      <c r="G68" s="12"/>
      <c r="H68" s="12"/>
      <c r="I68" s="12"/>
      <c r="J68" s="12"/>
      <c r="K68" s="12"/>
      <c r="L68" s="1"/>
      <c r="M68" s="1"/>
    </row>
    <row r="69" spans="1:13" x14ac:dyDescent="0.25">
      <c r="A69" s="40" t="s">
        <v>79</v>
      </c>
      <c r="B69" s="45">
        <v>0</v>
      </c>
      <c r="C69" s="82">
        <v>0</v>
      </c>
      <c r="D69" s="38">
        <v>0</v>
      </c>
      <c r="E69" s="279"/>
      <c r="F69" s="12"/>
      <c r="G69" s="12"/>
      <c r="H69" s="12"/>
      <c r="I69" s="12"/>
      <c r="J69" s="12"/>
      <c r="K69" s="12"/>
      <c r="L69" s="1"/>
      <c r="M69" s="1"/>
    </row>
    <row r="70" spans="1:13" x14ac:dyDescent="0.25">
      <c r="A70" s="138" t="s">
        <v>80</v>
      </c>
      <c r="B70" s="45">
        <v>0</v>
      </c>
      <c r="C70" s="82">
        <v>0</v>
      </c>
      <c r="D70" s="38">
        <v>0</v>
      </c>
      <c r="E70" s="279"/>
      <c r="F70" s="12"/>
      <c r="G70" s="12"/>
      <c r="H70" s="12"/>
      <c r="I70" s="12"/>
      <c r="J70" s="12"/>
      <c r="K70" s="12"/>
      <c r="L70" s="1"/>
      <c r="M70" s="1"/>
    </row>
    <row r="71" spans="1:13" ht="15.75" thickBot="1" x14ac:dyDescent="0.3">
      <c r="A71" s="139" t="s">
        <v>81</v>
      </c>
      <c r="B71" s="52">
        <v>0</v>
      </c>
      <c r="C71" s="140">
        <v>0</v>
      </c>
      <c r="D71" s="141">
        <v>0</v>
      </c>
      <c r="E71" s="279"/>
      <c r="F71" s="12"/>
      <c r="G71" s="12"/>
      <c r="H71" s="12"/>
      <c r="I71" s="12"/>
      <c r="J71" s="12"/>
      <c r="K71" s="12"/>
      <c r="L71" s="1"/>
      <c r="M71" s="1"/>
    </row>
    <row r="72" spans="1:13" ht="15.75" thickBot="1" x14ac:dyDescent="0.3">
      <c r="A72" s="142"/>
      <c r="B72" s="143">
        <v>0</v>
      </c>
      <c r="C72" s="144">
        <v>0</v>
      </c>
      <c r="D72" s="143">
        <v>0</v>
      </c>
      <c r="E72" s="280"/>
      <c r="F72" s="12"/>
      <c r="G72" s="12"/>
      <c r="H72" s="12"/>
      <c r="I72" s="12"/>
      <c r="J72" s="12"/>
      <c r="K72" s="12"/>
      <c r="L72" s="1"/>
      <c r="M72" s="1"/>
    </row>
    <row r="73" spans="1:13" x14ac:dyDescent="0.25">
      <c r="A73" s="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"/>
      <c r="M73" s="1"/>
    </row>
    <row r="74" spans="1:13" ht="15.75" thickBot="1" x14ac:dyDescent="0.3">
      <c r="A74" s="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"/>
      <c r="M74" s="1"/>
    </row>
    <row r="75" spans="1:13" ht="15.75" thickBot="1" x14ac:dyDescent="0.3">
      <c r="A75" s="66" t="s">
        <v>82</v>
      </c>
      <c r="B75" s="267" t="s">
        <v>83</v>
      </c>
      <c r="C75" s="268"/>
      <c r="D75" s="283"/>
      <c r="E75" s="267" t="s">
        <v>84</v>
      </c>
      <c r="F75" s="268"/>
      <c r="G75" s="284"/>
      <c r="H75" s="267" t="s">
        <v>85</v>
      </c>
      <c r="I75" s="268"/>
      <c r="J75" s="268"/>
      <c r="K75" s="269" t="s">
        <v>86</v>
      </c>
      <c r="L75" s="1"/>
      <c r="M75" s="1"/>
    </row>
    <row r="76" spans="1:13" x14ac:dyDescent="0.25">
      <c r="A76" s="272" t="s">
        <v>24</v>
      </c>
      <c r="B76" s="58" t="s">
        <v>25</v>
      </c>
      <c r="C76" s="59" t="s">
        <v>26</v>
      </c>
      <c r="D76" s="60" t="s">
        <v>27</v>
      </c>
      <c r="E76" s="58" t="s">
        <v>25</v>
      </c>
      <c r="F76" s="59" t="s">
        <v>26</v>
      </c>
      <c r="G76" s="60" t="s">
        <v>27</v>
      </c>
      <c r="H76" s="145" t="s">
        <v>25</v>
      </c>
      <c r="I76" s="59" t="s">
        <v>26</v>
      </c>
      <c r="J76" s="146" t="s">
        <v>27</v>
      </c>
      <c r="K76" s="270"/>
      <c r="L76" s="1"/>
      <c r="M76" s="1"/>
    </row>
    <row r="77" spans="1:13" ht="15.75" thickBot="1" x14ac:dyDescent="0.3">
      <c r="A77" s="273"/>
      <c r="B77" s="26" t="s">
        <v>29</v>
      </c>
      <c r="C77" s="27" t="s">
        <v>48</v>
      </c>
      <c r="D77" s="28" t="s">
        <v>31</v>
      </c>
      <c r="E77" s="26" t="s">
        <v>29</v>
      </c>
      <c r="F77" s="27" t="s">
        <v>48</v>
      </c>
      <c r="G77" s="28" t="s">
        <v>31</v>
      </c>
      <c r="H77" s="26" t="s">
        <v>29</v>
      </c>
      <c r="I77" s="71" t="s">
        <v>48</v>
      </c>
      <c r="J77" s="72" t="s">
        <v>53</v>
      </c>
      <c r="K77" s="270"/>
      <c r="L77" s="1"/>
      <c r="M77" s="1"/>
    </row>
    <row r="78" spans="1:13" x14ac:dyDescent="0.25">
      <c r="A78" s="25" t="s">
        <v>87</v>
      </c>
      <c r="B78" s="147">
        <v>0</v>
      </c>
      <c r="C78" s="76">
        <v>0</v>
      </c>
      <c r="D78" s="148">
        <v>0</v>
      </c>
      <c r="E78" s="149">
        <v>334</v>
      </c>
      <c r="F78" s="77">
        <v>2.68</v>
      </c>
      <c r="G78" s="149">
        <v>895</v>
      </c>
      <c r="H78" s="150">
        <v>334</v>
      </c>
      <c r="I78" s="76">
        <v>2.68</v>
      </c>
      <c r="J78" s="151">
        <v>895</v>
      </c>
      <c r="K78" s="270"/>
      <c r="L78" s="1"/>
      <c r="M78" s="1"/>
    </row>
    <row r="79" spans="1:13" x14ac:dyDescent="0.25">
      <c r="A79" s="45" t="s">
        <v>33</v>
      </c>
      <c r="B79" s="152">
        <v>73</v>
      </c>
      <c r="C79" s="76">
        <v>1.39</v>
      </c>
      <c r="D79" s="46">
        <v>102</v>
      </c>
      <c r="E79" s="153">
        <v>0</v>
      </c>
      <c r="F79" s="77">
        <v>0</v>
      </c>
      <c r="G79" s="46">
        <v>0</v>
      </c>
      <c r="H79" s="129">
        <v>73</v>
      </c>
      <c r="I79" s="76">
        <v>1.39</v>
      </c>
      <c r="J79" s="38">
        <v>102</v>
      </c>
      <c r="K79" s="270"/>
      <c r="L79" s="1"/>
      <c r="M79" s="1"/>
    </row>
    <row r="80" spans="1:13" ht="30" x14ac:dyDescent="0.25">
      <c r="A80" s="154" t="s">
        <v>88</v>
      </c>
      <c r="B80" s="152">
        <v>114</v>
      </c>
      <c r="C80" s="76">
        <v>0.71</v>
      </c>
      <c r="D80" s="46">
        <v>81</v>
      </c>
      <c r="E80" s="153">
        <v>0</v>
      </c>
      <c r="F80" s="77">
        <v>0</v>
      </c>
      <c r="G80" s="78">
        <v>0</v>
      </c>
      <c r="H80" s="129">
        <v>114</v>
      </c>
      <c r="I80" s="76">
        <v>0.71</v>
      </c>
      <c r="J80" s="38">
        <v>81</v>
      </c>
      <c r="K80" s="270"/>
      <c r="L80" s="1"/>
      <c r="M80" s="1"/>
    </row>
    <row r="81" spans="1:13" x14ac:dyDescent="0.25">
      <c r="A81" s="45" t="s">
        <v>89</v>
      </c>
      <c r="B81" s="152">
        <v>3968</v>
      </c>
      <c r="C81" s="76">
        <v>0.52</v>
      </c>
      <c r="D81" s="46">
        <v>2059</v>
      </c>
      <c r="E81" s="153">
        <v>0</v>
      </c>
      <c r="F81" s="82">
        <v>0</v>
      </c>
      <c r="G81" s="46">
        <v>0</v>
      </c>
      <c r="H81" s="129">
        <v>3968</v>
      </c>
      <c r="I81" s="76">
        <v>0.52</v>
      </c>
      <c r="J81" s="38">
        <v>2059</v>
      </c>
      <c r="K81" s="270"/>
      <c r="L81" s="1"/>
      <c r="M81" s="1"/>
    </row>
    <row r="82" spans="1:13" x14ac:dyDescent="0.25">
      <c r="A82" s="45" t="s">
        <v>90</v>
      </c>
      <c r="B82" s="155">
        <v>1416</v>
      </c>
      <c r="C82" s="76">
        <v>0.52</v>
      </c>
      <c r="D82" s="46">
        <v>735</v>
      </c>
      <c r="E82" s="156">
        <v>0</v>
      </c>
      <c r="F82" s="157">
        <v>0</v>
      </c>
      <c r="G82" s="158">
        <v>0</v>
      </c>
      <c r="H82" s="159">
        <v>1416</v>
      </c>
      <c r="I82" s="76">
        <v>0.52</v>
      </c>
      <c r="J82" s="160">
        <v>735</v>
      </c>
      <c r="K82" s="270"/>
      <c r="L82" s="1"/>
      <c r="M82" s="1"/>
    </row>
    <row r="83" spans="1:13" x14ac:dyDescent="0.25">
      <c r="A83" s="138" t="s">
        <v>91</v>
      </c>
      <c r="B83" s="161">
        <v>101</v>
      </c>
      <c r="C83" s="162">
        <v>1.05</v>
      </c>
      <c r="D83" s="163">
        <v>107</v>
      </c>
      <c r="E83" s="163">
        <v>0</v>
      </c>
      <c r="F83" s="164">
        <v>0</v>
      </c>
      <c r="G83" s="132">
        <v>0</v>
      </c>
      <c r="H83" s="165">
        <v>101</v>
      </c>
      <c r="I83" s="162">
        <v>1.05</v>
      </c>
      <c r="J83" s="133">
        <v>107</v>
      </c>
      <c r="K83" s="270"/>
      <c r="L83" s="1"/>
      <c r="M83" s="1"/>
    </row>
    <row r="84" spans="1:13" x14ac:dyDescent="0.25">
      <c r="A84" s="166" t="s">
        <v>92</v>
      </c>
      <c r="B84" s="167">
        <v>604</v>
      </c>
      <c r="C84" s="168">
        <v>0.52</v>
      </c>
      <c r="D84" s="169">
        <v>316</v>
      </c>
      <c r="E84" s="169">
        <v>0</v>
      </c>
      <c r="F84" s="168">
        <v>0</v>
      </c>
      <c r="G84" s="169">
        <v>0</v>
      </c>
      <c r="H84" s="170">
        <v>604</v>
      </c>
      <c r="I84" s="168">
        <v>0.52</v>
      </c>
      <c r="J84" s="170">
        <v>316</v>
      </c>
      <c r="K84" s="270"/>
      <c r="L84" s="1"/>
      <c r="M84" s="1"/>
    </row>
    <row r="85" spans="1:13" x14ac:dyDescent="0.25">
      <c r="A85" s="34" t="s">
        <v>93</v>
      </c>
      <c r="B85" s="171">
        <v>1028</v>
      </c>
      <c r="C85" s="34">
        <v>0.51</v>
      </c>
      <c r="D85" s="34">
        <v>524</v>
      </c>
      <c r="E85" s="34">
        <v>0</v>
      </c>
      <c r="F85" s="77">
        <v>0</v>
      </c>
      <c r="G85" s="34">
        <v>0</v>
      </c>
      <c r="H85" s="172">
        <v>1028</v>
      </c>
      <c r="I85" s="34">
        <v>0.51</v>
      </c>
      <c r="J85" s="32">
        <v>524</v>
      </c>
      <c r="K85" s="270"/>
      <c r="L85" s="1"/>
      <c r="M85" s="1"/>
    </row>
    <row r="86" spans="1:13" x14ac:dyDescent="0.25">
      <c r="A86" s="45" t="s">
        <v>94</v>
      </c>
      <c r="B86" s="152">
        <v>159</v>
      </c>
      <c r="C86" s="45">
        <v>1.52</v>
      </c>
      <c r="D86" s="45">
        <v>241</v>
      </c>
      <c r="E86" s="45">
        <v>0</v>
      </c>
      <c r="F86" s="82">
        <v>0</v>
      </c>
      <c r="G86" s="129">
        <v>0</v>
      </c>
      <c r="H86" s="45">
        <v>159</v>
      </c>
      <c r="I86" s="45">
        <v>1.52</v>
      </c>
      <c r="J86" s="38">
        <v>241</v>
      </c>
      <c r="K86" s="270"/>
      <c r="L86" s="1"/>
      <c r="M86" s="1"/>
    </row>
    <row r="87" spans="1:13" x14ac:dyDescent="0.25">
      <c r="A87" s="45" t="s">
        <v>95</v>
      </c>
      <c r="B87" s="152">
        <v>16</v>
      </c>
      <c r="C87" s="45">
        <v>2.4</v>
      </c>
      <c r="D87" s="45">
        <v>38</v>
      </c>
      <c r="E87" s="45">
        <v>0</v>
      </c>
      <c r="F87" s="82">
        <v>0</v>
      </c>
      <c r="G87" s="129">
        <v>0</v>
      </c>
      <c r="H87" s="45">
        <v>16</v>
      </c>
      <c r="I87" s="45">
        <v>2.4</v>
      </c>
      <c r="J87" s="38">
        <v>38</v>
      </c>
      <c r="K87" s="270"/>
      <c r="L87" s="1"/>
      <c r="M87" s="1"/>
    </row>
    <row r="88" spans="1:13" ht="15.75" thickBot="1" x14ac:dyDescent="0.3">
      <c r="A88" s="132" t="s">
        <v>96</v>
      </c>
      <c r="B88" s="161">
        <v>374</v>
      </c>
      <c r="C88" s="132">
        <v>0.68</v>
      </c>
      <c r="D88" s="132">
        <v>253</v>
      </c>
      <c r="E88" s="132">
        <v>0</v>
      </c>
      <c r="F88" s="164">
        <v>0</v>
      </c>
      <c r="G88" s="132">
        <v>0</v>
      </c>
      <c r="H88" s="132">
        <v>374</v>
      </c>
      <c r="I88" s="132">
        <v>0.68</v>
      </c>
      <c r="J88" s="173">
        <v>253</v>
      </c>
      <c r="K88" s="270"/>
      <c r="L88" s="1"/>
      <c r="M88" s="1"/>
    </row>
    <row r="89" spans="1:13" ht="15.75" thickBot="1" x14ac:dyDescent="0.3">
      <c r="A89" s="174"/>
      <c r="B89" s="175">
        <f>SUM(B78:B88)</f>
        <v>7853</v>
      </c>
      <c r="C89" s="174">
        <v>0.56999999999999995</v>
      </c>
      <c r="D89" s="176">
        <f>SUM(D78:D88)</f>
        <v>4456</v>
      </c>
      <c r="E89" s="176">
        <f>SUM(E78:E88)</f>
        <v>334</v>
      </c>
      <c r="F89" s="177">
        <v>2.68</v>
      </c>
      <c r="G89" s="176">
        <f>SUM(G78:G88)</f>
        <v>895</v>
      </c>
      <c r="H89" s="176">
        <f>SUM(H78:H88)</f>
        <v>8187</v>
      </c>
      <c r="I89" s="174">
        <v>0.65</v>
      </c>
      <c r="J89" s="178">
        <f>SUM(J78:J88)</f>
        <v>5351</v>
      </c>
      <c r="K89" s="271"/>
      <c r="L89" s="1"/>
      <c r="M89" s="1"/>
    </row>
    <row r="90" spans="1:1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</sheetData>
  <mergeCells count="24">
    <mergeCell ref="B41:D41"/>
    <mergeCell ref="E41:G41"/>
    <mergeCell ref="H41:J41"/>
    <mergeCell ref="K41:L41"/>
    <mergeCell ref="A1:D1"/>
    <mergeCell ref="A7:A8"/>
    <mergeCell ref="B20:D20"/>
    <mergeCell ref="E20:G20"/>
    <mergeCell ref="H20:I20"/>
    <mergeCell ref="A21:A22"/>
    <mergeCell ref="A30:K30"/>
    <mergeCell ref="B31:D31"/>
    <mergeCell ref="E31:G31"/>
    <mergeCell ref="H31:J31"/>
    <mergeCell ref="A32:A33"/>
    <mergeCell ref="H75:J75"/>
    <mergeCell ref="K75:K89"/>
    <mergeCell ref="A76:A77"/>
    <mergeCell ref="A42:A43"/>
    <mergeCell ref="B54:D54"/>
    <mergeCell ref="E54:E72"/>
    <mergeCell ref="A55:A56"/>
    <mergeCell ref="B75:D75"/>
    <mergeCell ref="E75:G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opLeftCell="A100" workbookViewId="0">
      <selection activeCell="I172" sqref="I172"/>
    </sheetView>
  </sheetViews>
  <sheetFormatPr baseColWidth="10" defaultRowHeight="15" x14ac:dyDescent="0.25"/>
  <sheetData>
    <row r="1" spans="1:7" x14ac:dyDescent="0.25">
      <c r="A1" s="179" t="s">
        <v>97</v>
      </c>
      <c r="B1" s="179"/>
      <c r="C1" s="179"/>
      <c r="D1" s="180"/>
      <c r="E1" s="180"/>
      <c r="F1" s="180"/>
      <c r="G1" s="180"/>
    </row>
    <row r="2" spans="1:7" ht="15.75" x14ac:dyDescent="0.25">
      <c r="A2" s="302" t="s">
        <v>10</v>
      </c>
      <c r="B2" s="302" t="s">
        <v>98</v>
      </c>
      <c r="C2" s="304" t="s">
        <v>99</v>
      </c>
      <c r="D2" s="305"/>
      <c r="E2" s="306"/>
      <c r="F2" s="307" t="s">
        <v>100</v>
      </c>
      <c r="G2" s="308"/>
    </row>
    <row r="3" spans="1:7" x14ac:dyDescent="0.25">
      <c r="A3" s="303"/>
      <c r="B3" s="303"/>
      <c r="C3" s="181" t="s">
        <v>101</v>
      </c>
      <c r="D3" s="182" t="s">
        <v>102</v>
      </c>
      <c r="E3" s="181" t="s">
        <v>31</v>
      </c>
      <c r="F3" s="183" t="s">
        <v>101</v>
      </c>
      <c r="G3" s="181" t="s">
        <v>31</v>
      </c>
    </row>
    <row r="4" spans="1:7" ht="15.75" x14ac:dyDescent="0.25">
      <c r="A4" s="299" t="s">
        <v>103</v>
      </c>
      <c r="B4" s="181" t="s">
        <v>104</v>
      </c>
      <c r="C4" s="184">
        <v>10.199999999999999</v>
      </c>
      <c r="D4" s="185">
        <v>4.34</v>
      </c>
      <c r="E4" s="185">
        <v>44</v>
      </c>
      <c r="F4" s="185">
        <v>2</v>
      </c>
      <c r="G4" s="185">
        <v>0</v>
      </c>
    </row>
    <row r="5" spans="1:7" x14ac:dyDescent="0.25">
      <c r="A5" s="300"/>
      <c r="B5" s="181" t="s">
        <v>105</v>
      </c>
      <c r="C5" s="185">
        <v>17</v>
      </c>
      <c r="D5" s="185">
        <v>4.32</v>
      </c>
      <c r="E5" s="185">
        <v>74</v>
      </c>
      <c r="F5" s="185">
        <v>-17</v>
      </c>
      <c r="G5" s="185">
        <v>-90</v>
      </c>
    </row>
    <row r="6" spans="1:7" x14ac:dyDescent="0.25">
      <c r="A6" s="300"/>
      <c r="B6" s="181" t="s">
        <v>106</v>
      </c>
      <c r="C6" s="185"/>
      <c r="D6" s="185"/>
      <c r="E6" s="185"/>
      <c r="F6" s="185">
        <v>-8</v>
      </c>
      <c r="G6" s="185">
        <v>-40</v>
      </c>
    </row>
    <row r="7" spans="1:7" x14ac:dyDescent="0.25">
      <c r="A7" s="300"/>
      <c r="B7" s="181" t="s">
        <v>107</v>
      </c>
      <c r="C7" s="185"/>
      <c r="D7" s="185"/>
      <c r="E7" s="185"/>
      <c r="F7" s="185">
        <v>-58</v>
      </c>
      <c r="G7" s="185">
        <v>-288</v>
      </c>
    </row>
    <row r="8" spans="1:7" x14ac:dyDescent="0.25">
      <c r="A8" s="300"/>
      <c r="B8" s="181" t="s">
        <v>108</v>
      </c>
      <c r="C8" s="185"/>
      <c r="D8" s="185"/>
      <c r="E8" s="185"/>
      <c r="F8" s="185"/>
      <c r="G8" s="185"/>
    </row>
    <row r="9" spans="1:7" x14ac:dyDescent="0.25">
      <c r="A9" s="300"/>
      <c r="B9" s="181" t="s">
        <v>109</v>
      </c>
      <c r="C9" s="185"/>
      <c r="D9" s="185"/>
      <c r="E9" s="185"/>
      <c r="F9" s="185"/>
      <c r="G9" s="185"/>
    </row>
    <row r="10" spans="1:7" x14ac:dyDescent="0.25">
      <c r="A10" s="300"/>
      <c r="B10" s="181" t="s">
        <v>110</v>
      </c>
      <c r="C10" s="185"/>
      <c r="D10" s="185"/>
      <c r="E10" s="185"/>
      <c r="F10" s="185">
        <v>-113</v>
      </c>
      <c r="G10" s="185">
        <v>-392</v>
      </c>
    </row>
    <row r="11" spans="1:7" x14ac:dyDescent="0.25">
      <c r="A11" s="300"/>
      <c r="B11" s="181" t="s">
        <v>111</v>
      </c>
      <c r="C11" s="185"/>
      <c r="D11" s="185"/>
      <c r="E11" s="185"/>
      <c r="F11" s="185"/>
      <c r="G11" s="185"/>
    </row>
    <row r="12" spans="1:7" x14ac:dyDescent="0.25">
      <c r="A12" s="301"/>
      <c r="B12" s="183" t="s">
        <v>112</v>
      </c>
      <c r="C12" s="185">
        <v>49.6</v>
      </c>
      <c r="D12" s="185">
        <v>4.6399999999999997</v>
      </c>
      <c r="E12" s="185">
        <v>230</v>
      </c>
      <c r="F12" s="185">
        <v>1</v>
      </c>
      <c r="G12" s="185">
        <v>-23</v>
      </c>
    </row>
    <row r="13" spans="1:7" x14ac:dyDescent="0.25">
      <c r="A13" s="186" t="s">
        <v>113</v>
      </c>
      <c r="B13" s="187"/>
      <c r="C13" s="188">
        <v>76.900000000000006</v>
      </c>
      <c r="D13" s="188">
        <v>4.53</v>
      </c>
      <c r="E13" s="188">
        <v>384</v>
      </c>
      <c r="F13" s="188">
        <v>-193</v>
      </c>
      <c r="G13" s="188">
        <v>-833</v>
      </c>
    </row>
    <row r="14" spans="1:7" x14ac:dyDescent="0.25">
      <c r="A14" s="185"/>
      <c r="B14" s="185"/>
      <c r="C14" s="185"/>
      <c r="D14" s="185"/>
      <c r="E14" s="185"/>
      <c r="F14" s="185"/>
      <c r="G14" s="185"/>
    </row>
    <row r="15" spans="1:7" x14ac:dyDescent="0.25">
      <c r="A15" s="189" t="s">
        <v>114</v>
      </c>
      <c r="B15" s="181" t="s">
        <v>115</v>
      </c>
      <c r="C15" s="185"/>
      <c r="D15" s="185"/>
      <c r="E15" s="185"/>
      <c r="F15" s="185">
        <v>0</v>
      </c>
      <c r="G15" s="185">
        <v>0</v>
      </c>
    </row>
    <row r="16" spans="1:7" x14ac:dyDescent="0.25">
      <c r="A16" s="300" t="s">
        <v>116</v>
      </c>
      <c r="B16" s="181" t="s">
        <v>117</v>
      </c>
      <c r="C16" s="185"/>
      <c r="D16" s="185"/>
      <c r="E16" s="185"/>
      <c r="F16" s="185"/>
      <c r="G16" s="185"/>
    </row>
    <row r="17" spans="1:7" x14ac:dyDescent="0.25">
      <c r="A17" s="300"/>
      <c r="B17" s="181" t="s">
        <v>118</v>
      </c>
      <c r="C17" s="185">
        <v>214.5</v>
      </c>
      <c r="D17" s="185">
        <v>4.57</v>
      </c>
      <c r="E17" s="185">
        <v>981</v>
      </c>
      <c r="F17" s="185">
        <v>50</v>
      </c>
      <c r="G17" s="185">
        <v>87</v>
      </c>
    </row>
    <row r="18" spans="1:7" x14ac:dyDescent="0.25">
      <c r="A18" s="301"/>
      <c r="B18" s="181" t="s">
        <v>119</v>
      </c>
      <c r="C18" s="185"/>
      <c r="D18" s="185"/>
      <c r="E18" s="185"/>
      <c r="F18" s="185"/>
      <c r="G18" s="185"/>
    </row>
    <row r="19" spans="1:7" x14ac:dyDescent="0.25">
      <c r="A19" s="190" t="s">
        <v>120</v>
      </c>
      <c r="B19" s="188"/>
      <c r="C19" s="188">
        <v>214.5</v>
      </c>
      <c r="D19" s="188">
        <v>4.57</v>
      </c>
      <c r="E19" s="188">
        <v>981</v>
      </c>
      <c r="F19" s="188">
        <v>50</v>
      </c>
      <c r="G19" s="188">
        <v>87</v>
      </c>
    </row>
    <row r="20" spans="1:7" x14ac:dyDescent="0.25">
      <c r="A20" s="180"/>
      <c r="B20" s="181" t="s">
        <v>121</v>
      </c>
      <c r="C20" s="185">
        <v>135.30000000000001</v>
      </c>
      <c r="D20" s="185">
        <v>3.18</v>
      </c>
      <c r="E20" s="185">
        <v>431</v>
      </c>
      <c r="F20" s="185">
        <v>85</v>
      </c>
      <c r="G20" s="185">
        <v>229</v>
      </c>
    </row>
    <row r="21" spans="1:7" x14ac:dyDescent="0.25">
      <c r="A21" s="180"/>
      <c r="B21" s="181" t="s">
        <v>122</v>
      </c>
      <c r="C21" s="185">
        <v>251.9</v>
      </c>
      <c r="D21" s="185">
        <v>3.51</v>
      </c>
      <c r="E21" s="185">
        <v>884</v>
      </c>
      <c r="F21" s="185">
        <v>201</v>
      </c>
      <c r="G21" s="185">
        <v>702</v>
      </c>
    </row>
    <row r="22" spans="1:7" x14ac:dyDescent="0.25">
      <c r="A22" s="189" t="s">
        <v>114</v>
      </c>
      <c r="B22" s="181" t="s">
        <v>123</v>
      </c>
      <c r="C22" s="185">
        <v>333.9</v>
      </c>
      <c r="D22" s="185">
        <v>3.07</v>
      </c>
      <c r="E22" s="191">
        <v>1024</v>
      </c>
      <c r="F22" s="185">
        <v>177</v>
      </c>
      <c r="G22" s="185">
        <v>388</v>
      </c>
    </row>
    <row r="23" spans="1:7" x14ac:dyDescent="0.25">
      <c r="A23" s="192" t="s">
        <v>124</v>
      </c>
      <c r="B23" s="181" t="s">
        <v>125</v>
      </c>
      <c r="C23" s="185">
        <v>298.60000000000002</v>
      </c>
      <c r="D23" s="185">
        <v>3.45</v>
      </c>
      <c r="E23" s="193">
        <v>1030</v>
      </c>
      <c r="F23" s="185">
        <v>-32</v>
      </c>
      <c r="G23" s="185">
        <v>-409</v>
      </c>
    </row>
    <row r="24" spans="1:7" x14ac:dyDescent="0.25">
      <c r="A24" s="192"/>
      <c r="B24" s="181" t="s">
        <v>126</v>
      </c>
      <c r="C24" s="185">
        <v>67.099999999999994</v>
      </c>
      <c r="D24" s="185">
        <v>2.93</v>
      </c>
      <c r="E24" s="185">
        <v>197</v>
      </c>
      <c r="F24" s="185">
        <v>-12</v>
      </c>
      <c r="G24" s="185">
        <v>-84</v>
      </c>
    </row>
    <row r="25" spans="1:7" x14ac:dyDescent="0.25">
      <c r="A25" s="192"/>
      <c r="B25" s="181" t="s">
        <v>127</v>
      </c>
      <c r="C25" s="185">
        <v>90.5</v>
      </c>
      <c r="D25" s="185">
        <v>2.56</v>
      </c>
      <c r="E25" s="185">
        <v>231</v>
      </c>
      <c r="F25" s="185">
        <v>7</v>
      </c>
      <c r="G25" s="185">
        <v>-106</v>
      </c>
    </row>
    <row r="26" spans="1:7" x14ac:dyDescent="0.25">
      <c r="A26" s="194"/>
      <c r="B26" s="181" t="s">
        <v>128</v>
      </c>
      <c r="C26" s="185">
        <v>174.7</v>
      </c>
      <c r="D26" s="185">
        <v>3.31</v>
      </c>
      <c r="E26" s="185">
        <v>578</v>
      </c>
      <c r="F26" s="185">
        <v>8</v>
      </c>
      <c r="G26" s="185">
        <v>-64</v>
      </c>
    </row>
    <row r="27" spans="1:7" x14ac:dyDescent="0.25">
      <c r="A27" s="188" t="s">
        <v>129</v>
      </c>
      <c r="B27" s="188"/>
      <c r="C27" s="195">
        <v>1352.1</v>
      </c>
      <c r="D27" s="188">
        <v>3.24</v>
      </c>
      <c r="E27" s="196">
        <v>4375</v>
      </c>
      <c r="F27" s="188">
        <v>433</v>
      </c>
      <c r="G27" s="188">
        <v>656</v>
      </c>
    </row>
    <row r="28" spans="1:7" x14ac:dyDescent="0.25">
      <c r="A28" s="188" t="s">
        <v>130</v>
      </c>
      <c r="B28" s="188"/>
      <c r="C28" s="195">
        <f>SUM(C19,C27)</f>
        <v>1566.6</v>
      </c>
      <c r="D28" s="188">
        <v>3.42</v>
      </c>
      <c r="E28" s="196">
        <v>5356</v>
      </c>
      <c r="F28" s="188">
        <v>483</v>
      </c>
      <c r="G28" s="188">
        <v>743</v>
      </c>
    </row>
    <row r="29" spans="1:7" x14ac:dyDescent="0.25">
      <c r="A29" s="299" t="s">
        <v>131</v>
      </c>
      <c r="B29" s="181" t="s">
        <v>132</v>
      </c>
      <c r="C29" s="185"/>
      <c r="D29" s="185"/>
      <c r="E29" s="185"/>
      <c r="F29" s="185"/>
      <c r="G29" s="185"/>
    </row>
    <row r="30" spans="1:7" x14ac:dyDescent="0.25">
      <c r="A30" s="300"/>
      <c r="B30" s="181" t="s">
        <v>133</v>
      </c>
      <c r="C30" s="197">
        <v>3280.2</v>
      </c>
      <c r="D30" s="185">
        <v>3.52</v>
      </c>
      <c r="E30" s="193">
        <v>11551</v>
      </c>
      <c r="F30" s="185">
        <v>454</v>
      </c>
      <c r="G30" s="185">
        <v>1247</v>
      </c>
    </row>
    <row r="31" spans="1:7" x14ac:dyDescent="0.25">
      <c r="A31" s="301"/>
      <c r="B31" s="181" t="s">
        <v>134</v>
      </c>
      <c r="C31" s="197">
        <v>2064</v>
      </c>
      <c r="D31" s="185">
        <v>3.97</v>
      </c>
      <c r="E31" s="193">
        <v>8199</v>
      </c>
      <c r="F31" s="185">
        <v>0</v>
      </c>
      <c r="G31" s="185">
        <v>0</v>
      </c>
    </row>
    <row r="32" spans="1:7" x14ac:dyDescent="0.25">
      <c r="A32" s="188" t="s">
        <v>135</v>
      </c>
      <c r="B32" s="188"/>
      <c r="C32" s="195">
        <v>5344.2</v>
      </c>
      <c r="D32" s="188">
        <v>3.7</v>
      </c>
      <c r="E32" s="196">
        <v>19750</v>
      </c>
      <c r="F32" s="188">
        <v>450</v>
      </c>
      <c r="G32" s="188">
        <v>1247</v>
      </c>
    </row>
    <row r="33" spans="1:7" x14ac:dyDescent="0.25">
      <c r="A33" s="188" t="s">
        <v>136</v>
      </c>
      <c r="B33" s="188"/>
      <c r="C33" s="195">
        <v>6987.7</v>
      </c>
      <c r="D33" s="188">
        <v>3.64</v>
      </c>
      <c r="E33" s="196">
        <v>25454</v>
      </c>
      <c r="F33" s="188">
        <v>745</v>
      </c>
      <c r="G33" s="188">
        <v>1157</v>
      </c>
    </row>
    <row r="34" spans="1:7" x14ac:dyDescent="0.25">
      <c r="A34" s="1"/>
      <c r="B34" s="1"/>
      <c r="C34" s="198" t="s">
        <v>137</v>
      </c>
      <c r="D34" s="198"/>
      <c r="E34" s="198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79" t="s">
        <v>138</v>
      </c>
      <c r="B36" s="179"/>
      <c r="C36" s="179"/>
      <c r="D36" s="180"/>
      <c r="E36" s="180"/>
      <c r="F36" s="180"/>
      <c r="G36" s="180"/>
    </row>
    <row r="37" spans="1:7" ht="15.75" x14ac:dyDescent="0.25">
      <c r="A37" s="302" t="s">
        <v>10</v>
      </c>
      <c r="B37" s="302" t="s">
        <v>98</v>
      </c>
      <c r="C37" s="304" t="s">
        <v>139</v>
      </c>
      <c r="D37" s="305"/>
      <c r="E37" s="306"/>
      <c r="F37" s="307" t="s">
        <v>100</v>
      </c>
      <c r="G37" s="308"/>
    </row>
    <row r="38" spans="1:7" x14ac:dyDescent="0.25">
      <c r="A38" s="303"/>
      <c r="B38" s="303"/>
      <c r="C38" s="181" t="s">
        <v>101</v>
      </c>
      <c r="D38" s="182" t="s">
        <v>102</v>
      </c>
      <c r="E38" s="181" t="s">
        <v>31</v>
      </c>
      <c r="F38" s="183" t="s">
        <v>101</v>
      </c>
      <c r="G38" s="181" t="s">
        <v>31</v>
      </c>
    </row>
    <row r="39" spans="1:7" ht="15.75" x14ac:dyDescent="0.25">
      <c r="A39" s="293" t="s">
        <v>103</v>
      </c>
      <c r="B39" s="181" t="s">
        <v>104</v>
      </c>
      <c r="C39" s="184"/>
      <c r="D39" s="185"/>
      <c r="E39" s="185"/>
      <c r="F39" s="185">
        <v>-10</v>
      </c>
      <c r="G39" s="185">
        <v>-44</v>
      </c>
    </row>
    <row r="40" spans="1:7" x14ac:dyDescent="0.25">
      <c r="A40" s="294"/>
      <c r="B40" s="181" t="s">
        <v>105</v>
      </c>
      <c r="C40" s="185">
        <v>0.8</v>
      </c>
      <c r="D40" s="185">
        <v>5.44</v>
      </c>
      <c r="E40" s="185">
        <v>5</v>
      </c>
      <c r="F40" s="185">
        <v>-16</v>
      </c>
      <c r="G40" s="185">
        <v>-69</v>
      </c>
    </row>
    <row r="41" spans="1:7" x14ac:dyDescent="0.25">
      <c r="A41" s="294"/>
      <c r="B41" s="181" t="s">
        <v>106</v>
      </c>
      <c r="C41" s="185"/>
      <c r="D41" s="185"/>
      <c r="E41" s="185"/>
      <c r="F41" s="185">
        <v>0</v>
      </c>
      <c r="G41" s="185">
        <v>0</v>
      </c>
    </row>
    <row r="42" spans="1:7" x14ac:dyDescent="0.25">
      <c r="A42" s="294"/>
      <c r="B42" s="181" t="s">
        <v>107</v>
      </c>
      <c r="C42" s="185"/>
      <c r="D42" s="185"/>
      <c r="E42" s="185"/>
      <c r="F42" s="185">
        <v>0</v>
      </c>
      <c r="G42" s="185">
        <v>0</v>
      </c>
    </row>
    <row r="43" spans="1:7" x14ac:dyDescent="0.25">
      <c r="A43" s="294"/>
      <c r="B43" s="181" t="s">
        <v>108</v>
      </c>
      <c r="C43" s="185"/>
      <c r="D43" s="185"/>
      <c r="E43" s="185"/>
      <c r="F43" s="185"/>
      <c r="G43" s="185"/>
    </row>
    <row r="44" spans="1:7" x14ac:dyDescent="0.25">
      <c r="A44" s="294"/>
      <c r="B44" s="181" t="s">
        <v>109</v>
      </c>
      <c r="C44" s="185"/>
      <c r="D44" s="185"/>
      <c r="E44" s="185"/>
      <c r="F44" s="185"/>
      <c r="G44" s="185"/>
    </row>
    <row r="45" spans="1:7" x14ac:dyDescent="0.25">
      <c r="A45" s="294"/>
      <c r="B45" s="181" t="s">
        <v>110</v>
      </c>
      <c r="C45" s="185"/>
      <c r="D45" s="185"/>
      <c r="E45" s="185"/>
      <c r="F45" s="185">
        <v>0</v>
      </c>
      <c r="G45" s="185">
        <v>0</v>
      </c>
    </row>
    <row r="46" spans="1:7" x14ac:dyDescent="0.25">
      <c r="A46" s="294"/>
      <c r="B46" s="181" t="s">
        <v>111</v>
      </c>
      <c r="C46" s="185"/>
      <c r="D46" s="185"/>
      <c r="E46" s="185"/>
      <c r="F46" s="185"/>
      <c r="G46" s="185"/>
    </row>
    <row r="47" spans="1:7" x14ac:dyDescent="0.25">
      <c r="A47" s="295"/>
      <c r="B47" s="183" t="s">
        <v>112</v>
      </c>
      <c r="C47" s="185">
        <v>3</v>
      </c>
      <c r="D47" s="185">
        <v>5.67</v>
      </c>
      <c r="E47" s="185">
        <v>17</v>
      </c>
      <c r="F47" s="185">
        <v>-47</v>
      </c>
      <c r="G47" s="185">
        <v>-213</v>
      </c>
    </row>
    <row r="48" spans="1:7" x14ac:dyDescent="0.25">
      <c r="A48" s="186" t="s">
        <v>113</v>
      </c>
      <c r="B48" s="187"/>
      <c r="C48" s="188">
        <v>3.9</v>
      </c>
      <c r="D48" s="188">
        <v>5.67</v>
      </c>
      <c r="E48" s="188">
        <v>22</v>
      </c>
      <c r="F48" s="188">
        <v>-73</v>
      </c>
      <c r="G48" s="188">
        <v>-326</v>
      </c>
    </row>
    <row r="49" spans="1:7" x14ac:dyDescent="0.25">
      <c r="A49" s="293" t="s">
        <v>140</v>
      </c>
      <c r="B49" s="181" t="s">
        <v>115</v>
      </c>
      <c r="C49" s="185"/>
      <c r="D49" s="185"/>
      <c r="E49" s="185"/>
      <c r="F49" s="185">
        <v>0</v>
      </c>
      <c r="G49" s="185">
        <v>0</v>
      </c>
    </row>
    <row r="50" spans="1:7" x14ac:dyDescent="0.25">
      <c r="A50" s="294"/>
      <c r="B50" s="181" t="s">
        <v>117</v>
      </c>
      <c r="C50" s="185"/>
      <c r="D50" s="185"/>
      <c r="E50" s="185"/>
      <c r="F50" s="185"/>
      <c r="G50" s="185"/>
    </row>
    <row r="51" spans="1:7" x14ac:dyDescent="0.25">
      <c r="A51" s="294"/>
      <c r="B51" s="181" t="s">
        <v>118</v>
      </c>
      <c r="C51" s="185">
        <v>214.5</v>
      </c>
      <c r="D51" s="185">
        <v>4.57</v>
      </c>
      <c r="E51" s="185">
        <v>981</v>
      </c>
      <c r="F51" s="185">
        <v>0</v>
      </c>
      <c r="G51" s="185">
        <v>0</v>
      </c>
    </row>
    <row r="52" spans="1:7" x14ac:dyDescent="0.25">
      <c r="A52" s="295"/>
      <c r="B52" s="181" t="s">
        <v>119</v>
      </c>
      <c r="C52" s="185"/>
      <c r="D52" s="185"/>
      <c r="E52" s="185"/>
      <c r="F52" s="185"/>
      <c r="G52" s="185"/>
    </row>
    <row r="53" spans="1:7" x14ac:dyDescent="0.25">
      <c r="A53" s="190" t="s">
        <v>120</v>
      </c>
      <c r="B53" s="188"/>
      <c r="C53" s="188">
        <v>214.5</v>
      </c>
      <c r="D53" s="188">
        <v>4.57</v>
      </c>
      <c r="E53" s="188">
        <v>981</v>
      </c>
      <c r="F53" s="188">
        <v>0</v>
      </c>
      <c r="G53" s="188">
        <v>0</v>
      </c>
    </row>
    <row r="54" spans="1:7" x14ac:dyDescent="0.25">
      <c r="A54" s="296" t="s">
        <v>141</v>
      </c>
      <c r="B54" s="181" t="s">
        <v>121</v>
      </c>
      <c r="C54" s="185">
        <v>135.30000000000001</v>
      </c>
      <c r="D54" s="185">
        <v>3.18</v>
      </c>
      <c r="E54" s="185">
        <v>431</v>
      </c>
      <c r="F54" s="185">
        <v>0</v>
      </c>
      <c r="G54" s="185">
        <v>0</v>
      </c>
    </row>
    <row r="55" spans="1:7" x14ac:dyDescent="0.25">
      <c r="A55" s="297"/>
      <c r="B55" s="181" t="s">
        <v>122</v>
      </c>
      <c r="C55" s="185">
        <v>245.9</v>
      </c>
      <c r="D55" s="185">
        <v>3.51</v>
      </c>
      <c r="E55" s="185">
        <v>863</v>
      </c>
      <c r="F55" s="185">
        <v>-6</v>
      </c>
      <c r="G55" s="185">
        <v>-21</v>
      </c>
    </row>
    <row r="56" spans="1:7" x14ac:dyDescent="0.25">
      <c r="A56" s="297"/>
      <c r="B56" s="181" t="s">
        <v>123</v>
      </c>
      <c r="C56" s="185">
        <v>244.6</v>
      </c>
      <c r="D56" s="185">
        <v>2.93</v>
      </c>
      <c r="E56" s="191">
        <v>717</v>
      </c>
      <c r="F56" s="185">
        <v>-89</v>
      </c>
      <c r="G56" s="185">
        <v>-307</v>
      </c>
    </row>
    <row r="57" spans="1:7" x14ac:dyDescent="0.25">
      <c r="A57" s="297"/>
      <c r="B57" s="181" t="s">
        <v>125</v>
      </c>
      <c r="C57" s="185">
        <v>190.1</v>
      </c>
      <c r="D57" s="185">
        <v>3.65</v>
      </c>
      <c r="E57" s="193">
        <v>695</v>
      </c>
      <c r="F57" s="185">
        <v>-108</v>
      </c>
      <c r="G57" s="185">
        <v>-335</v>
      </c>
    </row>
    <row r="58" spans="1:7" x14ac:dyDescent="0.25">
      <c r="A58" s="297"/>
      <c r="B58" s="181" t="s">
        <v>126</v>
      </c>
      <c r="C58" s="185">
        <v>67.099999999999994</v>
      </c>
      <c r="D58" s="185">
        <v>2.93</v>
      </c>
      <c r="E58" s="185">
        <v>197</v>
      </c>
      <c r="F58" s="185">
        <v>0</v>
      </c>
      <c r="G58" s="185">
        <v>0</v>
      </c>
    </row>
    <row r="59" spans="1:7" x14ac:dyDescent="0.25">
      <c r="A59" s="297"/>
      <c r="B59" s="181" t="s">
        <v>127</v>
      </c>
      <c r="C59" s="185">
        <v>121</v>
      </c>
      <c r="D59" s="185">
        <v>2.63</v>
      </c>
      <c r="E59" s="185">
        <v>318</v>
      </c>
      <c r="F59" s="185">
        <v>30</v>
      </c>
      <c r="G59" s="185">
        <v>87</v>
      </c>
    </row>
    <row r="60" spans="1:7" x14ac:dyDescent="0.25">
      <c r="A60" s="298"/>
      <c r="B60" s="181" t="s">
        <v>128</v>
      </c>
      <c r="C60" s="185">
        <v>174.7</v>
      </c>
      <c r="D60" s="185">
        <v>3.31</v>
      </c>
      <c r="E60" s="185">
        <v>578</v>
      </c>
      <c r="F60" s="185">
        <v>0</v>
      </c>
      <c r="G60" s="185">
        <v>0</v>
      </c>
    </row>
    <row r="61" spans="1:7" x14ac:dyDescent="0.25">
      <c r="A61" s="188" t="s">
        <v>129</v>
      </c>
      <c r="B61" s="188"/>
      <c r="C61" s="195">
        <v>1178.8</v>
      </c>
      <c r="D61" s="188">
        <v>3.22</v>
      </c>
      <c r="E61" s="196">
        <v>3799</v>
      </c>
      <c r="F61" s="188">
        <v>-173</v>
      </c>
      <c r="G61" s="188">
        <v>-576</v>
      </c>
    </row>
    <row r="62" spans="1:7" x14ac:dyDescent="0.25">
      <c r="A62" s="188" t="s">
        <v>130</v>
      </c>
      <c r="B62" s="188"/>
      <c r="C62" s="195">
        <f>SUM(C53,C61)</f>
        <v>1393.3</v>
      </c>
      <c r="D62" s="188">
        <v>3.43</v>
      </c>
      <c r="E62" s="196">
        <v>4780</v>
      </c>
      <c r="F62" s="188">
        <v>-173</v>
      </c>
      <c r="G62" s="188">
        <v>-576</v>
      </c>
    </row>
    <row r="63" spans="1:7" x14ac:dyDescent="0.25">
      <c r="A63" s="299" t="s">
        <v>131</v>
      </c>
      <c r="B63" s="181" t="s">
        <v>132</v>
      </c>
      <c r="C63" s="185"/>
      <c r="D63" s="185"/>
      <c r="E63" s="185"/>
      <c r="F63" s="185"/>
      <c r="G63" s="185"/>
    </row>
    <row r="64" spans="1:7" x14ac:dyDescent="0.25">
      <c r="A64" s="300"/>
      <c r="B64" s="181" t="s">
        <v>133</v>
      </c>
      <c r="C64" s="197">
        <v>3738.7</v>
      </c>
      <c r="D64" s="185">
        <v>3.11</v>
      </c>
      <c r="E64" s="193">
        <v>11642</v>
      </c>
      <c r="F64" s="185">
        <v>459</v>
      </c>
      <c r="G64" s="185">
        <v>91</v>
      </c>
    </row>
    <row r="65" spans="1:7" x14ac:dyDescent="0.25">
      <c r="A65" s="301"/>
      <c r="B65" s="181" t="s">
        <v>134</v>
      </c>
      <c r="C65" s="197">
        <v>2167.1999999999998</v>
      </c>
      <c r="D65" s="185">
        <v>3.78</v>
      </c>
      <c r="E65" s="193">
        <v>8199</v>
      </c>
      <c r="F65" s="185">
        <v>103</v>
      </c>
      <c r="G65" s="185">
        <v>0</v>
      </c>
    </row>
    <row r="66" spans="1:7" ht="15.75" thickBot="1" x14ac:dyDescent="0.3">
      <c r="A66" s="199" t="s">
        <v>135</v>
      </c>
      <c r="B66" s="199"/>
      <c r="C66" s="200">
        <v>5906</v>
      </c>
      <c r="D66" s="199">
        <v>3.36</v>
      </c>
      <c r="E66" s="201">
        <v>19841</v>
      </c>
      <c r="F66" s="199">
        <v>562</v>
      </c>
      <c r="G66" s="199">
        <v>91</v>
      </c>
    </row>
    <row r="67" spans="1:7" ht="15.75" thickBot="1" x14ac:dyDescent="0.3">
      <c r="A67" s="202" t="s">
        <v>136</v>
      </c>
      <c r="B67" s="203"/>
      <c r="C67" s="204">
        <v>7303.1</v>
      </c>
      <c r="D67" s="203">
        <v>3.37</v>
      </c>
      <c r="E67" s="205">
        <v>24643</v>
      </c>
      <c r="F67" s="203">
        <v>315</v>
      </c>
      <c r="G67" s="206">
        <v>-811</v>
      </c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79" t="s">
        <v>142</v>
      </c>
      <c r="B72" s="179"/>
      <c r="C72" s="179"/>
      <c r="D72" s="1"/>
      <c r="E72" s="1"/>
      <c r="F72" s="1"/>
      <c r="G72" s="1"/>
    </row>
    <row r="73" spans="1:7" ht="15.75" x14ac:dyDescent="0.25">
      <c r="A73" s="302" t="s">
        <v>10</v>
      </c>
      <c r="B73" s="302" t="s">
        <v>98</v>
      </c>
      <c r="C73" s="304" t="s">
        <v>143</v>
      </c>
      <c r="D73" s="305"/>
      <c r="E73" s="306"/>
      <c r="F73" s="307" t="s">
        <v>100</v>
      </c>
      <c r="G73" s="308"/>
    </row>
    <row r="74" spans="1:7" x14ac:dyDescent="0.25">
      <c r="A74" s="303"/>
      <c r="B74" s="303"/>
      <c r="C74" s="181" t="s">
        <v>101</v>
      </c>
      <c r="D74" s="182" t="s">
        <v>102</v>
      </c>
      <c r="E74" s="181" t="s">
        <v>31</v>
      </c>
      <c r="F74" s="183" t="s">
        <v>101</v>
      </c>
      <c r="G74" s="181" t="s">
        <v>31</v>
      </c>
    </row>
    <row r="75" spans="1:7" ht="15.75" x14ac:dyDescent="0.25">
      <c r="A75" s="293" t="s">
        <v>103</v>
      </c>
      <c r="B75" s="181" t="s">
        <v>104</v>
      </c>
      <c r="C75" s="184"/>
      <c r="D75" s="185"/>
      <c r="E75" s="185"/>
      <c r="F75" s="185"/>
      <c r="G75" s="185"/>
    </row>
    <row r="76" spans="1:7" x14ac:dyDescent="0.25">
      <c r="A76" s="294"/>
      <c r="B76" s="181" t="s">
        <v>105</v>
      </c>
      <c r="C76" s="185"/>
      <c r="D76" s="185"/>
      <c r="E76" s="185"/>
      <c r="F76" s="185"/>
      <c r="G76" s="185"/>
    </row>
    <row r="77" spans="1:7" x14ac:dyDescent="0.25">
      <c r="A77" s="294"/>
      <c r="B77" s="181" t="s">
        <v>106</v>
      </c>
      <c r="C77" s="185"/>
      <c r="D77" s="185"/>
      <c r="E77" s="185"/>
      <c r="F77" s="185"/>
      <c r="G77" s="185"/>
    </row>
    <row r="78" spans="1:7" x14ac:dyDescent="0.25">
      <c r="A78" s="294"/>
      <c r="B78" s="181" t="s">
        <v>107</v>
      </c>
      <c r="C78" s="185"/>
      <c r="D78" s="185"/>
      <c r="E78" s="185"/>
      <c r="F78" s="185"/>
      <c r="G78" s="185"/>
    </row>
    <row r="79" spans="1:7" x14ac:dyDescent="0.25">
      <c r="A79" s="294"/>
      <c r="B79" s="181" t="s">
        <v>108</v>
      </c>
      <c r="C79" s="185"/>
      <c r="D79" s="185"/>
      <c r="E79" s="185"/>
      <c r="F79" s="185"/>
      <c r="G79" s="185"/>
    </row>
    <row r="80" spans="1:7" x14ac:dyDescent="0.25">
      <c r="A80" s="294"/>
      <c r="B80" s="181" t="s">
        <v>109</v>
      </c>
      <c r="C80" s="185"/>
      <c r="D80" s="185"/>
      <c r="E80" s="185"/>
      <c r="F80" s="185"/>
      <c r="G80" s="185"/>
    </row>
    <row r="81" spans="1:7" x14ac:dyDescent="0.25">
      <c r="A81" s="294"/>
      <c r="B81" s="181" t="s">
        <v>110</v>
      </c>
      <c r="C81" s="185"/>
      <c r="D81" s="185"/>
      <c r="E81" s="185"/>
      <c r="F81" s="185"/>
      <c r="G81" s="185"/>
    </row>
    <row r="82" spans="1:7" x14ac:dyDescent="0.25">
      <c r="A82" s="294"/>
      <c r="B82" s="181" t="s">
        <v>111</v>
      </c>
      <c r="C82" s="185"/>
      <c r="D82" s="185"/>
      <c r="E82" s="185"/>
      <c r="F82" s="185"/>
      <c r="G82" s="185"/>
    </row>
    <row r="83" spans="1:7" x14ac:dyDescent="0.25">
      <c r="A83" s="295"/>
      <c r="B83" s="183" t="s">
        <v>112</v>
      </c>
      <c r="C83" s="185"/>
      <c r="D83" s="185"/>
      <c r="E83" s="185"/>
      <c r="F83" s="185"/>
      <c r="G83" s="185"/>
    </row>
    <row r="84" spans="1:7" x14ac:dyDescent="0.25">
      <c r="A84" s="186" t="s">
        <v>113</v>
      </c>
      <c r="B84" s="187"/>
      <c r="C84" s="188"/>
      <c r="D84" s="188"/>
      <c r="E84" s="188"/>
      <c r="F84" s="188"/>
      <c r="G84" s="188"/>
    </row>
    <row r="85" spans="1:7" x14ac:dyDescent="0.25">
      <c r="A85" s="293" t="s">
        <v>140</v>
      </c>
      <c r="B85" s="181" t="s">
        <v>115</v>
      </c>
      <c r="C85" s="185"/>
      <c r="D85" s="185"/>
      <c r="E85" s="185"/>
      <c r="F85" s="185"/>
      <c r="G85" s="185"/>
    </row>
    <row r="86" spans="1:7" x14ac:dyDescent="0.25">
      <c r="A86" s="294"/>
      <c r="B86" s="181" t="s">
        <v>117</v>
      </c>
      <c r="C86" s="185"/>
      <c r="D86" s="185"/>
      <c r="E86" s="185"/>
      <c r="F86" s="185"/>
      <c r="G86" s="185"/>
    </row>
    <row r="87" spans="1:7" x14ac:dyDescent="0.25">
      <c r="A87" s="294"/>
      <c r="B87" s="181" t="s">
        <v>118</v>
      </c>
      <c r="C87" s="185">
        <v>104.4</v>
      </c>
      <c r="D87" s="185">
        <v>3.9</v>
      </c>
      <c r="E87" s="185">
        <v>407</v>
      </c>
      <c r="F87" s="185"/>
      <c r="G87" s="185"/>
    </row>
    <row r="88" spans="1:7" x14ac:dyDescent="0.25">
      <c r="A88" s="295"/>
      <c r="B88" s="181" t="s">
        <v>119</v>
      </c>
      <c r="C88" s="185"/>
      <c r="D88" s="185"/>
      <c r="E88" s="185"/>
      <c r="F88" s="185"/>
      <c r="G88" s="185"/>
    </row>
    <row r="89" spans="1:7" x14ac:dyDescent="0.25">
      <c r="A89" s="190" t="s">
        <v>120</v>
      </c>
      <c r="B89" s="188"/>
      <c r="C89" s="188">
        <v>104.4</v>
      </c>
      <c r="D89" s="188">
        <v>3.9</v>
      </c>
      <c r="E89" s="188">
        <v>407</v>
      </c>
      <c r="F89" s="188"/>
      <c r="G89" s="188"/>
    </row>
    <row r="90" spans="1:7" x14ac:dyDescent="0.25">
      <c r="A90" s="296" t="s">
        <v>141</v>
      </c>
      <c r="B90" s="181" t="s">
        <v>121</v>
      </c>
      <c r="C90" s="185">
        <v>22.2</v>
      </c>
      <c r="D90" s="185">
        <v>3.63</v>
      </c>
      <c r="E90" s="185">
        <v>80</v>
      </c>
      <c r="F90" s="185"/>
      <c r="G90" s="185"/>
    </row>
    <row r="91" spans="1:7" x14ac:dyDescent="0.25">
      <c r="A91" s="297"/>
      <c r="B91" s="181" t="s">
        <v>122</v>
      </c>
      <c r="C91" s="185"/>
      <c r="D91" s="185"/>
      <c r="E91" s="185"/>
      <c r="F91" s="185"/>
      <c r="G91" s="185"/>
    </row>
    <row r="92" spans="1:7" x14ac:dyDescent="0.25">
      <c r="A92" s="297"/>
      <c r="B92" s="181" t="s">
        <v>123</v>
      </c>
      <c r="C92" s="185">
        <v>14.9</v>
      </c>
      <c r="D92" s="185">
        <v>2.74</v>
      </c>
      <c r="E92" s="191">
        <v>41</v>
      </c>
      <c r="F92" s="185"/>
      <c r="G92" s="185"/>
    </row>
    <row r="93" spans="1:7" x14ac:dyDescent="0.25">
      <c r="A93" s="297"/>
      <c r="B93" s="181" t="s">
        <v>125</v>
      </c>
      <c r="C93" s="185">
        <v>71.3</v>
      </c>
      <c r="D93" s="185">
        <v>3.01</v>
      </c>
      <c r="E93" s="193">
        <v>215</v>
      </c>
      <c r="F93" s="185"/>
      <c r="G93" s="185"/>
    </row>
    <row r="94" spans="1:7" x14ac:dyDescent="0.25">
      <c r="A94" s="297"/>
      <c r="B94" s="181" t="s">
        <v>126</v>
      </c>
      <c r="C94" s="185"/>
      <c r="D94" s="185"/>
      <c r="E94" s="185"/>
      <c r="F94" s="185"/>
      <c r="G94" s="185"/>
    </row>
    <row r="95" spans="1:7" x14ac:dyDescent="0.25">
      <c r="A95" s="297"/>
      <c r="B95" s="181" t="s">
        <v>127</v>
      </c>
      <c r="C95" s="185">
        <v>146.5</v>
      </c>
      <c r="D95" s="185">
        <v>3.37</v>
      </c>
      <c r="E95" s="185">
        <v>494</v>
      </c>
      <c r="F95" s="185"/>
      <c r="G95" s="185"/>
    </row>
    <row r="96" spans="1:7" x14ac:dyDescent="0.25">
      <c r="A96" s="298"/>
      <c r="B96" s="181" t="s">
        <v>128</v>
      </c>
      <c r="C96" s="185"/>
      <c r="D96" s="185"/>
      <c r="E96" s="185"/>
      <c r="F96" s="185"/>
      <c r="G96" s="185"/>
    </row>
    <row r="97" spans="1:7" x14ac:dyDescent="0.25">
      <c r="A97" s="188" t="s">
        <v>129</v>
      </c>
      <c r="B97" s="188"/>
      <c r="C97" s="195">
        <v>254.9</v>
      </c>
      <c r="D97" s="188">
        <v>3.26</v>
      </c>
      <c r="E97" s="196">
        <v>830</v>
      </c>
      <c r="F97" s="188"/>
      <c r="G97" s="188"/>
    </row>
    <row r="98" spans="1:7" x14ac:dyDescent="0.25">
      <c r="A98" s="188" t="s">
        <v>130</v>
      </c>
      <c r="B98" s="188"/>
      <c r="C98" s="195">
        <f>SUM(C89,C97)</f>
        <v>359.3</v>
      </c>
      <c r="D98" s="188">
        <v>3.44</v>
      </c>
      <c r="E98" s="196">
        <v>1237</v>
      </c>
      <c r="F98" s="188"/>
      <c r="G98" s="188"/>
    </row>
    <row r="99" spans="1:7" x14ac:dyDescent="0.25">
      <c r="A99" s="299" t="s">
        <v>131</v>
      </c>
      <c r="B99" s="181" t="s">
        <v>132</v>
      </c>
      <c r="C99" s="185"/>
      <c r="D99" s="185"/>
      <c r="E99" s="185"/>
      <c r="F99" s="185"/>
      <c r="G99" s="185"/>
    </row>
    <row r="100" spans="1:7" x14ac:dyDescent="0.25">
      <c r="A100" s="300"/>
      <c r="B100" s="181" t="s">
        <v>133</v>
      </c>
      <c r="C100" s="197">
        <v>1159.5999999999999</v>
      </c>
      <c r="D100" s="185">
        <v>2.9</v>
      </c>
      <c r="E100" s="193">
        <v>3366</v>
      </c>
      <c r="F100" s="185"/>
      <c r="G100" s="185"/>
    </row>
    <row r="101" spans="1:7" x14ac:dyDescent="0.25">
      <c r="A101" s="301"/>
      <c r="B101" s="181" t="s">
        <v>134</v>
      </c>
      <c r="C101" s="197">
        <v>2476.6</v>
      </c>
      <c r="D101" s="185">
        <v>3.82</v>
      </c>
      <c r="E101" s="193">
        <v>9459</v>
      </c>
      <c r="F101" s="185"/>
      <c r="G101" s="185"/>
    </row>
    <row r="102" spans="1:7" ht="15.75" thickBot="1" x14ac:dyDescent="0.3">
      <c r="A102" s="199" t="s">
        <v>135</v>
      </c>
      <c r="B102" s="199"/>
      <c r="C102" s="200">
        <v>3636.2</v>
      </c>
      <c r="D102" s="199">
        <v>3.53</v>
      </c>
      <c r="E102" s="201">
        <v>12825</v>
      </c>
      <c r="F102" s="199"/>
      <c r="G102" s="199"/>
    </row>
    <row r="103" spans="1:7" ht="15.75" thickBot="1" x14ac:dyDescent="0.3">
      <c r="A103" s="202" t="s">
        <v>136</v>
      </c>
      <c r="B103" s="203"/>
      <c r="C103" s="204">
        <v>3995.5</v>
      </c>
      <c r="D103" s="203">
        <v>3.52</v>
      </c>
      <c r="E103" s="205">
        <v>14062</v>
      </c>
      <c r="F103" s="203"/>
      <c r="G103" s="206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79" t="s">
        <v>144</v>
      </c>
      <c r="B105" s="179"/>
      <c r="C105" s="179"/>
      <c r="D105" s="1"/>
      <c r="E105" s="1"/>
      <c r="F105" s="1"/>
      <c r="G105" s="1"/>
    </row>
    <row r="106" spans="1:7" ht="15.75" x14ac:dyDescent="0.25">
      <c r="A106" s="302" t="s">
        <v>10</v>
      </c>
      <c r="B106" s="302" t="s">
        <v>98</v>
      </c>
      <c r="C106" s="304" t="s">
        <v>145</v>
      </c>
      <c r="D106" s="305"/>
      <c r="E106" s="306"/>
      <c r="F106" s="307" t="s">
        <v>100</v>
      </c>
      <c r="G106" s="308"/>
    </row>
    <row r="107" spans="1:7" x14ac:dyDescent="0.25">
      <c r="A107" s="303"/>
      <c r="B107" s="303"/>
      <c r="C107" s="181" t="s">
        <v>101</v>
      </c>
      <c r="D107" s="182" t="s">
        <v>102</v>
      </c>
      <c r="E107" s="181" t="s">
        <v>31</v>
      </c>
      <c r="F107" s="183" t="s">
        <v>101</v>
      </c>
      <c r="G107" s="181" t="s">
        <v>31</v>
      </c>
    </row>
    <row r="108" spans="1:7" ht="15.75" x14ac:dyDescent="0.25">
      <c r="A108" s="293" t="s">
        <v>103</v>
      </c>
      <c r="B108" s="181" t="s">
        <v>104</v>
      </c>
      <c r="C108" s="184"/>
      <c r="D108" s="185"/>
      <c r="E108" s="185"/>
      <c r="F108" s="185"/>
      <c r="G108" s="185"/>
    </row>
    <row r="109" spans="1:7" x14ac:dyDescent="0.25">
      <c r="A109" s="294"/>
      <c r="B109" s="181" t="s">
        <v>105</v>
      </c>
      <c r="C109" s="185"/>
      <c r="D109" s="185"/>
      <c r="E109" s="185"/>
      <c r="F109" s="185"/>
      <c r="G109" s="185"/>
    </row>
    <row r="110" spans="1:7" x14ac:dyDescent="0.25">
      <c r="A110" s="294"/>
      <c r="B110" s="181" t="s">
        <v>106</v>
      </c>
      <c r="C110" s="185"/>
      <c r="D110" s="185"/>
      <c r="E110" s="185"/>
      <c r="F110" s="185"/>
      <c r="G110" s="185"/>
    </row>
    <row r="111" spans="1:7" x14ac:dyDescent="0.25">
      <c r="A111" s="294"/>
      <c r="B111" s="181" t="s">
        <v>107</v>
      </c>
      <c r="C111" s="185"/>
      <c r="D111" s="185"/>
      <c r="E111" s="185"/>
      <c r="F111" s="185"/>
      <c r="G111" s="185"/>
    </row>
    <row r="112" spans="1:7" x14ac:dyDescent="0.25">
      <c r="A112" s="294"/>
      <c r="B112" s="181" t="s">
        <v>108</v>
      </c>
      <c r="C112" s="185"/>
      <c r="D112" s="185"/>
      <c r="E112" s="185"/>
      <c r="F112" s="185"/>
      <c r="G112" s="185"/>
    </row>
    <row r="113" spans="1:7" x14ac:dyDescent="0.25">
      <c r="A113" s="294"/>
      <c r="B113" s="181" t="s">
        <v>109</v>
      </c>
      <c r="C113" s="185"/>
      <c r="D113" s="185"/>
      <c r="E113" s="185"/>
      <c r="F113" s="185"/>
      <c r="G113" s="185"/>
    </row>
    <row r="114" spans="1:7" x14ac:dyDescent="0.25">
      <c r="A114" s="294"/>
      <c r="B114" s="181" t="s">
        <v>110</v>
      </c>
      <c r="C114" s="185"/>
      <c r="D114" s="185"/>
      <c r="E114" s="185"/>
      <c r="F114" s="185"/>
      <c r="G114" s="185"/>
    </row>
    <row r="115" spans="1:7" x14ac:dyDescent="0.25">
      <c r="A115" s="294"/>
      <c r="B115" s="181" t="s">
        <v>111</v>
      </c>
      <c r="C115" s="185"/>
      <c r="D115" s="185"/>
      <c r="E115" s="185"/>
      <c r="F115" s="185"/>
      <c r="G115" s="185"/>
    </row>
    <row r="116" spans="1:7" x14ac:dyDescent="0.25">
      <c r="A116" s="295"/>
      <c r="B116" s="183" t="s">
        <v>112</v>
      </c>
      <c r="C116" s="185"/>
      <c r="D116" s="185"/>
      <c r="E116" s="185"/>
      <c r="F116" s="185"/>
      <c r="G116" s="185"/>
    </row>
    <row r="117" spans="1:7" x14ac:dyDescent="0.25">
      <c r="A117" s="186" t="s">
        <v>113</v>
      </c>
      <c r="B117" s="187"/>
      <c r="C117" s="188"/>
      <c r="D117" s="188"/>
      <c r="E117" s="188"/>
      <c r="F117" s="188"/>
      <c r="G117" s="188"/>
    </row>
    <row r="118" spans="1:7" x14ac:dyDescent="0.25">
      <c r="A118" s="293" t="s">
        <v>140</v>
      </c>
      <c r="B118" s="181" t="s">
        <v>115</v>
      </c>
      <c r="C118" s="185"/>
      <c r="D118" s="185"/>
      <c r="E118" s="185"/>
      <c r="F118" s="185">
        <v>0</v>
      </c>
      <c r="G118" s="185">
        <v>0</v>
      </c>
    </row>
    <row r="119" spans="1:7" x14ac:dyDescent="0.25">
      <c r="A119" s="294"/>
      <c r="B119" s="181" t="s">
        <v>117</v>
      </c>
      <c r="C119" s="185"/>
      <c r="D119" s="185"/>
      <c r="E119" s="185"/>
      <c r="F119" s="185"/>
      <c r="G119" s="185"/>
    </row>
    <row r="120" spans="1:7" x14ac:dyDescent="0.25">
      <c r="A120" s="294"/>
      <c r="B120" s="181" t="s">
        <v>118</v>
      </c>
      <c r="C120" s="185">
        <v>104.4</v>
      </c>
      <c r="D120" s="185">
        <v>3.9</v>
      </c>
      <c r="E120" s="185">
        <v>407</v>
      </c>
      <c r="F120" s="185">
        <v>0</v>
      </c>
      <c r="G120" s="185">
        <v>0</v>
      </c>
    </row>
    <row r="121" spans="1:7" x14ac:dyDescent="0.25">
      <c r="A121" s="295"/>
      <c r="B121" s="181" t="s">
        <v>119</v>
      </c>
      <c r="C121" s="185"/>
      <c r="D121" s="185"/>
      <c r="E121" s="185"/>
      <c r="F121" s="185"/>
      <c r="G121" s="185"/>
    </row>
    <row r="122" spans="1:7" x14ac:dyDescent="0.25">
      <c r="A122" s="190" t="s">
        <v>120</v>
      </c>
      <c r="B122" s="188"/>
      <c r="C122" s="188">
        <v>104.4</v>
      </c>
      <c r="D122" s="188">
        <v>3.9</v>
      </c>
      <c r="E122" s="188">
        <v>407</v>
      </c>
      <c r="F122" s="188">
        <v>0</v>
      </c>
      <c r="G122" s="188">
        <v>0</v>
      </c>
    </row>
    <row r="123" spans="1:7" x14ac:dyDescent="0.25">
      <c r="A123" s="296" t="s">
        <v>141</v>
      </c>
      <c r="B123" s="181" t="s">
        <v>121</v>
      </c>
      <c r="C123" s="185">
        <v>22.2</v>
      </c>
      <c r="D123" s="185">
        <v>3.63</v>
      </c>
      <c r="E123" s="185">
        <v>80</v>
      </c>
      <c r="F123" s="185">
        <v>0</v>
      </c>
      <c r="G123" s="185">
        <v>0</v>
      </c>
    </row>
    <row r="124" spans="1:7" x14ac:dyDescent="0.25">
      <c r="A124" s="297"/>
      <c r="B124" s="181" t="s">
        <v>122</v>
      </c>
      <c r="C124" s="185"/>
      <c r="D124" s="185"/>
      <c r="E124" s="185"/>
      <c r="F124" s="185">
        <v>0</v>
      </c>
      <c r="G124" s="185">
        <v>0</v>
      </c>
    </row>
    <row r="125" spans="1:7" x14ac:dyDescent="0.25">
      <c r="A125" s="297"/>
      <c r="B125" s="181" t="s">
        <v>123</v>
      </c>
      <c r="C125" s="185">
        <v>2.5</v>
      </c>
      <c r="D125" s="185">
        <v>3.19</v>
      </c>
      <c r="E125" s="191">
        <v>8</v>
      </c>
      <c r="F125" s="185">
        <v>-12</v>
      </c>
      <c r="G125" s="185">
        <v>-33</v>
      </c>
    </row>
    <row r="126" spans="1:7" x14ac:dyDescent="0.25">
      <c r="A126" s="297"/>
      <c r="B126" s="181" t="s">
        <v>125</v>
      </c>
      <c r="C126" s="185">
        <v>3.6</v>
      </c>
      <c r="D126" s="185">
        <v>3.96</v>
      </c>
      <c r="E126" s="193">
        <v>14</v>
      </c>
      <c r="F126" s="185">
        <v>-68</v>
      </c>
      <c r="G126" s="185">
        <v>-201</v>
      </c>
    </row>
    <row r="127" spans="1:7" x14ac:dyDescent="0.25">
      <c r="A127" s="297"/>
      <c r="B127" s="181" t="s">
        <v>126</v>
      </c>
      <c r="C127" s="185"/>
      <c r="D127" s="185"/>
      <c r="E127" s="185"/>
      <c r="F127" s="185">
        <v>0</v>
      </c>
      <c r="G127" s="185">
        <v>0</v>
      </c>
    </row>
    <row r="128" spans="1:7" x14ac:dyDescent="0.25">
      <c r="A128" s="297"/>
      <c r="B128" s="181" t="s">
        <v>127</v>
      </c>
      <c r="C128" s="185">
        <v>146.5</v>
      </c>
      <c r="D128" s="185">
        <v>3.37</v>
      </c>
      <c r="E128" s="185">
        <v>494</v>
      </c>
      <c r="F128" s="185">
        <v>0</v>
      </c>
      <c r="G128" s="185">
        <v>0</v>
      </c>
    </row>
    <row r="129" spans="1:7" x14ac:dyDescent="0.25">
      <c r="A129" s="298"/>
      <c r="B129" s="181" t="s">
        <v>128</v>
      </c>
      <c r="C129" s="185"/>
      <c r="D129" s="185"/>
      <c r="E129" s="185"/>
      <c r="F129" s="185">
        <v>0</v>
      </c>
      <c r="G129" s="185">
        <v>0</v>
      </c>
    </row>
    <row r="130" spans="1:7" x14ac:dyDescent="0.25">
      <c r="A130" s="188" t="s">
        <v>129</v>
      </c>
      <c r="B130" s="188"/>
      <c r="C130" s="195">
        <v>174.8</v>
      </c>
      <c r="D130" s="188">
        <v>3.41</v>
      </c>
      <c r="E130" s="196">
        <v>596</v>
      </c>
      <c r="F130" s="188">
        <v>-80</v>
      </c>
      <c r="G130" s="188">
        <v>-234</v>
      </c>
    </row>
    <row r="131" spans="1:7" x14ac:dyDescent="0.25">
      <c r="A131" s="188" t="s">
        <v>130</v>
      </c>
      <c r="B131" s="188"/>
      <c r="C131" s="195">
        <f>SUM(C122,C130)</f>
        <v>279.20000000000005</v>
      </c>
      <c r="D131" s="188">
        <v>3.59</v>
      </c>
      <c r="E131" s="196">
        <v>1003</v>
      </c>
      <c r="F131" s="188">
        <v>-80</v>
      </c>
      <c r="G131" s="188">
        <v>-234</v>
      </c>
    </row>
    <row r="132" spans="1:7" x14ac:dyDescent="0.25">
      <c r="A132" s="299" t="s">
        <v>131</v>
      </c>
      <c r="B132" s="181" t="s">
        <v>132</v>
      </c>
      <c r="C132" s="185"/>
      <c r="D132" s="185"/>
      <c r="E132" s="185"/>
      <c r="F132" s="185"/>
      <c r="G132" s="185"/>
    </row>
    <row r="133" spans="1:7" x14ac:dyDescent="0.25">
      <c r="A133" s="300"/>
      <c r="B133" s="181" t="s">
        <v>133</v>
      </c>
      <c r="C133" s="197">
        <v>580.4</v>
      </c>
      <c r="D133" s="185">
        <v>2.99</v>
      </c>
      <c r="E133" s="193">
        <v>1738</v>
      </c>
      <c r="F133" s="185">
        <v>-579</v>
      </c>
      <c r="G133" s="185">
        <v>-1628</v>
      </c>
    </row>
    <row r="134" spans="1:7" x14ac:dyDescent="0.25">
      <c r="A134" s="301"/>
      <c r="B134" s="181" t="s">
        <v>134</v>
      </c>
      <c r="C134" s="197">
        <v>2454.5</v>
      </c>
      <c r="D134" s="185">
        <v>3.78</v>
      </c>
      <c r="E134" s="193">
        <v>9268</v>
      </c>
      <c r="F134" s="185">
        <v>-22</v>
      </c>
      <c r="G134" s="185">
        <v>-191</v>
      </c>
    </row>
    <row r="135" spans="1:7" x14ac:dyDescent="0.25">
      <c r="A135" s="199" t="s">
        <v>135</v>
      </c>
      <c r="B135" s="199"/>
      <c r="C135" s="200">
        <v>3034.8</v>
      </c>
      <c r="D135" s="199">
        <v>3.63</v>
      </c>
      <c r="E135" s="201">
        <v>11006</v>
      </c>
      <c r="F135" s="199">
        <v>-601</v>
      </c>
      <c r="G135" s="199">
        <v>-1819</v>
      </c>
    </row>
    <row r="142" spans="1:7" x14ac:dyDescent="0.25">
      <c r="A142" s="179" t="s">
        <v>194</v>
      </c>
      <c r="B142" s="179"/>
      <c r="C142" s="179"/>
      <c r="D142" s="1"/>
      <c r="E142" s="1"/>
      <c r="F142" s="1"/>
      <c r="G142" s="1"/>
    </row>
    <row r="143" spans="1:7" ht="15.75" x14ac:dyDescent="0.25">
      <c r="A143" s="302" t="s">
        <v>10</v>
      </c>
      <c r="B143" s="302" t="s">
        <v>98</v>
      </c>
      <c r="C143" s="304" t="s">
        <v>195</v>
      </c>
      <c r="D143" s="305"/>
      <c r="E143" s="306"/>
      <c r="F143" s="307" t="s">
        <v>100</v>
      </c>
      <c r="G143" s="308"/>
    </row>
    <row r="144" spans="1:7" x14ac:dyDescent="0.25">
      <c r="A144" s="303"/>
      <c r="B144" s="303"/>
      <c r="C144" s="181" t="s">
        <v>101</v>
      </c>
      <c r="D144" s="182" t="s">
        <v>102</v>
      </c>
      <c r="E144" s="181" t="s">
        <v>31</v>
      </c>
      <c r="F144" s="183" t="s">
        <v>101</v>
      </c>
      <c r="G144" s="181" t="s">
        <v>31</v>
      </c>
    </row>
    <row r="145" spans="1:7" ht="15.75" x14ac:dyDescent="0.25">
      <c r="A145" s="293" t="s">
        <v>103</v>
      </c>
      <c r="B145" s="181" t="s">
        <v>104</v>
      </c>
      <c r="C145" s="184"/>
      <c r="D145" s="185"/>
      <c r="E145" s="185"/>
      <c r="F145" s="185"/>
      <c r="G145" s="185"/>
    </row>
    <row r="146" spans="1:7" x14ac:dyDescent="0.25">
      <c r="A146" s="294"/>
      <c r="B146" s="181" t="s">
        <v>105</v>
      </c>
      <c r="C146" s="185"/>
      <c r="D146" s="185"/>
      <c r="E146" s="185"/>
      <c r="F146" s="185"/>
      <c r="G146" s="185"/>
    </row>
    <row r="147" spans="1:7" x14ac:dyDescent="0.25">
      <c r="A147" s="294"/>
      <c r="B147" s="181" t="s">
        <v>106</v>
      </c>
      <c r="C147" s="185"/>
      <c r="D147" s="185"/>
      <c r="E147" s="185"/>
      <c r="F147" s="185"/>
      <c r="G147" s="185"/>
    </row>
    <row r="148" spans="1:7" x14ac:dyDescent="0.25">
      <c r="A148" s="294"/>
      <c r="B148" s="181" t="s">
        <v>107</v>
      </c>
      <c r="C148" s="185"/>
      <c r="D148" s="185"/>
      <c r="E148" s="185"/>
      <c r="F148" s="185"/>
      <c r="G148" s="185"/>
    </row>
    <row r="149" spans="1:7" x14ac:dyDescent="0.25">
      <c r="A149" s="294"/>
      <c r="B149" s="181" t="s">
        <v>108</v>
      </c>
      <c r="C149" s="185"/>
      <c r="D149" s="185"/>
      <c r="E149" s="185"/>
      <c r="F149" s="185"/>
      <c r="G149" s="185"/>
    </row>
    <row r="150" spans="1:7" x14ac:dyDescent="0.25">
      <c r="A150" s="294"/>
      <c r="B150" s="181" t="s">
        <v>109</v>
      </c>
      <c r="C150" s="185"/>
      <c r="D150" s="185"/>
      <c r="E150" s="185"/>
      <c r="F150" s="185"/>
      <c r="G150" s="185"/>
    </row>
    <row r="151" spans="1:7" x14ac:dyDescent="0.25">
      <c r="A151" s="294"/>
      <c r="B151" s="181" t="s">
        <v>110</v>
      </c>
      <c r="C151" s="185"/>
      <c r="D151" s="185"/>
      <c r="E151" s="185"/>
      <c r="F151" s="185"/>
      <c r="G151" s="185"/>
    </row>
    <row r="152" spans="1:7" x14ac:dyDescent="0.25">
      <c r="A152" s="294"/>
      <c r="B152" s="181" t="s">
        <v>111</v>
      </c>
      <c r="C152" s="185"/>
      <c r="D152" s="185"/>
      <c r="E152" s="185"/>
      <c r="F152" s="185"/>
      <c r="G152" s="185"/>
    </row>
    <row r="153" spans="1:7" x14ac:dyDescent="0.25">
      <c r="A153" s="295"/>
      <c r="B153" s="183" t="s">
        <v>112</v>
      </c>
      <c r="C153" s="185"/>
      <c r="D153" s="185"/>
      <c r="E153" s="185"/>
      <c r="F153" s="185"/>
      <c r="G153" s="185"/>
    </row>
    <row r="154" spans="1:7" x14ac:dyDescent="0.25">
      <c r="A154" s="260" t="s">
        <v>113</v>
      </c>
      <c r="B154" s="261"/>
      <c r="C154" s="256"/>
      <c r="D154" s="256"/>
      <c r="E154" s="256"/>
      <c r="F154" s="256"/>
      <c r="G154" s="256"/>
    </row>
    <row r="155" spans="1:7" x14ac:dyDescent="0.25">
      <c r="A155" s="293" t="s">
        <v>140</v>
      </c>
      <c r="B155" s="181" t="s">
        <v>115</v>
      </c>
      <c r="C155" s="185"/>
      <c r="D155" s="185"/>
      <c r="E155" s="185"/>
      <c r="F155" s="185">
        <v>0</v>
      </c>
      <c r="G155" s="185">
        <v>0</v>
      </c>
    </row>
    <row r="156" spans="1:7" x14ac:dyDescent="0.25">
      <c r="A156" s="294"/>
      <c r="B156" s="181" t="s">
        <v>117</v>
      </c>
      <c r="C156" s="185"/>
      <c r="D156" s="185"/>
      <c r="E156" s="185"/>
      <c r="F156" s="185"/>
      <c r="G156" s="185"/>
    </row>
    <row r="157" spans="1:7" x14ac:dyDescent="0.25">
      <c r="A157" s="294"/>
      <c r="B157" s="181" t="s">
        <v>118</v>
      </c>
      <c r="C157" s="185">
        <v>104.4</v>
      </c>
      <c r="D157" s="185">
        <v>3.9</v>
      </c>
      <c r="E157" s="185">
        <v>407</v>
      </c>
      <c r="F157" s="185">
        <v>0</v>
      </c>
      <c r="G157" s="185">
        <v>0</v>
      </c>
    </row>
    <row r="158" spans="1:7" x14ac:dyDescent="0.25">
      <c r="A158" s="295"/>
      <c r="B158" s="181" t="s">
        <v>119</v>
      </c>
      <c r="C158" s="185"/>
      <c r="D158" s="185"/>
      <c r="E158" s="185"/>
      <c r="F158" s="185"/>
      <c r="G158" s="185"/>
    </row>
    <row r="159" spans="1:7" x14ac:dyDescent="0.25">
      <c r="A159" s="259" t="s">
        <v>120</v>
      </c>
      <c r="B159" s="256"/>
      <c r="C159" s="256">
        <v>104.4</v>
      </c>
      <c r="D159" s="256">
        <v>3.9</v>
      </c>
      <c r="E159" s="256">
        <v>407</v>
      </c>
      <c r="F159" s="256">
        <v>0</v>
      </c>
      <c r="G159" s="256">
        <v>0</v>
      </c>
    </row>
    <row r="160" spans="1:7" x14ac:dyDescent="0.25">
      <c r="A160" s="296" t="s">
        <v>141</v>
      </c>
      <c r="B160" s="181" t="s">
        <v>121</v>
      </c>
      <c r="C160" s="185">
        <v>22.2</v>
      </c>
      <c r="D160" s="185">
        <v>3.63</v>
      </c>
      <c r="E160" s="185">
        <v>80</v>
      </c>
      <c r="F160" s="185">
        <v>0</v>
      </c>
      <c r="G160" s="185">
        <v>0</v>
      </c>
    </row>
    <row r="161" spans="1:7" x14ac:dyDescent="0.25">
      <c r="A161" s="297"/>
      <c r="B161" s="181" t="s">
        <v>122</v>
      </c>
      <c r="C161" s="185"/>
      <c r="D161" s="185"/>
      <c r="E161" s="185"/>
      <c r="F161" s="185">
        <v>0</v>
      </c>
      <c r="G161" s="185">
        <v>0</v>
      </c>
    </row>
    <row r="162" spans="1:7" x14ac:dyDescent="0.25">
      <c r="A162" s="297"/>
      <c r="B162" s="181" t="s">
        <v>123</v>
      </c>
      <c r="C162" s="185">
        <v>34.799999999999997</v>
      </c>
      <c r="D162" s="185">
        <v>2.73</v>
      </c>
      <c r="E162" s="191">
        <v>95</v>
      </c>
      <c r="F162" s="185">
        <v>32</v>
      </c>
      <c r="G162" s="185">
        <v>87</v>
      </c>
    </row>
    <row r="163" spans="1:7" x14ac:dyDescent="0.25">
      <c r="A163" s="297"/>
      <c r="B163" s="181" t="s">
        <v>125</v>
      </c>
      <c r="C163" s="185">
        <v>71.3</v>
      </c>
      <c r="D163" s="185">
        <v>3.01</v>
      </c>
      <c r="E163" s="193">
        <v>215</v>
      </c>
      <c r="F163" s="185">
        <v>68</v>
      </c>
      <c r="G163" s="185">
        <v>201</v>
      </c>
    </row>
    <row r="164" spans="1:7" x14ac:dyDescent="0.25">
      <c r="A164" s="297"/>
      <c r="B164" s="181" t="s">
        <v>126</v>
      </c>
      <c r="C164" s="185">
        <v>50.4</v>
      </c>
      <c r="D164" s="185">
        <v>2.74</v>
      </c>
      <c r="E164" s="185">
        <v>138</v>
      </c>
      <c r="F164" s="185">
        <v>50</v>
      </c>
      <c r="G164" s="185">
        <v>138</v>
      </c>
    </row>
    <row r="165" spans="1:7" x14ac:dyDescent="0.25">
      <c r="A165" s="297"/>
      <c r="B165" s="181" t="s">
        <v>127</v>
      </c>
      <c r="C165" s="185">
        <v>254.3</v>
      </c>
      <c r="D165" s="185">
        <v>3</v>
      </c>
      <c r="E165" s="185">
        <v>764</v>
      </c>
      <c r="F165" s="185">
        <v>108</v>
      </c>
      <c r="G165" s="185">
        <v>270</v>
      </c>
    </row>
    <row r="166" spans="1:7" x14ac:dyDescent="0.25">
      <c r="A166" s="298"/>
      <c r="B166" s="181" t="s">
        <v>128</v>
      </c>
      <c r="C166" s="185"/>
      <c r="D166" s="185"/>
      <c r="E166" s="185"/>
      <c r="F166" s="185">
        <v>0</v>
      </c>
      <c r="G166" s="185">
        <v>0</v>
      </c>
    </row>
    <row r="167" spans="1:7" x14ac:dyDescent="0.25">
      <c r="A167" s="256" t="s">
        <v>129</v>
      </c>
      <c r="B167" s="256"/>
      <c r="C167" s="257">
        <v>433</v>
      </c>
      <c r="D167" s="256">
        <v>2.98</v>
      </c>
      <c r="E167" s="258">
        <v>1292</v>
      </c>
      <c r="F167" s="256">
        <v>258</v>
      </c>
      <c r="G167" s="256">
        <v>696</v>
      </c>
    </row>
    <row r="168" spans="1:7" s="1" customFormat="1" x14ac:dyDescent="0.25">
      <c r="A168" s="188"/>
      <c r="B168" s="188"/>
      <c r="C168" s="195"/>
      <c r="D168" s="188"/>
      <c r="E168" s="196"/>
      <c r="F168" s="188"/>
      <c r="G168" s="188"/>
    </row>
    <row r="169" spans="1:7" x14ac:dyDescent="0.25">
      <c r="A169" s="256" t="s">
        <v>130</v>
      </c>
      <c r="B169" s="256"/>
      <c r="C169" s="257">
        <v>537.4</v>
      </c>
      <c r="D169" s="256">
        <v>3.16</v>
      </c>
      <c r="E169" s="258">
        <v>1699</v>
      </c>
      <c r="F169" s="256">
        <v>258</v>
      </c>
      <c r="G169" s="256">
        <v>696</v>
      </c>
    </row>
    <row r="170" spans="1:7" x14ac:dyDescent="0.25">
      <c r="A170" s="299" t="s">
        <v>131</v>
      </c>
      <c r="B170" s="181" t="s">
        <v>132</v>
      </c>
      <c r="C170" s="185"/>
      <c r="D170" s="185"/>
      <c r="E170" s="185"/>
      <c r="F170" s="185"/>
      <c r="G170" s="185"/>
    </row>
    <row r="171" spans="1:7" x14ac:dyDescent="0.25">
      <c r="A171" s="300"/>
      <c r="B171" s="181" t="s">
        <v>133</v>
      </c>
      <c r="C171" s="197">
        <v>701</v>
      </c>
      <c r="D171" s="185">
        <v>2.68</v>
      </c>
      <c r="E171" s="193">
        <v>1879</v>
      </c>
      <c r="F171" s="185">
        <v>121</v>
      </c>
      <c r="G171" s="185">
        <v>141</v>
      </c>
    </row>
    <row r="172" spans="1:7" x14ac:dyDescent="0.25">
      <c r="A172" s="301"/>
      <c r="B172" s="181" t="s">
        <v>134</v>
      </c>
      <c r="C172" s="197">
        <v>1861.9</v>
      </c>
      <c r="D172" s="185">
        <v>3.6</v>
      </c>
      <c r="E172" s="193">
        <v>6701</v>
      </c>
      <c r="F172" s="185">
        <v>-593</v>
      </c>
      <c r="G172" s="185">
        <v>-2567</v>
      </c>
    </row>
    <row r="173" spans="1:7" x14ac:dyDescent="0.25">
      <c r="A173" s="256" t="s">
        <v>135</v>
      </c>
      <c r="B173" s="256"/>
      <c r="C173" s="257">
        <v>2562.9</v>
      </c>
      <c r="D173" s="256">
        <v>3.35</v>
      </c>
      <c r="E173" s="258">
        <v>8580</v>
      </c>
      <c r="F173" s="256">
        <v>-472</v>
      </c>
      <c r="G173" s="256">
        <v>-2426</v>
      </c>
    </row>
    <row r="174" spans="1:7" x14ac:dyDescent="0.25">
      <c r="A174" s="45"/>
      <c r="B174" s="45"/>
      <c r="C174" s="45"/>
      <c r="D174" s="45"/>
      <c r="E174" s="45"/>
      <c r="F174" s="45"/>
      <c r="G174" s="45"/>
    </row>
    <row r="175" spans="1:7" ht="18.75" x14ac:dyDescent="0.3">
      <c r="A175" s="253" t="s">
        <v>196</v>
      </c>
      <c r="B175" s="254"/>
      <c r="C175" s="254">
        <v>3100.2</v>
      </c>
      <c r="D175" s="255">
        <v>3.32</v>
      </c>
      <c r="E175" s="254">
        <v>10279</v>
      </c>
      <c r="F175" s="255">
        <v>-214</v>
      </c>
      <c r="G175" s="255">
        <v>-1730</v>
      </c>
    </row>
  </sheetData>
  <mergeCells count="39">
    <mergeCell ref="A39:A47"/>
    <mergeCell ref="A2:A3"/>
    <mergeCell ref="B2:B3"/>
    <mergeCell ref="C2:E2"/>
    <mergeCell ref="F2:G2"/>
    <mergeCell ref="A4:A12"/>
    <mergeCell ref="A16:A18"/>
    <mergeCell ref="A29:A31"/>
    <mergeCell ref="A37:A38"/>
    <mergeCell ref="B37:B38"/>
    <mergeCell ref="C37:E37"/>
    <mergeCell ref="F37:G37"/>
    <mergeCell ref="A49:A52"/>
    <mergeCell ref="A54:A60"/>
    <mergeCell ref="A63:A65"/>
    <mergeCell ref="A73:A74"/>
    <mergeCell ref="B73:B74"/>
    <mergeCell ref="A106:A107"/>
    <mergeCell ref="B106:B107"/>
    <mergeCell ref="C106:E106"/>
    <mergeCell ref="F106:G106"/>
    <mergeCell ref="C73:E73"/>
    <mergeCell ref="F73:G73"/>
    <mergeCell ref="A75:A83"/>
    <mergeCell ref="A85:A88"/>
    <mergeCell ref="A90:A96"/>
    <mergeCell ref="A99:A101"/>
    <mergeCell ref="C143:E143"/>
    <mergeCell ref="F143:G143"/>
    <mergeCell ref="A145:A153"/>
    <mergeCell ref="A108:A116"/>
    <mergeCell ref="A118:A121"/>
    <mergeCell ref="A123:A129"/>
    <mergeCell ref="A132:A134"/>
    <mergeCell ref="A155:A158"/>
    <mergeCell ref="A160:A166"/>
    <mergeCell ref="A170:A172"/>
    <mergeCell ref="A143:A144"/>
    <mergeCell ref="B143:B144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55" workbookViewId="0">
      <selection activeCell="K48" sqref="K48"/>
    </sheetView>
  </sheetViews>
  <sheetFormatPr baseColWidth="10" defaultRowHeight="15" x14ac:dyDescent="0.25"/>
  <cols>
    <col min="5" max="5" width="17.85546875" customWidth="1"/>
  </cols>
  <sheetData>
    <row r="1" spans="1:11" ht="18" x14ac:dyDescent="0.25">
      <c r="A1" s="309" t="s">
        <v>147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</row>
    <row r="2" spans="1:11" x14ac:dyDescent="0.25">
      <c r="A2" s="1"/>
      <c r="B2" s="1"/>
      <c r="C2" s="1"/>
      <c r="D2" s="1"/>
      <c r="E2" s="1"/>
      <c r="F2" s="1"/>
      <c r="G2" s="1"/>
      <c r="H2" s="180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79"/>
      <c r="B4" s="179"/>
      <c r="C4" s="207" t="s">
        <v>148</v>
      </c>
      <c r="D4" s="207"/>
      <c r="E4" s="207"/>
      <c r="F4" s="208"/>
      <c r="G4" s="208"/>
      <c r="H4" s="1"/>
      <c r="I4" s="1"/>
      <c r="J4" s="1"/>
      <c r="K4" s="1"/>
    </row>
    <row r="5" spans="1:11" x14ac:dyDescent="0.25">
      <c r="A5" s="209" t="s">
        <v>149</v>
      </c>
      <c r="B5" s="210" t="s">
        <v>150</v>
      </c>
      <c r="C5" s="211"/>
      <c r="D5" s="212"/>
      <c r="E5" s="213" t="s">
        <v>151</v>
      </c>
      <c r="F5" s="214"/>
      <c r="G5" s="215"/>
      <c r="H5" s="1"/>
      <c r="I5" s="1"/>
      <c r="J5" s="1"/>
      <c r="K5" s="1"/>
    </row>
    <row r="6" spans="1:11" x14ac:dyDescent="0.25">
      <c r="A6" s="216" t="s">
        <v>32</v>
      </c>
      <c r="B6" s="217"/>
      <c r="C6" s="218" t="s">
        <v>152</v>
      </c>
      <c r="D6" s="219"/>
      <c r="E6" s="220" t="s">
        <v>153</v>
      </c>
      <c r="F6" s="218"/>
      <c r="G6" s="221"/>
      <c r="H6" s="1"/>
      <c r="I6" s="1"/>
      <c r="J6" s="1"/>
      <c r="K6" s="1"/>
    </row>
    <row r="7" spans="1:11" x14ac:dyDescent="0.25">
      <c r="A7" s="222" t="s">
        <v>154</v>
      </c>
      <c r="B7" s="223" t="s">
        <v>155</v>
      </c>
      <c r="C7" s="209" t="s">
        <v>26</v>
      </c>
      <c r="D7" s="223" t="s">
        <v>155</v>
      </c>
      <c r="E7" s="223" t="s">
        <v>155</v>
      </c>
      <c r="F7" s="209" t="s">
        <v>26</v>
      </c>
      <c r="G7" s="209" t="s">
        <v>155</v>
      </c>
      <c r="H7" s="1"/>
      <c r="I7" s="1"/>
      <c r="J7" s="1"/>
      <c r="K7" s="1"/>
    </row>
    <row r="8" spans="1:11" x14ac:dyDescent="0.25">
      <c r="A8" s="224"/>
      <c r="B8" s="217" t="s">
        <v>156</v>
      </c>
      <c r="C8" s="216" t="s">
        <v>157</v>
      </c>
      <c r="D8" s="225" t="s">
        <v>158</v>
      </c>
      <c r="E8" s="217" t="s">
        <v>156</v>
      </c>
      <c r="F8" s="216" t="s">
        <v>157</v>
      </c>
      <c r="G8" s="216" t="s">
        <v>158</v>
      </c>
      <c r="H8" s="1"/>
      <c r="I8" s="1"/>
      <c r="J8" s="1"/>
      <c r="K8" s="1"/>
    </row>
    <row r="9" spans="1:11" x14ac:dyDescent="0.25">
      <c r="A9" s="224"/>
      <c r="B9" s="225" t="s">
        <v>159</v>
      </c>
      <c r="C9" s="222" t="s">
        <v>54</v>
      </c>
      <c r="D9" s="222" t="s">
        <v>146</v>
      </c>
      <c r="E9" s="225" t="s">
        <v>159</v>
      </c>
      <c r="F9" s="222" t="s">
        <v>54</v>
      </c>
      <c r="G9" s="222" t="s">
        <v>146</v>
      </c>
      <c r="H9" s="1"/>
      <c r="I9" s="1"/>
      <c r="J9" s="1"/>
      <c r="K9" s="1"/>
    </row>
    <row r="10" spans="1:11" x14ac:dyDescent="0.25">
      <c r="A10" s="224">
        <v>333</v>
      </c>
      <c r="B10" s="226">
        <v>387173</v>
      </c>
      <c r="C10" s="227" t="s">
        <v>160</v>
      </c>
      <c r="D10" s="224">
        <v>439</v>
      </c>
      <c r="E10" s="224"/>
      <c r="F10" s="224"/>
      <c r="G10" s="224"/>
      <c r="H10" s="1"/>
      <c r="I10" s="1"/>
      <c r="J10" s="1"/>
      <c r="K10" s="1"/>
    </row>
    <row r="11" spans="1:11" x14ac:dyDescent="0.25">
      <c r="A11" s="224">
        <v>332</v>
      </c>
      <c r="B11" s="228">
        <v>1418822</v>
      </c>
      <c r="C11" s="227" t="s">
        <v>161</v>
      </c>
      <c r="D11" s="224">
        <v>1742.4</v>
      </c>
      <c r="E11" s="228">
        <v>1290557</v>
      </c>
      <c r="F11" s="227" t="s">
        <v>161</v>
      </c>
      <c r="G11" s="224">
        <v>1618.5</v>
      </c>
      <c r="H11" s="1"/>
      <c r="I11" s="1"/>
      <c r="J11" s="1"/>
      <c r="K11" s="1"/>
    </row>
    <row r="12" spans="1:11" x14ac:dyDescent="0.25">
      <c r="A12" s="224">
        <v>331</v>
      </c>
      <c r="B12" s="228">
        <v>1060227</v>
      </c>
      <c r="C12" s="227" t="s">
        <v>162</v>
      </c>
      <c r="D12" s="224">
        <v>1582.4</v>
      </c>
      <c r="E12" s="228">
        <v>1060227</v>
      </c>
      <c r="F12" s="227" t="s">
        <v>162</v>
      </c>
      <c r="G12" s="227">
        <v>1582.4</v>
      </c>
      <c r="H12" s="1"/>
      <c r="I12" s="1"/>
      <c r="J12" s="1"/>
      <c r="K12" s="1"/>
    </row>
    <row r="13" spans="1:11" x14ac:dyDescent="0.25">
      <c r="A13" s="224" t="s">
        <v>16</v>
      </c>
      <c r="B13" s="228">
        <f>SUM(B10:B12)</f>
        <v>2866222</v>
      </c>
      <c r="C13" s="227" t="s">
        <v>163</v>
      </c>
      <c r="D13" s="224">
        <v>3763.8</v>
      </c>
      <c r="E13" s="228">
        <f>SUM(E11:E12)</f>
        <v>2350784</v>
      </c>
      <c r="F13" s="227" t="s">
        <v>164</v>
      </c>
      <c r="G13" s="224">
        <f>SUM(G11:G12)</f>
        <v>3200.9</v>
      </c>
      <c r="H13" s="1"/>
      <c r="I13" s="1"/>
      <c r="J13" s="1"/>
      <c r="K13" s="1"/>
    </row>
    <row r="14" spans="1:11" x14ac:dyDescent="0.25">
      <c r="A14" s="217"/>
      <c r="B14" s="217"/>
      <c r="C14" s="217"/>
      <c r="D14" s="217"/>
      <c r="E14" s="217"/>
      <c r="F14" s="217"/>
      <c r="G14" s="217"/>
      <c r="H14" s="1"/>
      <c r="I14" s="1"/>
      <c r="J14" s="1"/>
      <c r="K14" s="1"/>
    </row>
    <row r="15" spans="1:11" x14ac:dyDescent="0.25">
      <c r="A15" s="217"/>
      <c r="B15" s="217"/>
      <c r="C15" s="217"/>
      <c r="D15" s="217"/>
      <c r="E15" s="217"/>
      <c r="F15" s="217"/>
      <c r="G15" s="217"/>
      <c r="H15" s="1"/>
      <c r="I15" s="1"/>
      <c r="J15" s="1"/>
      <c r="K15" s="1"/>
    </row>
    <row r="16" spans="1:11" x14ac:dyDescent="0.25">
      <c r="A16" s="217"/>
      <c r="B16" s="217"/>
      <c r="C16" s="217"/>
      <c r="D16" s="217"/>
      <c r="E16" s="217"/>
      <c r="F16" s="217"/>
      <c r="G16" s="217"/>
      <c r="H16" s="1"/>
      <c r="I16" s="1"/>
      <c r="J16" s="1"/>
      <c r="K16" s="1"/>
    </row>
    <row r="17" spans="1:11" x14ac:dyDescent="0.25">
      <c r="A17" s="179"/>
      <c r="B17" s="179"/>
      <c r="C17" s="207" t="s">
        <v>165</v>
      </c>
      <c r="D17" s="207"/>
      <c r="E17" s="207"/>
      <c r="F17" s="208"/>
      <c r="G17" s="208"/>
      <c r="H17" s="1"/>
      <c r="I17" s="1"/>
      <c r="J17" s="1"/>
      <c r="K17" s="1"/>
    </row>
    <row r="18" spans="1:11" x14ac:dyDescent="0.25">
      <c r="A18" s="209" t="s">
        <v>149</v>
      </c>
      <c r="B18" s="210" t="s">
        <v>150</v>
      </c>
      <c r="C18" s="211"/>
      <c r="D18" s="212"/>
      <c r="E18" s="213" t="s">
        <v>151</v>
      </c>
      <c r="F18" s="214"/>
      <c r="G18" s="215"/>
      <c r="H18" s="1"/>
      <c r="I18" s="1"/>
      <c r="J18" s="1"/>
      <c r="K18" s="1"/>
    </row>
    <row r="19" spans="1:11" x14ac:dyDescent="0.25">
      <c r="A19" s="216" t="s">
        <v>32</v>
      </c>
      <c r="B19" s="180"/>
      <c r="C19" s="218" t="s">
        <v>152</v>
      </c>
      <c r="D19" s="219"/>
      <c r="E19" s="220" t="s">
        <v>153</v>
      </c>
      <c r="F19" s="218"/>
      <c r="G19" s="221"/>
      <c r="H19" s="1"/>
      <c r="I19" s="1"/>
      <c r="J19" s="1"/>
      <c r="K19" s="1"/>
    </row>
    <row r="20" spans="1:11" x14ac:dyDescent="0.25">
      <c r="A20" s="222" t="s">
        <v>154</v>
      </c>
      <c r="B20" s="223" t="s">
        <v>155</v>
      </c>
      <c r="C20" s="209" t="s">
        <v>26</v>
      </c>
      <c r="D20" s="223" t="s">
        <v>155</v>
      </c>
      <c r="E20" s="223" t="s">
        <v>155</v>
      </c>
      <c r="F20" s="209" t="s">
        <v>26</v>
      </c>
      <c r="G20" s="209" t="s">
        <v>155</v>
      </c>
      <c r="H20" s="1"/>
      <c r="I20" s="1"/>
      <c r="J20" s="1"/>
      <c r="K20" s="1"/>
    </row>
    <row r="21" spans="1:11" x14ac:dyDescent="0.25">
      <c r="A21" s="224"/>
      <c r="B21" s="180" t="s">
        <v>156</v>
      </c>
      <c r="C21" s="216" t="s">
        <v>157</v>
      </c>
      <c r="D21" s="225" t="s">
        <v>158</v>
      </c>
      <c r="E21" s="180" t="s">
        <v>156</v>
      </c>
      <c r="F21" s="216" t="s">
        <v>157</v>
      </c>
      <c r="G21" s="216" t="s">
        <v>158</v>
      </c>
      <c r="H21" s="1"/>
      <c r="I21" s="1"/>
      <c r="J21" s="1"/>
      <c r="K21" s="1"/>
    </row>
    <row r="22" spans="1:11" x14ac:dyDescent="0.25">
      <c r="A22" s="224"/>
      <c r="B22" s="225" t="s">
        <v>159</v>
      </c>
      <c r="C22" s="222" t="s">
        <v>54</v>
      </c>
      <c r="D22" s="222" t="s">
        <v>146</v>
      </c>
      <c r="E22" s="225" t="s">
        <v>159</v>
      </c>
      <c r="F22" s="222" t="s">
        <v>54</v>
      </c>
      <c r="G22" s="222" t="s">
        <v>146</v>
      </c>
      <c r="H22" s="1"/>
      <c r="I22" s="1"/>
      <c r="J22" s="1"/>
      <c r="K22" s="1"/>
    </row>
    <row r="23" spans="1:11" x14ac:dyDescent="0.25">
      <c r="A23" s="224">
        <v>333</v>
      </c>
      <c r="B23" s="226">
        <v>1784631</v>
      </c>
      <c r="C23" s="227" t="s">
        <v>164</v>
      </c>
      <c r="D23" s="224">
        <v>2379.11</v>
      </c>
      <c r="E23" s="228">
        <v>1621416</v>
      </c>
      <c r="F23" s="227" t="s">
        <v>166</v>
      </c>
      <c r="G23" s="224">
        <v>2227.94</v>
      </c>
      <c r="H23" s="1"/>
      <c r="I23" s="1"/>
      <c r="J23" s="1"/>
      <c r="K23" s="1"/>
    </row>
    <row r="24" spans="1:11" x14ac:dyDescent="0.25">
      <c r="A24" s="224">
        <v>332</v>
      </c>
      <c r="B24" s="228">
        <v>2771472</v>
      </c>
      <c r="C24" s="227" t="s">
        <v>167</v>
      </c>
      <c r="D24" s="224">
        <v>4360</v>
      </c>
      <c r="E24" s="228">
        <v>2771472</v>
      </c>
      <c r="F24" s="227" t="s">
        <v>167</v>
      </c>
      <c r="G24" s="224">
        <v>4360</v>
      </c>
      <c r="H24" s="1"/>
      <c r="I24" s="1"/>
      <c r="J24" s="1"/>
      <c r="K24" s="1"/>
    </row>
    <row r="25" spans="1:11" x14ac:dyDescent="0.25">
      <c r="A25" s="224" t="s">
        <v>16</v>
      </c>
      <c r="B25" s="228">
        <v>4520103</v>
      </c>
      <c r="C25" s="227" t="s">
        <v>162</v>
      </c>
      <c r="D25" s="224">
        <f>SUM(D23:D24)</f>
        <v>6739.1100000000006</v>
      </c>
      <c r="E25" s="228">
        <f>SUM(E23,E24)</f>
        <v>4392888</v>
      </c>
      <c r="F25" s="229" t="s">
        <v>168</v>
      </c>
      <c r="G25" s="227">
        <f>SUM(G23:G24)</f>
        <v>6587.9400000000005</v>
      </c>
      <c r="H25" s="1"/>
      <c r="I25" s="1"/>
      <c r="J25" s="1"/>
      <c r="K25" s="1"/>
    </row>
    <row r="26" spans="1:11" x14ac:dyDescent="0.25">
      <c r="A26" s="180"/>
      <c r="B26" s="228"/>
      <c r="C26" s="227"/>
      <c r="D26" s="224"/>
      <c r="E26" s="228"/>
      <c r="F26" s="227"/>
      <c r="G26" s="224"/>
      <c r="H26" s="1"/>
      <c r="I26" s="1"/>
      <c r="J26" s="1"/>
      <c r="K26" s="1"/>
    </row>
    <row r="27" spans="1:11" x14ac:dyDescent="0.25">
      <c r="A27" s="224"/>
      <c r="B27" s="224"/>
      <c r="C27" s="224"/>
      <c r="D27" s="224"/>
      <c r="E27" s="224"/>
      <c r="F27" s="224"/>
      <c r="G27" s="224"/>
      <c r="H27" s="1"/>
      <c r="I27" s="1"/>
      <c r="J27" s="1"/>
      <c r="K27" s="1"/>
    </row>
    <row r="28" spans="1:11" x14ac:dyDescent="0.25">
      <c r="A28" s="217"/>
      <c r="B28" s="217"/>
      <c r="C28" s="217"/>
      <c r="D28" s="217"/>
      <c r="E28" s="217"/>
      <c r="F28" s="217"/>
      <c r="G28" s="217"/>
      <c r="H28" s="1"/>
      <c r="I28" s="1"/>
      <c r="J28" s="1"/>
      <c r="K28" s="1"/>
    </row>
    <row r="29" spans="1:11" x14ac:dyDescent="0.25">
      <c r="A29" s="217"/>
      <c r="B29" s="217"/>
      <c r="C29" s="217"/>
      <c r="D29" s="217"/>
      <c r="E29" s="217"/>
      <c r="F29" s="217"/>
      <c r="G29" s="217"/>
      <c r="H29" s="1"/>
      <c r="I29" s="1"/>
      <c r="J29" s="1"/>
      <c r="K29" s="1"/>
    </row>
    <row r="30" spans="1:11" x14ac:dyDescent="0.25">
      <c r="A30" s="217"/>
      <c r="B30" s="217"/>
      <c r="C30" s="217"/>
      <c r="D30" s="217"/>
      <c r="E30" s="217"/>
      <c r="F30" s="217"/>
      <c r="G30" s="217"/>
      <c r="H30" s="1"/>
      <c r="I30" s="1"/>
      <c r="J30" s="1"/>
      <c r="K30" s="1"/>
    </row>
    <row r="31" spans="1:11" x14ac:dyDescent="0.25">
      <c r="A31" s="179"/>
      <c r="B31" s="179"/>
      <c r="C31" s="207" t="s">
        <v>169</v>
      </c>
      <c r="D31" s="207"/>
      <c r="E31" s="207"/>
      <c r="F31" s="208"/>
      <c r="G31" s="208"/>
      <c r="H31" s="1"/>
      <c r="I31" s="1"/>
      <c r="J31" s="1"/>
      <c r="K31" s="1"/>
    </row>
    <row r="32" spans="1:11" x14ac:dyDescent="0.25">
      <c r="A32" s="209" t="s">
        <v>149</v>
      </c>
      <c r="B32" s="210" t="s">
        <v>150</v>
      </c>
      <c r="C32" s="211"/>
      <c r="D32" s="212"/>
      <c r="E32" s="213" t="s">
        <v>151</v>
      </c>
      <c r="F32" s="214"/>
      <c r="G32" s="215"/>
      <c r="H32" s="1"/>
      <c r="I32" s="1"/>
      <c r="J32" s="1"/>
      <c r="K32" s="1"/>
    </row>
    <row r="33" spans="1:11" x14ac:dyDescent="0.25">
      <c r="A33" s="216" t="s">
        <v>32</v>
      </c>
      <c r="B33" s="180"/>
      <c r="C33" s="218" t="s">
        <v>152</v>
      </c>
      <c r="D33" s="219"/>
      <c r="E33" s="220" t="s">
        <v>153</v>
      </c>
      <c r="F33" s="218"/>
      <c r="G33" s="221"/>
      <c r="H33" s="1"/>
      <c r="I33" s="1"/>
      <c r="J33" s="1"/>
      <c r="K33" s="1"/>
    </row>
    <row r="34" spans="1:11" x14ac:dyDescent="0.25">
      <c r="A34" s="222" t="s">
        <v>154</v>
      </c>
      <c r="B34" s="223" t="s">
        <v>155</v>
      </c>
      <c r="C34" s="209" t="s">
        <v>26</v>
      </c>
      <c r="D34" s="223" t="s">
        <v>155</v>
      </c>
      <c r="E34" s="223" t="s">
        <v>155</v>
      </c>
      <c r="F34" s="209" t="s">
        <v>26</v>
      </c>
      <c r="G34" s="209" t="s">
        <v>155</v>
      </c>
      <c r="H34" s="1"/>
      <c r="I34" s="1"/>
      <c r="J34" s="1"/>
      <c r="K34" s="1"/>
    </row>
    <row r="35" spans="1:11" x14ac:dyDescent="0.25">
      <c r="A35" s="224"/>
      <c r="B35" s="180" t="s">
        <v>156</v>
      </c>
      <c r="C35" s="216" t="s">
        <v>157</v>
      </c>
      <c r="D35" s="225" t="s">
        <v>158</v>
      </c>
      <c r="E35" s="180" t="s">
        <v>156</v>
      </c>
      <c r="F35" s="216" t="s">
        <v>157</v>
      </c>
      <c r="G35" s="216" t="s">
        <v>158</v>
      </c>
      <c r="H35" s="1"/>
      <c r="I35" s="1"/>
      <c r="J35" s="1"/>
      <c r="K35" s="1"/>
    </row>
    <row r="36" spans="1:11" x14ac:dyDescent="0.25">
      <c r="A36" s="224"/>
      <c r="B36" s="225" t="s">
        <v>159</v>
      </c>
      <c r="C36" s="222" t="s">
        <v>54</v>
      </c>
      <c r="D36" s="222" t="s">
        <v>146</v>
      </c>
      <c r="E36" s="225" t="s">
        <v>159</v>
      </c>
      <c r="F36" s="222" t="s">
        <v>54</v>
      </c>
      <c r="G36" s="222" t="s">
        <v>146</v>
      </c>
      <c r="H36" s="1"/>
      <c r="I36" s="1"/>
      <c r="J36" s="1"/>
      <c r="K36" s="1"/>
    </row>
    <row r="37" spans="1:11" x14ac:dyDescent="0.25">
      <c r="A37" s="224">
        <v>333</v>
      </c>
      <c r="B37" s="226">
        <v>202520.9</v>
      </c>
      <c r="C37" s="227" t="s">
        <v>164</v>
      </c>
      <c r="D37" s="224">
        <v>264.89999999999998</v>
      </c>
      <c r="E37" s="224"/>
      <c r="F37" s="227"/>
      <c r="G37" s="224"/>
      <c r="H37" s="1"/>
      <c r="I37" s="1"/>
      <c r="J37" s="1"/>
      <c r="K37" s="1"/>
    </row>
    <row r="38" spans="1:11" x14ac:dyDescent="0.25">
      <c r="A38" s="224">
        <v>332</v>
      </c>
      <c r="B38" s="228">
        <v>2039610</v>
      </c>
      <c r="C38" s="227" t="s">
        <v>167</v>
      </c>
      <c r="D38" s="224">
        <v>2685.6</v>
      </c>
      <c r="E38" s="228">
        <v>2039610</v>
      </c>
      <c r="F38" s="227" t="s">
        <v>170</v>
      </c>
      <c r="G38" s="224">
        <v>2685.6</v>
      </c>
      <c r="H38" s="1"/>
      <c r="I38" s="1"/>
      <c r="J38" s="1"/>
      <c r="K38" s="1"/>
    </row>
    <row r="39" spans="1:11" x14ac:dyDescent="0.25">
      <c r="A39" s="224">
        <v>331</v>
      </c>
      <c r="B39" s="228">
        <v>171596.79999999999</v>
      </c>
      <c r="C39" s="227" t="s">
        <v>162</v>
      </c>
      <c r="D39" s="224">
        <v>238.2</v>
      </c>
      <c r="E39" s="228">
        <v>171597</v>
      </c>
      <c r="F39" s="230" t="s">
        <v>171</v>
      </c>
      <c r="G39" s="224">
        <v>238.6</v>
      </c>
      <c r="H39" s="1"/>
      <c r="I39" s="1"/>
      <c r="J39" s="1"/>
      <c r="K39" s="1"/>
    </row>
    <row r="40" spans="1:11" x14ac:dyDescent="0.25">
      <c r="A40" s="224" t="s">
        <v>16</v>
      </c>
      <c r="B40" s="228">
        <f>SUM(B37:B39)</f>
        <v>2413727.6999999997</v>
      </c>
      <c r="C40" s="180">
        <v>0.13200000000000001</v>
      </c>
      <c r="D40" s="224">
        <f>SUM(D37:D39)</f>
        <v>3188.7</v>
      </c>
      <c r="E40" s="228">
        <v>2211207</v>
      </c>
      <c r="F40" s="224">
        <v>0.13200000000000001</v>
      </c>
      <c r="G40" s="227">
        <f>SUM(G38:G39)</f>
        <v>2924.2</v>
      </c>
      <c r="H40" s="1"/>
      <c r="I40" s="1"/>
      <c r="J40" s="1"/>
      <c r="K40" s="1"/>
    </row>
    <row r="41" spans="1:11" x14ac:dyDescent="0.25">
      <c r="A41" s="224"/>
      <c r="B41" s="224"/>
      <c r="C41" s="224"/>
      <c r="D41" s="224"/>
      <c r="E41" s="224"/>
      <c r="F41" s="224"/>
      <c r="G41" s="224"/>
      <c r="H41" s="1"/>
      <c r="I41" s="1"/>
      <c r="J41" s="1"/>
      <c r="K41" s="1"/>
    </row>
    <row r="42" spans="1:11" x14ac:dyDescent="0.25">
      <c r="A42" s="224"/>
      <c r="B42" s="224"/>
      <c r="C42" s="224"/>
      <c r="D42" s="224"/>
      <c r="E42" s="224"/>
      <c r="F42" s="224"/>
      <c r="G42" s="224"/>
      <c r="H42" s="1"/>
      <c r="I42" s="1"/>
      <c r="J42" s="1"/>
      <c r="K42" s="1"/>
    </row>
    <row r="43" spans="1:11" x14ac:dyDescent="0.25">
      <c r="A43" s="217"/>
      <c r="B43" s="217"/>
      <c r="C43" s="217"/>
      <c r="D43" s="217"/>
      <c r="E43" s="217"/>
      <c r="F43" s="217"/>
      <c r="G43" s="217"/>
      <c r="H43" s="1"/>
      <c r="I43" s="1"/>
      <c r="J43" s="1"/>
      <c r="K43" s="1"/>
    </row>
    <row r="44" spans="1:11" x14ac:dyDescent="0.25">
      <c r="A44" s="231" t="s">
        <v>172</v>
      </c>
      <c r="B44" s="217"/>
      <c r="C44" s="217"/>
      <c r="D44" s="217"/>
      <c r="E44" s="217"/>
      <c r="F44" s="217"/>
      <c r="G44" s="217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8.75" x14ac:dyDescent="0.3">
      <c r="A49" s="310" t="s">
        <v>173</v>
      </c>
      <c r="B49" s="310"/>
      <c r="C49" s="310"/>
      <c r="D49" s="310"/>
      <c r="E49" s="310"/>
      <c r="F49" s="310"/>
      <c r="G49" s="310"/>
      <c r="H49" s="1"/>
      <c r="I49" s="1"/>
      <c r="J49" s="1"/>
      <c r="K49" s="1"/>
    </row>
    <row r="50" spans="1:11" ht="15.75" thickBot="1" x14ac:dyDescent="0.3">
      <c r="A50" s="217"/>
      <c r="B50" s="217"/>
      <c r="C50" s="217"/>
      <c r="D50" s="217"/>
      <c r="E50" s="217"/>
      <c r="F50" s="217"/>
      <c r="G50" s="217"/>
      <c r="H50" s="1"/>
      <c r="I50" s="1"/>
      <c r="J50" s="1"/>
      <c r="K50" s="1"/>
    </row>
    <row r="51" spans="1:11" ht="15.75" thickBot="1" x14ac:dyDescent="0.3">
      <c r="A51" s="232"/>
      <c r="B51" s="232"/>
      <c r="C51" s="311" t="s">
        <v>174</v>
      </c>
      <c r="D51" s="312"/>
      <c r="E51" s="313"/>
      <c r="F51" s="233"/>
      <c r="G51" s="217"/>
      <c r="H51" s="1"/>
      <c r="I51" s="1"/>
      <c r="J51" s="1"/>
      <c r="K51" s="1"/>
    </row>
    <row r="52" spans="1:11" ht="15.75" thickBot="1" x14ac:dyDescent="0.3">
      <c r="A52" s="234" t="s">
        <v>175</v>
      </c>
      <c r="B52" s="234" t="s">
        <v>176</v>
      </c>
      <c r="C52" s="235" t="s">
        <v>177</v>
      </c>
      <c r="D52" s="235" t="s">
        <v>178</v>
      </c>
      <c r="E52" s="236" t="s">
        <v>179</v>
      </c>
      <c r="F52" s="232" t="s">
        <v>180</v>
      </c>
      <c r="G52" s="217"/>
      <c r="H52" s="1"/>
      <c r="I52" s="1"/>
      <c r="J52" s="1"/>
      <c r="K52" s="1"/>
    </row>
    <row r="53" spans="1:11" ht="15.75" thickBot="1" x14ac:dyDescent="0.3">
      <c r="A53" s="235">
        <v>1</v>
      </c>
      <c r="B53" s="235" t="s">
        <v>181</v>
      </c>
      <c r="C53" s="237">
        <v>4392888</v>
      </c>
      <c r="D53" s="238">
        <v>0.151</v>
      </c>
      <c r="E53" s="239">
        <v>6637.9</v>
      </c>
      <c r="F53" s="233" t="s">
        <v>182</v>
      </c>
      <c r="G53" s="217"/>
      <c r="H53" s="1"/>
      <c r="I53" s="1"/>
      <c r="J53" s="1"/>
      <c r="K53" s="1"/>
    </row>
    <row r="54" spans="1:11" ht="15.75" thickBot="1" x14ac:dyDescent="0.3">
      <c r="A54" s="235">
        <v>2</v>
      </c>
      <c r="B54" s="235" t="s">
        <v>183</v>
      </c>
      <c r="C54" s="237">
        <v>2002612</v>
      </c>
      <c r="D54" s="238">
        <v>0.125</v>
      </c>
      <c r="E54" s="239">
        <v>2502.8000000000002</v>
      </c>
      <c r="F54" s="238" t="s">
        <v>184</v>
      </c>
      <c r="G54" s="217"/>
      <c r="H54" s="1"/>
      <c r="I54" s="1"/>
      <c r="J54" s="1"/>
      <c r="K54" s="1"/>
    </row>
    <row r="55" spans="1:11" ht="15.75" thickBot="1" x14ac:dyDescent="0.3">
      <c r="A55" s="235">
        <v>3</v>
      </c>
      <c r="B55" s="235" t="s">
        <v>185</v>
      </c>
      <c r="C55" s="237">
        <v>2062317</v>
      </c>
      <c r="D55" s="238">
        <v>0.14299999999999999</v>
      </c>
      <c r="E55" s="239">
        <v>2961.6</v>
      </c>
      <c r="F55" s="238" t="s">
        <v>186</v>
      </c>
      <c r="G55" s="217"/>
      <c r="H55" s="1"/>
      <c r="I55" s="1"/>
      <c r="J55" s="1"/>
      <c r="K55" s="1"/>
    </row>
    <row r="56" spans="1:11" ht="15.75" thickBot="1" x14ac:dyDescent="0.3">
      <c r="A56" s="240"/>
      <c r="B56" s="240" t="s">
        <v>187</v>
      </c>
      <c r="C56" s="241">
        <v>8457817</v>
      </c>
      <c r="D56" s="242">
        <v>0.14299999999999999</v>
      </c>
      <c r="E56" s="243">
        <v>12102.3</v>
      </c>
      <c r="F56" s="244"/>
      <c r="G56" s="217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21" x14ac:dyDescent="0.3">
      <c r="A59" s="310" t="s">
        <v>188</v>
      </c>
      <c r="B59" s="310"/>
      <c r="C59" s="310"/>
      <c r="D59" s="310"/>
      <c r="E59" s="310"/>
      <c r="F59" s="310"/>
      <c r="G59" s="310"/>
      <c r="H59" s="217"/>
      <c r="I59" s="217"/>
      <c r="J59" s="217"/>
      <c r="K59" s="1"/>
    </row>
    <row r="60" spans="1:11" x14ac:dyDescent="0.25">
      <c r="A60" s="217"/>
      <c r="B60" s="217"/>
      <c r="C60" s="217"/>
      <c r="D60" s="217"/>
      <c r="E60" s="217"/>
      <c r="F60" s="217"/>
      <c r="G60" s="217"/>
      <c r="H60" s="217"/>
      <c r="I60" s="217"/>
      <c r="J60" s="217"/>
      <c r="K60" s="1"/>
    </row>
    <row r="61" spans="1:11" x14ac:dyDescent="0.25">
      <c r="A61" s="314" t="s">
        <v>189</v>
      </c>
      <c r="B61" s="317" t="s">
        <v>190</v>
      </c>
      <c r="C61" s="318"/>
      <c r="D61" s="318"/>
      <c r="E61" s="318"/>
      <c r="F61" s="318"/>
      <c r="G61" s="318"/>
      <c r="H61" s="318"/>
      <c r="I61" s="318"/>
      <c r="J61" s="319"/>
      <c r="K61" s="1"/>
    </row>
    <row r="62" spans="1:11" x14ac:dyDescent="0.25">
      <c r="A62" s="315"/>
      <c r="B62" s="317" t="s">
        <v>191</v>
      </c>
      <c r="C62" s="318"/>
      <c r="D62" s="319"/>
      <c r="E62" s="317" t="s">
        <v>192</v>
      </c>
      <c r="F62" s="318"/>
      <c r="G62" s="319"/>
      <c r="H62" s="320" t="s">
        <v>193</v>
      </c>
      <c r="I62" s="321"/>
      <c r="J62" s="322"/>
      <c r="K62" s="1"/>
    </row>
    <row r="63" spans="1:11" x14ac:dyDescent="0.25">
      <c r="A63" s="316"/>
      <c r="B63" s="245">
        <v>2212537</v>
      </c>
      <c r="C63" s="246">
        <v>0.151</v>
      </c>
      <c r="D63" s="245">
        <v>3349.5</v>
      </c>
      <c r="E63" s="247">
        <v>6239362</v>
      </c>
      <c r="F63" s="248">
        <v>0.14000000000000001</v>
      </c>
      <c r="G63" s="249">
        <v>8747.7999999999993</v>
      </c>
      <c r="H63" s="249">
        <v>8495300</v>
      </c>
      <c r="I63" s="249">
        <v>0.14299999999999999</v>
      </c>
      <c r="J63" s="249">
        <v>12148.2</v>
      </c>
      <c r="K63" s="1"/>
    </row>
    <row r="64" spans="1:11" x14ac:dyDescent="0.25">
      <c r="A64" s="250" t="s">
        <v>181</v>
      </c>
      <c r="B64" s="245"/>
      <c r="C64" s="251"/>
      <c r="D64" s="245"/>
      <c r="E64" s="247">
        <v>4392888</v>
      </c>
      <c r="F64" s="248">
        <v>0.151</v>
      </c>
      <c r="G64" s="249">
        <v>6637.9</v>
      </c>
      <c r="H64" s="249">
        <v>4392888</v>
      </c>
      <c r="I64" s="249">
        <v>0.151</v>
      </c>
      <c r="J64" s="249">
        <v>6637.9</v>
      </c>
      <c r="K64" s="1"/>
    </row>
    <row r="65" spans="1:11" x14ac:dyDescent="0.25">
      <c r="A65" s="250" t="s">
        <v>183</v>
      </c>
      <c r="B65" s="245">
        <v>1162955</v>
      </c>
      <c r="C65" s="246">
        <v>0.13300000000000001</v>
      </c>
      <c r="D65" s="245">
        <v>1541.4</v>
      </c>
      <c r="E65" s="247">
        <v>833739</v>
      </c>
      <c r="F65" s="248">
        <v>0.115</v>
      </c>
      <c r="G65" s="249">
        <v>956.3</v>
      </c>
      <c r="H65" s="249">
        <v>2040095</v>
      </c>
      <c r="I65" s="249">
        <v>0.125</v>
      </c>
      <c r="J65" s="249">
        <v>2548.6</v>
      </c>
      <c r="K65" s="1"/>
    </row>
    <row r="66" spans="1:11" x14ac:dyDescent="0.25">
      <c r="A66" s="250" t="s">
        <v>185</v>
      </c>
      <c r="B66" s="245">
        <v>1049582</v>
      </c>
      <c r="C66" s="246">
        <v>0.17199999999999999</v>
      </c>
      <c r="D66" s="245">
        <v>1808.1</v>
      </c>
      <c r="E66" s="247">
        <v>1012735</v>
      </c>
      <c r="F66" s="248">
        <v>0.114</v>
      </c>
      <c r="G66" s="252">
        <v>1153.5</v>
      </c>
      <c r="H66" s="252">
        <v>2062317</v>
      </c>
      <c r="I66" s="249">
        <v>0.14399999999999999</v>
      </c>
      <c r="J66" s="252">
        <v>2961.6</v>
      </c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</sheetData>
  <mergeCells count="9">
    <mergeCell ref="A1:K1"/>
    <mergeCell ref="A49:G49"/>
    <mergeCell ref="C51:E51"/>
    <mergeCell ref="A59:G59"/>
    <mergeCell ref="A61:A63"/>
    <mergeCell ref="B61:J61"/>
    <mergeCell ref="B62:D62"/>
    <mergeCell ref="E62:G62"/>
    <mergeCell ref="H62:J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IMOURAREN</vt:lpstr>
      <vt:lpstr>SOMAIR</vt:lpstr>
      <vt:lpstr>COMINAK</vt:lpstr>
      <vt:lpstr>SOMINA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2016-01-28T15:03:50Z</dcterms:created>
  <dcterms:modified xsi:type="dcterms:W3CDTF">2016-05-31T11:46:36Z</dcterms:modified>
</cp:coreProperties>
</file>